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4"/>
  <workbookPr defaultThemeVersion="166925"/>
  <mc:AlternateContent xmlns:mc="http://schemas.openxmlformats.org/markup-compatibility/2006">
    <mc:Choice Requires="x15">
      <x15ac:absPath xmlns:x15ac="http://schemas.microsoft.com/office/spreadsheetml/2010/11/ac" url="D:\ITP_2025\Excel\sales-dashboard-project\"/>
    </mc:Choice>
  </mc:AlternateContent>
  <xr:revisionPtr revIDLastSave="0" documentId="13_ncr:1_{FC82F390-0D3B-4CA2-9D55-B18F851DB968}" xr6:coauthVersionLast="47" xr6:coauthVersionMax="47" xr10:uidLastSave="{00000000-0000-0000-0000-000000000000}"/>
  <bookViews>
    <workbookView xWindow="-96" yWindow="-96" windowWidth="23232" windowHeight="12432" firstSheet="3" activeTab="6" xr2:uid="{7CD8FE53-22C8-443E-8F34-FDCA6BD69455}"/>
  </bookViews>
  <sheets>
    <sheet name="Info" sheetId="19" state="hidden" r:id="rId1"/>
    <sheet name="Data-1" sheetId="17" state="hidden" r:id="rId2"/>
    <sheet name="Code" sheetId="18" state="hidden" r:id="rId3"/>
    <sheet name="Sales" sheetId="8" r:id="rId4"/>
    <sheet name="Sales table" sheetId="20" r:id="rId5"/>
    <sheet name="PVT" sheetId="21" r:id="rId6"/>
    <sheet name="Dashboards" sheetId="22" r:id="rId7"/>
  </sheets>
  <externalReferences>
    <externalReference r:id="rId8"/>
  </externalReferences>
  <definedNames>
    <definedName name="_xlnm._FilterDatabase" localSheetId="3" hidden="1">Sales!$A$1:$J$3001</definedName>
    <definedName name="_xlnm._FilterDatabase" localSheetId="4" hidden="1">'Sales table'!$A$1:$J$3001</definedName>
    <definedName name="GRADES">[1]Sheet1!$H$18:$I$25</definedName>
    <definedName name="GRADES2" localSheetId="1">[1]Sheet1!#REF!</definedName>
    <definedName name="GRADES2">[1]Sheet1!#REF!</definedName>
    <definedName name="Order_Month" localSheetId="1">[1]Orders!#REF!</definedName>
    <definedName name="Order_Month">[1]Orders!#REF!</definedName>
    <definedName name="Order_No">[1]Orders!$A$6:$A$1044</definedName>
    <definedName name="Order_Priority">[1]Orders!$J$6:$J$1044</definedName>
    <definedName name="_xlnm.Print_Area" localSheetId="0">Info!$A$1:$O$29</definedName>
    <definedName name="Ship_Date">[1]Orders!$O$6:$O$1044</definedName>
    <definedName name="Ship_Time" localSheetId="1">[1]Orders!#REF!</definedName>
    <definedName name="Ship_Time">[1]Orders!#REF!</definedName>
    <definedName name="Slicer_Branch">#N/A</definedName>
    <definedName name="Slicer_Class">#N/A</definedName>
    <definedName name="Slicer_G._Segment">#N/A</definedName>
    <definedName name="Slicer_Years__Date">#N/A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0" l="1"/>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N523" i="20"/>
  <c r="N524"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N603" i="20"/>
  <c r="N604" i="20"/>
  <c r="N605" i="20"/>
  <c r="N606" i="20"/>
  <c r="N607" i="20"/>
  <c r="N608" i="20"/>
  <c r="N609" i="20"/>
  <c r="N610" i="20"/>
  <c r="N611" i="20"/>
  <c r="N612" i="20"/>
  <c r="N613" i="20"/>
  <c r="N614" i="20"/>
  <c r="N615" i="20"/>
  <c r="N616" i="20"/>
  <c r="N617" i="20"/>
  <c r="N618" i="20"/>
  <c r="N619" i="20"/>
  <c r="N620" i="20"/>
  <c r="N621" i="20"/>
  <c r="N622" i="20"/>
  <c r="N623" i="20"/>
  <c r="N624" i="20"/>
  <c r="N625" i="20"/>
  <c r="N626" i="20"/>
  <c r="N627" i="20"/>
  <c r="N628" i="20"/>
  <c r="N629" i="20"/>
  <c r="N630" i="20"/>
  <c r="N631" i="20"/>
  <c r="N632" i="20"/>
  <c r="N633" i="20"/>
  <c r="N634" i="20"/>
  <c r="N635" i="20"/>
  <c r="N636" i="20"/>
  <c r="N637" i="20"/>
  <c r="N638" i="20"/>
  <c r="N639" i="20"/>
  <c r="N640" i="20"/>
  <c r="N641" i="20"/>
  <c r="N642" i="20"/>
  <c r="N643" i="20"/>
  <c r="N644" i="20"/>
  <c r="N645" i="20"/>
  <c r="N646" i="20"/>
  <c r="N647" i="20"/>
  <c r="N648" i="20"/>
  <c r="N649" i="20"/>
  <c r="N650" i="20"/>
  <c r="N651" i="20"/>
  <c r="N652" i="20"/>
  <c r="N653" i="20"/>
  <c r="N654" i="20"/>
  <c r="N655" i="20"/>
  <c r="N656" i="20"/>
  <c r="N657" i="20"/>
  <c r="N658" i="20"/>
  <c r="N659" i="20"/>
  <c r="N660" i="20"/>
  <c r="N661" i="20"/>
  <c r="N662" i="20"/>
  <c r="N663" i="20"/>
  <c r="N664" i="20"/>
  <c r="N665" i="20"/>
  <c r="N666" i="20"/>
  <c r="N667" i="20"/>
  <c r="N668" i="20"/>
  <c r="N669" i="20"/>
  <c r="N670" i="20"/>
  <c r="N671" i="20"/>
  <c r="N672" i="20"/>
  <c r="N673" i="20"/>
  <c r="N674" i="20"/>
  <c r="N675" i="20"/>
  <c r="N676" i="20"/>
  <c r="N677" i="20"/>
  <c r="N678" i="20"/>
  <c r="N679" i="20"/>
  <c r="N680" i="20"/>
  <c r="N681" i="20"/>
  <c r="N682" i="20"/>
  <c r="N683" i="20"/>
  <c r="N684" i="20"/>
  <c r="N685" i="20"/>
  <c r="N686" i="20"/>
  <c r="N687" i="20"/>
  <c r="N688" i="20"/>
  <c r="N689" i="20"/>
  <c r="N690" i="20"/>
  <c r="N691" i="20"/>
  <c r="N692" i="20"/>
  <c r="N693" i="20"/>
  <c r="N694" i="20"/>
  <c r="N695" i="20"/>
  <c r="N696" i="20"/>
  <c r="N697" i="20"/>
  <c r="N698" i="20"/>
  <c r="N699" i="20"/>
  <c r="N700" i="20"/>
  <c r="N701" i="20"/>
  <c r="N702" i="20"/>
  <c r="N703" i="20"/>
  <c r="N704" i="20"/>
  <c r="N705" i="20"/>
  <c r="N706" i="20"/>
  <c r="N707" i="20"/>
  <c r="N708" i="20"/>
  <c r="N709" i="20"/>
  <c r="N710" i="20"/>
  <c r="N711" i="20"/>
  <c r="N712" i="20"/>
  <c r="N713" i="20"/>
  <c r="N714" i="20"/>
  <c r="N715" i="20"/>
  <c r="N716" i="20"/>
  <c r="N717" i="20"/>
  <c r="N718" i="20"/>
  <c r="N719" i="20"/>
  <c r="N720" i="20"/>
  <c r="N721" i="20"/>
  <c r="N722" i="20"/>
  <c r="N723" i="20"/>
  <c r="N724" i="20"/>
  <c r="N725" i="20"/>
  <c r="N726" i="20"/>
  <c r="N727" i="20"/>
  <c r="N728" i="20"/>
  <c r="N729" i="20"/>
  <c r="N730" i="20"/>
  <c r="N731" i="20"/>
  <c r="N732" i="20"/>
  <c r="N733" i="20"/>
  <c r="N734" i="20"/>
  <c r="N735" i="20"/>
  <c r="N736" i="20"/>
  <c r="N737" i="20"/>
  <c r="N738" i="20"/>
  <c r="N739" i="20"/>
  <c r="N740" i="20"/>
  <c r="N741" i="20"/>
  <c r="N742" i="20"/>
  <c r="N743" i="20"/>
  <c r="N744" i="20"/>
  <c r="N745" i="20"/>
  <c r="N746" i="20"/>
  <c r="N747" i="20"/>
  <c r="N748" i="20"/>
  <c r="N749" i="20"/>
  <c r="N750" i="20"/>
  <c r="N751" i="20"/>
  <c r="N752" i="20"/>
  <c r="N753" i="20"/>
  <c r="N754" i="20"/>
  <c r="N755" i="20"/>
  <c r="N756" i="20"/>
  <c r="N757" i="20"/>
  <c r="N758" i="20"/>
  <c r="N759" i="20"/>
  <c r="N760" i="20"/>
  <c r="N761" i="20"/>
  <c r="N762" i="20"/>
  <c r="N763" i="20"/>
  <c r="N764" i="20"/>
  <c r="N765" i="20"/>
  <c r="N766" i="20"/>
  <c r="N767" i="20"/>
  <c r="N768" i="20"/>
  <c r="N769" i="20"/>
  <c r="N770" i="20"/>
  <c r="N771" i="20"/>
  <c r="N772" i="20"/>
  <c r="N773" i="20"/>
  <c r="N774" i="20"/>
  <c r="N775" i="20"/>
  <c r="N776" i="20"/>
  <c r="N777" i="20"/>
  <c r="N778" i="20"/>
  <c r="N779" i="20"/>
  <c r="N780" i="20"/>
  <c r="N781" i="20"/>
  <c r="N782" i="20"/>
  <c r="N783" i="20"/>
  <c r="N784" i="20"/>
  <c r="N785" i="20"/>
  <c r="N786" i="20"/>
  <c r="N787" i="20"/>
  <c r="N788" i="20"/>
  <c r="N789" i="20"/>
  <c r="N790" i="20"/>
  <c r="N791" i="20"/>
  <c r="N792" i="20"/>
  <c r="N793" i="20"/>
  <c r="N794" i="20"/>
  <c r="N795" i="20"/>
  <c r="N796" i="20"/>
  <c r="N797" i="20"/>
  <c r="N798" i="20"/>
  <c r="N799" i="20"/>
  <c r="N800" i="20"/>
  <c r="N801" i="20"/>
  <c r="N802" i="20"/>
  <c r="N803" i="20"/>
  <c r="N804" i="20"/>
  <c r="N805" i="20"/>
  <c r="N806" i="20"/>
  <c r="N807" i="20"/>
  <c r="N808" i="20"/>
  <c r="N809" i="20"/>
  <c r="N810" i="20"/>
  <c r="N811" i="20"/>
  <c r="N812" i="20"/>
  <c r="N813" i="20"/>
  <c r="N814" i="20"/>
  <c r="N815" i="20"/>
  <c r="N816" i="20"/>
  <c r="N817" i="20"/>
  <c r="N818" i="20"/>
  <c r="N819" i="20"/>
  <c r="N820" i="20"/>
  <c r="N821" i="20"/>
  <c r="N822" i="20"/>
  <c r="N823" i="20"/>
  <c r="N824" i="20"/>
  <c r="N825" i="20"/>
  <c r="N826" i="20"/>
  <c r="N827" i="20"/>
  <c r="N828" i="20"/>
  <c r="N829" i="20"/>
  <c r="N830" i="20"/>
  <c r="N831" i="20"/>
  <c r="N832" i="20"/>
  <c r="N833" i="20"/>
  <c r="N834" i="20"/>
  <c r="N835" i="20"/>
  <c r="N836" i="20"/>
  <c r="N837" i="20"/>
  <c r="N838" i="20"/>
  <c r="N839" i="20"/>
  <c r="N840" i="20"/>
  <c r="N841" i="20"/>
  <c r="N842" i="20"/>
  <c r="N843" i="20"/>
  <c r="N844" i="20"/>
  <c r="N845" i="20"/>
  <c r="N846" i="20"/>
  <c r="N847" i="20"/>
  <c r="N848" i="20"/>
  <c r="N849" i="20"/>
  <c r="N850" i="20"/>
  <c r="N851" i="20"/>
  <c r="N852" i="20"/>
  <c r="N853" i="20"/>
  <c r="N854" i="20"/>
  <c r="N855" i="20"/>
  <c r="N856" i="20"/>
  <c r="N857" i="20"/>
  <c r="N858" i="20"/>
  <c r="N859" i="20"/>
  <c r="N860" i="20"/>
  <c r="N861" i="20"/>
  <c r="N862" i="20"/>
  <c r="N863" i="20"/>
  <c r="N864" i="20"/>
  <c r="N865" i="20"/>
  <c r="N866" i="20"/>
  <c r="N867" i="20"/>
  <c r="N868" i="20"/>
  <c r="N869" i="20"/>
  <c r="N870" i="20"/>
  <c r="N871" i="20"/>
  <c r="N872" i="20"/>
  <c r="N873" i="20"/>
  <c r="N874" i="20"/>
  <c r="N875" i="20"/>
  <c r="N876" i="20"/>
  <c r="N877" i="20"/>
  <c r="N878" i="20"/>
  <c r="N879" i="20"/>
  <c r="N880" i="20"/>
  <c r="N881" i="20"/>
  <c r="N882" i="20"/>
  <c r="N883" i="20"/>
  <c r="N884" i="20"/>
  <c r="N885" i="20"/>
  <c r="N886" i="20"/>
  <c r="N887" i="20"/>
  <c r="N888" i="20"/>
  <c r="N889" i="20"/>
  <c r="N890" i="20"/>
  <c r="N891" i="20"/>
  <c r="N892" i="20"/>
  <c r="N893" i="20"/>
  <c r="N894" i="20"/>
  <c r="N895" i="20"/>
  <c r="N896" i="20"/>
  <c r="N897" i="20"/>
  <c r="N898" i="20"/>
  <c r="N899" i="20"/>
  <c r="N900" i="20"/>
  <c r="N901" i="20"/>
  <c r="N902" i="20"/>
  <c r="N903" i="20"/>
  <c r="N904" i="20"/>
  <c r="N905" i="20"/>
  <c r="N906" i="20"/>
  <c r="N907" i="20"/>
  <c r="N908" i="20"/>
  <c r="N909" i="20"/>
  <c r="N910" i="20"/>
  <c r="N911" i="20"/>
  <c r="N912" i="20"/>
  <c r="N913" i="20"/>
  <c r="N914" i="20"/>
  <c r="N915" i="20"/>
  <c r="N916" i="20"/>
  <c r="N917" i="20"/>
  <c r="N918" i="20"/>
  <c r="N919" i="20"/>
  <c r="N920" i="20"/>
  <c r="N921" i="20"/>
  <c r="N922" i="20"/>
  <c r="N923" i="20"/>
  <c r="N924" i="20"/>
  <c r="N925" i="20"/>
  <c r="N926" i="20"/>
  <c r="N927" i="20"/>
  <c r="N928" i="20"/>
  <c r="N929" i="20"/>
  <c r="N930" i="20"/>
  <c r="N931" i="20"/>
  <c r="N932" i="20"/>
  <c r="N933" i="20"/>
  <c r="N934" i="20"/>
  <c r="N935" i="20"/>
  <c r="N936" i="20"/>
  <c r="N937" i="20"/>
  <c r="N938" i="20"/>
  <c r="N939" i="20"/>
  <c r="N940" i="20"/>
  <c r="N941" i="20"/>
  <c r="N942" i="20"/>
  <c r="N943" i="20"/>
  <c r="N944" i="20"/>
  <c r="N945" i="20"/>
  <c r="N946" i="20"/>
  <c r="N947" i="20"/>
  <c r="N948" i="20"/>
  <c r="N949" i="20"/>
  <c r="N950" i="20"/>
  <c r="N951" i="20"/>
  <c r="N952" i="20"/>
  <c r="N953" i="20"/>
  <c r="N954" i="20"/>
  <c r="N955" i="20"/>
  <c r="N956" i="20"/>
  <c r="N957" i="20"/>
  <c r="N958" i="20"/>
  <c r="N959" i="20"/>
  <c r="N960" i="20"/>
  <c r="N961" i="20"/>
  <c r="N962" i="20"/>
  <c r="N963" i="20"/>
  <c r="N964" i="20"/>
  <c r="N965" i="20"/>
  <c r="N966" i="20"/>
  <c r="N967" i="20"/>
  <c r="N968" i="20"/>
  <c r="N969" i="20"/>
  <c r="N970" i="20"/>
  <c r="N971" i="20"/>
  <c r="N972" i="20"/>
  <c r="N973" i="20"/>
  <c r="N974" i="20"/>
  <c r="N975" i="20"/>
  <c r="N976" i="20"/>
  <c r="N977" i="20"/>
  <c r="N978" i="20"/>
  <c r="N979" i="20"/>
  <c r="N980" i="20"/>
  <c r="N981" i="20"/>
  <c r="N982" i="20"/>
  <c r="N983" i="20"/>
  <c r="N984" i="20"/>
  <c r="N985" i="20"/>
  <c r="N986" i="20"/>
  <c r="N987" i="20"/>
  <c r="N988" i="20"/>
  <c r="N989" i="20"/>
  <c r="N990" i="20"/>
  <c r="N991" i="20"/>
  <c r="N992" i="20"/>
  <c r="N993" i="20"/>
  <c r="N994" i="20"/>
  <c r="N995" i="20"/>
  <c r="N996" i="20"/>
  <c r="N997" i="20"/>
  <c r="N998" i="20"/>
  <c r="N999" i="20"/>
  <c r="N1000" i="20"/>
  <c r="N1001" i="20"/>
  <c r="N1002" i="20"/>
  <c r="N1003" i="20"/>
  <c r="N1004" i="20"/>
  <c r="N1005" i="20"/>
  <c r="N1006" i="20"/>
  <c r="N1007" i="20"/>
  <c r="N1008" i="20"/>
  <c r="N1009" i="20"/>
  <c r="N1010" i="20"/>
  <c r="N1011" i="20"/>
  <c r="N1012" i="20"/>
  <c r="N1013" i="20"/>
  <c r="N1014" i="20"/>
  <c r="N1015" i="20"/>
  <c r="N1016" i="20"/>
  <c r="N1017" i="20"/>
  <c r="N1018" i="20"/>
  <c r="N1019" i="20"/>
  <c r="N1020" i="20"/>
  <c r="N1021" i="20"/>
  <c r="N1022" i="20"/>
  <c r="N1023" i="20"/>
  <c r="N1024" i="20"/>
  <c r="N1025" i="20"/>
  <c r="N1026" i="20"/>
  <c r="N1027" i="20"/>
  <c r="N1028" i="20"/>
  <c r="N1029" i="20"/>
  <c r="N1030" i="20"/>
  <c r="N1031" i="20"/>
  <c r="N1032" i="20"/>
  <c r="N1033" i="20"/>
  <c r="N1034" i="20"/>
  <c r="N1035" i="20"/>
  <c r="N1036" i="20"/>
  <c r="N1037" i="20"/>
  <c r="N1038" i="20"/>
  <c r="N1039" i="20"/>
  <c r="N1040" i="20"/>
  <c r="N1041" i="20"/>
  <c r="N1042" i="20"/>
  <c r="N1043" i="20"/>
  <c r="N1044" i="20"/>
  <c r="N1045" i="20"/>
  <c r="N1046" i="20"/>
  <c r="N1047" i="20"/>
  <c r="N1048" i="20"/>
  <c r="N1049" i="20"/>
  <c r="N1050" i="20"/>
  <c r="N1051" i="20"/>
  <c r="N1052" i="20"/>
  <c r="N1053" i="20"/>
  <c r="N1054" i="20"/>
  <c r="N1055" i="20"/>
  <c r="N1056" i="20"/>
  <c r="N1057" i="20"/>
  <c r="N1058" i="20"/>
  <c r="N1059" i="20"/>
  <c r="N1060" i="20"/>
  <c r="N1061" i="20"/>
  <c r="N1062" i="20"/>
  <c r="N1063" i="20"/>
  <c r="N1064" i="20"/>
  <c r="N1065" i="20"/>
  <c r="N1066" i="20"/>
  <c r="N1067" i="20"/>
  <c r="N1068" i="20"/>
  <c r="N1069" i="20"/>
  <c r="N1070" i="20"/>
  <c r="N1071" i="20"/>
  <c r="N1072" i="20"/>
  <c r="N1073" i="20"/>
  <c r="N1074" i="20"/>
  <c r="N1075" i="20"/>
  <c r="N1076" i="20"/>
  <c r="N1077" i="20"/>
  <c r="N1078" i="20"/>
  <c r="N1079" i="20"/>
  <c r="N1080" i="20"/>
  <c r="N1081" i="20"/>
  <c r="N1082" i="20"/>
  <c r="N1083" i="20"/>
  <c r="N1084" i="20"/>
  <c r="N1085" i="20"/>
  <c r="N1086" i="20"/>
  <c r="N1087" i="20"/>
  <c r="N1088" i="20"/>
  <c r="N1089" i="20"/>
  <c r="N1090" i="20"/>
  <c r="N1091" i="20"/>
  <c r="N1092" i="20"/>
  <c r="N1093" i="20"/>
  <c r="N1094" i="20"/>
  <c r="N1095" i="20"/>
  <c r="N1096" i="20"/>
  <c r="N1097" i="20"/>
  <c r="N1098" i="20"/>
  <c r="N1099" i="20"/>
  <c r="N1100" i="20"/>
  <c r="N1101" i="20"/>
  <c r="N1102" i="20"/>
  <c r="N1103" i="20"/>
  <c r="N1104" i="20"/>
  <c r="N1105" i="20"/>
  <c r="N1106" i="20"/>
  <c r="N1107" i="20"/>
  <c r="N1108" i="20"/>
  <c r="N1109" i="20"/>
  <c r="N1110" i="20"/>
  <c r="N1111" i="20"/>
  <c r="N1112" i="20"/>
  <c r="N1113" i="20"/>
  <c r="N1114" i="20"/>
  <c r="N1115" i="20"/>
  <c r="N1116" i="20"/>
  <c r="N1117" i="20"/>
  <c r="N1118" i="20"/>
  <c r="N1119" i="20"/>
  <c r="N1120" i="20"/>
  <c r="N1121" i="20"/>
  <c r="N1122" i="20"/>
  <c r="N1123" i="20"/>
  <c r="N1124" i="20"/>
  <c r="N1125" i="20"/>
  <c r="N1126" i="20"/>
  <c r="N1127" i="20"/>
  <c r="N1128" i="20"/>
  <c r="N1129" i="20"/>
  <c r="N1130" i="20"/>
  <c r="N1131" i="20"/>
  <c r="N1132" i="20"/>
  <c r="N1133" i="20"/>
  <c r="N1134" i="20"/>
  <c r="N1135" i="20"/>
  <c r="N1136" i="20"/>
  <c r="N1137" i="20"/>
  <c r="N1138" i="20"/>
  <c r="N1139" i="20"/>
  <c r="N1140" i="20"/>
  <c r="N1141" i="20"/>
  <c r="N1142" i="20"/>
  <c r="N1143" i="20"/>
  <c r="N1144" i="20"/>
  <c r="N1145" i="20"/>
  <c r="N1146" i="20"/>
  <c r="N1147" i="20"/>
  <c r="N1148" i="20"/>
  <c r="N1149" i="20"/>
  <c r="N1150" i="20"/>
  <c r="N1151" i="20"/>
  <c r="N1152" i="20"/>
  <c r="N1153" i="20"/>
  <c r="N1154" i="20"/>
  <c r="N1155" i="20"/>
  <c r="N1156" i="20"/>
  <c r="N1157" i="20"/>
  <c r="N1158" i="20"/>
  <c r="N1159" i="20"/>
  <c r="N1160" i="20"/>
  <c r="N1161" i="20"/>
  <c r="N1162" i="20"/>
  <c r="N1163" i="20"/>
  <c r="N1164" i="20"/>
  <c r="N1165" i="20"/>
  <c r="N1166" i="20"/>
  <c r="N1167" i="20"/>
  <c r="N1168" i="20"/>
  <c r="N1169" i="20"/>
  <c r="N1170" i="20"/>
  <c r="N1171" i="20"/>
  <c r="N1172" i="20"/>
  <c r="N1173" i="20"/>
  <c r="N1174" i="20"/>
  <c r="N1175" i="20"/>
  <c r="N1176" i="20"/>
  <c r="N1177" i="20"/>
  <c r="N1178" i="20"/>
  <c r="N1179" i="20"/>
  <c r="N1180" i="20"/>
  <c r="N1181" i="20"/>
  <c r="N1182" i="20"/>
  <c r="N1183" i="20"/>
  <c r="N1184" i="20"/>
  <c r="N1185" i="20"/>
  <c r="N1186" i="20"/>
  <c r="N1187" i="20"/>
  <c r="N1188" i="20"/>
  <c r="N1189" i="20"/>
  <c r="N1190" i="20"/>
  <c r="N1191" i="20"/>
  <c r="N1192" i="20"/>
  <c r="N1193" i="20"/>
  <c r="N1194" i="20"/>
  <c r="N1195" i="20"/>
  <c r="N1196" i="20"/>
  <c r="N1197" i="20"/>
  <c r="N1198" i="20"/>
  <c r="N1199" i="20"/>
  <c r="N1200" i="20"/>
  <c r="N1201" i="20"/>
  <c r="N1202" i="20"/>
  <c r="N1203" i="20"/>
  <c r="N1204" i="20"/>
  <c r="N1205" i="20"/>
  <c r="N1206" i="20"/>
  <c r="N1207" i="20"/>
  <c r="N1208" i="20"/>
  <c r="N1209" i="20"/>
  <c r="N1210" i="20"/>
  <c r="N1211" i="20"/>
  <c r="N1212" i="20"/>
  <c r="N1213" i="20"/>
  <c r="N1214" i="20"/>
  <c r="N1215" i="20"/>
  <c r="N1216" i="20"/>
  <c r="N1217" i="20"/>
  <c r="N1218" i="20"/>
  <c r="N1219" i="20"/>
  <c r="N1220" i="20"/>
  <c r="N1221" i="20"/>
  <c r="N1222" i="20"/>
  <c r="N1223" i="20"/>
  <c r="N1224" i="20"/>
  <c r="N1225" i="20"/>
  <c r="N1226" i="20"/>
  <c r="N1227" i="20"/>
  <c r="N1228" i="20"/>
  <c r="N1229" i="20"/>
  <c r="N1230" i="20"/>
  <c r="N1231" i="20"/>
  <c r="N1232" i="20"/>
  <c r="N1233" i="20"/>
  <c r="N1234" i="20"/>
  <c r="N1235" i="20"/>
  <c r="N1236" i="20"/>
  <c r="N1237" i="20"/>
  <c r="N1238" i="20"/>
  <c r="N1239" i="20"/>
  <c r="N1240" i="20"/>
  <c r="N1241" i="20"/>
  <c r="N1242" i="20"/>
  <c r="N1243" i="20"/>
  <c r="N1244" i="20"/>
  <c r="N1245" i="20"/>
  <c r="N1246" i="20"/>
  <c r="N1247" i="20"/>
  <c r="N1248" i="20"/>
  <c r="N1249" i="20"/>
  <c r="N1250" i="20"/>
  <c r="N1251" i="20"/>
  <c r="N1252" i="20"/>
  <c r="N1253" i="20"/>
  <c r="N1254" i="20"/>
  <c r="N1255" i="20"/>
  <c r="N1256" i="20"/>
  <c r="N1257" i="20"/>
  <c r="N1258" i="20"/>
  <c r="N1259" i="20"/>
  <c r="N1260" i="20"/>
  <c r="N1261" i="20"/>
  <c r="N1262" i="20"/>
  <c r="N1263" i="20"/>
  <c r="N1264" i="20"/>
  <c r="N1265" i="20"/>
  <c r="N1266" i="20"/>
  <c r="N1267" i="20"/>
  <c r="N1268" i="20"/>
  <c r="N1269" i="20"/>
  <c r="N1270" i="20"/>
  <c r="N1271" i="20"/>
  <c r="N1272" i="20"/>
  <c r="N1273" i="20"/>
  <c r="N1274" i="20"/>
  <c r="N1275" i="20"/>
  <c r="N1276" i="20"/>
  <c r="N1277" i="20"/>
  <c r="N1278" i="20"/>
  <c r="N1279" i="20"/>
  <c r="N1280" i="20"/>
  <c r="N1281" i="20"/>
  <c r="N1282" i="20"/>
  <c r="N1283" i="20"/>
  <c r="N1284" i="20"/>
  <c r="N1285" i="20"/>
  <c r="N1286" i="20"/>
  <c r="N1287" i="20"/>
  <c r="N1288" i="20"/>
  <c r="N1289" i="20"/>
  <c r="N1290" i="20"/>
  <c r="N1291" i="20"/>
  <c r="N1292" i="20"/>
  <c r="N1293" i="20"/>
  <c r="N1294" i="20"/>
  <c r="N1295" i="20"/>
  <c r="N1296" i="20"/>
  <c r="N1297" i="20"/>
  <c r="N1298" i="20"/>
  <c r="N1299" i="20"/>
  <c r="N1300" i="20"/>
  <c r="N1301" i="20"/>
  <c r="N1302" i="20"/>
  <c r="N1303" i="20"/>
  <c r="N1304" i="20"/>
  <c r="N1305" i="20"/>
  <c r="N1306" i="20"/>
  <c r="N1307" i="20"/>
  <c r="N1308" i="20"/>
  <c r="N1309" i="20"/>
  <c r="N1310" i="20"/>
  <c r="N1311" i="20"/>
  <c r="N1312" i="20"/>
  <c r="N1313" i="20"/>
  <c r="N1314" i="20"/>
  <c r="N1315" i="20"/>
  <c r="N1316" i="20"/>
  <c r="N1317" i="20"/>
  <c r="N1318" i="20"/>
  <c r="N1319" i="20"/>
  <c r="N1320" i="20"/>
  <c r="N1321" i="20"/>
  <c r="N1322" i="20"/>
  <c r="N1323" i="20"/>
  <c r="N1324" i="20"/>
  <c r="N1325" i="20"/>
  <c r="N1326" i="20"/>
  <c r="N1327" i="20"/>
  <c r="N1328" i="20"/>
  <c r="N1329" i="20"/>
  <c r="N1330" i="20"/>
  <c r="N1331" i="20"/>
  <c r="N1332" i="20"/>
  <c r="N1333" i="20"/>
  <c r="N1334" i="20"/>
  <c r="N1335" i="20"/>
  <c r="N1336" i="20"/>
  <c r="N1337" i="20"/>
  <c r="N1338" i="20"/>
  <c r="N1339" i="20"/>
  <c r="N1340" i="20"/>
  <c r="N1341" i="20"/>
  <c r="N1342" i="20"/>
  <c r="N1343" i="20"/>
  <c r="N1344" i="20"/>
  <c r="N1345" i="20"/>
  <c r="N1346" i="20"/>
  <c r="N1347" i="20"/>
  <c r="N1348" i="20"/>
  <c r="N1349" i="20"/>
  <c r="N1350" i="20"/>
  <c r="N1351" i="20"/>
  <c r="N1352" i="20"/>
  <c r="N1353" i="20"/>
  <c r="N1354" i="20"/>
  <c r="N1355" i="20"/>
  <c r="N1356" i="20"/>
  <c r="N1357" i="20"/>
  <c r="N1358" i="20"/>
  <c r="N1359" i="20"/>
  <c r="N1360" i="20"/>
  <c r="N1361" i="20"/>
  <c r="N1362" i="20"/>
  <c r="N1363" i="20"/>
  <c r="N1364" i="20"/>
  <c r="N1365" i="20"/>
  <c r="N1366" i="20"/>
  <c r="N1367" i="20"/>
  <c r="N1368" i="20"/>
  <c r="N1369" i="20"/>
  <c r="N1370" i="20"/>
  <c r="N1371" i="20"/>
  <c r="N1372" i="20"/>
  <c r="N1373" i="20"/>
  <c r="N1374" i="20"/>
  <c r="N1375" i="20"/>
  <c r="N1376" i="20"/>
  <c r="N1377" i="20"/>
  <c r="N1378" i="20"/>
  <c r="N1379" i="20"/>
  <c r="N1380" i="20"/>
  <c r="N1381" i="20"/>
  <c r="N1382" i="20"/>
  <c r="N1383" i="20"/>
  <c r="N1384" i="20"/>
  <c r="N1385" i="20"/>
  <c r="N1386" i="20"/>
  <c r="N1387" i="20"/>
  <c r="N1388" i="20"/>
  <c r="N1389" i="20"/>
  <c r="N1390" i="20"/>
  <c r="N1391" i="20"/>
  <c r="N1392" i="20"/>
  <c r="N1393" i="20"/>
  <c r="N1394" i="20"/>
  <c r="N1395" i="20"/>
  <c r="N1396" i="20"/>
  <c r="N1397" i="20"/>
  <c r="N1398" i="20"/>
  <c r="N1399" i="20"/>
  <c r="N1400" i="20"/>
  <c r="N1401" i="20"/>
  <c r="N1402" i="20"/>
  <c r="N1403" i="20"/>
  <c r="N1404" i="20"/>
  <c r="N1405" i="20"/>
  <c r="N1406" i="20"/>
  <c r="N1407" i="20"/>
  <c r="N1408" i="20"/>
  <c r="N1409" i="20"/>
  <c r="N1410" i="20"/>
  <c r="N1411" i="20"/>
  <c r="N1412" i="20"/>
  <c r="N1413" i="20"/>
  <c r="N1414" i="20"/>
  <c r="N1415" i="20"/>
  <c r="N1416" i="20"/>
  <c r="N1417" i="20"/>
  <c r="N1418" i="20"/>
  <c r="N1419" i="20"/>
  <c r="N1420" i="20"/>
  <c r="N1421" i="20"/>
  <c r="N1422" i="20"/>
  <c r="N1423" i="20"/>
  <c r="N1424" i="20"/>
  <c r="N1425" i="20"/>
  <c r="N1426" i="20"/>
  <c r="N1427" i="20"/>
  <c r="N1428" i="20"/>
  <c r="N1429" i="20"/>
  <c r="N1430" i="20"/>
  <c r="N1431" i="20"/>
  <c r="N1432" i="20"/>
  <c r="N1433" i="20"/>
  <c r="N1434" i="20"/>
  <c r="N1435" i="20"/>
  <c r="N1436" i="20"/>
  <c r="N1437" i="20"/>
  <c r="N1438" i="20"/>
  <c r="N1439" i="20"/>
  <c r="N1440" i="20"/>
  <c r="N1441" i="20"/>
  <c r="N1442" i="20"/>
  <c r="N1443" i="20"/>
  <c r="N1444" i="20"/>
  <c r="N1445" i="20"/>
  <c r="N1446" i="20"/>
  <c r="N1447" i="20"/>
  <c r="N1448" i="20"/>
  <c r="N1449" i="20"/>
  <c r="N1450" i="20"/>
  <c r="N1451" i="20"/>
  <c r="N1452" i="20"/>
  <c r="N1453" i="20"/>
  <c r="N1454" i="20"/>
  <c r="N1455" i="20"/>
  <c r="N1456" i="20"/>
  <c r="N1457" i="20"/>
  <c r="N1458" i="20"/>
  <c r="N1459" i="20"/>
  <c r="N1460" i="20"/>
  <c r="N1461" i="20"/>
  <c r="N1462" i="20"/>
  <c r="N1463" i="20"/>
  <c r="N1464" i="20"/>
  <c r="N1465" i="20"/>
  <c r="N1466" i="20"/>
  <c r="N1467" i="20"/>
  <c r="N1468" i="20"/>
  <c r="N1469" i="20"/>
  <c r="N1470" i="20"/>
  <c r="N1471" i="20"/>
  <c r="N1472" i="20"/>
  <c r="N1473" i="20"/>
  <c r="N1474" i="20"/>
  <c r="N1475" i="20"/>
  <c r="N1476" i="20"/>
  <c r="N1477" i="20"/>
  <c r="N1478" i="20"/>
  <c r="N1479" i="20"/>
  <c r="N1480" i="20"/>
  <c r="N1481" i="20"/>
  <c r="N1482" i="20"/>
  <c r="N1483" i="20"/>
  <c r="N1484" i="20"/>
  <c r="N1485" i="20"/>
  <c r="N1486" i="20"/>
  <c r="N1487" i="20"/>
  <c r="N1488" i="20"/>
  <c r="N1489" i="20"/>
  <c r="N1490" i="20"/>
  <c r="N1491" i="20"/>
  <c r="N1492" i="20"/>
  <c r="N1493" i="20"/>
  <c r="N1494" i="20"/>
  <c r="N1495" i="20"/>
  <c r="N1496" i="20"/>
  <c r="N1497" i="20"/>
  <c r="N1498" i="20"/>
  <c r="N1499" i="20"/>
  <c r="N1500" i="20"/>
  <c r="N1501" i="20"/>
  <c r="N1502" i="20"/>
  <c r="N1503" i="20"/>
  <c r="N1504" i="20"/>
  <c r="N1505" i="20"/>
  <c r="N1506" i="20"/>
  <c r="N1507" i="20"/>
  <c r="N1508" i="20"/>
  <c r="N1509" i="20"/>
  <c r="N1510" i="20"/>
  <c r="N1511" i="20"/>
  <c r="N1512" i="20"/>
  <c r="N1513" i="20"/>
  <c r="N1514" i="20"/>
  <c r="N1515" i="20"/>
  <c r="N1516" i="20"/>
  <c r="N1517" i="20"/>
  <c r="N1518" i="20"/>
  <c r="N1519" i="20"/>
  <c r="N1520" i="20"/>
  <c r="N1521" i="20"/>
  <c r="N1522" i="20"/>
  <c r="N1523" i="20"/>
  <c r="N1524" i="20"/>
  <c r="N1525" i="20"/>
  <c r="N1526" i="20"/>
  <c r="N1527" i="20"/>
  <c r="N1528" i="20"/>
  <c r="N1529" i="20"/>
  <c r="N1530" i="20"/>
  <c r="N1531" i="20"/>
  <c r="N1532" i="20"/>
  <c r="N1533" i="20"/>
  <c r="N1534" i="20"/>
  <c r="N1535" i="20"/>
  <c r="N1536" i="20"/>
  <c r="N1537" i="20"/>
  <c r="N1538" i="20"/>
  <c r="N1539" i="20"/>
  <c r="N1540" i="20"/>
  <c r="N1541" i="20"/>
  <c r="N1542" i="20"/>
  <c r="N1543" i="20"/>
  <c r="N1544" i="20"/>
  <c r="N1545" i="20"/>
  <c r="N1546" i="20"/>
  <c r="N1547" i="20"/>
  <c r="N1548" i="20"/>
  <c r="N1549" i="20"/>
  <c r="N1550" i="20"/>
  <c r="N1551" i="20"/>
  <c r="N1552" i="20"/>
  <c r="N1553" i="20"/>
  <c r="N1554" i="20"/>
  <c r="N1555" i="20"/>
  <c r="N1556" i="20"/>
  <c r="N1557" i="20"/>
  <c r="N1558" i="20"/>
  <c r="N1559" i="20"/>
  <c r="N1560" i="20"/>
  <c r="N1561" i="20"/>
  <c r="N1562" i="20"/>
  <c r="N1563" i="20"/>
  <c r="N1564" i="20"/>
  <c r="N1565" i="20"/>
  <c r="N1566" i="20"/>
  <c r="N1567" i="20"/>
  <c r="N1568" i="20"/>
  <c r="N1569" i="20"/>
  <c r="N1570" i="20"/>
  <c r="N1571" i="20"/>
  <c r="N1572" i="20"/>
  <c r="N1573" i="20"/>
  <c r="N1574" i="20"/>
  <c r="N1575" i="20"/>
  <c r="N1576" i="20"/>
  <c r="N1577" i="20"/>
  <c r="N1578" i="20"/>
  <c r="N1579" i="20"/>
  <c r="N1580" i="20"/>
  <c r="N1581" i="20"/>
  <c r="N1582" i="20"/>
  <c r="N1583" i="20"/>
  <c r="N1584" i="20"/>
  <c r="N1585" i="20"/>
  <c r="N1586" i="20"/>
  <c r="N1587" i="20"/>
  <c r="N1588" i="20"/>
  <c r="N1589" i="20"/>
  <c r="N1590" i="20"/>
  <c r="N1591" i="20"/>
  <c r="N1592" i="20"/>
  <c r="N1593" i="20"/>
  <c r="N1594" i="20"/>
  <c r="N1595" i="20"/>
  <c r="N1596" i="20"/>
  <c r="N1597" i="20"/>
  <c r="N1598" i="20"/>
  <c r="N1599" i="20"/>
  <c r="N1600" i="20"/>
  <c r="N1601" i="20"/>
  <c r="N1602" i="20"/>
  <c r="N1603" i="20"/>
  <c r="N1604" i="20"/>
  <c r="N1605" i="20"/>
  <c r="N1606" i="20"/>
  <c r="N1607" i="20"/>
  <c r="N1608" i="20"/>
  <c r="N1609" i="20"/>
  <c r="N1610" i="20"/>
  <c r="N1611" i="20"/>
  <c r="N1612" i="20"/>
  <c r="N1613" i="20"/>
  <c r="N1614" i="20"/>
  <c r="N1615" i="20"/>
  <c r="N1616" i="20"/>
  <c r="N1617" i="20"/>
  <c r="N1618" i="20"/>
  <c r="N1619" i="20"/>
  <c r="N1620" i="20"/>
  <c r="N1621" i="20"/>
  <c r="N1622" i="20"/>
  <c r="N1623" i="20"/>
  <c r="N1624" i="20"/>
  <c r="N1625" i="20"/>
  <c r="N1626" i="20"/>
  <c r="N1627" i="20"/>
  <c r="N1628" i="20"/>
  <c r="N1629" i="20"/>
  <c r="N1630" i="20"/>
  <c r="N1631" i="20"/>
  <c r="N1632" i="20"/>
  <c r="N1633" i="20"/>
  <c r="N1634" i="20"/>
  <c r="N1635" i="20"/>
  <c r="N1636" i="20"/>
  <c r="N1637" i="20"/>
  <c r="N1638" i="20"/>
  <c r="N1639" i="20"/>
  <c r="N1640" i="20"/>
  <c r="N1641" i="20"/>
  <c r="N1642" i="20"/>
  <c r="N1643" i="20"/>
  <c r="N1644" i="20"/>
  <c r="N1645" i="20"/>
  <c r="N1646" i="20"/>
  <c r="N1647" i="20"/>
  <c r="N1648" i="20"/>
  <c r="N1649" i="20"/>
  <c r="N1650" i="20"/>
  <c r="N1651" i="20"/>
  <c r="N1652" i="20"/>
  <c r="N1653" i="20"/>
  <c r="N1654" i="20"/>
  <c r="N1655" i="20"/>
  <c r="N1656" i="20"/>
  <c r="N1657" i="20"/>
  <c r="N1658" i="20"/>
  <c r="N1659" i="20"/>
  <c r="N1660" i="20"/>
  <c r="N1661" i="20"/>
  <c r="N1662" i="20"/>
  <c r="N1663" i="20"/>
  <c r="N1664" i="20"/>
  <c r="N1665" i="20"/>
  <c r="N1666" i="20"/>
  <c r="N1667" i="20"/>
  <c r="N1668" i="20"/>
  <c r="N1669" i="20"/>
  <c r="N1670" i="20"/>
  <c r="N1671" i="20"/>
  <c r="N1672" i="20"/>
  <c r="N1673" i="20"/>
  <c r="N1674" i="20"/>
  <c r="N1675" i="20"/>
  <c r="N1676" i="20"/>
  <c r="N1677" i="20"/>
  <c r="N1678" i="20"/>
  <c r="N1679" i="20"/>
  <c r="N1680" i="20"/>
  <c r="N1681" i="20"/>
  <c r="N1682" i="20"/>
  <c r="N1683" i="20"/>
  <c r="N1684" i="20"/>
  <c r="N1685" i="20"/>
  <c r="N1686" i="20"/>
  <c r="N1687" i="20"/>
  <c r="N1688" i="20"/>
  <c r="N1689" i="20"/>
  <c r="N1690" i="20"/>
  <c r="N1691" i="20"/>
  <c r="N1692" i="20"/>
  <c r="N1693" i="20"/>
  <c r="N1694" i="20"/>
  <c r="N1695" i="20"/>
  <c r="N1696" i="20"/>
  <c r="N1697" i="20"/>
  <c r="N1698" i="20"/>
  <c r="N1699" i="20"/>
  <c r="N1700" i="20"/>
  <c r="N1701" i="20"/>
  <c r="N1702" i="20"/>
  <c r="N1703" i="20"/>
  <c r="N1704" i="20"/>
  <c r="N1705" i="20"/>
  <c r="N1706" i="20"/>
  <c r="N1707" i="20"/>
  <c r="N1708" i="20"/>
  <c r="N1709" i="20"/>
  <c r="N1710" i="20"/>
  <c r="N1711" i="20"/>
  <c r="N1712" i="20"/>
  <c r="N1713" i="20"/>
  <c r="N1714" i="20"/>
  <c r="N1715" i="20"/>
  <c r="N1716" i="20"/>
  <c r="N1717" i="20"/>
  <c r="N1718" i="20"/>
  <c r="N1719" i="20"/>
  <c r="N1720" i="20"/>
  <c r="N1721" i="20"/>
  <c r="N1722" i="20"/>
  <c r="N1723" i="20"/>
  <c r="N1724" i="20"/>
  <c r="N1725" i="20"/>
  <c r="N1726" i="20"/>
  <c r="N1727" i="20"/>
  <c r="N1728" i="20"/>
  <c r="N1729" i="20"/>
  <c r="N1730" i="20"/>
  <c r="N1731" i="20"/>
  <c r="N1732" i="20"/>
  <c r="N1733" i="20"/>
  <c r="N1734" i="20"/>
  <c r="N1735" i="20"/>
  <c r="N1736" i="20"/>
  <c r="N1737" i="20"/>
  <c r="N1738" i="20"/>
  <c r="N1739" i="20"/>
  <c r="N1740" i="20"/>
  <c r="N1741" i="20"/>
  <c r="N1742" i="20"/>
  <c r="N1743" i="20"/>
  <c r="N1744" i="20"/>
  <c r="N1745" i="20"/>
  <c r="N1746" i="20"/>
  <c r="N1747" i="20"/>
  <c r="N1748" i="20"/>
  <c r="N1749" i="20"/>
  <c r="N1750" i="20"/>
  <c r="N1751" i="20"/>
  <c r="N1752" i="20"/>
  <c r="N1753" i="20"/>
  <c r="N1754" i="20"/>
  <c r="N1755" i="20"/>
  <c r="N1756" i="20"/>
  <c r="N1757" i="20"/>
  <c r="N1758" i="20"/>
  <c r="N1759" i="20"/>
  <c r="N1760" i="20"/>
  <c r="N1761" i="20"/>
  <c r="N1762" i="20"/>
  <c r="N1763" i="20"/>
  <c r="N1764" i="20"/>
  <c r="N1765" i="20"/>
  <c r="N1766" i="20"/>
  <c r="N1767" i="20"/>
  <c r="N1768" i="20"/>
  <c r="N1769" i="20"/>
  <c r="N1770" i="20"/>
  <c r="N1771" i="20"/>
  <c r="N1772" i="20"/>
  <c r="N1773" i="20"/>
  <c r="N1774" i="20"/>
  <c r="N1775" i="20"/>
  <c r="N1776" i="20"/>
  <c r="N1777" i="20"/>
  <c r="N1778" i="20"/>
  <c r="N1779" i="20"/>
  <c r="N1780" i="20"/>
  <c r="N1781" i="20"/>
  <c r="N1782" i="20"/>
  <c r="N1783" i="20"/>
  <c r="N1784" i="20"/>
  <c r="N1785" i="20"/>
  <c r="N1786" i="20"/>
  <c r="N1787" i="20"/>
  <c r="N1788" i="20"/>
  <c r="N1789" i="20"/>
  <c r="N1790" i="20"/>
  <c r="N1791" i="20"/>
  <c r="N1792" i="20"/>
  <c r="N1793" i="20"/>
  <c r="N1794" i="20"/>
  <c r="N1795" i="20"/>
  <c r="N1796" i="20"/>
  <c r="N1797" i="20"/>
  <c r="N1798" i="20"/>
  <c r="N1799" i="20"/>
  <c r="N1800" i="20"/>
  <c r="N1801" i="20"/>
  <c r="N1802" i="20"/>
  <c r="N1803" i="20"/>
  <c r="N1804" i="20"/>
  <c r="N1805" i="20"/>
  <c r="N1806" i="20"/>
  <c r="N1807" i="20"/>
  <c r="N1808" i="20"/>
  <c r="N1809" i="20"/>
  <c r="N1810" i="20"/>
  <c r="N1811" i="20"/>
  <c r="N1812" i="20"/>
  <c r="N1813" i="20"/>
  <c r="N1814" i="20"/>
  <c r="N1815" i="20"/>
  <c r="N1816" i="20"/>
  <c r="N1817" i="20"/>
  <c r="N1818" i="20"/>
  <c r="N1819" i="20"/>
  <c r="N1820" i="20"/>
  <c r="N1821" i="20"/>
  <c r="N1822" i="20"/>
  <c r="N1823" i="20"/>
  <c r="N1824" i="20"/>
  <c r="N1825" i="20"/>
  <c r="N1826" i="20"/>
  <c r="N1827" i="20"/>
  <c r="N1828" i="20"/>
  <c r="N1829" i="20"/>
  <c r="N1830" i="20"/>
  <c r="N1831" i="20"/>
  <c r="N1832" i="20"/>
  <c r="N1833" i="20"/>
  <c r="N1834" i="20"/>
  <c r="N1835" i="20"/>
  <c r="N1836" i="20"/>
  <c r="N1837" i="20"/>
  <c r="N1838" i="20"/>
  <c r="N1839" i="20"/>
  <c r="N1840" i="20"/>
  <c r="N1841" i="20"/>
  <c r="N1842" i="20"/>
  <c r="N1843" i="20"/>
  <c r="N1844" i="20"/>
  <c r="N1845" i="20"/>
  <c r="N1846" i="20"/>
  <c r="N1847" i="20"/>
  <c r="N1848" i="20"/>
  <c r="N1849" i="20"/>
  <c r="N1850" i="20"/>
  <c r="N1851" i="20"/>
  <c r="N1852" i="20"/>
  <c r="N1853" i="20"/>
  <c r="N1854" i="20"/>
  <c r="N1855" i="20"/>
  <c r="N1856" i="20"/>
  <c r="N1857" i="20"/>
  <c r="N1858" i="20"/>
  <c r="N1859" i="20"/>
  <c r="N1860" i="20"/>
  <c r="N1861" i="20"/>
  <c r="N1862" i="20"/>
  <c r="N1863" i="20"/>
  <c r="N1864" i="20"/>
  <c r="N1865" i="20"/>
  <c r="N1866" i="20"/>
  <c r="N1867" i="20"/>
  <c r="N1868" i="20"/>
  <c r="N1869" i="20"/>
  <c r="N1870" i="20"/>
  <c r="N1871" i="20"/>
  <c r="N1872" i="20"/>
  <c r="N1873" i="20"/>
  <c r="N1874" i="20"/>
  <c r="N1875" i="20"/>
  <c r="N1876" i="20"/>
  <c r="N1877" i="20"/>
  <c r="N1878" i="20"/>
  <c r="N1879" i="20"/>
  <c r="N1880" i="20"/>
  <c r="N1881" i="20"/>
  <c r="N1882" i="20"/>
  <c r="N1883" i="20"/>
  <c r="N1884" i="20"/>
  <c r="N1885" i="20"/>
  <c r="N1886" i="20"/>
  <c r="N1887" i="20"/>
  <c r="N1888" i="20"/>
  <c r="N1889" i="20"/>
  <c r="N1890" i="20"/>
  <c r="N1891" i="20"/>
  <c r="N1892" i="20"/>
  <c r="N1893" i="20"/>
  <c r="N1894" i="20"/>
  <c r="N1895" i="20"/>
  <c r="N1896" i="20"/>
  <c r="N1897" i="20"/>
  <c r="N1898" i="20"/>
  <c r="N1899" i="20"/>
  <c r="N1900" i="20"/>
  <c r="N1901" i="20"/>
  <c r="N1902" i="20"/>
  <c r="N1903" i="20"/>
  <c r="N1904" i="20"/>
  <c r="N1905" i="20"/>
  <c r="N1906" i="20"/>
  <c r="N1907" i="20"/>
  <c r="N1908" i="20"/>
  <c r="N1909" i="20"/>
  <c r="N1910" i="20"/>
  <c r="N1911" i="20"/>
  <c r="N1912" i="20"/>
  <c r="N1913" i="20"/>
  <c r="N1914" i="20"/>
  <c r="N1915" i="20"/>
  <c r="N1916" i="20"/>
  <c r="N1917" i="20"/>
  <c r="N1918" i="20"/>
  <c r="N1919" i="20"/>
  <c r="N1920" i="20"/>
  <c r="N1921" i="20"/>
  <c r="N1922" i="20"/>
  <c r="N1923" i="20"/>
  <c r="N1924" i="20"/>
  <c r="N1925" i="20"/>
  <c r="N1926" i="20"/>
  <c r="N1927" i="20"/>
  <c r="N1928" i="20"/>
  <c r="N1929" i="20"/>
  <c r="N1930" i="20"/>
  <c r="N1931" i="20"/>
  <c r="N1932" i="20"/>
  <c r="N1933" i="20"/>
  <c r="N1934" i="20"/>
  <c r="N1935" i="20"/>
  <c r="N1936" i="20"/>
  <c r="N1937" i="20"/>
  <c r="N1938" i="20"/>
  <c r="N1939" i="20"/>
  <c r="N1940" i="20"/>
  <c r="N1941" i="20"/>
  <c r="N1942" i="20"/>
  <c r="N1943" i="20"/>
  <c r="N1944" i="20"/>
  <c r="N1945" i="20"/>
  <c r="N1946" i="20"/>
  <c r="N1947" i="20"/>
  <c r="N1948" i="20"/>
  <c r="N1949" i="20"/>
  <c r="N1950" i="20"/>
  <c r="N1951" i="20"/>
  <c r="N1952" i="20"/>
  <c r="N1953" i="20"/>
  <c r="N1954" i="20"/>
  <c r="N1955" i="20"/>
  <c r="N1956" i="20"/>
  <c r="N1957" i="20"/>
  <c r="N1958" i="20"/>
  <c r="N1959" i="20"/>
  <c r="N1960" i="20"/>
  <c r="N1961" i="20"/>
  <c r="N1962" i="20"/>
  <c r="N1963" i="20"/>
  <c r="N1964" i="20"/>
  <c r="N1965" i="20"/>
  <c r="N1966" i="20"/>
  <c r="N1967" i="20"/>
  <c r="N1968" i="20"/>
  <c r="N1969" i="20"/>
  <c r="N1970" i="20"/>
  <c r="N1971" i="20"/>
  <c r="N1972" i="20"/>
  <c r="N1973" i="20"/>
  <c r="N1974" i="20"/>
  <c r="N1975" i="20"/>
  <c r="N1976" i="20"/>
  <c r="N1977" i="20"/>
  <c r="N1978" i="20"/>
  <c r="N1979" i="20"/>
  <c r="N1980" i="20"/>
  <c r="N1981" i="20"/>
  <c r="N1982" i="20"/>
  <c r="N1983" i="20"/>
  <c r="N1984" i="20"/>
  <c r="N1985" i="20"/>
  <c r="N1986" i="20"/>
  <c r="N1987" i="20"/>
  <c r="N1988" i="20"/>
  <c r="N1989" i="20"/>
  <c r="N1990" i="20"/>
  <c r="N1991" i="20"/>
  <c r="N1992" i="20"/>
  <c r="N1993" i="20"/>
  <c r="N1994" i="20"/>
  <c r="N1995" i="20"/>
  <c r="N1996" i="20"/>
  <c r="N1997" i="20"/>
  <c r="N1998" i="20"/>
  <c r="N1999" i="20"/>
  <c r="N2000" i="20"/>
  <c r="N2001" i="20"/>
  <c r="N2002" i="20"/>
  <c r="N2003" i="20"/>
  <c r="N2004" i="20"/>
  <c r="N2005" i="20"/>
  <c r="N2006" i="20"/>
  <c r="N2007" i="20"/>
  <c r="N2008" i="20"/>
  <c r="N2009" i="20"/>
  <c r="N2010" i="20"/>
  <c r="N2011" i="20"/>
  <c r="N2012" i="20"/>
  <c r="N2013" i="20"/>
  <c r="N2014" i="20"/>
  <c r="N2015" i="20"/>
  <c r="N2016" i="20"/>
  <c r="N2017" i="20"/>
  <c r="N2018" i="20"/>
  <c r="N2019" i="20"/>
  <c r="N2020" i="20"/>
  <c r="N2021" i="20"/>
  <c r="N2022" i="20"/>
  <c r="N2023" i="20"/>
  <c r="N2024" i="20"/>
  <c r="N2025" i="20"/>
  <c r="N2026" i="20"/>
  <c r="N2027" i="20"/>
  <c r="N2028" i="20"/>
  <c r="N2029" i="20"/>
  <c r="N2030" i="20"/>
  <c r="N2031" i="20"/>
  <c r="N2032" i="20"/>
  <c r="N2033" i="20"/>
  <c r="N2034" i="20"/>
  <c r="N2035" i="20"/>
  <c r="N2036" i="20"/>
  <c r="N2037" i="20"/>
  <c r="N2038" i="20"/>
  <c r="N2039" i="20"/>
  <c r="N2040" i="20"/>
  <c r="N2041" i="20"/>
  <c r="N2042" i="20"/>
  <c r="N2043" i="20"/>
  <c r="N2044" i="20"/>
  <c r="N2045" i="20"/>
  <c r="N2046" i="20"/>
  <c r="N2047" i="20"/>
  <c r="N2048" i="20"/>
  <c r="N2049" i="20"/>
  <c r="N2050" i="20"/>
  <c r="N2051" i="20"/>
  <c r="N2052" i="20"/>
  <c r="N2053" i="20"/>
  <c r="N2054" i="20"/>
  <c r="N2055" i="20"/>
  <c r="N2056" i="20"/>
  <c r="N2057" i="20"/>
  <c r="N2058" i="20"/>
  <c r="N2059" i="20"/>
  <c r="N2060" i="20"/>
  <c r="N2061" i="20"/>
  <c r="N2062" i="20"/>
  <c r="N2063" i="20"/>
  <c r="N2064" i="20"/>
  <c r="N2065" i="20"/>
  <c r="N2066" i="20"/>
  <c r="N2067" i="20"/>
  <c r="N2068" i="20"/>
  <c r="N2069" i="20"/>
  <c r="N2070" i="20"/>
  <c r="N2071" i="20"/>
  <c r="N2072" i="20"/>
  <c r="N2073" i="20"/>
  <c r="N2074" i="20"/>
  <c r="N2075" i="20"/>
  <c r="N2076" i="20"/>
  <c r="N2077" i="20"/>
  <c r="N2078" i="20"/>
  <c r="N2079" i="20"/>
  <c r="N2080" i="20"/>
  <c r="N2081" i="20"/>
  <c r="N2082" i="20"/>
  <c r="N2083" i="20"/>
  <c r="N2084" i="20"/>
  <c r="N2085" i="20"/>
  <c r="N2086" i="20"/>
  <c r="N2087" i="20"/>
  <c r="N2088" i="20"/>
  <c r="N2089" i="20"/>
  <c r="N2090" i="20"/>
  <c r="N2091" i="20"/>
  <c r="N2092" i="20"/>
  <c r="N2093" i="20"/>
  <c r="N2094" i="20"/>
  <c r="N2095" i="20"/>
  <c r="N2096" i="20"/>
  <c r="N2097" i="20"/>
  <c r="N2098" i="20"/>
  <c r="N2099" i="20"/>
  <c r="N2100" i="20"/>
  <c r="N2101" i="20"/>
  <c r="N2102" i="20"/>
  <c r="N2103" i="20"/>
  <c r="N2104" i="20"/>
  <c r="N2105" i="20"/>
  <c r="N2106" i="20"/>
  <c r="N2107" i="20"/>
  <c r="N2108" i="20"/>
  <c r="N2109" i="20"/>
  <c r="N2110" i="20"/>
  <c r="N2111" i="20"/>
  <c r="N2112" i="20"/>
  <c r="N2113" i="20"/>
  <c r="N2114" i="20"/>
  <c r="N2115" i="20"/>
  <c r="N2116" i="20"/>
  <c r="N2117" i="20"/>
  <c r="N2118" i="20"/>
  <c r="N2119" i="20"/>
  <c r="N2120" i="20"/>
  <c r="N2121" i="20"/>
  <c r="N2122" i="20"/>
  <c r="N2123" i="20"/>
  <c r="N2124" i="20"/>
  <c r="N2125" i="20"/>
  <c r="N2126" i="20"/>
  <c r="N2127" i="20"/>
  <c r="N2128" i="20"/>
  <c r="N2129" i="20"/>
  <c r="N2130" i="20"/>
  <c r="N2131" i="20"/>
  <c r="N2132" i="20"/>
  <c r="N2133" i="20"/>
  <c r="N2134" i="20"/>
  <c r="N2135" i="20"/>
  <c r="N2136" i="20"/>
  <c r="N2137" i="20"/>
  <c r="N2138" i="20"/>
  <c r="N2139" i="20"/>
  <c r="N2140" i="20"/>
  <c r="N2141" i="20"/>
  <c r="N2142" i="20"/>
  <c r="N2143" i="20"/>
  <c r="N2144" i="20"/>
  <c r="N2145" i="20"/>
  <c r="N2146" i="20"/>
  <c r="N2147" i="20"/>
  <c r="N2148" i="20"/>
  <c r="N2149" i="20"/>
  <c r="N2150" i="20"/>
  <c r="N2151" i="20"/>
  <c r="N2152" i="20"/>
  <c r="N2153" i="20"/>
  <c r="N2154" i="20"/>
  <c r="N2155" i="20"/>
  <c r="N2156" i="20"/>
  <c r="N2157" i="20"/>
  <c r="N2158" i="20"/>
  <c r="N2159" i="20"/>
  <c r="N2160" i="20"/>
  <c r="N2161" i="20"/>
  <c r="N2162" i="20"/>
  <c r="N2163" i="20"/>
  <c r="N2164" i="20"/>
  <c r="N2165" i="20"/>
  <c r="N2166" i="20"/>
  <c r="N2167" i="20"/>
  <c r="N2168" i="20"/>
  <c r="N2169" i="20"/>
  <c r="N2170" i="20"/>
  <c r="N2171" i="20"/>
  <c r="N2172" i="20"/>
  <c r="N2173" i="20"/>
  <c r="N2174" i="20"/>
  <c r="N2175" i="20"/>
  <c r="N2176" i="20"/>
  <c r="N2177" i="20"/>
  <c r="N2178" i="20"/>
  <c r="N2179" i="20"/>
  <c r="N2180" i="20"/>
  <c r="N2181" i="20"/>
  <c r="N2182" i="20"/>
  <c r="N2183" i="20"/>
  <c r="N2184" i="20"/>
  <c r="N2185" i="20"/>
  <c r="N2186" i="20"/>
  <c r="N2187" i="20"/>
  <c r="N2188" i="20"/>
  <c r="N2189" i="20"/>
  <c r="N2190" i="20"/>
  <c r="N2191" i="20"/>
  <c r="N2192" i="20"/>
  <c r="N2193" i="20"/>
  <c r="N2194" i="20"/>
  <c r="N2195" i="20"/>
  <c r="N2196" i="20"/>
  <c r="N2197" i="20"/>
  <c r="N2198" i="20"/>
  <c r="N2199" i="20"/>
  <c r="N2200" i="20"/>
  <c r="N2201" i="20"/>
  <c r="N2202" i="20"/>
  <c r="N2203" i="20"/>
  <c r="N2204" i="20"/>
  <c r="N2205" i="20"/>
  <c r="N2206" i="20"/>
  <c r="N2207" i="20"/>
  <c r="N2208" i="20"/>
  <c r="N2209" i="20"/>
  <c r="N2210" i="20"/>
  <c r="N2211" i="20"/>
  <c r="N2212" i="20"/>
  <c r="N2213" i="20"/>
  <c r="N2214" i="20"/>
  <c r="N2215" i="20"/>
  <c r="N2216" i="20"/>
  <c r="N2217" i="20"/>
  <c r="N2218" i="20"/>
  <c r="N2219" i="20"/>
  <c r="N2220" i="20"/>
  <c r="N2221" i="20"/>
  <c r="N2222" i="20"/>
  <c r="N2223" i="20"/>
  <c r="N2224" i="20"/>
  <c r="N2225" i="20"/>
  <c r="N2226" i="20"/>
  <c r="N2227" i="20"/>
  <c r="N2228" i="20"/>
  <c r="N2229" i="20"/>
  <c r="N2230" i="20"/>
  <c r="N2231" i="20"/>
  <c r="N2232" i="20"/>
  <c r="N2233" i="20"/>
  <c r="N2234" i="20"/>
  <c r="N2235" i="20"/>
  <c r="N2236" i="20"/>
  <c r="N2237" i="20"/>
  <c r="N2238" i="20"/>
  <c r="N2239" i="20"/>
  <c r="N2240" i="20"/>
  <c r="N2241" i="20"/>
  <c r="N2242" i="20"/>
  <c r="N2243" i="20"/>
  <c r="N2244" i="20"/>
  <c r="N2245" i="20"/>
  <c r="N2246" i="20"/>
  <c r="N2247" i="20"/>
  <c r="N2248" i="20"/>
  <c r="N2249" i="20"/>
  <c r="N2250" i="20"/>
  <c r="N2251" i="20"/>
  <c r="N2252" i="20"/>
  <c r="N2253" i="20"/>
  <c r="N2254" i="20"/>
  <c r="N2255" i="20"/>
  <c r="N2256" i="20"/>
  <c r="N2257" i="20"/>
  <c r="N2258" i="20"/>
  <c r="N2259" i="20"/>
  <c r="N2260" i="20"/>
  <c r="N2261" i="20"/>
  <c r="N2262" i="20"/>
  <c r="N2263" i="20"/>
  <c r="N2264" i="20"/>
  <c r="N2265" i="20"/>
  <c r="N2266" i="20"/>
  <c r="N2267" i="20"/>
  <c r="N2268" i="20"/>
  <c r="N2269" i="20"/>
  <c r="N2270" i="20"/>
  <c r="N2271" i="20"/>
  <c r="N2272" i="20"/>
  <c r="N2273" i="20"/>
  <c r="N2274" i="20"/>
  <c r="N2275" i="20"/>
  <c r="N2276" i="20"/>
  <c r="N2277" i="20"/>
  <c r="N2278" i="20"/>
  <c r="N2279" i="20"/>
  <c r="N2280" i="20"/>
  <c r="N2281" i="20"/>
  <c r="N2282" i="20"/>
  <c r="N2283" i="20"/>
  <c r="N2284" i="20"/>
  <c r="N2285" i="20"/>
  <c r="N2286" i="20"/>
  <c r="N2287" i="20"/>
  <c r="N2288" i="20"/>
  <c r="N2289" i="20"/>
  <c r="N2290" i="20"/>
  <c r="N2291" i="20"/>
  <c r="N2292" i="20"/>
  <c r="N2293" i="20"/>
  <c r="N2294" i="20"/>
  <c r="N2295" i="20"/>
  <c r="N2296" i="20"/>
  <c r="N2297" i="20"/>
  <c r="N2298" i="20"/>
  <c r="N2299" i="20"/>
  <c r="N2300" i="20"/>
  <c r="N2301" i="20"/>
  <c r="N2302" i="20"/>
  <c r="N2303" i="20"/>
  <c r="N2304" i="20"/>
  <c r="N2305" i="20"/>
  <c r="N2306" i="20"/>
  <c r="N2307" i="20"/>
  <c r="N2308" i="20"/>
  <c r="N2309" i="20"/>
  <c r="N2310" i="20"/>
  <c r="N2311" i="20"/>
  <c r="N2312" i="20"/>
  <c r="N2313" i="20"/>
  <c r="N2314" i="20"/>
  <c r="N2315" i="20"/>
  <c r="N2316" i="20"/>
  <c r="N2317" i="20"/>
  <c r="N2318" i="20"/>
  <c r="N2319" i="20"/>
  <c r="N2320" i="20"/>
  <c r="N2321" i="20"/>
  <c r="N2322" i="20"/>
  <c r="N2323" i="20"/>
  <c r="N2324" i="20"/>
  <c r="N2325" i="20"/>
  <c r="N2326" i="20"/>
  <c r="N2327" i="20"/>
  <c r="N2328" i="20"/>
  <c r="N2329" i="20"/>
  <c r="N2330" i="20"/>
  <c r="N2331" i="20"/>
  <c r="N2332" i="20"/>
  <c r="N2333" i="20"/>
  <c r="N2334" i="20"/>
  <c r="N2335" i="20"/>
  <c r="N2336" i="20"/>
  <c r="N2337" i="20"/>
  <c r="N2338" i="20"/>
  <c r="N2339" i="20"/>
  <c r="N2340" i="20"/>
  <c r="N2341" i="20"/>
  <c r="N2342" i="20"/>
  <c r="N2343" i="20"/>
  <c r="N2344" i="20"/>
  <c r="N2345" i="20"/>
  <c r="N2346" i="20"/>
  <c r="N2347" i="20"/>
  <c r="N2348" i="20"/>
  <c r="N2349" i="20"/>
  <c r="N2350" i="20"/>
  <c r="N2351" i="20"/>
  <c r="N2352" i="20"/>
  <c r="N2353" i="20"/>
  <c r="N2354" i="20"/>
  <c r="N2355" i="20"/>
  <c r="N2356" i="20"/>
  <c r="N2357" i="20"/>
  <c r="N2358" i="20"/>
  <c r="N2359" i="20"/>
  <c r="N2360" i="20"/>
  <c r="N2361" i="20"/>
  <c r="N2362" i="20"/>
  <c r="N2363" i="20"/>
  <c r="N2364" i="20"/>
  <c r="N2365" i="20"/>
  <c r="N2366" i="20"/>
  <c r="N2367" i="20"/>
  <c r="N2368" i="20"/>
  <c r="N2369" i="20"/>
  <c r="N2370" i="20"/>
  <c r="N2371" i="20"/>
  <c r="N2372" i="20"/>
  <c r="N2373" i="20"/>
  <c r="N2374" i="20"/>
  <c r="N2375" i="20"/>
  <c r="N2376" i="20"/>
  <c r="N2377" i="20"/>
  <c r="N2378" i="20"/>
  <c r="N2379" i="20"/>
  <c r="N2380" i="20"/>
  <c r="N2381" i="20"/>
  <c r="N2382" i="20"/>
  <c r="N2383" i="20"/>
  <c r="N2384" i="20"/>
  <c r="N2385" i="20"/>
  <c r="N2386" i="20"/>
  <c r="N2387" i="20"/>
  <c r="N2388" i="20"/>
  <c r="N2389" i="20"/>
  <c r="N2390" i="20"/>
  <c r="N2391" i="20"/>
  <c r="N2392" i="20"/>
  <c r="N2393" i="20"/>
  <c r="N2394" i="20"/>
  <c r="N2395" i="20"/>
  <c r="N2396" i="20"/>
  <c r="N2397" i="20"/>
  <c r="N2398" i="20"/>
  <c r="N2399" i="20"/>
  <c r="N2400" i="20"/>
  <c r="N2401" i="20"/>
  <c r="N2402" i="20"/>
  <c r="N2403" i="20"/>
  <c r="N2404" i="20"/>
  <c r="N2405" i="20"/>
  <c r="N2406" i="20"/>
  <c r="N2407" i="20"/>
  <c r="N2408" i="20"/>
  <c r="N2409" i="20"/>
  <c r="N2410" i="20"/>
  <c r="N2411" i="20"/>
  <c r="N2412" i="20"/>
  <c r="N2413" i="20"/>
  <c r="N2414" i="20"/>
  <c r="N2415" i="20"/>
  <c r="N2416" i="20"/>
  <c r="N2417" i="20"/>
  <c r="N2418" i="20"/>
  <c r="N2419" i="20"/>
  <c r="N2420" i="20"/>
  <c r="N2421" i="20"/>
  <c r="N2422" i="20"/>
  <c r="N2423" i="20"/>
  <c r="N2424" i="20"/>
  <c r="N2425" i="20"/>
  <c r="N2426" i="20"/>
  <c r="N2427" i="20"/>
  <c r="N2428" i="20"/>
  <c r="N2429" i="20"/>
  <c r="N2430" i="20"/>
  <c r="N2431" i="20"/>
  <c r="N2432" i="20"/>
  <c r="N2433" i="20"/>
  <c r="N2434" i="20"/>
  <c r="N2435" i="20"/>
  <c r="N2436" i="20"/>
  <c r="N2437" i="20"/>
  <c r="N2438" i="20"/>
  <c r="N2439" i="20"/>
  <c r="N2440" i="20"/>
  <c r="N2441" i="20"/>
  <c r="N2442" i="20"/>
  <c r="N2443" i="20"/>
  <c r="N2444" i="20"/>
  <c r="N2445" i="20"/>
  <c r="N2446" i="20"/>
  <c r="N2447" i="20"/>
  <c r="N2448" i="20"/>
  <c r="N2449" i="20"/>
  <c r="N2450" i="20"/>
  <c r="N2451" i="20"/>
  <c r="N2452" i="20"/>
  <c r="N2453" i="20"/>
  <c r="N2454" i="20"/>
  <c r="N2455" i="20"/>
  <c r="N2456" i="20"/>
  <c r="N2457" i="20"/>
  <c r="N2458" i="20"/>
  <c r="N2459" i="20"/>
  <c r="N2460" i="20"/>
  <c r="N2461" i="20"/>
  <c r="N2462" i="20"/>
  <c r="N2463" i="20"/>
  <c r="N2464" i="20"/>
  <c r="N2465" i="20"/>
  <c r="N2466" i="20"/>
  <c r="N2467" i="20"/>
  <c r="N2468" i="20"/>
  <c r="N2469" i="20"/>
  <c r="N2470" i="20"/>
  <c r="N2471" i="20"/>
  <c r="N2472" i="20"/>
  <c r="N2473" i="20"/>
  <c r="N2474" i="20"/>
  <c r="N2475" i="20"/>
  <c r="N2476" i="20"/>
  <c r="N2477" i="20"/>
  <c r="N2478" i="20"/>
  <c r="N2479" i="20"/>
  <c r="N2480" i="20"/>
  <c r="N2481" i="20"/>
  <c r="N2482" i="20"/>
  <c r="N2483" i="20"/>
  <c r="N2484" i="20"/>
  <c r="N2485" i="20"/>
  <c r="N2486" i="20"/>
  <c r="N2487" i="20"/>
  <c r="N2488" i="20"/>
  <c r="N2489" i="20"/>
  <c r="N2490" i="20"/>
  <c r="N2491" i="20"/>
  <c r="N2492" i="20"/>
  <c r="N2493" i="20"/>
  <c r="N2494" i="20"/>
  <c r="N2495" i="20"/>
  <c r="N2496" i="20"/>
  <c r="N2497" i="20"/>
  <c r="N2498" i="20"/>
  <c r="N2499" i="20"/>
  <c r="N2500" i="20"/>
  <c r="N2501" i="20"/>
  <c r="N2502" i="20"/>
  <c r="N2503" i="20"/>
  <c r="N2504" i="20"/>
  <c r="N2505" i="20"/>
  <c r="N2506" i="20"/>
  <c r="N2507" i="20"/>
  <c r="N2508" i="20"/>
  <c r="N2509" i="20"/>
  <c r="N2510" i="20"/>
  <c r="N2511" i="20"/>
  <c r="N2512" i="20"/>
  <c r="N2513" i="20"/>
  <c r="N2514" i="20"/>
  <c r="N2515" i="20"/>
  <c r="N2516" i="20"/>
  <c r="N2517" i="20"/>
  <c r="N2518" i="20"/>
  <c r="N2519" i="20"/>
  <c r="N2520" i="20"/>
  <c r="N2521" i="20"/>
  <c r="N2522" i="20"/>
  <c r="N2523" i="20"/>
  <c r="N2524" i="20"/>
  <c r="N2525" i="20"/>
  <c r="N2526" i="20"/>
  <c r="N2527" i="20"/>
  <c r="N2528" i="20"/>
  <c r="N2529" i="20"/>
  <c r="N2530" i="20"/>
  <c r="N2531" i="20"/>
  <c r="N2532" i="20"/>
  <c r="N2533" i="20"/>
  <c r="N2534" i="20"/>
  <c r="N2535" i="20"/>
  <c r="N2536" i="20"/>
  <c r="N2537" i="20"/>
  <c r="N2538" i="20"/>
  <c r="N2539" i="20"/>
  <c r="N2540" i="20"/>
  <c r="N2541" i="20"/>
  <c r="N2542" i="20"/>
  <c r="N2543" i="20"/>
  <c r="N2544" i="20"/>
  <c r="N2545" i="20"/>
  <c r="N2546" i="20"/>
  <c r="N2547" i="20"/>
  <c r="N2548" i="20"/>
  <c r="N2549" i="20"/>
  <c r="N2550" i="20"/>
  <c r="N2551" i="20"/>
  <c r="N2552" i="20"/>
  <c r="N2553" i="20"/>
  <c r="N2554" i="20"/>
  <c r="N2555" i="20"/>
  <c r="N2556" i="20"/>
  <c r="N2557" i="20"/>
  <c r="N2558" i="20"/>
  <c r="N2559" i="20"/>
  <c r="N2560" i="20"/>
  <c r="N2561" i="20"/>
  <c r="N2562" i="20"/>
  <c r="N2563" i="20"/>
  <c r="N2564" i="20"/>
  <c r="N2565" i="20"/>
  <c r="N2566" i="20"/>
  <c r="N2567" i="20"/>
  <c r="N2568" i="20"/>
  <c r="N2569" i="20"/>
  <c r="N2570" i="20"/>
  <c r="N2571" i="20"/>
  <c r="N2572" i="20"/>
  <c r="N2573" i="20"/>
  <c r="N2574" i="20"/>
  <c r="N2575" i="20"/>
  <c r="N2576" i="20"/>
  <c r="N2577" i="20"/>
  <c r="N2578" i="20"/>
  <c r="N2579" i="20"/>
  <c r="N2580" i="20"/>
  <c r="N2581" i="20"/>
  <c r="N2582" i="20"/>
  <c r="N2583" i="20"/>
  <c r="N2584" i="20"/>
  <c r="N2585" i="20"/>
  <c r="N2586" i="20"/>
  <c r="N2587" i="20"/>
  <c r="N2588" i="20"/>
  <c r="N2589" i="20"/>
  <c r="N2590" i="20"/>
  <c r="N2591" i="20"/>
  <c r="N2592" i="20"/>
  <c r="N2593" i="20"/>
  <c r="N2594" i="20"/>
  <c r="N2595" i="20"/>
  <c r="N2596" i="20"/>
  <c r="N2597" i="20"/>
  <c r="N2598" i="20"/>
  <c r="N2599" i="20"/>
  <c r="N2600" i="20"/>
  <c r="N2601" i="20"/>
  <c r="N2602" i="20"/>
  <c r="N2603" i="20"/>
  <c r="N2604" i="20"/>
  <c r="N2605" i="20"/>
  <c r="N2606" i="20"/>
  <c r="N2607" i="20"/>
  <c r="N2608" i="20"/>
  <c r="N2609" i="20"/>
  <c r="N2610" i="20"/>
  <c r="N2611" i="20"/>
  <c r="N2612" i="20"/>
  <c r="N2613" i="20"/>
  <c r="N2614" i="20"/>
  <c r="N2615" i="20"/>
  <c r="N2616" i="20"/>
  <c r="N2617" i="20"/>
  <c r="N2618" i="20"/>
  <c r="N2619" i="20"/>
  <c r="N2620" i="20"/>
  <c r="N2621" i="20"/>
  <c r="N2622" i="20"/>
  <c r="N2623" i="20"/>
  <c r="N2624" i="20"/>
  <c r="N2625" i="20"/>
  <c r="N2626" i="20"/>
  <c r="N2627" i="20"/>
  <c r="N2628" i="20"/>
  <c r="N2629" i="20"/>
  <c r="N2630" i="20"/>
  <c r="N2631" i="20"/>
  <c r="N2632" i="20"/>
  <c r="N2633" i="20"/>
  <c r="N2634" i="20"/>
  <c r="N2635" i="20"/>
  <c r="N2636" i="20"/>
  <c r="N2637" i="20"/>
  <c r="N2638" i="20"/>
  <c r="N2639" i="20"/>
  <c r="N2640" i="20"/>
  <c r="N2641" i="20"/>
  <c r="N2642" i="20"/>
  <c r="N2643" i="20"/>
  <c r="N2644" i="20"/>
  <c r="N2645" i="20"/>
  <c r="N2646" i="20"/>
  <c r="N2647" i="20"/>
  <c r="N2648" i="20"/>
  <c r="N2649" i="20"/>
  <c r="N2650" i="20"/>
  <c r="N2651" i="20"/>
  <c r="N2652" i="20"/>
  <c r="N2653" i="20"/>
  <c r="N2654" i="20"/>
  <c r="N2655" i="20"/>
  <c r="N2656" i="20"/>
  <c r="N2657" i="20"/>
  <c r="N2658" i="20"/>
  <c r="N2659" i="20"/>
  <c r="N2660" i="20"/>
  <c r="N2661" i="20"/>
  <c r="N2662" i="20"/>
  <c r="N2663" i="20"/>
  <c r="N2664" i="20"/>
  <c r="N2665" i="20"/>
  <c r="N2666" i="20"/>
  <c r="N2667" i="20"/>
  <c r="N2668" i="20"/>
  <c r="N2669" i="20"/>
  <c r="N2670" i="20"/>
  <c r="N2671" i="20"/>
  <c r="N2672" i="20"/>
  <c r="N2673" i="20"/>
  <c r="N2674" i="20"/>
  <c r="N2675" i="20"/>
  <c r="N2676" i="20"/>
  <c r="N2677" i="20"/>
  <c r="N2678" i="20"/>
  <c r="N2679" i="20"/>
  <c r="N2680" i="20"/>
  <c r="N2681" i="20"/>
  <c r="N2682" i="20"/>
  <c r="N2683" i="20"/>
  <c r="N2684" i="20"/>
  <c r="N2685" i="20"/>
  <c r="N2686" i="20"/>
  <c r="N2687" i="20"/>
  <c r="N2688" i="20"/>
  <c r="N2689" i="20"/>
  <c r="N2690" i="20"/>
  <c r="N2691" i="20"/>
  <c r="N2692" i="20"/>
  <c r="N2693" i="20"/>
  <c r="N2694" i="20"/>
  <c r="N2695" i="20"/>
  <c r="N2696" i="20"/>
  <c r="N2697" i="20"/>
  <c r="N2698" i="20"/>
  <c r="N2699" i="20"/>
  <c r="N2700" i="20"/>
  <c r="N2701" i="20"/>
  <c r="N2702" i="20"/>
  <c r="N2703" i="20"/>
  <c r="N2704" i="20"/>
  <c r="N2705" i="20"/>
  <c r="N2706" i="20"/>
  <c r="N2707" i="20"/>
  <c r="N2708" i="20"/>
  <c r="N2709" i="20"/>
  <c r="N2710" i="20"/>
  <c r="N2711" i="20"/>
  <c r="N2712" i="20"/>
  <c r="N2713" i="20"/>
  <c r="N2714" i="20"/>
  <c r="N2715" i="20"/>
  <c r="N2716" i="20"/>
  <c r="N2717" i="20"/>
  <c r="N2718" i="20"/>
  <c r="N2719" i="20"/>
  <c r="N2720" i="20"/>
  <c r="N2721" i="20"/>
  <c r="N2722" i="20"/>
  <c r="N2723" i="20"/>
  <c r="N2724" i="20"/>
  <c r="N2725" i="20"/>
  <c r="N2726" i="20"/>
  <c r="N2727" i="20"/>
  <c r="N2728" i="20"/>
  <c r="N2729" i="20"/>
  <c r="N2730" i="20"/>
  <c r="N2731" i="20"/>
  <c r="N2732" i="20"/>
  <c r="N2733" i="20"/>
  <c r="N2734" i="20"/>
  <c r="N2735" i="20"/>
  <c r="N2736" i="20"/>
  <c r="N2737" i="20"/>
  <c r="N2738" i="20"/>
  <c r="N2739" i="20"/>
  <c r="N2740" i="20"/>
  <c r="N2741" i="20"/>
  <c r="N2742" i="20"/>
  <c r="N2743" i="20"/>
  <c r="N2744" i="20"/>
  <c r="N2745" i="20"/>
  <c r="N2746" i="20"/>
  <c r="N2747" i="20"/>
  <c r="N2748" i="20"/>
  <c r="N2749" i="20"/>
  <c r="N2750" i="20"/>
  <c r="N2751" i="20"/>
  <c r="N2752" i="20"/>
  <c r="N2753" i="20"/>
  <c r="N2754" i="20"/>
  <c r="N2755" i="20"/>
  <c r="N2756" i="20"/>
  <c r="N2757" i="20"/>
  <c r="N2758" i="20"/>
  <c r="N2759" i="20"/>
  <c r="N2760" i="20"/>
  <c r="N2761" i="20"/>
  <c r="N2762" i="20"/>
  <c r="N2763" i="20"/>
  <c r="N2764" i="20"/>
  <c r="N2765" i="20"/>
  <c r="N2766" i="20"/>
  <c r="N2767" i="20"/>
  <c r="N2768" i="20"/>
  <c r="N2769" i="20"/>
  <c r="N2770" i="20"/>
  <c r="N2771" i="20"/>
  <c r="N2772" i="20"/>
  <c r="N2773" i="20"/>
  <c r="N2774" i="20"/>
  <c r="N2775" i="20"/>
  <c r="N2776" i="20"/>
  <c r="N2777" i="20"/>
  <c r="N2778" i="20"/>
  <c r="N2779" i="20"/>
  <c r="N2780" i="20"/>
  <c r="N2781" i="20"/>
  <c r="N2782" i="20"/>
  <c r="N2783" i="20"/>
  <c r="N2784" i="20"/>
  <c r="N2785" i="20"/>
  <c r="N2786" i="20"/>
  <c r="N2787" i="20"/>
  <c r="N2788" i="20"/>
  <c r="N2789" i="20"/>
  <c r="N2790" i="20"/>
  <c r="N2791" i="20"/>
  <c r="N2792" i="20"/>
  <c r="N2793" i="20"/>
  <c r="N2794" i="20"/>
  <c r="N2795" i="20"/>
  <c r="N2796" i="20"/>
  <c r="N2797" i="20"/>
  <c r="N2798" i="20"/>
  <c r="N2799" i="20"/>
  <c r="N2800" i="20"/>
  <c r="N2801" i="20"/>
  <c r="N2802" i="20"/>
  <c r="N2803" i="20"/>
  <c r="N2804" i="20"/>
  <c r="N2805" i="20"/>
  <c r="N2806" i="20"/>
  <c r="N2807" i="20"/>
  <c r="N2808" i="20"/>
  <c r="N2809" i="20"/>
  <c r="N2810" i="20"/>
  <c r="N2811" i="20"/>
  <c r="N2812" i="20"/>
  <c r="N2813" i="20"/>
  <c r="N2814" i="20"/>
  <c r="N2815" i="20"/>
  <c r="N2816" i="20"/>
  <c r="N2817" i="20"/>
  <c r="N2818" i="20"/>
  <c r="N2819" i="20"/>
  <c r="N2820" i="20"/>
  <c r="N2821" i="20"/>
  <c r="N2822" i="20"/>
  <c r="N2823" i="20"/>
  <c r="N2824" i="20"/>
  <c r="N2825" i="20"/>
  <c r="N2826" i="20"/>
  <c r="N2827" i="20"/>
  <c r="N2828" i="20"/>
  <c r="N2829" i="20"/>
  <c r="N2830" i="20"/>
  <c r="N2831" i="20"/>
  <c r="N2832" i="20"/>
  <c r="N2833" i="20"/>
  <c r="N2834" i="20"/>
  <c r="N2835" i="20"/>
  <c r="N2836" i="20"/>
  <c r="N2837" i="20"/>
  <c r="N2838" i="20"/>
  <c r="N2839" i="20"/>
  <c r="N2840" i="20"/>
  <c r="N2841" i="20"/>
  <c r="N2842" i="20"/>
  <c r="N2843" i="20"/>
  <c r="N2844" i="20"/>
  <c r="N2845" i="20"/>
  <c r="N2846" i="20"/>
  <c r="N2847" i="20"/>
  <c r="N2848" i="20"/>
  <c r="N2849" i="20"/>
  <c r="N2850" i="20"/>
  <c r="N2851" i="20"/>
  <c r="N2852" i="20"/>
  <c r="N2853" i="20"/>
  <c r="N2854" i="20"/>
  <c r="N2855" i="20"/>
  <c r="N2856" i="20"/>
  <c r="N2857" i="20"/>
  <c r="N2858" i="20"/>
  <c r="N2859" i="20"/>
  <c r="N2860" i="20"/>
  <c r="N2861" i="20"/>
  <c r="N2862" i="20"/>
  <c r="N2863" i="20"/>
  <c r="N2864" i="20"/>
  <c r="N2865" i="20"/>
  <c r="N2866" i="20"/>
  <c r="N2867" i="20"/>
  <c r="N2868" i="20"/>
  <c r="N2869" i="20"/>
  <c r="N2870" i="20"/>
  <c r="N2871" i="20"/>
  <c r="N2872" i="20"/>
  <c r="N2873" i="20"/>
  <c r="N2874" i="20"/>
  <c r="N2875" i="20"/>
  <c r="N2876" i="20"/>
  <c r="N2877" i="20"/>
  <c r="N2878" i="20"/>
  <c r="N2879" i="20"/>
  <c r="N2880" i="20"/>
  <c r="N2881" i="20"/>
  <c r="N2882" i="20"/>
  <c r="N2883" i="20"/>
  <c r="N2884" i="20"/>
  <c r="N2885" i="20"/>
  <c r="N2886" i="20"/>
  <c r="N2887" i="20"/>
  <c r="N2888" i="20"/>
  <c r="N2889" i="20"/>
  <c r="N2890" i="20"/>
  <c r="N2891" i="20"/>
  <c r="N2892" i="20"/>
  <c r="N2893" i="20"/>
  <c r="N2894" i="20"/>
  <c r="N2895" i="20"/>
  <c r="N2896" i="20"/>
  <c r="N2897" i="20"/>
  <c r="N2898" i="20"/>
  <c r="N2899" i="20"/>
  <c r="N2900" i="20"/>
  <c r="N2901" i="20"/>
  <c r="N2902" i="20"/>
  <c r="N2903" i="20"/>
  <c r="N2904" i="20"/>
  <c r="N2905" i="20"/>
  <c r="N2906" i="20"/>
  <c r="N2907" i="20"/>
  <c r="N2908" i="20"/>
  <c r="N2909" i="20"/>
  <c r="N2910" i="20"/>
  <c r="N2911" i="20"/>
  <c r="N2912" i="20"/>
  <c r="N2913" i="20"/>
  <c r="N2914" i="20"/>
  <c r="N2915" i="20"/>
  <c r="N2916" i="20"/>
  <c r="N2917" i="20"/>
  <c r="N2918" i="20"/>
  <c r="N2919" i="20"/>
  <c r="N2920" i="20"/>
  <c r="N2921" i="20"/>
  <c r="N2922" i="20"/>
  <c r="N2923" i="20"/>
  <c r="N2924" i="20"/>
  <c r="N2925" i="20"/>
  <c r="N2926" i="20"/>
  <c r="N2927" i="20"/>
  <c r="N2928" i="20"/>
  <c r="N2929" i="20"/>
  <c r="N2930" i="20"/>
  <c r="N2931" i="20"/>
  <c r="N2932" i="20"/>
  <c r="N2933" i="20"/>
  <c r="N2934" i="20"/>
  <c r="N2935" i="20"/>
  <c r="N2936" i="20"/>
  <c r="N2937" i="20"/>
  <c r="N2938" i="20"/>
  <c r="N2939" i="20"/>
  <c r="N2940" i="20"/>
  <c r="N2941" i="20"/>
  <c r="N2942" i="20"/>
  <c r="N2943" i="20"/>
  <c r="N2944" i="20"/>
  <c r="N2945" i="20"/>
  <c r="N2946" i="20"/>
  <c r="N2947" i="20"/>
  <c r="N2948" i="20"/>
  <c r="N2949" i="20"/>
  <c r="N2950" i="20"/>
  <c r="N2951" i="20"/>
  <c r="N2952" i="20"/>
  <c r="N2953" i="20"/>
  <c r="N2954" i="20"/>
  <c r="N2955" i="20"/>
  <c r="N2956" i="20"/>
  <c r="N2957" i="20"/>
  <c r="N2958" i="20"/>
  <c r="N2959" i="20"/>
  <c r="N2960" i="20"/>
  <c r="N2961" i="20"/>
  <c r="N2962" i="20"/>
  <c r="N2963" i="20"/>
  <c r="N2964" i="20"/>
  <c r="N2965" i="20"/>
  <c r="N2966" i="20"/>
  <c r="N2967" i="20"/>
  <c r="N2968" i="20"/>
  <c r="N2969" i="20"/>
  <c r="N2970" i="20"/>
  <c r="N2971" i="20"/>
  <c r="N2972" i="20"/>
  <c r="N2973" i="20"/>
  <c r="N2974" i="20"/>
  <c r="N2975" i="20"/>
  <c r="N2976" i="20"/>
  <c r="N2977" i="20"/>
  <c r="N2978" i="20"/>
  <c r="N2979" i="20"/>
  <c r="N2980" i="20"/>
  <c r="N2981" i="20"/>
  <c r="N2982" i="20"/>
  <c r="N2983" i="20"/>
  <c r="N2984" i="20"/>
  <c r="N2985" i="20"/>
  <c r="N2986" i="20"/>
  <c r="N2987" i="20"/>
  <c r="N2988" i="20"/>
  <c r="N2989" i="20"/>
  <c r="N2990" i="20"/>
  <c r="N2991" i="20"/>
  <c r="N2992" i="20"/>
  <c r="N2993" i="20"/>
  <c r="N2994" i="20"/>
  <c r="N2995" i="20"/>
  <c r="N2996" i="20"/>
  <c r="N2997" i="20"/>
  <c r="N2998" i="20"/>
  <c r="N2999" i="20"/>
  <c r="N3000" i="20"/>
  <c r="N3001" i="20"/>
  <c r="A16" i="21"/>
  <c r="L1252" i="20"/>
  <c r="L1253" i="20"/>
  <c r="L1254" i="20"/>
  <c r="L1255" i="20"/>
  <c r="L1256" i="20"/>
  <c r="L1257" i="20"/>
  <c r="L1258" i="20"/>
  <c r="L1259" i="20"/>
  <c r="L1260" i="20"/>
  <c r="L1261" i="20"/>
  <c r="L1262" i="20"/>
  <c r="L1263" i="20"/>
  <c r="L1264" i="20"/>
  <c r="L1265" i="20"/>
  <c r="L1266" i="20"/>
  <c r="L1267" i="20"/>
  <c r="L1268" i="20"/>
  <c r="L1269" i="20"/>
  <c r="L1270" i="20"/>
  <c r="L1271" i="20"/>
  <c r="L1272" i="20"/>
  <c r="L1273" i="20"/>
  <c r="L1274" i="20"/>
  <c r="L1275" i="20"/>
  <c r="L1276" i="20"/>
  <c r="L1277" i="20"/>
  <c r="L1278" i="20"/>
  <c r="L1279" i="20"/>
  <c r="L1280" i="20"/>
  <c r="L1281" i="20"/>
  <c r="L1282" i="20"/>
  <c r="L1283" i="20"/>
  <c r="L1284" i="20"/>
  <c r="L1285" i="20"/>
  <c r="L1286" i="20"/>
  <c r="L1287" i="20"/>
  <c r="L1288" i="20"/>
  <c r="L1289" i="20"/>
  <c r="L1290" i="20"/>
  <c r="L1291" i="20"/>
  <c r="L1292" i="20"/>
  <c r="L1293" i="20"/>
  <c r="L1294" i="20"/>
  <c r="L1295" i="20"/>
  <c r="L1296" i="20"/>
  <c r="L1297" i="20"/>
  <c r="L1298" i="20"/>
  <c r="L1299" i="20"/>
  <c r="L1300" i="20"/>
  <c r="L1301" i="20"/>
  <c r="L1302" i="20"/>
  <c r="L1303" i="20"/>
  <c r="L1304" i="20"/>
  <c r="L1305" i="20"/>
  <c r="L1306" i="20"/>
  <c r="L1307" i="20"/>
  <c r="L1308" i="20"/>
  <c r="L1309" i="20"/>
  <c r="L1310" i="20"/>
  <c r="L1311" i="20"/>
  <c r="L1312" i="20"/>
  <c r="L1313" i="20"/>
  <c r="L1314" i="20"/>
  <c r="L1315" i="20"/>
  <c r="L1316" i="20"/>
  <c r="L1317" i="20"/>
  <c r="L1318" i="20"/>
  <c r="L1319" i="20"/>
  <c r="L1320" i="20"/>
  <c r="L1321" i="20"/>
  <c r="L1322" i="20"/>
  <c r="L1323" i="20"/>
  <c r="L1324" i="20"/>
  <c r="L1325" i="20"/>
  <c r="L1326" i="20"/>
  <c r="L1327" i="20"/>
  <c r="L1328" i="20"/>
  <c r="L1329" i="20"/>
  <c r="L1330" i="20"/>
  <c r="L1331" i="20"/>
  <c r="L1332" i="20"/>
  <c r="L1333" i="20"/>
  <c r="L1334" i="20"/>
  <c r="L1335" i="20"/>
  <c r="L1336" i="20"/>
  <c r="L1337" i="20"/>
  <c r="L1338" i="20"/>
  <c r="L1339" i="20"/>
  <c r="L1340" i="20"/>
  <c r="L1341" i="20"/>
  <c r="L1342" i="20"/>
  <c r="L1343" i="20"/>
  <c r="L1344" i="20"/>
  <c r="L1345" i="20"/>
  <c r="L1346" i="20"/>
  <c r="L1347" i="20"/>
  <c r="L1348" i="20"/>
  <c r="L1349" i="20"/>
  <c r="L1350" i="20"/>
  <c r="L1351" i="20"/>
  <c r="L1352" i="20"/>
  <c r="L1353" i="20"/>
  <c r="L1354" i="20"/>
  <c r="L1355" i="20"/>
  <c r="L1356" i="20"/>
  <c r="L1357" i="20"/>
  <c r="L1358" i="20"/>
  <c r="L1359" i="20"/>
  <c r="L1360" i="20"/>
  <c r="L1361" i="20"/>
  <c r="L1362" i="20"/>
  <c r="L1363" i="20"/>
  <c r="L1364" i="20"/>
  <c r="L1365" i="20"/>
  <c r="L1366" i="20"/>
  <c r="L1367" i="20"/>
  <c r="L1368" i="20"/>
  <c r="L1369" i="20"/>
  <c r="L1370" i="20"/>
  <c r="L1371" i="20"/>
  <c r="L1372" i="20"/>
  <c r="L1373" i="20"/>
  <c r="L1374" i="20"/>
  <c r="L1375" i="20"/>
  <c r="L1376" i="20"/>
  <c r="L1377" i="20"/>
  <c r="L1378" i="20"/>
  <c r="L1379" i="20"/>
  <c r="L1380" i="20"/>
  <c r="L1381" i="20"/>
  <c r="L1382" i="20"/>
  <c r="L1383" i="20"/>
  <c r="L1384" i="20"/>
  <c r="L1385" i="20"/>
  <c r="L1386" i="20"/>
  <c r="L1387" i="20"/>
  <c r="L1388" i="20"/>
  <c r="L1389" i="20"/>
  <c r="L1390" i="20"/>
  <c r="L1391" i="20"/>
  <c r="L1392" i="20"/>
  <c r="L1393" i="20"/>
  <c r="L1394" i="20"/>
  <c r="L1395" i="20"/>
  <c r="L1396" i="20"/>
  <c r="L1397" i="20"/>
  <c r="L1398" i="20"/>
  <c r="L1399" i="20"/>
  <c r="L1400" i="20"/>
  <c r="L1401" i="20"/>
  <c r="L1402" i="20"/>
  <c r="L1403" i="20"/>
  <c r="L1404" i="20"/>
  <c r="L1405" i="20"/>
  <c r="L1406" i="20"/>
  <c r="L1407" i="20"/>
  <c r="L1408" i="20"/>
  <c r="L1409" i="20"/>
  <c r="L1410" i="20"/>
  <c r="L1411" i="20"/>
  <c r="L1412" i="20"/>
  <c r="L1413" i="20"/>
  <c r="L1414" i="20"/>
  <c r="L1415" i="20"/>
  <c r="L1416" i="20"/>
  <c r="L1417" i="20"/>
  <c r="L1418" i="20"/>
  <c r="L1419" i="20"/>
  <c r="L1420" i="20"/>
  <c r="L1421" i="20"/>
  <c r="L1422" i="20"/>
  <c r="L1423" i="20"/>
  <c r="L1424" i="20"/>
  <c r="L1425" i="20"/>
  <c r="L1426" i="20"/>
  <c r="L1427" i="20"/>
  <c r="L1428" i="20"/>
  <c r="L1429" i="20"/>
  <c r="L1430" i="20"/>
  <c r="L1431" i="20"/>
  <c r="L1432" i="20"/>
  <c r="L1433" i="20"/>
  <c r="L1434" i="20"/>
  <c r="L1435" i="20"/>
  <c r="L1436" i="20"/>
  <c r="L1437" i="20"/>
  <c r="L1438" i="20"/>
  <c r="L1439" i="20"/>
  <c r="L1440" i="20"/>
  <c r="L1441" i="20"/>
  <c r="L1442" i="20"/>
  <c r="L1443" i="20"/>
  <c r="L1444" i="20"/>
  <c r="L1445" i="20"/>
  <c r="L1446" i="20"/>
  <c r="L1447" i="20"/>
  <c r="L1448" i="20"/>
  <c r="L1449" i="20"/>
  <c r="L1450" i="20"/>
  <c r="L1451" i="20"/>
  <c r="L1452" i="20"/>
  <c r="L1453" i="20"/>
  <c r="L1454" i="20"/>
  <c r="L1455" i="20"/>
  <c r="L1456" i="20"/>
  <c r="L1457" i="20"/>
  <c r="L1458" i="20"/>
  <c r="L1459" i="20"/>
  <c r="L1460" i="20"/>
  <c r="L1461" i="20"/>
  <c r="L1462" i="20"/>
  <c r="L1463" i="20"/>
  <c r="L1464" i="20"/>
  <c r="L1465" i="20"/>
  <c r="L1466" i="20"/>
  <c r="L1467" i="20"/>
  <c r="L1468" i="20"/>
  <c r="L1469" i="20"/>
  <c r="L1470" i="20"/>
  <c r="L1471" i="20"/>
  <c r="L1472" i="20"/>
  <c r="L1473" i="20"/>
  <c r="L1474" i="20"/>
  <c r="L1475" i="20"/>
  <c r="L1476" i="20"/>
  <c r="L1477" i="20"/>
  <c r="L1478" i="20"/>
  <c r="L1479" i="20"/>
  <c r="L1480" i="20"/>
  <c r="L1481" i="20"/>
  <c r="L1482" i="20"/>
  <c r="L1483" i="20"/>
  <c r="L1484" i="20"/>
  <c r="L1485" i="20"/>
  <c r="L1486" i="20"/>
  <c r="L1487" i="20"/>
  <c r="L1488" i="20"/>
  <c r="L1489" i="20"/>
  <c r="L1490" i="20"/>
  <c r="L1491" i="20"/>
  <c r="L1492" i="20"/>
  <c r="L1493" i="20"/>
  <c r="L1494" i="20"/>
  <c r="L1495" i="20"/>
  <c r="L1496" i="20"/>
  <c r="L1497" i="20"/>
  <c r="L1498" i="20"/>
  <c r="L1499" i="20"/>
  <c r="L1500" i="20"/>
  <c r="L1501" i="20"/>
  <c r="L1502" i="20"/>
  <c r="L1503" i="20"/>
  <c r="L1504" i="20"/>
  <c r="L1505" i="20"/>
  <c r="L1506" i="20"/>
  <c r="L1507" i="20"/>
  <c r="L1508" i="20"/>
  <c r="L1509" i="20"/>
  <c r="L1510" i="20"/>
  <c r="L1511" i="20"/>
  <c r="L1512" i="20"/>
  <c r="L1513" i="20"/>
  <c r="L1514" i="20"/>
  <c r="L1515" i="20"/>
  <c r="L1516" i="20"/>
  <c r="L1517" i="20"/>
  <c r="L1518" i="20"/>
  <c r="L1519" i="20"/>
  <c r="L1520" i="20"/>
  <c r="L1521" i="20"/>
  <c r="L1522" i="20"/>
  <c r="L1523" i="20"/>
  <c r="L1524" i="20"/>
  <c r="L1525" i="20"/>
  <c r="L1526" i="20"/>
  <c r="L1527" i="20"/>
  <c r="L1528" i="20"/>
  <c r="L1529" i="20"/>
  <c r="L1530" i="20"/>
  <c r="L1531" i="20"/>
  <c r="L1532" i="20"/>
  <c r="L1533" i="20"/>
  <c r="L1534" i="20"/>
  <c r="L1535" i="20"/>
  <c r="L1536" i="20"/>
  <c r="L1537" i="20"/>
  <c r="L1538" i="20"/>
  <c r="L1539" i="20"/>
  <c r="L1540" i="20"/>
  <c r="L1541" i="20"/>
  <c r="L1542" i="20"/>
  <c r="L1543" i="20"/>
  <c r="L1544" i="20"/>
  <c r="L1545" i="20"/>
  <c r="L1546" i="20"/>
  <c r="L1547" i="20"/>
  <c r="L1548" i="20"/>
  <c r="L1549" i="20"/>
  <c r="L1550" i="20"/>
  <c r="L1551" i="20"/>
  <c r="L1552" i="20"/>
  <c r="L1553" i="20"/>
  <c r="L1554" i="20"/>
  <c r="L1555" i="20"/>
  <c r="L1556" i="20"/>
  <c r="L1557" i="20"/>
  <c r="L1558" i="20"/>
  <c r="L1559" i="20"/>
  <c r="L1560" i="20"/>
  <c r="L1561" i="20"/>
  <c r="L1562" i="20"/>
  <c r="L1563" i="20"/>
  <c r="L1564" i="20"/>
  <c r="L1565" i="20"/>
  <c r="L1566" i="20"/>
  <c r="L1567" i="20"/>
  <c r="L1568" i="20"/>
  <c r="L1569" i="20"/>
  <c r="L1570" i="20"/>
  <c r="L1571" i="20"/>
  <c r="L1572" i="20"/>
  <c r="L1573" i="20"/>
  <c r="L1574" i="20"/>
  <c r="L1575" i="20"/>
  <c r="L1576" i="20"/>
  <c r="L1577" i="20"/>
  <c r="L1578" i="20"/>
  <c r="L1579" i="20"/>
  <c r="L1580" i="20"/>
  <c r="L1581" i="20"/>
  <c r="L1582" i="20"/>
  <c r="L1583" i="20"/>
  <c r="L1584" i="20"/>
  <c r="L1585" i="20"/>
  <c r="L1586" i="20"/>
  <c r="L1587" i="20"/>
  <c r="L1588" i="20"/>
  <c r="L1589" i="20"/>
  <c r="L1590" i="20"/>
  <c r="L1591" i="20"/>
  <c r="L1592" i="20"/>
  <c r="L1593" i="20"/>
  <c r="L1594" i="20"/>
  <c r="L1595" i="20"/>
  <c r="L1596" i="20"/>
  <c r="L1597" i="20"/>
  <c r="L1598" i="20"/>
  <c r="L1599" i="20"/>
  <c r="L1600" i="20"/>
  <c r="L1601" i="20"/>
  <c r="L1602" i="20"/>
  <c r="L1603" i="20"/>
  <c r="L1604" i="20"/>
  <c r="L1605" i="20"/>
  <c r="L1606" i="20"/>
  <c r="L1607" i="20"/>
  <c r="L1608" i="20"/>
  <c r="L1609" i="20"/>
  <c r="L1610" i="20"/>
  <c r="L1611" i="20"/>
  <c r="L1612" i="20"/>
  <c r="L1613" i="20"/>
  <c r="L1614" i="20"/>
  <c r="L1615" i="20"/>
  <c r="L1616" i="20"/>
  <c r="L1617" i="20"/>
  <c r="L1618" i="20"/>
  <c r="L1619" i="20"/>
  <c r="L1620" i="20"/>
  <c r="L1621" i="20"/>
  <c r="L1622" i="20"/>
  <c r="L1623" i="20"/>
  <c r="L1624" i="20"/>
  <c r="L1625" i="20"/>
  <c r="L1626" i="20"/>
  <c r="L1627" i="20"/>
  <c r="L1628" i="20"/>
  <c r="L1629" i="20"/>
  <c r="L1630" i="20"/>
  <c r="L1631" i="20"/>
  <c r="L1632" i="20"/>
  <c r="L1633" i="20"/>
  <c r="L1634" i="20"/>
  <c r="L1635" i="20"/>
  <c r="L1636" i="20"/>
  <c r="L1637" i="20"/>
  <c r="L1638" i="20"/>
  <c r="L1639" i="20"/>
  <c r="L1640" i="20"/>
  <c r="L1641" i="20"/>
  <c r="L1642" i="20"/>
  <c r="L1643" i="20"/>
  <c r="L1644" i="20"/>
  <c r="L1645" i="20"/>
  <c r="L1646" i="20"/>
  <c r="L1647" i="20"/>
  <c r="L1648" i="20"/>
  <c r="L1649" i="20"/>
  <c r="L1650" i="20"/>
  <c r="L1651" i="20"/>
  <c r="L1652" i="20"/>
  <c r="L1653" i="20"/>
  <c r="L1654" i="20"/>
  <c r="L1655" i="20"/>
  <c r="L1656" i="20"/>
  <c r="L1657" i="20"/>
  <c r="L1658" i="20"/>
  <c r="L1659" i="20"/>
  <c r="L1660" i="20"/>
  <c r="L1661" i="20"/>
  <c r="L1662" i="20"/>
  <c r="L1663" i="20"/>
  <c r="L1664" i="20"/>
  <c r="L1665" i="20"/>
  <c r="L1666" i="20"/>
  <c r="L1667" i="20"/>
  <c r="L1668" i="20"/>
  <c r="L1669" i="20"/>
  <c r="L1670" i="20"/>
  <c r="L1671" i="20"/>
  <c r="L1672" i="20"/>
  <c r="L1673" i="20"/>
  <c r="L1674" i="20"/>
  <c r="L1675" i="20"/>
  <c r="L1676" i="20"/>
  <c r="L1677" i="20"/>
  <c r="L1678" i="20"/>
  <c r="L1679" i="20"/>
  <c r="L1680" i="20"/>
  <c r="L1681" i="20"/>
  <c r="L1682" i="20"/>
  <c r="L1683" i="20"/>
  <c r="L1684" i="20"/>
  <c r="L1685" i="20"/>
  <c r="L1686" i="20"/>
  <c r="L1687" i="20"/>
  <c r="L1688" i="20"/>
  <c r="L1689" i="20"/>
  <c r="L1690" i="20"/>
  <c r="L1691" i="20"/>
  <c r="L1692" i="20"/>
  <c r="L1693" i="20"/>
  <c r="L1694" i="20"/>
  <c r="L1695" i="20"/>
  <c r="L1696" i="20"/>
  <c r="L1697" i="20"/>
  <c r="L1698" i="20"/>
  <c r="L1699" i="20"/>
  <c r="L1700" i="20"/>
  <c r="L1701" i="20"/>
  <c r="L1702" i="20"/>
  <c r="L1703" i="20"/>
  <c r="L1704" i="20"/>
  <c r="L1705" i="20"/>
  <c r="L1706" i="20"/>
  <c r="L1707" i="20"/>
  <c r="L1708" i="20"/>
  <c r="L1709" i="20"/>
  <c r="L1710" i="20"/>
  <c r="L1711" i="20"/>
  <c r="L1712" i="20"/>
  <c r="L1713" i="20"/>
  <c r="L1714" i="20"/>
  <c r="L1715" i="20"/>
  <c r="L1716" i="20"/>
  <c r="L1717" i="20"/>
  <c r="L1718" i="20"/>
  <c r="L1719" i="20"/>
  <c r="L1720" i="20"/>
  <c r="L1721" i="20"/>
  <c r="L1722" i="20"/>
  <c r="L1723" i="20"/>
  <c r="L1724" i="20"/>
  <c r="L1725" i="20"/>
  <c r="L1726" i="20"/>
  <c r="L1727" i="20"/>
  <c r="L1728" i="20"/>
  <c r="L1729" i="20"/>
  <c r="L1730" i="20"/>
  <c r="L1731" i="20"/>
  <c r="L1732" i="20"/>
  <c r="L1733" i="20"/>
  <c r="L1734" i="20"/>
  <c r="L1735" i="20"/>
  <c r="L1736" i="20"/>
  <c r="L1737" i="20"/>
  <c r="L1738" i="20"/>
  <c r="L1739" i="20"/>
  <c r="L1740" i="20"/>
  <c r="L1741" i="20"/>
  <c r="L1742" i="20"/>
  <c r="L1743" i="20"/>
  <c r="L1744" i="20"/>
  <c r="L1745" i="20"/>
  <c r="L1746" i="20"/>
  <c r="L1747" i="20"/>
  <c r="L1748" i="20"/>
  <c r="L1749" i="20"/>
  <c r="L1750" i="20"/>
  <c r="L1751" i="20"/>
  <c r="L1752" i="20"/>
  <c r="L1753" i="20"/>
  <c r="L1754" i="20"/>
  <c r="L1755" i="20"/>
  <c r="L1756" i="20"/>
  <c r="L1757" i="20"/>
  <c r="L1758" i="20"/>
  <c r="L1759" i="20"/>
  <c r="L1760" i="20"/>
  <c r="L1761" i="20"/>
  <c r="L1762" i="20"/>
  <c r="L1763" i="20"/>
  <c r="L1764" i="20"/>
  <c r="L1765" i="20"/>
  <c r="L1766" i="20"/>
  <c r="L1767" i="20"/>
  <c r="L1768" i="20"/>
  <c r="L1769" i="20"/>
  <c r="L1770" i="20"/>
  <c r="L1771" i="20"/>
  <c r="L1772" i="20"/>
  <c r="L1773" i="20"/>
  <c r="L1774" i="20"/>
  <c r="L1775" i="20"/>
  <c r="L1776" i="20"/>
  <c r="L1777" i="20"/>
  <c r="L1778" i="20"/>
  <c r="L1779" i="20"/>
  <c r="L1780" i="20"/>
  <c r="L1781" i="20"/>
  <c r="L1782" i="20"/>
  <c r="L1783" i="20"/>
  <c r="L1784" i="20"/>
  <c r="L1785" i="20"/>
  <c r="L1786" i="20"/>
  <c r="L1787" i="20"/>
  <c r="L1788" i="20"/>
  <c r="L1789" i="20"/>
  <c r="L1790" i="20"/>
  <c r="L1791" i="20"/>
  <c r="L1792" i="20"/>
  <c r="L1793" i="20"/>
  <c r="L1794" i="20"/>
  <c r="L1795" i="20"/>
  <c r="L1796" i="20"/>
  <c r="L1797" i="20"/>
  <c r="L1798" i="20"/>
  <c r="L1799" i="20"/>
  <c r="L1800" i="20"/>
  <c r="L1801" i="20"/>
  <c r="L1802" i="20"/>
  <c r="L1803" i="20"/>
  <c r="L1804" i="20"/>
  <c r="L1805" i="20"/>
  <c r="L1806" i="20"/>
  <c r="L1807" i="20"/>
  <c r="L1808" i="20"/>
  <c r="L1809" i="20"/>
  <c r="L1810" i="20"/>
  <c r="L1811" i="20"/>
  <c r="L1812" i="20"/>
  <c r="L1813" i="20"/>
  <c r="L1814" i="20"/>
  <c r="L1815" i="20"/>
  <c r="L1816" i="20"/>
  <c r="L1817" i="20"/>
  <c r="L1818" i="20"/>
  <c r="L1819" i="20"/>
  <c r="L1820" i="20"/>
  <c r="L1821" i="20"/>
  <c r="L1822" i="20"/>
  <c r="L1823" i="20"/>
  <c r="L1824" i="20"/>
  <c r="L1825" i="20"/>
  <c r="L1826" i="20"/>
  <c r="L1827" i="20"/>
  <c r="L1828" i="20"/>
  <c r="L1829" i="20"/>
  <c r="L1830" i="20"/>
  <c r="L1831" i="20"/>
  <c r="L1832" i="20"/>
  <c r="L1833" i="20"/>
  <c r="L1834" i="20"/>
  <c r="L1835" i="20"/>
  <c r="L1836" i="20"/>
  <c r="L1837" i="20"/>
  <c r="L1838" i="20"/>
  <c r="L1839" i="20"/>
  <c r="L1840" i="20"/>
  <c r="L1841" i="20"/>
  <c r="L1842" i="20"/>
  <c r="L1843" i="20"/>
  <c r="L1844" i="20"/>
  <c r="L1845" i="20"/>
  <c r="L1846" i="20"/>
  <c r="L1847" i="20"/>
  <c r="L1848" i="20"/>
  <c r="L1849" i="20"/>
  <c r="L1850" i="20"/>
  <c r="L1851" i="20"/>
  <c r="L1852" i="20"/>
  <c r="L1853" i="20"/>
  <c r="L1854" i="20"/>
  <c r="L1855" i="20"/>
  <c r="L1856" i="20"/>
  <c r="L1857" i="20"/>
  <c r="L1858" i="20"/>
  <c r="L1859" i="20"/>
  <c r="L1860" i="20"/>
  <c r="L1861" i="20"/>
  <c r="L1862" i="20"/>
  <c r="L1863" i="20"/>
  <c r="L1864" i="20"/>
  <c r="L1865" i="20"/>
  <c r="L1866" i="20"/>
  <c r="L1867" i="20"/>
  <c r="L1868" i="20"/>
  <c r="L1869" i="20"/>
  <c r="L1870" i="20"/>
  <c r="L1871" i="20"/>
  <c r="L1872" i="20"/>
  <c r="L1873" i="20"/>
  <c r="L1874" i="20"/>
  <c r="L1875" i="20"/>
  <c r="L1876" i="20"/>
  <c r="L1877" i="20"/>
  <c r="L1878" i="20"/>
  <c r="L1879" i="20"/>
  <c r="L1880" i="20"/>
  <c r="L1881" i="20"/>
  <c r="L1882" i="20"/>
  <c r="L1883" i="20"/>
  <c r="L1884" i="20"/>
  <c r="L1885" i="20"/>
  <c r="L1886" i="20"/>
  <c r="L1887" i="20"/>
  <c r="L1888" i="20"/>
  <c r="L1889" i="20"/>
  <c r="L1890" i="20"/>
  <c r="L1891" i="20"/>
  <c r="L1892" i="20"/>
  <c r="L1893" i="20"/>
  <c r="L1894" i="20"/>
  <c r="L1895" i="20"/>
  <c r="L1896" i="20"/>
  <c r="L1897" i="20"/>
  <c r="L1898" i="20"/>
  <c r="L1899" i="20"/>
  <c r="L1900" i="20"/>
  <c r="L1901" i="20"/>
  <c r="L1902" i="20"/>
  <c r="L1903" i="20"/>
  <c r="L1904" i="20"/>
  <c r="L1905" i="20"/>
  <c r="L1906" i="20"/>
  <c r="L1907" i="20"/>
  <c r="L1908" i="20"/>
  <c r="L1909" i="20"/>
  <c r="L1910" i="20"/>
  <c r="L1911" i="20"/>
  <c r="L1912" i="20"/>
  <c r="L1913" i="20"/>
  <c r="L1914" i="20"/>
  <c r="L1915" i="20"/>
  <c r="L1916" i="20"/>
  <c r="L1917" i="20"/>
  <c r="L1918" i="20"/>
  <c r="L1919" i="20"/>
  <c r="L1920" i="20"/>
  <c r="L1921" i="20"/>
  <c r="L1922" i="20"/>
  <c r="L1923" i="20"/>
  <c r="L1924" i="20"/>
  <c r="L1925" i="20"/>
  <c r="L1926" i="20"/>
  <c r="L1927" i="20"/>
  <c r="L1928" i="20"/>
  <c r="L1929" i="20"/>
  <c r="L1930" i="20"/>
  <c r="L1931" i="20"/>
  <c r="L1932" i="20"/>
  <c r="L1933" i="20"/>
  <c r="L1934" i="20"/>
  <c r="L1935" i="20"/>
  <c r="L1936" i="20"/>
  <c r="L1937" i="20"/>
  <c r="L1938" i="20"/>
  <c r="L1939" i="20"/>
  <c r="L1940" i="20"/>
  <c r="L1941" i="20"/>
  <c r="L1942" i="20"/>
  <c r="L1943" i="20"/>
  <c r="L1944" i="20"/>
  <c r="L1945" i="20"/>
  <c r="L1946" i="20"/>
  <c r="L1947" i="20"/>
  <c r="L1948" i="20"/>
  <c r="L1949" i="20"/>
  <c r="L1950" i="20"/>
  <c r="L1951" i="20"/>
  <c r="L1952" i="20"/>
  <c r="L1953" i="20"/>
  <c r="L1954" i="20"/>
  <c r="L1955" i="20"/>
  <c r="L1956" i="20"/>
  <c r="L1957" i="20"/>
  <c r="L1958" i="20"/>
  <c r="L1959" i="20"/>
  <c r="L1960" i="20"/>
  <c r="L1961" i="20"/>
  <c r="L1962" i="20"/>
  <c r="L1963" i="20"/>
  <c r="L1964" i="20"/>
  <c r="L1965" i="20"/>
  <c r="L1966" i="20"/>
  <c r="L1967" i="20"/>
  <c r="L1968" i="20"/>
  <c r="L1969" i="20"/>
  <c r="L1970" i="20"/>
  <c r="L1971" i="20"/>
  <c r="L1972" i="20"/>
  <c r="L1973" i="20"/>
  <c r="L1974" i="20"/>
  <c r="L1975" i="20"/>
  <c r="L1976" i="20"/>
  <c r="L1977" i="20"/>
  <c r="L1978" i="20"/>
  <c r="L1979" i="20"/>
  <c r="L1980" i="20"/>
  <c r="L1981" i="20"/>
  <c r="L1982" i="20"/>
  <c r="L1983" i="20"/>
  <c r="L1984" i="20"/>
  <c r="L1985" i="20"/>
  <c r="L1986" i="20"/>
  <c r="L1987" i="20"/>
  <c r="L1988" i="20"/>
  <c r="L1989" i="20"/>
  <c r="L1990" i="20"/>
  <c r="L1991" i="20"/>
  <c r="L1992" i="20"/>
  <c r="L1993" i="20"/>
  <c r="L1994" i="20"/>
  <c r="L1995" i="20"/>
  <c r="L1996" i="20"/>
  <c r="L1997" i="20"/>
  <c r="L1998" i="20"/>
  <c r="L1999" i="20"/>
  <c r="L2000" i="20"/>
  <c r="L2001" i="20"/>
  <c r="L2002" i="20"/>
  <c r="L2003" i="20"/>
  <c r="L2004" i="20"/>
  <c r="L2005" i="20"/>
  <c r="L2006" i="20"/>
  <c r="L2007" i="20"/>
  <c r="L2008" i="20"/>
  <c r="L2009" i="20"/>
  <c r="L2010" i="20"/>
  <c r="L2011" i="20"/>
  <c r="L2012" i="20"/>
  <c r="L2013" i="20"/>
  <c r="L2014" i="20"/>
  <c r="L2015" i="20"/>
  <c r="L2016" i="20"/>
  <c r="L2017" i="20"/>
  <c r="L2018" i="20"/>
  <c r="L2019" i="20"/>
  <c r="L2020" i="20"/>
  <c r="L2021" i="20"/>
  <c r="L2022" i="20"/>
  <c r="L2023" i="20"/>
  <c r="L2024" i="20"/>
  <c r="L2025" i="20"/>
  <c r="L2026" i="20"/>
  <c r="L2027" i="20"/>
  <c r="L2028" i="20"/>
  <c r="L2029" i="20"/>
  <c r="L2030" i="20"/>
  <c r="L2031" i="20"/>
  <c r="L2032" i="20"/>
  <c r="L2033" i="20"/>
  <c r="L2034" i="20"/>
  <c r="L2035" i="20"/>
  <c r="L2036" i="20"/>
  <c r="L2037" i="20"/>
  <c r="L2038" i="20"/>
  <c r="L2039" i="20"/>
  <c r="L2040" i="20"/>
  <c r="L2041" i="20"/>
  <c r="L2042" i="20"/>
  <c r="L2043" i="20"/>
  <c r="L2044" i="20"/>
  <c r="L2045" i="20"/>
  <c r="L2046" i="20"/>
  <c r="L2047" i="20"/>
  <c r="L2048" i="20"/>
  <c r="L2049" i="20"/>
  <c r="L2050" i="20"/>
  <c r="L2051" i="20"/>
  <c r="L2052" i="20"/>
  <c r="L2053" i="20"/>
  <c r="L2054" i="20"/>
  <c r="L2055" i="20"/>
  <c r="L2056" i="20"/>
  <c r="L2057" i="20"/>
  <c r="L2058" i="20"/>
  <c r="L2059" i="20"/>
  <c r="L2060" i="20"/>
  <c r="L2061" i="20"/>
  <c r="L2062" i="20"/>
  <c r="L2063" i="20"/>
  <c r="L2064" i="20"/>
  <c r="L2065" i="20"/>
  <c r="L2066" i="20"/>
  <c r="L2067" i="20"/>
  <c r="L2068" i="20"/>
  <c r="L2069" i="20"/>
  <c r="L2070" i="20"/>
  <c r="L2071" i="20"/>
  <c r="L2072" i="20"/>
  <c r="L2073" i="20"/>
  <c r="L2074" i="20"/>
  <c r="L2075" i="20"/>
  <c r="L2076" i="20"/>
  <c r="L2077" i="20"/>
  <c r="L2078" i="20"/>
  <c r="L2079" i="20"/>
  <c r="L2080" i="20"/>
  <c r="L2081" i="20"/>
  <c r="L2082" i="20"/>
  <c r="L2083" i="20"/>
  <c r="L2084" i="20"/>
  <c r="L2085" i="20"/>
  <c r="L2086" i="20"/>
  <c r="L2087" i="20"/>
  <c r="L2088" i="20"/>
  <c r="L2089" i="20"/>
  <c r="L2090" i="20"/>
  <c r="L2091" i="20"/>
  <c r="L2092" i="20"/>
  <c r="L2093" i="20"/>
  <c r="L2094" i="20"/>
  <c r="L2095" i="20"/>
  <c r="L2096" i="20"/>
  <c r="L2097" i="20"/>
  <c r="L2098" i="20"/>
  <c r="L2099" i="20"/>
  <c r="L2100" i="20"/>
  <c r="L2101" i="20"/>
  <c r="L2102" i="20"/>
  <c r="L2103" i="20"/>
  <c r="L2104" i="20"/>
  <c r="L2105" i="20"/>
  <c r="L2106" i="20"/>
  <c r="L2107" i="20"/>
  <c r="L2108" i="20"/>
  <c r="L2109" i="20"/>
  <c r="L2110" i="20"/>
  <c r="L2111" i="20"/>
  <c r="L2112" i="20"/>
  <c r="L2113" i="20"/>
  <c r="L2114" i="20"/>
  <c r="L2115" i="20"/>
  <c r="L2116" i="20"/>
  <c r="L2117" i="20"/>
  <c r="L2118" i="20"/>
  <c r="L2119" i="20"/>
  <c r="L2120" i="20"/>
  <c r="L2121" i="20"/>
  <c r="L2122" i="20"/>
  <c r="L2123" i="20"/>
  <c r="L2124" i="20"/>
  <c r="L2125" i="20"/>
  <c r="M2" i="20"/>
  <c r="L2" i="20" s="1"/>
  <c r="M3" i="20"/>
  <c r="L3" i="20" s="1"/>
  <c r="M4" i="20"/>
  <c r="L4" i="20" s="1"/>
  <c r="M5" i="20"/>
  <c r="L5" i="20" s="1"/>
  <c r="M6" i="20"/>
  <c r="L6" i="20" s="1"/>
  <c r="M7" i="20"/>
  <c r="L7" i="20" s="1"/>
  <c r="M8" i="20"/>
  <c r="L8" i="20" s="1"/>
  <c r="M9" i="20"/>
  <c r="L9" i="20" s="1"/>
  <c r="M10" i="20"/>
  <c r="L10" i="20" s="1"/>
  <c r="M11" i="20"/>
  <c r="L11" i="20" s="1"/>
  <c r="M12" i="20"/>
  <c r="L12" i="20" s="1"/>
  <c r="M13" i="20"/>
  <c r="L13" i="20" s="1"/>
  <c r="M14" i="20"/>
  <c r="L14" i="20" s="1"/>
  <c r="M15" i="20"/>
  <c r="L15" i="20" s="1"/>
  <c r="M16" i="20"/>
  <c r="L16" i="20" s="1"/>
  <c r="M17" i="20"/>
  <c r="L17" i="20" s="1"/>
  <c r="M18" i="20"/>
  <c r="L18" i="20" s="1"/>
  <c r="M19" i="20"/>
  <c r="L19" i="20" s="1"/>
  <c r="M20" i="20"/>
  <c r="L20" i="20" s="1"/>
  <c r="M21" i="20"/>
  <c r="L21" i="20" s="1"/>
  <c r="M22" i="20"/>
  <c r="L22" i="20" s="1"/>
  <c r="M23" i="20"/>
  <c r="L23" i="20" s="1"/>
  <c r="M24" i="20"/>
  <c r="L24" i="20" s="1"/>
  <c r="M25" i="20"/>
  <c r="L25" i="20" s="1"/>
  <c r="M26" i="20"/>
  <c r="L26" i="20" s="1"/>
  <c r="M27" i="20"/>
  <c r="L27" i="20" s="1"/>
  <c r="M28" i="20"/>
  <c r="L28" i="20" s="1"/>
  <c r="M29" i="20"/>
  <c r="L29" i="20" s="1"/>
  <c r="M30" i="20"/>
  <c r="L30" i="20" s="1"/>
  <c r="M31" i="20"/>
  <c r="L31" i="20" s="1"/>
  <c r="M32" i="20"/>
  <c r="L32" i="20" s="1"/>
  <c r="M33" i="20"/>
  <c r="L33" i="20" s="1"/>
  <c r="M34" i="20"/>
  <c r="L34" i="20" s="1"/>
  <c r="M35" i="20"/>
  <c r="L35" i="20" s="1"/>
  <c r="M36" i="20"/>
  <c r="L36" i="20" s="1"/>
  <c r="M37" i="20"/>
  <c r="L37" i="20" s="1"/>
  <c r="M38" i="20"/>
  <c r="L38" i="20" s="1"/>
  <c r="M39" i="20"/>
  <c r="L39" i="20" s="1"/>
  <c r="M40" i="20"/>
  <c r="L40" i="20" s="1"/>
  <c r="M41" i="20"/>
  <c r="L41" i="20" s="1"/>
  <c r="M42" i="20"/>
  <c r="L42" i="20" s="1"/>
  <c r="M43" i="20"/>
  <c r="L43" i="20" s="1"/>
  <c r="M44" i="20"/>
  <c r="L44" i="20" s="1"/>
  <c r="M45" i="20"/>
  <c r="L45" i="20" s="1"/>
  <c r="M46" i="20"/>
  <c r="L46" i="20" s="1"/>
  <c r="M47" i="20"/>
  <c r="L47" i="20" s="1"/>
  <c r="M48" i="20"/>
  <c r="L48" i="20" s="1"/>
  <c r="M49" i="20"/>
  <c r="L49" i="20" s="1"/>
  <c r="M50" i="20"/>
  <c r="L50" i="20" s="1"/>
  <c r="M51" i="20"/>
  <c r="L51" i="20" s="1"/>
  <c r="M52" i="20"/>
  <c r="L52" i="20" s="1"/>
  <c r="M53" i="20"/>
  <c r="L53" i="20" s="1"/>
  <c r="M54" i="20"/>
  <c r="L54" i="20" s="1"/>
  <c r="M55" i="20"/>
  <c r="L55" i="20" s="1"/>
  <c r="M56" i="20"/>
  <c r="L56" i="20" s="1"/>
  <c r="M57" i="20"/>
  <c r="L57" i="20" s="1"/>
  <c r="M58" i="20"/>
  <c r="L58" i="20" s="1"/>
  <c r="M59" i="20"/>
  <c r="L59" i="20" s="1"/>
  <c r="M60" i="20"/>
  <c r="L60" i="20" s="1"/>
  <c r="M61" i="20"/>
  <c r="L61" i="20" s="1"/>
  <c r="M62" i="20"/>
  <c r="L62" i="20" s="1"/>
  <c r="M63" i="20"/>
  <c r="L63" i="20" s="1"/>
  <c r="M64" i="20"/>
  <c r="L64" i="20" s="1"/>
  <c r="M65" i="20"/>
  <c r="L65" i="20" s="1"/>
  <c r="M66" i="20"/>
  <c r="L66" i="20" s="1"/>
  <c r="M67" i="20"/>
  <c r="L67" i="20" s="1"/>
  <c r="M68" i="20"/>
  <c r="L68" i="20" s="1"/>
  <c r="M69" i="20"/>
  <c r="L69" i="20" s="1"/>
  <c r="M70" i="20"/>
  <c r="L70" i="20" s="1"/>
  <c r="M71" i="20"/>
  <c r="L71" i="20" s="1"/>
  <c r="M72" i="20"/>
  <c r="L72" i="20" s="1"/>
  <c r="M73" i="20"/>
  <c r="L73" i="20" s="1"/>
  <c r="M74" i="20"/>
  <c r="L74" i="20" s="1"/>
  <c r="M75" i="20"/>
  <c r="L75" i="20" s="1"/>
  <c r="M76" i="20"/>
  <c r="L76" i="20" s="1"/>
  <c r="M77" i="20"/>
  <c r="L77" i="20" s="1"/>
  <c r="M78" i="20"/>
  <c r="L78" i="20" s="1"/>
  <c r="M79" i="20"/>
  <c r="L79" i="20" s="1"/>
  <c r="M80" i="20"/>
  <c r="L80" i="20" s="1"/>
  <c r="M81" i="20"/>
  <c r="L81" i="20" s="1"/>
  <c r="M82" i="20"/>
  <c r="L82" i="20" s="1"/>
  <c r="M83" i="20"/>
  <c r="L83" i="20" s="1"/>
  <c r="M84" i="20"/>
  <c r="L84" i="20" s="1"/>
  <c r="M85" i="20"/>
  <c r="L85" i="20" s="1"/>
  <c r="M86" i="20"/>
  <c r="L86" i="20" s="1"/>
  <c r="M87" i="20"/>
  <c r="L87" i="20" s="1"/>
  <c r="M88" i="20"/>
  <c r="L88" i="20" s="1"/>
  <c r="M89" i="20"/>
  <c r="L89" i="20" s="1"/>
  <c r="M90" i="20"/>
  <c r="L90" i="20" s="1"/>
  <c r="M91" i="20"/>
  <c r="L91" i="20" s="1"/>
  <c r="M92" i="20"/>
  <c r="L92" i="20" s="1"/>
  <c r="M93" i="20"/>
  <c r="L93" i="20" s="1"/>
  <c r="M94" i="20"/>
  <c r="L94" i="20" s="1"/>
  <c r="M95" i="20"/>
  <c r="L95" i="20" s="1"/>
  <c r="M96" i="20"/>
  <c r="L96" i="20" s="1"/>
  <c r="M97" i="20"/>
  <c r="L97" i="20" s="1"/>
  <c r="M98" i="20"/>
  <c r="L98" i="20" s="1"/>
  <c r="M99" i="20"/>
  <c r="L99" i="20" s="1"/>
  <c r="M100" i="20"/>
  <c r="L100" i="20" s="1"/>
  <c r="M101" i="20"/>
  <c r="L101" i="20" s="1"/>
  <c r="M102" i="20"/>
  <c r="L102" i="20" s="1"/>
  <c r="M103" i="20"/>
  <c r="L103" i="20" s="1"/>
  <c r="M104" i="20"/>
  <c r="L104" i="20" s="1"/>
  <c r="M105" i="20"/>
  <c r="L105" i="20" s="1"/>
  <c r="M106" i="20"/>
  <c r="L106" i="20" s="1"/>
  <c r="M107" i="20"/>
  <c r="L107" i="20" s="1"/>
  <c r="M108" i="20"/>
  <c r="L108" i="20" s="1"/>
  <c r="M109" i="20"/>
  <c r="L109" i="20" s="1"/>
  <c r="M110" i="20"/>
  <c r="L110" i="20" s="1"/>
  <c r="M111" i="20"/>
  <c r="L111" i="20" s="1"/>
  <c r="M112" i="20"/>
  <c r="L112" i="20" s="1"/>
  <c r="M113" i="20"/>
  <c r="L113" i="20" s="1"/>
  <c r="M114" i="20"/>
  <c r="L114" i="20" s="1"/>
  <c r="M115" i="20"/>
  <c r="L115" i="20" s="1"/>
  <c r="M116" i="20"/>
  <c r="L116" i="20" s="1"/>
  <c r="M117" i="20"/>
  <c r="L117" i="20" s="1"/>
  <c r="M118" i="20"/>
  <c r="L118" i="20" s="1"/>
  <c r="M119" i="20"/>
  <c r="L119" i="20" s="1"/>
  <c r="M120" i="20"/>
  <c r="L120" i="20" s="1"/>
  <c r="M121" i="20"/>
  <c r="L121" i="20" s="1"/>
  <c r="M122" i="20"/>
  <c r="L122" i="20" s="1"/>
  <c r="M123" i="20"/>
  <c r="L123" i="20" s="1"/>
  <c r="M124" i="20"/>
  <c r="L124" i="20" s="1"/>
  <c r="M125" i="20"/>
  <c r="L125" i="20" s="1"/>
  <c r="M126" i="20"/>
  <c r="L126" i="20" s="1"/>
  <c r="M127" i="20"/>
  <c r="L127" i="20" s="1"/>
  <c r="M128" i="20"/>
  <c r="L128" i="20" s="1"/>
  <c r="M129" i="20"/>
  <c r="L129" i="20" s="1"/>
  <c r="M130" i="20"/>
  <c r="L130" i="20" s="1"/>
  <c r="M131" i="20"/>
  <c r="L131" i="20" s="1"/>
  <c r="M132" i="20"/>
  <c r="L132" i="20" s="1"/>
  <c r="M133" i="20"/>
  <c r="L133" i="20" s="1"/>
  <c r="M134" i="20"/>
  <c r="L134" i="20" s="1"/>
  <c r="M135" i="20"/>
  <c r="L135" i="20" s="1"/>
  <c r="M136" i="20"/>
  <c r="L136" i="20" s="1"/>
  <c r="M137" i="20"/>
  <c r="L137" i="20" s="1"/>
  <c r="M138" i="20"/>
  <c r="L138" i="20" s="1"/>
  <c r="M139" i="20"/>
  <c r="L139" i="20" s="1"/>
  <c r="M140" i="20"/>
  <c r="L140" i="20" s="1"/>
  <c r="M141" i="20"/>
  <c r="L141" i="20" s="1"/>
  <c r="M142" i="20"/>
  <c r="L142" i="20" s="1"/>
  <c r="M143" i="20"/>
  <c r="L143" i="20" s="1"/>
  <c r="M144" i="20"/>
  <c r="L144" i="20" s="1"/>
  <c r="M145" i="20"/>
  <c r="L145" i="20" s="1"/>
  <c r="M146" i="20"/>
  <c r="L146" i="20" s="1"/>
  <c r="M147" i="20"/>
  <c r="L147" i="20" s="1"/>
  <c r="M148" i="20"/>
  <c r="L148" i="20" s="1"/>
  <c r="M149" i="20"/>
  <c r="L149" i="20" s="1"/>
  <c r="M150" i="20"/>
  <c r="L150" i="20" s="1"/>
  <c r="M151" i="20"/>
  <c r="L151" i="20" s="1"/>
  <c r="M152" i="20"/>
  <c r="L152" i="20" s="1"/>
  <c r="M153" i="20"/>
  <c r="L153" i="20" s="1"/>
  <c r="M154" i="20"/>
  <c r="L154" i="20" s="1"/>
  <c r="M155" i="20"/>
  <c r="L155" i="20" s="1"/>
  <c r="M156" i="20"/>
  <c r="L156" i="20" s="1"/>
  <c r="M157" i="20"/>
  <c r="L157" i="20" s="1"/>
  <c r="M158" i="20"/>
  <c r="L158" i="20" s="1"/>
  <c r="M159" i="20"/>
  <c r="L159" i="20" s="1"/>
  <c r="M160" i="20"/>
  <c r="L160" i="20" s="1"/>
  <c r="M161" i="20"/>
  <c r="L161" i="20" s="1"/>
  <c r="M162" i="20"/>
  <c r="L162" i="20" s="1"/>
  <c r="M163" i="20"/>
  <c r="L163" i="20" s="1"/>
  <c r="M164" i="20"/>
  <c r="L164" i="20" s="1"/>
  <c r="M165" i="20"/>
  <c r="L165" i="20" s="1"/>
  <c r="M166" i="20"/>
  <c r="L166" i="20" s="1"/>
  <c r="M167" i="20"/>
  <c r="L167" i="20" s="1"/>
  <c r="M168" i="20"/>
  <c r="L168" i="20" s="1"/>
  <c r="M169" i="20"/>
  <c r="L169" i="20" s="1"/>
  <c r="M170" i="20"/>
  <c r="L170" i="20" s="1"/>
  <c r="M171" i="20"/>
  <c r="L171" i="20" s="1"/>
  <c r="M172" i="20"/>
  <c r="L172" i="20" s="1"/>
  <c r="M173" i="20"/>
  <c r="L173" i="20" s="1"/>
  <c r="M174" i="20"/>
  <c r="L174" i="20" s="1"/>
  <c r="M175" i="20"/>
  <c r="L175" i="20" s="1"/>
  <c r="M176" i="20"/>
  <c r="L176" i="20" s="1"/>
  <c r="M177" i="20"/>
  <c r="L177" i="20" s="1"/>
  <c r="M178" i="20"/>
  <c r="L178" i="20" s="1"/>
  <c r="M179" i="20"/>
  <c r="L179" i="20" s="1"/>
  <c r="M180" i="20"/>
  <c r="L180" i="20" s="1"/>
  <c r="M181" i="20"/>
  <c r="L181" i="20" s="1"/>
  <c r="M182" i="20"/>
  <c r="L182" i="20" s="1"/>
  <c r="M183" i="20"/>
  <c r="L183" i="20" s="1"/>
  <c r="M184" i="20"/>
  <c r="L184" i="20" s="1"/>
  <c r="M185" i="20"/>
  <c r="L185" i="20" s="1"/>
  <c r="M186" i="20"/>
  <c r="L186" i="20" s="1"/>
  <c r="M187" i="20"/>
  <c r="L187" i="20" s="1"/>
  <c r="M188" i="20"/>
  <c r="L188" i="20" s="1"/>
  <c r="M189" i="20"/>
  <c r="L189" i="20" s="1"/>
  <c r="M190" i="20"/>
  <c r="L190" i="20" s="1"/>
  <c r="M191" i="20"/>
  <c r="L191" i="20" s="1"/>
  <c r="M192" i="20"/>
  <c r="L192" i="20" s="1"/>
  <c r="M193" i="20"/>
  <c r="L193" i="20" s="1"/>
  <c r="M194" i="20"/>
  <c r="L194" i="20" s="1"/>
  <c r="M195" i="20"/>
  <c r="L195" i="20" s="1"/>
  <c r="M196" i="20"/>
  <c r="L196" i="20" s="1"/>
  <c r="M197" i="20"/>
  <c r="L197" i="20" s="1"/>
  <c r="M198" i="20"/>
  <c r="L198" i="20" s="1"/>
  <c r="M199" i="20"/>
  <c r="L199" i="20" s="1"/>
  <c r="M200" i="20"/>
  <c r="L200" i="20" s="1"/>
  <c r="M201" i="20"/>
  <c r="L201" i="20" s="1"/>
  <c r="M202" i="20"/>
  <c r="L202" i="20" s="1"/>
  <c r="M203" i="20"/>
  <c r="L203" i="20" s="1"/>
  <c r="M204" i="20"/>
  <c r="L204" i="20" s="1"/>
  <c r="M205" i="20"/>
  <c r="L205" i="20" s="1"/>
  <c r="M206" i="20"/>
  <c r="L206" i="20" s="1"/>
  <c r="M207" i="20"/>
  <c r="L207" i="20" s="1"/>
  <c r="M208" i="20"/>
  <c r="L208" i="20" s="1"/>
  <c r="M209" i="20"/>
  <c r="L209" i="20" s="1"/>
  <c r="M210" i="20"/>
  <c r="L210" i="20" s="1"/>
  <c r="M211" i="20"/>
  <c r="L211" i="20" s="1"/>
  <c r="M212" i="20"/>
  <c r="L212" i="20" s="1"/>
  <c r="M213" i="20"/>
  <c r="L213" i="20" s="1"/>
  <c r="M214" i="20"/>
  <c r="L214" i="20" s="1"/>
  <c r="M215" i="20"/>
  <c r="L215" i="20" s="1"/>
  <c r="M216" i="20"/>
  <c r="L216" i="20" s="1"/>
  <c r="M217" i="20"/>
  <c r="L217" i="20" s="1"/>
  <c r="M218" i="20"/>
  <c r="L218" i="20" s="1"/>
  <c r="M219" i="20"/>
  <c r="L219" i="20" s="1"/>
  <c r="M220" i="20"/>
  <c r="L220" i="20" s="1"/>
  <c r="M221" i="20"/>
  <c r="L221" i="20" s="1"/>
  <c r="M222" i="20"/>
  <c r="L222" i="20" s="1"/>
  <c r="M223" i="20"/>
  <c r="L223" i="20" s="1"/>
  <c r="M224" i="20"/>
  <c r="L224" i="20" s="1"/>
  <c r="M225" i="20"/>
  <c r="L225" i="20" s="1"/>
  <c r="M226" i="20"/>
  <c r="L226" i="20" s="1"/>
  <c r="M227" i="20"/>
  <c r="L227" i="20" s="1"/>
  <c r="M228" i="20"/>
  <c r="L228" i="20" s="1"/>
  <c r="M229" i="20"/>
  <c r="L229" i="20" s="1"/>
  <c r="M230" i="20"/>
  <c r="L230" i="20" s="1"/>
  <c r="M231" i="20"/>
  <c r="L231" i="20" s="1"/>
  <c r="M232" i="20"/>
  <c r="L232" i="20" s="1"/>
  <c r="M233" i="20"/>
  <c r="L233" i="20" s="1"/>
  <c r="M234" i="20"/>
  <c r="L234" i="20" s="1"/>
  <c r="M235" i="20"/>
  <c r="L235" i="20" s="1"/>
  <c r="M236" i="20"/>
  <c r="L236" i="20" s="1"/>
  <c r="M237" i="20"/>
  <c r="L237" i="20" s="1"/>
  <c r="M238" i="20"/>
  <c r="L238" i="20" s="1"/>
  <c r="M239" i="20"/>
  <c r="L239" i="20" s="1"/>
  <c r="M240" i="20"/>
  <c r="L240" i="20" s="1"/>
  <c r="M241" i="20"/>
  <c r="L241" i="20" s="1"/>
  <c r="M242" i="20"/>
  <c r="L242" i="20" s="1"/>
  <c r="M243" i="20"/>
  <c r="L243" i="20" s="1"/>
  <c r="M244" i="20"/>
  <c r="L244" i="20" s="1"/>
  <c r="M245" i="20"/>
  <c r="L245" i="20" s="1"/>
  <c r="M246" i="20"/>
  <c r="L246" i="20" s="1"/>
  <c r="M247" i="20"/>
  <c r="L247" i="20" s="1"/>
  <c r="M248" i="20"/>
  <c r="L248" i="20" s="1"/>
  <c r="M249" i="20"/>
  <c r="L249" i="20" s="1"/>
  <c r="M250" i="20"/>
  <c r="L250" i="20" s="1"/>
  <c r="M251" i="20"/>
  <c r="L251" i="20" s="1"/>
  <c r="M252" i="20"/>
  <c r="L252" i="20" s="1"/>
  <c r="M253" i="20"/>
  <c r="L253" i="20" s="1"/>
  <c r="M254" i="20"/>
  <c r="L254" i="20" s="1"/>
  <c r="M255" i="20"/>
  <c r="L255" i="20" s="1"/>
  <c r="M256" i="20"/>
  <c r="L256" i="20" s="1"/>
  <c r="M257" i="20"/>
  <c r="L257" i="20" s="1"/>
  <c r="M258" i="20"/>
  <c r="L258" i="20" s="1"/>
  <c r="M259" i="20"/>
  <c r="L259" i="20" s="1"/>
  <c r="M260" i="20"/>
  <c r="L260" i="20" s="1"/>
  <c r="M261" i="20"/>
  <c r="L261" i="20" s="1"/>
  <c r="M262" i="20"/>
  <c r="L262" i="20" s="1"/>
  <c r="M263" i="20"/>
  <c r="L263" i="20" s="1"/>
  <c r="M264" i="20"/>
  <c r="L264" i="20" s="1"/>
  <c r="M265" i="20"/>
  <c r="L265" i="20" s="1"/>
  <c r="M266" i="20"/>
  <c r="L266" i="20" s="1"/>
  <c r="M267" i="20"/>
  <c r="L267" i="20" s="1"/>
  <c r="M268" i="20"/>
  <c r="L268" i="20" s="1"/>
  <c r="M269" i="20"/>
  <c r="L269" i="20" s="1"/>
  <c r="M270" i="20"/>
  <c r="L270" i="20" s="1"/>
  <c r="M271" i="20"/>
  <c r="L271" i="20" s="1"/>
  <c r="M272" i="20"/>
  <c r="L272" i="20" s="1"/>
  <c r="M273" i="20"/>
  <c r="L273" i="20" s="1"/>
  <c r="M274" i="20"/>
  <c r="L274" i="20" s="1"/>
  <c r="M275" i="20"/>
  <c r="L275" i="20" s="1"/>
  <c r="M276" i="20"/>
  <c r="L276" i="20" s="1"/>
  <c r="M277" i="20"/>
  <c r="L277" i="20" s="1"/>
  <c r="M278" i="20"/>
  <c r="L278" i="20" s="1"/>
  <c r="M279" i="20"/>
  <c r="L279" i="20" s="1"/>
  <c r="M280" i="20"/>
  <c r="L280" i="20" s="1"/>
  <c r="M281" i="20"/>
  <c r="L281" i="20" s="1"/>
  <c r="M282" i="20"/>
  <c r="L282" i="20" s="1"/>
  <c r="M283" i="20"/>
  <c r="L283" i="20" s="1"/>
  <c r="M284" i="20"/>
  <c r="L284" i="20" s="1"/>
  <c r="M285" i="20"/>
  <c r="L285" i="20" s="1"/>
  <c r="M286" i="20"/>
  <c r="L286" i="20" s="1"/>
  <c r="M287" i="20"/>
  <c r="L287" i="20" s="1"/>
  <c r="M288" i="20"/>
  <c r="L288" i="20" s="1"/>
  <c r="M289" i="20"/>
  <c r="L289" i="20" s="1"/>
  <c r="M290" i="20"/>
  <c r="L290" i="20" s="1"/>
  <c r="M291" i="20"/>
  <c r="L291" i="20" s="1"/>
  <c r="M292" i="20"/>
  <c r="L292" i="20" s="1"/>
  <c r="M293" i="20"/>
  <c r="L293" i="20" s="1"/>
  <c r="M294" i="20"/>
  <c r="L294" i="20" s="1"/>
  <c r="M295" i="20"/>
  <c r="L295" i="20" s="1"/>
  <c r="M296" i="20"/>
  <c r="L296" i="20" s="1"/>
  <c r="M297" i="20"/>
  <c r="L297" i="20" s="1"/>
  <c r="M298" i="20"/>
  <c r="L298" i="20" s="1"/>
  <c r="M299" i="20"/>
  <c r="L299" i="20" s="1"/>
  <c r="M300" i="20"/>
  <c r="L300" i="20" s="1"/>
  <c r="M301" i="20"/>
  <c r="L301" i="20" s="1"/>
  <c r="M302" i="20"/>
  <c r="L302" i="20" s="1"/>
  <c r="M303" i="20"/>
  <c r="L303" i="20" s="1"/>
  <c r="M304" i="20"/>
  <c r="L304" i="20" s="1"/>
  <c r="M305" i="20"/>
  <c r="L305" i="20" s="1"/>
  <c r="M306" i="20"/>
  <c r="L306" i="20" s="1"/>
  <c r="M307" i="20"/>
  <c r="L307" i="20" s="1"/>
  <c r="M308" i="20"/>
  <c r="L308" i="20" s="1"/>
  <c r="M309" i="20"/>
  <c r="L309" i="20" s="1"/>
  <c r="M310" i="20"/>
  <c r="L310" i="20" s="1"/>
  <c r="M311" i="20"/>
  <c r="L311" i="20" s="1"/>
  <c r="M312" i="20"/>
  <c r="L312" i="20" s="1"/>
  <c r="M313" i="20"/>
  <c r="L313" i="20" s="1"/>
  <c r="M314" i="20"/>
  <c r="L314" i="20" s="1"/>
  <c r="M315" i="20"/>
  <c r="L315" i="20" s="1"/>
  <c r="M316" i="20"/>
  <c r="L316" i="20" s="1"/>
  <c r="M317" i="20"/>
  <c r="L317" i="20" s="1"/>
  <c r="M318" i="20"/>
  <c r="L318" i="20" s="1"/>
  <c r="M319" i="20"/>
  <c r="L319" i="20" s="1"/>
  <c r="M320" i="20"/>
  <c r="L320" i="20" s="1"/>
  <c r="M321" i="20"/>
  <c r="L321" i="20" s="1"/>
  <c r="M322" i="20"/>
  <c r="L322" i="20" s="1"/>
  <c r="M323" i="20"/>
  <c r="L323" i="20" s="1"/>
  <c r="M324" i="20"/>
  <c r="L324" i="20" s="1"/>
  <c r="M325" i="20"/>
  <c r="L325" i="20" s="1"/>
  <c r="M326" i="20"/>
  <c r="L326" i="20" s="1"/>
  <c r="M327" i="20"/>
  <c r="L327" i="20" s="1"/>
  <c r="M328" i="20"/>
  <c r="L328" i="20" s="1"/>
  <c r="M329" i="20"/>
  <c r="L329" i="20" s="1"/>
  <c r="M330" i="20"/>
  <c r="L330" i="20" s="1"/>
  <c r="M331" i="20"/>
  <c r="L331" i="20" s="1"/>
  <c r="M332" i="20"/>
  <c r="L332" i="20" s="1"/>
  <c r="M333" i="20"/>
  <c r="L333" i="20" s="1"/>
  <c r="M334" i="20"/>
  <c r="L334" i="20" s="1"/>
  <c r="M335" i="20"/>
  <c r="L335" i="20" s="1"/>
  <c r="M336" i="20"/>
  <c r="L336" i="20" s="1"/>
  <c r="M337" i="20"/>
  <c r="L337" i="20" s="1"/>
  <c r="M338" i="20"/>
  <c r="L338" i="20" s="1"/>
  <c r="M339" i="20"/>
  <c r="L339" i="20" s="1"/>
  <c r="M340" i="20"/>
  <c r="L340" i="20" s="1"/>
  <c r="M341" i="20"/>
  <c r="L341" i="20" s="1"/>
  <c r="M342" i="20"/>
  <c r="L342" i="20" s="1"/>
  <c r="M343" i="20"/>
  <c r="L343" i="20" s="1"/>
  <c r="M344" i="20"/>
  <c r="L344" i="20" s="1"/>
  <c r="M345" i="20"/>
  <c r="L345" i="20" s="1"/>
  <c r="M346" i="20"/>
  <c r="L346" i="20" s="1"/>
  <c r="M347" i="20"/>
  <c r="L347" i="20" s="1"/>
  <c r="M348" i="20"/>
  <c r="L348" i="20" s="1"/>
  <c r="M349" i="20"/>
  <c r="L349" i="20" s="1"/>
  <c r="M350" i="20"/>
  <c r="L350" i="20" s="1"/>
  <c r="M351" i="20"/>
  <c r="L351" i="20" s="1"/>
  <c r="M352" i="20"/>
  <c r="L352" i="20" s="1"/>
  <c r="M353" i="20"/>
  <c r="L353" i="20" s="1"/>
  <c r="M354" i="20"/>
  <c r="L354" i="20" s="1"/>
  <c r="M355" i="20"/>
  <c r="L355" i="20" s="1"/>
  <c r="M356" i="20"/>
  <c r="L356" i="20" s="1"/>
  <c r="M357" i="20"/>
  <c r="L357" i="20" s="1"/>
  <c r="M358" i="20"/>
  <c r="L358" i="20" s="1"/>
  <c r="M359" i="20"/>
  <c r="L359" i="20" s="1"/>
  <c r="M360" i="20"/>
  <c r="L360" i="20" s="1"/>
  <c r="M361" i="20"/>
  <c r="L361" i="20" s="1"/>
  <c r="M362" i="20"/>
  <c r="L362" i="20" s="1"/>
  <c r="M363" i="20"/>
  <c r="L363" i="20" s="1"/>
  <c r="M364" i="20"/>
  <c r="L364" i="20" s="1"/>
  <c r="M365" i="20"/>
  <c r="L365" i="20" s="1"/>
  <c r="M366" i="20"/>
  <c r="L366" i="20" s="1"/>
  <c r="M367" i="20"/>
  <c r="L367" i="20" s="1"/>
  <c r="M368" i="20"/>
  <c r="L368" i="20" s="1"/>
  <c r="M369" i="20"/>
  <c r="L369" i="20" s="1"/>
  <c r="M370" i="20"/>
  <c r="L370" i="20" s="1"/>
  <c r="M371" i="20"/>
  <c r="L371" i="20" s="1"/>
  <c r="M372" i="20"/>
  <c r="L372" i="20" s="1"/>
  <c r="M373" i="20"/>
  <c r="L373" i="20" s="1"/>
  <c r="M374" i="20"/>
  <c r="L374" i="20" s="1"/>
  <c r="M375" i="20"/>
  <c r="L375" i="20" s="1"/>
  <c r="M376" i="20"/>
  <c r="L376" i="20" s="1"/>
  <c r="M377" i="20"/>
  <c r="L377" i="20" s="1"/>
  <c r="M378" i="20"/>
  <c r="L378" i="20" s="1"/>
  <c r="M379" i="20"/>
  <c r="L379" i="20" s="1"/>
  <c r="M380" i="20"/>
  <c r="L380" i="20" s="1"/>
  <c r="M381" i="20"/>
  <c r="L381" i="20" s="1"/>
  <c r="M382" i="20"/>
  <c r="L382" i="20" s="1"/>
  <c r="M383" i="20"/>
  <c r="L383" i="20" s="1"/>
  <c r="M384" i="20"/>
  <c r="L384" i="20" s="1"/>
  <c r="M385" i="20"/>
  <c r="L385" i="20" s="1"/>
  <c r="M386" i="20"/>
  <c r="L386" i="20" s="1"/>
  <c r="M387" i="20"/>
  <c r="L387" i="20" s="1"/>
  <c r="M388" i="20"/>
  <c r="L388" i="20" s="1"/>
  <c r="M389" i="20"/>
  <c r="L389" i="20" s="1"/>
  <c r="M390" i="20"/>
  <c r="L390" i="20" s="1"/>
  <c r="M391" i="20"/>
  <c r="L391" i="20" s="1"/>
  <c r="M392" i="20"/>
  <c r="L392" i="20" s="1"/>
  <c r="M393" i="20"/>
  <c r="L393" i="20" s="1"/>
  <c r="M394" i="20"/>
  <c r="L394" i="20" s="1"/>
  <c r="M395" i="20"/>
  <c r="L395" i="20" s="1"/>
  <c r="M396" i="20"/>
  <c r="L396" i="20" s="1"/>
  <c r="M397" i="20"/>
  <c r="L397" i="20" s="1"/>
  <c r="M398" i="20"/>
  <c r="L398" i="20" s="1"/>
  <c r="M399" i="20"/>
  <c r="L399" i="20" s="1"/>
  <c r="M400" i="20"/>
  <c r="L400" i="20" s="1"/>
  <c r="M401" i="20"/>
  <c r="L401" i="20" s="1"/>
  <c r="M402" i="20"/>
  <c r="L402" i="20" s="1"/>
  <c r="M403" i="20"/>
  <c r="L403" i="20" s="1"/>
  <c r="M404" i="20"/>
  <c r="L404" i="20" s="1"/>
  <c r="M405" i="20"/>
  <c r="L405" i="20" s="1"/>
  <c r="M406" i="20"/>
  <c r="L406" i="20" s="1"/>
  <c r="M407" i="20"/>
  <c r="L407" i="20" s="1"/>
  <c r="M408" i="20"/>
  <c r="L408" i="20" s="1"/>
  <c r="M409" i="20"/>
  <c r="L409" i="20" s="1"/>
  <c r="M410" i="20"/>
  <c r="L410" i="20" s="1"/>
  <c r="M411" i="20"/>
  <c r="L411" i="20" s="1"/>
  <c r="M412" i="20"/>
  <c r="L412" i="20" s="1"/>
  <c r="M413" i="20"/>
  <c r="L413" i="20" s="1"/>
  <c r="M414" i="20"/>
  <c r="L414" i="20" s="1"/>
  <c r="M415" i="20"/>
  <c r="L415" i="20" s="1"/>
  <c r="M416" i="20"/>
  <c r="L416" i="20" s="1"/>
  <c r="M417" i="20"/>
  <c r="L417" i="20" s="1"/>
  <c r="M418" i="20"/>
  <c r="L418" i="20" s="1"/>
  <c r="M419" i="20"/>
  <c r="L419" i="20" s="1"/>
  <c r="M420" i="20"/>
  <c r="L420" i="20" s="1"/>
  <c r="M421" i="20"/>
  <c r="L421" i="20" s="1"/>
  <c r="M422" i="20"/>
  <c r="L422" i="20" s="1"/>
  <c r="M423" i="20"/>
  <c r="L423" i="20" s="1"/>
  <c r="M424" i="20"/>
  <c r="L424" i="20" s="1"/>
  <c r="M425" i="20"/>
  <c r="L425" i="20" s="1"/>
  <c r="M426" i="20"/>
  <c r="L426" i="20" s="1"/>
  <c r="M427" i="20"/>
  <c r="L427" i="20" s="1"/>
  <c r="M428" i="20"/>
  <c r="L428" i="20" s="1"/>
  <c r="M429" i="20"/>
  <c r="L429" i="20" s="1"/>
  <c r="M430" i="20"/>
  <c r="L430" i="20" s="1"/>
  <c r="M431" i="20"/>
  <c r="L431" i="20" s="1"/>
  <c r="M432" i="20"/>
  <c r="L432" i="20" s="1"/>
  <c r="M433" i="20"/>
  <c r="L433" i="20" s="1"/>
  <c r="M434" i="20"/>
  <c r="L434" i="20" s="1"/>
  <c r="M435" i="20"/>
  <c r="L435" i="20" s="1"/>
  <c r="M436" i="20"/>
  <c r="L436" i="20" s="1"/>
  <c r="M437" i="20"/>
  <c r="L437" i="20" s="1"/>
  <c r="M438" i="20"/>
  <c r="L438" i="20" s="1"/>
  <c r="M439" i="20"/>
  <c r="L439" i="20" s="1"/>
  <c r="M440" i="20"/>
  <c r="L440" i="20" s="1"/>
  <c r="M441" i="20"/>
  <c r="L441" i="20" s="1"/>
  <c r="M442" i="20"/>
  <c r="L442" i="20" s="1"/>
  <c r="M443" i="20"/>
  <c r="L443" i="20" s="1"/>
  <c r="M444" i="20"/>
  <c r="L444" i="20" s="1"/>
  <c r="M445" i="20"/>
  <c r="L445" i="20" s="1"/>
  <c r="M446" i="20"/>
  <c r="L446" i="20" s="1"/>
  <c r="M447" i="20"/>
  <c r="L447" i="20" s="1"/>
  <c r="M448" i="20"/>
  <c r="L448" i="20" s="1"/>
  <c r="M449" i="20"/>
  <c r="L449" i="20" s="1"/>
  <c r="M450" i="20"/>
  <c r="L450" i="20" s="1"/>
  <c r="M451" i="20"/>
  <c r="L451" i="20" s="1"/>
  <c r="M452" i="20"/>
  <c r="L452" i="20" s="1"/>
  <c r="M453" i="20"/>
  <c r="L453" i="20" s="1"/>
  <c r="M454" i="20"/>
  <c r="L454" i="20" s="1"/>
  <c r="M455" i="20"/>
  <c r="L455" i="20" s="1"/>
  <c r="M456" i="20"/>
  <c r="L456" i="20" s="1"/>
  <c r="M457" i="20"/>
  <c r="L457" i="20" s="1"/>
  <c r="M458" i="20"/>
  <c r="L458" i="20" s="1"/>
  <c r="M459" i="20"/>
  <c r="L459" i="20" s="1"/>
  <c r="M460" i="20"/>
  <c r="L460" i="20" s="1"/>
  <c r="M461" i="20"/>
  <c r="L461" i="20" s="1"/>
  <c r="M462" i="20"/>
  <c r="L462" i="20" s="1"/>
  <c r="M463" i="20"/>
  <c r="L463" i="20" s="1"/>
  <c r="M464" i="20"/>
  <c r="L464" i="20" s="1"/>
  <c r="M465" i="20"/>
  <c r="L465" i="20" s="1"/>
  <c r="M466" i="20"/>
  <c r="L466" i="20" s="1"/>
  <c r="M467" i="20"/>
  <c r="L467" i="20" s="1"/>
  <c r="M468" i="20"/>
  <c r="L468" i="20" s="1"/>
  <c r="M469" i="20"/>
  <c r="L469" i="20" s="1"/>
  <c r="M470" i="20"/>
  <c r="L470" i="20" s="1"/>
  <c r="M471" i="20"/>
  <c r="L471" i="20" s="1"/>
  <c r="M472" i="20"/>
  <c r="L472" i="20" s="1"/>
  <c r="M473" i="20"/>
  <c r="L473" i="20" s="1"/>
  <c r="M474" i="20"/>
  <c r="L474" i="20" s="1"/>
  <c r="M475" i="20"/>
  <c r="L475" i="20" s="1"/>
  <c r="M476" i="20"/>
  <c r="L476" i="20" s="1"/>
  <c r="M477" i="20"/>
  <c r="L477" i="20" s="1"/>
  <c r="M478" i="20"/>
  <c r="L478" i="20" s="1"/>
  <c r="M479" i="20"/>
  <c r="L479" i="20" s="1"/>
  <c r="M480" i="20"/>
  <c r="L480" i="20" s="1"/>
  <c r="M481" i="20"/>
  <c r="L481" i="20" s="1"/>
  <c r="M482" i="20"/>
  <c r="L482" i="20" s="1"/>
  <c r="M483" i="20"/>
  <c r="L483" i="20" s="1"/>
  <c r="M484" i="20"/>
  <c r="L484" i="20" s="1"/>
  <c r="M485" i="20"/>
  <c r="L485" i="20" s="1"/>
  <c r="M486" i="20"/>
  <c r="L486" i="20" s="1"/>
  <c r="M487" i="20"/>
  <c r="L487" i="20" s="1"/>
  <c r="M488" i="20"/>
  <c r="L488" i="20" s="1"/>
  <c r="M489" i="20"/>
  <c r="L489" i="20" s="1"/>
  <c r="M490" i="20"/>
  <c r="L490" i="20" s="1"/>
  <c r="M491" i="20"/>
  <c r="L491" i="20" s="1"/>
  <c r="M492" i="20"/>
  <c r="L492" i="20" s="1"/>
  <c r="M493" i="20"/>
  <c r="L493" i="20" s="1"/>
  <c r="M494" i="20"/>
  <c r="L494" i="20" s="1"/>
  <c r="M495" i="20"/>
  <c r="L495" i="20" s="1"/>
  <c r="M496" i="20"/>
  <c r="L496" i="20" s="1"/>
  <c r="M497" i="20"/>
  <c r="L497" i="20" s="1"/>
  <c r="M498" i="20"/>
  <c r="L498" i="20" s="1"/>
  <c r="M499" i="20"/>
  <c r="L499" i="20" s="1"/>
  <c r="M500" i="20"/>
  <c r="L500" i="20" s="1"/>
  <c r="M501" i="20"/>
  <c r="L501" i="20" s="1"/>
  <c r="M502" i="20"/>
  <c r="L502" i="20" s="1"/>
  <c r="M503" i="20"/>
  <c r="L503" i="20" s="1"/>
  <c r="M504" i="20"/>
  <c r="L504" i="20" s="1"/>
  <c r="M505" i="20"/>
  <c r="L505" i="20" s="1"/>
  <c r="M506" i="20"/>
  <c r="L506" i="20" s="1"/>
  <c r="M507" i="20"/>
  <c r="L507" i="20" s="1"/>
  <c r="M508" i="20"/>
  <c r="L508" i="20" s="1"/>
  <c r="M509" i="20"/>
  <c r="L509" i="20" s="1"/>
  <c r="M510" i="20"/>
  <c r="L510" i="20" s="1"/>
  <c r="M511" i="20"/>
  <c r="L511" i="20" s="1"/>
  <c r="M512" i="20"/>
  <c r="L512" i="20" s="1"/>
  <c r="M513" i="20"/>
  <c r="L513" i="20" s="1"/>
  <c r="M514" i="20"/>
  <c r="L514" i="20" s="1"/>
  <c r="M515" i="20"/>
  <c r="L515" i="20" s="1"/>
  <c r="M516" i="20"/>
  <c r="L516" i="20" s="1"/>
  <c r="M517" i="20"/>
  <c r="L517" i="20" s="1"/>
  <c r="M518" i="20"/>
  <c r="L518" i="20" s="1"/>
  <c r="M519" i="20"/>
  <c r="L519" i="20" s="1"/>
  <c r="M520" i="20"/>
  <c r="L520" i="20" s="1"/>
  <c r="M521" i="20"/>
  <c r="L521" i="20" s="1"/>
  <c r="M522" i="20"/>
  <c r="L522" i="20" s="1"/>
  <c r="M523" i="20"/>
  <c r="L523" i="20" s="1"/>
  <c r="M524" i="20"/>
  <c r="L524" i="20" s="1"/>
  <c r="M525" i="20"/>
  <c r="L525" i="20" s="1"/>
  <c r="M526" i="20"/>
  <c r="L526" i="20" s="1"/>
  <c r="M527" i="20"/>
  <c r="L527" i="20" s="1"/>
  <c r="M528" i="20"/>
  <c r="L528" i="20" s="1"/>
  <c r="M529" i="20"/>
  <c r="L529" i="20" s="1"/>
  <c r="M530" i="20"/>
  <c r="L530" i="20" s="1"/>
  <c r="M531" i="20"/>
  <c r="L531" i="20" s="1"/>
  <c r="M532" i="20"/>
  <c r="L532" i="20" s="1"/>
  <c r="M533" i="20"/>
  <c r="L533" i="20" s="1"/>
  <c r="M534" i="20"/>
  <c r="L534" i="20" s="1"/>
  <c r="M535" i="20"/>
  <c r="L535" i="20" s="1"/>
  <c r="M536" i="20"/>
  <c r="L536" i="20" s="1"/>
  <c r="M537" i="20"/>
  <c r="L537" i="20" s="1"/>
  <c r="M538" i="20"/>
  <c r="L538" i="20" s="1"/>
  <c r="M539" i="20"/>
  <c r="L539" i="20" s="1"/>
  <c r="M540" i="20"/>
  <c r="L540" i="20" s="1"/>
  <c r="M541" i="20"/>
  <c r="L541" i="20" s="1"/>
  <c r="M542" i="20"/>
  <c r="L542" i="20" s="1"/>
  <c r="M543" i="20"/>
  <c r="L543" i="20" s="1"/>
  <c r="M544" i="20"/>
  <c r="L544" i="20" s="1"/>
  <c r="M545" i="20"/>
  <c r="L545" i="20" s="1"/>
  <c r="M546" i="20"/>
  <c r="L546" i="20" s="1"/>
  <c r="M547" i="20"/>
  <c r="L547" i="20" s="1"/>
  <c r="M548" i="20"/>
  <c r="L548" i="20" s="1"/>
  <c r="M549" i="20"/>
  <c r="L549" i="20" s="1"/>
  <c r="M550" i="20"/>
  <c r="L550" i="20" s="1"/>
  <c r="M551" i="20"/>
  <c r="L551" i="20" s="1"/>
  <c r="M552" i="20"/>
  <c r="L552" i="20" s="1"/>
  <c r="M553" i="20"/>
  <c r="L553" i="20" s="1"/>
  <c r="M554" i="20"/>
  <c r="L554" i="20" s="1"/>
  <c r="M555" i="20"/>
  <c r="L555" i="20" s="1"/>
  <c r="M556" i="20"/>
  <c r="L556" i="20" s="1"/>
  <c r="M557" i="20"/>
  <c r="L557" i="20" s="1"/>
  <c r="M558" i="20"/>
  <c r="L558" i="20" s="1"/>
  <c r="M559" i="20"/>
  <c r="L559" i="20" s="1"/>
  <c r="M560" i="20"/>
  <c r="L560" i="20" s="1"/>
  <c r="M561" i="20"/>
  <c r="L561" i="20" s="1"/>
  <c r="M562" i="20"/>
  <c r="L562" i="20" s="1"/>
  <c r="M563" i="20"/>
  <c r="L563" i="20" s="1"/>
  <c r="M564" i="20"/>
  <c r="L564" i="20" s="1"/>
  <c r="M565" i="20"/>
  <c r="L565" i="20" s="1"/>
  <c r="M566" i="20"/>
  <c r="L566" i="20" s="1"/>
  <c r="M567" i="20"/>
  <c r="L567" i="20" s="1"/>
  <c r="M568" i="20"/>
  <c r="L568" i="20" s="1"/>
  <c r="M569" i="20"/>
  <c r="L569" i="20" s="1"/>
  <c r="M570" i="20"/>
  <c r="L570" i="20" s="1"/>
  <c r="M571" i="20"/>
  <c r="L571" i="20" s="1"/>
  <c r="M572" i="20"/>
  <c r="L572" i="20" s="1"/>
  <c r="M573" i="20"/>
  <c r="L573" i="20" s="1"/>
  <c r="M574" i="20"/>
  <c r="L574" i="20" s="1"/>
  <c r="M575" i="20"/>
  <c r="L575" i="20" s="1"/>
  <c r="M576" i="20"/>
  <c r="L576" i="20" s="1"/>
  <c r="M577" i="20"/>
  <c r="L577" i="20" s="1"/>
  <c r="M578" i="20"/>
  <c r="L578" i="20" s="1"/>
  <c r="M579" i="20"/>
  <c r="L579" i="20" s="1"/>
  <c r="M580" i="20"/>
  <c r="L580" i="20" s="1"/>
  <c r="M581" i="20"/>
  <c r="L581" i="20" s="1"/>
  <c r="M582" i="20"/>
  <c r="L582" i="20" s="1"/>
  <c r="M583" i="20"/>
  <c r="L583" i="20" s="1"/>
  <c r="M584" i="20"/>
  <c r="L584" i="20" s="1"/>
  <c r="M585" i="20"/>
  <c r="L585" i="20" s="1"/>
  <c r="M586" i="20"/>
  <c r="L586" i="20" s="1"/>
  <c r="M587" i="20"/>
  <c r="L587" i="20" s="1"/>
  <c r="M588" i="20"/>
  <c r="L588" i="20" s="1"/>
  <c r="M589" i="20"/>
  <c r="L589" i="20" s="1"/>
  <c r="M590" i="20"/>
  <c r="L590" i="20" s="1"/>
  <c r="M591" i="20"/>
  <c r="L591" i="20" s="1"/>
  <c r="M592" i="20"/>
  <c r="L592" i="20" s="1"/>
  <c r="M593" i="20"/>
  <c r="L593" i="20" s="1"/>
  <c r="M594" i="20"/>
  <c r="L594" i="20" s="1"/>
  <c r="M595" i="20"/>
  <c r="L595" i="20" s="1"/>
  <c r="M596" i="20"/>
  <c r="L596" i="20" s="1"/>
  <c r="M597" i="20"/>
  <c r="L597" i="20" s="1"/>
  <c r="M598" i="20"/>
  <c r="L598" i="20" s="1"/>
  <c r="M599" i="20"/>
  <c r="L599" i="20" s="1"/>
  <c r="M600" i="20"/>
  <c r="L600" i="20" s="1"/>
  <c r="M601" i="20"/>
  <c r="L601" i="20" s="1"/>
  <c r="M602" i="20"/>
  <c r="L602" i="20" s="1"/>
  <c r="M603" i="20"/>
  <c r="L603" i="20" s="1"/>
  <c r="M604" i="20"/>
  <c r="L604" i="20" s="1"/>
  <c r="M605" i="20"/>
  <c r="L605" i="20" s="1"/>
  <c r="M606" i="20"/>
  <c r="L606" i="20" s="1"/>
  <c r="M607" i="20"/>
  <c r="L607" i="20" s="1"/>
  <c r="M608" i="20"/>
  <c r="L608" i="20" s="1"/>
  <c r="M609" i="20"/>
  <c r="L609" i="20" s="1"/>
  <c r="M610" i="20"/>
  <c r="L610" i="20" s="1"/>
  <c r="M611" i="20"/>
  <c r="L611" i="20" s="1"/>
  <c r="M612" i="20"/>
  <c r="L612" i="20" s="1"/>
  <c r="M613" i="20"/>
  <c r="L613" i="20" s="1"/>
  <c r="M614" i="20"/>
  <c r="L614" i="20" s="1"/>
  <c r="M615" i="20"/>
  <c r="L615" i="20" s="1"/>
  <c r="M616" i="20"/>
  <c r="L616" i="20" s="1"/>
  <c r="M617" i="20"/>
  <c r="L617" i="20" s="1"/>
  <c r="M618" i="20"/>
  <c r="L618" i="20" s="1"/>
  <c r="M619" i="20"/>
  <c r="L619" i="20" s="1"/>
  <c r="M620" i="20"/>
  <c r="L620" i="20" s="1"/>
  <c r="M621" i="20"/>
  <c r="L621" i="20" s="1"/>
  <c r="M622" i="20"/>
  <c r="L622" i="20" s="1"/>
  <c r="M623" i="20"/>
  <c r="L623" i="20" s="1"/>
  <c r="M624" i="20"/>
  <c r="L624" i="20" s="1"/>
  <c r="M625" i="20"/>
  <c r="L625" i="20" s="1"/>
  <c r="M626" i="20"/>
  <c r="L626" i="20" s="1"/>
  <c r="M627" i="20"/>
  <c r="L627" i="20" s="1"/>
  <c r="M628" i="20"/>
  <c r="L628" i="20" s="1"/>
  <c r="M629" i="20"/>
  <c r="L629" i="20" s="1"/>
  <c r="M630" i="20"/>
  <c r="L630" i="20" s="1"/>
  <c r="M631" i="20"/>
  <c r="L631" i="20" s="1"/>
  <c r="M632" i="20"/>
  <c r="L632" i="20" s="1"/>
  <c r="M633" i="20"/>
  <c r="L633" i="20" s="1"/>
  <c r="M634" i="20"/>
  <c r="L634" i="20" s="1"/>
  <c r="M635" i="20"/>
  <c r="L635" i="20" s="1"/>
  <c r="M636" i="20"/>
  <c r="L636" i="20" s="1"/>
  <c r="M637" i="20"/>
  <c r="L637" i="20" s="1"/>
  <c r="M638" i="20"/>
  <c r="L638" i="20" s="1"/>
  <c r="M639" i="20"/>
  <c r="L639" i="20" s="1"/>
  <c r="M640" i="20"/>
  <c r="L640" i="20" s="1"/>
  <c r="M641" i="20"/>
  <c r="L641" i="20" s="1"/>
  <c r="M642" i="20"/>
  <c r="L642" i="20" s="1"/>
  <c r="M643" i="20"/>
  <c r="L643" i="20" s="1"/>
  <c r="M644" i="20"/>
  <c r="L644" i="20" s="1"/>
  <c r="M645" i="20"/>
  <c r="L645" i="20" s="1"/>
  <c r="M646" i="20"/>
  <c r="L646" i="20" s="1"/>
  <c r="M647" i="20"/>
  <c r="L647" i="20" s="1"/>
  <c r="M648" i="20"/>
  <c r="L648" i="20" s="1"/>
  <c r="M649" i="20"/>
  <c r="L649" i="20" s="1"/>
  <c r="M650" i="20"/>
  <c r="L650" i="20" s="1"/>
  <c r="M651" i="20"/>
  <c r="L651" i="20" s="1"/>
  <c r="M652" i="20"/>
  <c r="L652" i="20" s="1"/>
  <c r="M653" i="20"/>
  <c r="L653" i="20" s="1"/>
  <c r="M654" i="20"/>
  <c r="L654" i="20" s="1"/>
  <c r="M655" i="20"/>
  <c r="L655" i="20" s="1"/>
  <c r="M656" i="20"/>
  <c r="L656" i="20" s="1"/>
  <c r="M657" i="20"/>
  <c r="L657" i="20" s="1"/>
  <c r="M658" i="20"/>
  <c r="L658" i="20" s="1"/>
  <c r="M659" i="20"/>
  <c r="L659" i="20" s="1"/>
  <c r="M660" i="20"/>
  <c r="L660" i="20" s="1"/>
  <c r="M661" i="20"/>
  <c r="L661" i="20" s="1"/>
  <c r="M662" i="20"/>
  <c r="L662" i="20" s="1"/>
  <c r="M663" i="20"/>
  <c r="L663" i="20" s="1"/>
  <c r="M664" i="20"/>
  <c r="L664" i="20" s="1"/>
  <c r="M665" i="20"/>
  <c r="L665" i="20" s="1"/>
  <c r="M666" i="20"/>
  <c r="L666" i="20" s="1"/>
  <c r="M667" i="20"/>
  <c r="L667" i="20" s="1"/>
  <c r="M668" i="20"/>
  <c r="L668" i="20" s="1"/>
  <c r="M669" i="20"/>
  <c r="L669" i="20" s="1"/>
  <c r="M670" i="20"/>
  <c r="L670" i="20" s="1"/>
  <c r="M671" i="20"/>
  <c r="L671" i="20" s="1"/>
  <c r="M672" i="20"/>
  <c r="L672" i="20" s="1"/>
  <c r="M673" i="20"/>
  <c r="L673" i="20" s="1"/>
  <c r="M674" i="20"/>
  <c r="L674" i="20" s="1"/>
  <c r="M675" i="20"/>
  <c r="L675" i="20" s="1"/>
  <c r="M676" i="20"/>
  <c r="L676" i="20" s="1"/>
  <c r="M677" i="20"/>
  <c r="L677" i="20" s="1"/>
  <c r="M678" i="20"/>
  <c r="L678" i="20" s="1"/>
  <c r="M679" i="20"/>
  <c r="L679" i="20" s="1"/>
  <c r="M680" i="20"/>
  <c r="L680" i="20" s="1"/>
  <c r="M681" i="20"/>
  <c r="L681" i="20" s="1"/>
  <c r="M682" i="20"/>
  <c r="L682" i="20" s="1"/>
  <c r="M683" i="20"/>
  <c r="L683" i="20" s="1"/>
  <c r="M684" i="20"/>
  <c r="L684" i="20" s="1"/>
  <c r="M685" i="20"/>
  <c r="L685" i="20" s="1"/>
  <c r="M686" i="20"/>
  <c r="L686" i="20" s="1"/>
  <c r="M687" i="20"/>
  <c r="L687" i="20" s="1"/>
  <c r="M688" i="20"/>
  <c r="L688" i="20" s="1"/>
  <c r="M689" i="20"/>
  <c r="L689" i="20" s="1"/>
  <c r="M690" i="20"/>
  <c r="L690" i="20" s="1"/>
  <c r="M691" i="20"/>
  <c r="L691" i="20" s="1"/>
  <c r="M692" i="20"/>
  <c r="L692" i="20" s="1"/>
  <c r="M693" i="20"/>
  <c r="L693" i="20" s="1"/>
  <c r="M694" i="20"/>
  <c r="L694" i="20" s="1"/>
  <c r="M695" i="20"/>
  <c r="L695" i="20" s="1"/>
  <c r="M696" i="20"/>
  <c r="L696" i="20" s="1"/>
  <c r="M697" i="20"/>
  <c r="L697" i="20" s="1"/>
  <c r="M698" i="20"/>
  <c r="L698" i="20" s="1"/>
  <c r="M699" i="20"/>
  <c r="L699" i="20" s="1"/>
  <c r="M700" i="20"/>
  <c r="L700" i="20" s="1"/>
  <c r="M701" i="20"/>
  <c r="L701" i="20" s="1"/>
  <c r="M702" i="20"/>
  <c r="L702" i="20" s="1"/>
  <c r="M703" i="20"/>
  <c r="L703" i="20" s="1"/>
  <c r="M704" i="20"/>
  <c r="L704" i="20" s="1"/>
  <c r="M705" i="20"/>
  <c r="L705" i="20" s="1"/>
  <c r="M706" i="20"/>
  <c r="L706" i="20" s="1"/>
  <c r="M707" i="20"/>
  <c r="L707" i="20" s="1"/>
  <c r="M708" i="20"/>
  <c r="L708" i="20" s="1"/>
  <c r="M709" i="20"/>
  <c r="L709" i="20" s="1"/>
  <c r="M710" i="20"/>
  <c r="L710" i="20" s="1"/>
  <c r="M711" i="20"/>
  <c r="L711" i="20" s="1"/>
  <c r="M712" i="20"/>
  <c r="L712" i="20" s="1"/>
  <c r="M713" i="20"/>
  <c r="L713" i="20" s="1"/>
  <c r="M714" i="20"/>
  <c r="L714" i="20" s="1"/>
  <c r="M715" i="20"/>
  <c r="L715" i="20" s="1"/>
  <c r="M716" i="20"/>
  <c r="L716" i="20" s="1"/>
  <c r="M717" i="20"/>
  <c r="L717" i="20" s="1"/>
  <c r="M718" i="20"/>
  <c r="L718" i="20" s="1"/>
  <c r="M719" i="20"/>
  <c r="L719" i="20" s="1"/>
  <c r="M720" i="20"/>
  <c r="L720" i="20" s="1"/>
  <c r="M721" i="20"/>
  <c r="L721" i="20" s="1"/>
  <c r="M722" i="20"/>
  <c r="L722" i="20" s="1"/>
  <c r="M723" i="20"/>
  <c r="L723" i="20" s="1"/>
  <c r="M724" i="20"/>
  <c r="L724" i="20" s="1"/>
  <c r="M725" i="20"/>
  <c r="L725" i="20" s="1"/>
  <c r="M726" i="20"/>
  <c r="L726" i="20" s="1"/>
  <c r="M727" i="20"/>
  <c r="L727" i="20" s="1"/>
  <c r="M728" i="20"/>
  <c r="L728" i="20" s="1"/>
  <c r="M729" i="20"/>
  <c r="L729" i="20" s="1"/>
  <c r="M730" i="20"/>
  <c r="L730" i="20" s="1"/>
  <c r="M731" i="20"/>
  <c r="L731" i="20" s="1"/>
  <c r="M732" i="20"/>
  <c r="L732" i="20" s="1"/>
  <c r="M733" i="20"/>
  <c r="L733" i="20" s="1"/>
  <c r="M734" i="20"/>
  <c r="L734" i="20" s="1"/>
  <c r="M735" i="20"/>
  <c r="L735" i="20" s="1"/>
  <c r="M736" i="20"/>
  <c r="L736" i="20" s="1"/>
  <c r="M737" i="20"/>
  <c r="L737" i="20" s="1"/>
  <c r="M738" i="20"/>
  <c r="L738" i="20" s="1"/>
  <c r="M739" i="20"/>
  <c r="L739" i="20" s="1"/>
  <c r="M740" i="20"/>
  <c r="L740" i="20" s="1"/>
  <c r="M741" i="20"/>
  <c r="L741" i="20" s="1"/>
  <c r="M742" i="20"/>
  <c r="L742" i="20" s="1"/>
  <c r="M743" i="20"/>
  <c r="L743" i="20" s="1"/>
  <c r="M744" i="20"/>
  <c r="L744" i="20" s="1"/>
  <c r="M745" i="20"/>
  <c r="L745" i="20" s="1"/>
  <c r="M746" i="20"/>
  <c r="L746" i="20" s="1"/>
  <c r="M747" i="20"/>
  <c r="L747" i="20" s="1"/>
  <c r="M748" i="20"/>
  <c r="L748" i="20" s="1"/>
  <c r="M749" i="20"/>
  <c r="L749" i="20" s="1"/>
  <c r="M750" i="20"/>
  <c r="L750" i="20" s="1"/>
  <c r="M751" i="20"/>
  <c r="L751" i="20" s="1"/>
  <c r="M752" i="20"/>
  <c r="L752" i="20" s="1"/>
  <c r="M753" i="20"/>
  <c r="L753" i="20" s="1"/>
  <c r="M754" i="20"/>
  <c r="L754" i="20" s="1"/>
  <c r="M755" i="20"/>
  <c r="L755" i="20" s="1"/>
  <c r="M756" i="20"/>
  <c r="L756" i="20" s="1"/>
  <c r="M757" i="20"/>
  <c r="L757" i="20" s="1"/>
  <c r="M758" i="20"/>
  <c r="L758" i="20" s="1"/>
  <c r="M759" i="20"/>
  <c r="L759" i="20" s="1"/>
  <c r="M760" i="20"/>
  <c r="L760" i="20" s="1"/>
  <c r="M761" i="20"/>
  <c r="L761" i="20" s="1"/>
  <c r="M762" i="20"/>
  <c r="L762" i="20" s="1"/>
  <c r="M763" i="20"/>
  <c r="L763" i="20" s="1"/>
  <c r="M764" i="20"/>
  <c r="L764" i="20" s="1"/>
  <c r="M765" i="20"/>
  <c r="L765" i="20" s="1"/>
  <c r="M766" i="20"/>
  <c r="L766" i="20" s="1"/>
  <c r="M767" i="20"/>
  <c r="L767" i="20" s="1"/>
  <c r="M768" i="20"/>
  <c r="L768" i="20" s="1"/>
  <c r="M769" i="20"/>
  <c r="L769" i="20" s="1"/>
  <c r="M770" i="20"/>
  <c r="L770" i="20" s="1"/>
  <c r="M771" i="20"/>
  <c r="L771" i="20" s="1"/>
  <c r="M772" i="20"/>
  <c r="L772" i="20" s="1"/>
  <c r="M773" i="20"/>
  <c r="L773" i="20" s="1"/>
  <c r="M774" i="20"/>
  <c r="L774" i="20" s="1"/>
  <c r="M775" i="20"/>
  <c r="L775" i="20" s="1"/>
  <c r="M776" i="20"/>
  <c r="L776" i="20" s="1"/>
  <c r="M777" i="20"/>
  <c r="L777" i="20" s="1"/>
  <c r="M778" i="20"/>
  <c r="L778" i="20" s="1"/>
  <c r="M779" i="20"/>
  <c r="L779" i="20" s="1"/>
  <c r="M780" i="20"/>
  <c r="L780" i="20" s="1"/>
  <c r="M781" i="20"/>
  <c r="L781" i="20" s="1"/>
  <c r="M782" i="20"/>
  <c r="L782" i="20" s="1"/>
  <c r="M783" i="20"/>
  <c r="L783" i="20" s="1"/>
  <c r="M784" i="20"/>
  <c r="L784" i="20" s="1"/>
  <c r="M785" i="20"/>
  <c r="L785" i="20" s="1"/>
  <c r="M786" i="20"/>
  <c r="L786" i="20" s="1"/>
  <c r="M787" i="20"/>
  <c r="L787" i="20" s="1"/>
  <c r="M788" i="20"/>
  <c r="L788" i="20" s="1"/>
  <c r="M789" i="20"/>
  <c r="L789" i="20" s="1"/>
  <c r="M790" i="20"/>
  <c r="L790" i="20" s="1"/>
  <c r="M791" i="20"/>
  <c r="L791" i="20" s="1"/>
  <c r="M792" i="20"/>
  <c r="L792" i="20" s="1"/>
  <c r="M793" i="20"/>
  <c r="L793" i="20" s="1"/>
  <c r="M794" i="20"/>
  <c r="L794" i="20" s="1"/>
  <c r="M795" i="20"/>
  <c r="L795" i="20" s="1"/>
  <c r="M796" i="20"/>
  <c r="L796" i="20" s="1"/>
  <c r="M797" i="20"/>
  <c r="L797" i="20" s="1"/>
  <c r="M798" i="20"/>
  <c r="L798" i="20" s="1"/>
  <c r="M799" i="20"/>
  <c r="L799" i="20" s="1"/>
  <c r="M800" i="20"/>
  <c r="L800" i="20" s="1"/>
  <c r="M801" i="20"/>
  <c r="L801" i="20" s="1"/>
  <c r="M802" i="20"/>
  <c r="L802" i="20" s="1"/>
  <c r="M803" i="20"/>
  <c r="L803" i="20" s="1"/>
  <c r="M804" i="20"/>
  <c r="L804" i="20" s="1"/>
  <c r="M805" i="20"/>
  <c r="L805" i="20" s="1"/>
  <c r="M806" i="20"/>
  <c r="L806" i="20" s="1"/>
  <c r="M807" i="20"/>
  <c r="L807" i="20" s="1"/>
  <c r="M808" i="20"/>
  <c r="L808" i="20" s="1"/>
  <c r="M809" i="20"/>
  <c r="L809" i="20" s="1"/>
  <c r="M810" i="20"/>
  <c r="L810" i="20" s="1"/>
  <c r="M811" i="20"/>
  <c r="L811" i="20" s="1"/>
  <c r="M812" i="20"/>
  <c r="L812" i="20" s="1"/>
  <c r="M813" i="20"/>
  <c r="L813" i="20" s="1"/>
  <c r="M814" i="20"/>
  <c r="L814" i="20" s="1"/>
  <c r="M815" i="20"/>
  <c r="L815" i="20" s="1"/>
  <c r="M816" i="20"/>
  <c r="L816" i="20" s="1"/>
  <c r="M817" i="20"/>
  <c r="L817" i="20" s="1"/>
  <c r="M818" i="20"/>
  <c r="L818" i="20" s="1"/>
  <c r="M819" i="20"/>
  <c r="L819" i="20" s="1"/>
  <c r="M820" i="20"/>
  <c r="L820" i="20" s="1"/>
  <c r="M821" i="20"/>
  <c r="L821" i="20" s="1"/>
  <c r="M822" i="20"/>
  <c r="L822" i="20" s="1"/>
  <c r="M823" i="20"/>
  <c r="L823" i="20" s="1"/>
  <c r="M824" i="20"/>
  <c r="L824" i="20" s="1"/>
  <c r="M825" i="20"/>
  <c r="L825" i="20" s="1"/>
  <c r="M826" i="20"/>
  <c r="L826" i="20" s="1"/>
  <c r="M827" i="20"/>
  <c r="L827" i="20" s="1"/>
  <c r="M828" i="20"/>
  <c r="L828" i="20" s="1"/>
  <c r="M829" i="20"/>
  <c r="L829" i="20" s="1"/>
  <c r="M830" i="20"/>
  <c r="L830" i="20" s="1"/>
  <c r="M831" i="20"/>
  <c r="L831" i="20" s="1"/>
  <c r="M832" i="20"/>
  <c r="L832" i="20" s="1"/>
  <c r="M833" i="20"/>
  <c r="L833" i="20" s="1"/>
  <c r="M834" i="20"/>
  <c r="L834" i="20" s="1"/>
  <c r="M835" i="20"/>
  <c r="L835" i="20" s="1"/>
  <c r="M836" i="20"/>
  <c r="L836" i="20" s="1"/>
  <c r="M837" i="20"/>
  <c r="L837" i="20" s="1"/>
  <c r="M838" i="20"/>
  <c r="L838" i="20" s="1"/>
  <c r="M839" i="20"/>
  <c r="L839" i="20" s="1"/>
  <c r="M840" i="20"/>
  <c r="L840" i="20" s="1"/>
  <c r="M841" i="20"/>
  <c r="L841" i="20" s="1"/>
  <c r="M842" i="20"/>
  <c r="L842" i="20" s="1"/>
  <c r="M843" i="20"/>
  <c r="L843" i="20" s="1"/>
  <c r="M844" i="20"/>
  <c r="L844" i="20" s="1"/>
  <c r="M845" i="20"/>
  <c r="L845" i="20" s="1"/>
  <c r="M846" i="20"/>
  <c r="L846" i="20" s="1"/>
  <c r="M847" i="20"/>
  <c r="L847" i="20" s="1"/>
  <c r="M848" i="20"/>
  <c r="L848" i="20" s="1"/>
  <c r="M849" i="20"/>
  <c r="L849" i="20" s="1"/>
  <c r="M850" i="20"/>
  <c r="L850" i="20" s="1"/>
  <c r="M851" i="20"/>
  <c r="L851" i="20" s="1"/>
  <c r="M852" i="20"/>
  <c r="L852" i="20" s="1"/>
  <c r="M853" i="20"/>
  <c r="L853" i="20" s="1"/>
  <c r="M854" i="20"/>
  <c r="L854" i="20" s="1"/>
  <c r="M855" i="20"/>
  <c r="L855" i="20" s="1"/>
  <c r="M856" i="20"/>
  <c r="L856" i="20" s="1"/>
  <c r="M857" i="20"/>
  <c r="L857" i="20" s="1"/>
  <c r="M858" i="20"/>
  <c r="L858" i="20" s="1"/>
  <c r="M859" i="20"/>
  <c r="L859" i="20" s="1"/>
  <c r="M860" i="20"/>
  <c r="L860" i="20" s="1"/>
  <c r="M861" i="20"/>
  <c r="L861" i="20" s="1"/>
  <c r="M862" i="20"/>
  <c r="L862" i="20" s="1"/>
  <c r="M863" i="20"/>
  <c r="L863" i="20" s="1"/>
  <c r="M864" i="20"/>
  <c r="L864" i="20" s="1"/>
  <c r="M865" i="20"/>
  <c r="L865" i="20" s="1"/>
  <c r="M866" i="20"/>
  <c r="L866" i="20" s="1"/>
  <c r="M867" i="20"/>
  <c r="L867" i="20" s="1"/>
  <c r="M868" i="20"/>
  <c r="L868" i="20" s="1"/>
  <c r="M869" i="20"/>
  <c r="L869" i="20" s="1"/>
  <c r="M870" i="20"/>
  <c r="L870" i="20" s="1"/>
  <c r="M871" i="20"/>
  <c r="L871" i="20" s="1"/>
  <c r="M872" i="20"/>
  <c r="L872" i="20" s="1"/>
  <c r="M873" i="20"/>
  <c r="L873" i="20" s="1"/>
  <c r="M874" i="20"/>
  <c r="L874" i="20" s="1"/>
  <c r="M875" i="20"/>
  <c r="L875" i="20" s="1"/>
  <c r="M876" i="20"/>
  <c r="L876" i="20" s="1"/>
  <c r="M877" i="20"/>
  <c r="L877" i="20" s="1"/>
  <c r="M878" i="20"/>
  <c r="L878" i="20" s="1"/>
  <c r="M879" i="20"/>
  <c r="L879" i="20" s="1"/>
  <c r="M880" i="20"/>
  <c r="L880" i="20" s="1"/>
  <c r="M881" i="20"/>
  <c r="L881" i="20" s="1"/>
  <c r="M882" i="20"/>
  <c r="L882" i="20" s="1"/>
  <c r="M883" i="20"/>
  <c r="L883" i="20" s="1"/>
  <c r="M884" i="20"/>
  <c r="L884" i="20" s="1"/>
  <c r="M885" i="20"/>
  <c r="L885" i="20" s="1"/>
  <c r="M886" i="20"/>
  <c r="L886" i="20" s="1"/>
  <c r="M887" i="20"/>
  <c r="L887" i="20" s="1"/>
  <c r="M888" i="20"/>
  <c r="L888" i="20" s="1"/>
  <c r="M889" i="20"/>
  <c r="L889" i="20" s="1"/>
  <c r="M890" i="20"/>
  <c r="L890" i="20" s="1"/>
  <c r="M891" i="20"/>
  <c r="L891" i="20" s="1"/>
  <c r="M892" i="20"/>
  <c r="L892" i="20" s="1"/>
  <c r="M893" i="20"/>
  <c r="L893" i="20" s="1"/>
  <c r="M894" i="20"/>
  <c r="L894" i="20" s="1"/>
  <c r="M895" i="20"/>
  <c r="L895" i="20" s="1"/>
  <c r="M896" i="20"/>
  <c r="L896" i="20" s="1"/>
  <c r="M897" i="20"/>
  <c r="L897" i="20" s="1"/>
  <c r="M898" i="20"/>
  <c r="L898" i="20" s="1"/>
  <c r="M899" i="20"/>
  <c r="L899" i="20" s="1"/>
  <c r="M900" i="20"/>
  <c r="L900" i="20" s="1"/>
  <c r="M901" i="20"/>
  <c r="L901" i="20" s="1"/>
  <c r="M902" i="20"/>
  <c r="L902" i="20" s="1"/>
  <c r="M903" i="20"/>
  <c r="L903" i="20" s="1"/>
  <c r="M904" i="20"/>
  <c r="L904" i="20" s="1"/>
  <c r="M905" i="20"/>
  <c r="L905" i="20" s="1"/>
  <c r="M906" i="20"/>
  <c r="L906" i="20" s="1"/>
  <c r="M907" i="20"/>
  <c r="L907" i="20" s="1"/>
  <c r="M908" i="20"/>
  <c r="L908" i="20" s="1"/>
  <c r="M909" i="20"/>
  <c r="L909" i="20" s="1"/>
  <c r="M910" i="20"/>
  <c r="L910" i="20" s="1"/>
  <c r="M911" i="20"/>
  <c r="L911" i="20" s="1"/>
  <c r="M912" i="20"/>
  <c r="L912" i="20" s="1"/>
  <c r="M913" i="20"/>
  <c r="L913" i="20" s="1"/>
  <c r="M914" i="20"/>
  <c r="L914" i="20" s="1"/>
  <c r="M915" i="20"/>
  <c r="L915" i="20" s="1"/>
  <c r="M916" i="20"/>
  <c r="L916" i="20" s="1"/>
  <c r="M917" i="20"/>
  <c r="L917" i="20" s="1"/>
  <c r="M918" i="20"/>
  <c r="L918" i="20" s="1"/>
  <c r="M919" i="20"/>
  <c r="L919" i="20" s="1"/>
  <c r="M920" i="20"/>
  <c r="L920" i="20" s="1"/>
  <c r="M921" i="20"/>
  <c r="L921" i="20" s="1"/>
  <c r="M922" i="20"/>
  <c r="L922" i="20" s="1"/>
  <c r="M923" i="20"/>
  <c r="L923" i="20" s="1"/>
  <c r="M924" i="20"/>
  <c r="L924" i="20" s="1"/>
  <c r="M925" i="20"/>
  <c r="L925" i="20" s="1"/>
  <c r="M926" i="20"/>
  <c r="L926" i="20" s="1"/>
  <c r="M927" i="20"/>
  <c r="L927" i="20" s="1"/>
  <c r="M928" i="20"/>
  <c r="L928" i="20" s="1"/>
  <c r="M929" i="20"/>
  <c r="L929" i="20" s="1"/>
  <c r="M930" i="20"/>
  <c r="L930" i="20" s="1"/>
  <c r="M931" i="20"/>
  <c r="L931" i="20" s="1"/>
  <c r="M932" i="20"/>
  <c r="L932" i="20" s="1"/>
  <c r="M933" i="20"/>
  <c r="L933" i="20" s="1"/>
  <c r="M934" i="20"/>
  <c r="L934" i="20" s="1"/>
  <c r="M935" i="20"/>
  <c r="L935" i="20" s="1"/>
  <c r="M936" i="20"/>
  <c r="L936" i="20" s="1"/>
  <c r="M937" i="20"/>
  <c r="L937" i="20" s="1"/>
  <c r="M938" i="20"/>
  <c r="L938" i="20" s="1"/>
  <c r="M939" i="20"/>
  <c r="L939" i="20" s="1"/>
  <c r="M940" i="20"/>
  <c r="L940" i="20" s="1"/>
  <c r="M941" i="20"/>
  <c r="L941" i="20" s="1"/>
  <c r="M942" i="20"/>
  <c r="L942" i="20" s="1"/>
  <c r="M943" i="20"/>
  <c r="L943" i="20" s="1"/>
  <c r="M944" i="20"/>
  <c r="L944" i="20" s="1"/>
  <c r="M945" i="20"/>
  <c r="L945" i="20" s="1"/>
  <c r="M946" i="20"/>
  <c r="L946" i="20" s="1"/>
  <c r="M947" i="20"/>
  <c r="L947" i="20" s="1"/>
  <c r="M948" i="20"/>
  <c r="L948" i="20" s="1"/>
  <c r="M949" i="20"/>
  <c r="L949" i="20" s="1"/>
  <c r="M950" i="20"/>
  <c r="L950" i="20" s="1"/>
  <c r="M951" i="20"/>
  <c r="L951" i="20" s="1"/>
  <c r="M952" i="20"/>
  <c r="L952" i="20" s="1"/>
  <c r="M953" i="20"/>
  <c r="L953" i="20" s="1"/>
  <c r="M954" i="20"/>
  <c r="L954" i="20" s="1"/>
  <c r="M955" i="20"/>
  <c r="L955" i="20" s="1"/>
  <c r="M956" i="20"/>
  <c r="L956" i="20" s="1"/>
  <c r="M957" i="20"/>
  <c r="L957" i="20" s="1"/>
  <c r="M958" i="20"/>
  <c r="L958" i="20" s="1"/>
  <c r="M959" i="20"/>
  <c r="L959" i="20" s="1"/>
  <c r="M960" i="20"/>
  <c r="L960" i="20" s="1"/>
  <c r="M961" i="20"/>
  <c r="L961" i="20" s="1"/>
  <c r="M962" i="20"/>
  <c r="L962" i="20" s="1"/>
  <c r="M963" i="20"/>
  <c r="L963" i="20" s="1"/>
  <c r="M964" i="20"/>
  <c r="L964" i="20" s="1"/>
  <c r="M965" i="20"/>
  <c r="L965" i="20" s="1"/>
  <c r="M966" i="20"/>
  <c r="L966" i="20" s="1"/>
  <c r="M967" i="20"/>
  <c r="L967" i="20" s="1"/>
  <c r="M968" i="20"/>
  <c r="L968" i="20" s="1"/>
  <c r="M969" i="20"/>
  <c r="L969" i="20" s="1"/>
  <c r="M970" i="20"/>
  <c r="L970" i="20" s="1"/>
  <c r="M971" i="20"/>
  <c r="L971" i="20" s="1"/>
  <c r="M972" i="20"/>
  <c r="L972" i="20" s="1"/>
  <c r="M973" i="20"/>
  <c r="L973" i="20" s="1"/>
  <c r="M974" i="20"/>
  <c r="L974" i="20" s="1"/>
  <c r="M975" i="20"/>
  <c r="L975" i="20" s="1"/>
  <c r="M976" i="20"/>
  <c r="L976" i="20" s="1"/>
  <c r="M977" i="20"/>
  <c r="L977" i="20" s="1"/>
  <c r="M978" i="20"/>
  <c r="L978" i="20" s="1"/>
  <c r="M979" i="20"/>
  <c r="L979" i="20" s="1"/>
  <c r="M980" i="20"/>
  <c r="L980" i="20" s="1"/>
  <c r="M981" i="20"/>
  <c r="L981" i="20" s="1"/>
  <c r="M982" i="20"/>
  <c r="L982" i="20" s="1"/>
  <c r="M983" i="20"/>
  <c r="L983" i="20" s="1"/>
  <c r="M984" i="20"/>
  <c r="L984" i="20" s="1"/>
  <c r="M985" i="20"/>
  <c r="L985" i="20" s="1"/>
  <c r="M986" i="20"/>
  <c r="L986" i="20" s="1"/>
  <c r="M987" i="20"/>
  <c r="L987" i="20" s="1"/>
  <c r="M988" i="20"/>
  <c r="L988" i="20" s="1"/>
  <c r="M989" i="20"/>
  <c r="L989" i="20" s="1"/>
  <c r="M990" i="20"/>
  <c r="L990" i="20" s="1"/>
  <c r="M991" i="20"/>
  <c r="L991" i="20" s="1"/>
  <c r="M992" i="20"/>
  <c r="L992" i="20" s="1"/>
  <c r="M993" i="20"/>
  <c r="L993" i="20" s="1"/>
  <c r="M994" i="20"/>
  <c r="L994" i="20" s="1"/>
  <c r="M995" i="20"/>
  <c r="L995" i="20" s="1"/>
  <c r="M996" i="20"/>
  <c r="L996" i="20" s="1"/>
  <c r="M997" i="20"/>
  <c r="L997" i="20" s="1"/>
  <c r="M998" i="20"/>
  <c r="L998" i="20" s="1"/>
  <c r="M999" i="20"/>
  <c r="L999" i="20" s="1"/>
  <c r="M1000" i="20"/>
  <c r="L1000" i="20" s="1"/>
  <c r="M1001" i="20"/>
  <c r="L1001" i="20" s="1"/>
  <c r="M1002" i="20"/>
  <c r="L1002" i="20" s="1"/>
  <c r="M1003" i="20"/>
  <c r="L1003" i="20" s="1"/>
  <c r="M1004" i="20"/>
  <c r="L1004" i="20" s="1"/>
  <c r="M1005" i="20"/>
  <c r="L1005" i="20" s="1"/>
  <c r="M1006" i="20"/>
  <c r="L1006" i="20" s="1"/>
  <c r="M1007" i="20"/>
  <c r="L1007" i="20" s="1"/>
  <c r="M1008" i="20"/>
  <c r="L1008" i="20" s="1"/>
  <c r="M1009" i="20"/>
  <c r="L1009" i="20" s="1"/>
  <c r="M1010" i="20"/>
  <c r="L1010" i="20" s="1"/>
  <c r="M1011" i="20"/>
  <c r="L1011" i="20" s="1"/>
  <c r="M1012" i="20"/>
  <c r="L1012" i="20" s="1"/>
  <c r="M1013" i="20"/>
  <c r="L1013" i="20" s="1"/>
  <c r="M1014" i="20"/>
  <c r="L1014" i="20" s="1"/>
  <c r="M1015" i="20"/>
  <c r="L1015" i="20" s="1"/>
  <c r="M1016" i="20"/>
  <c r="L1016" i="20" s="1"/>
  <c r="M1017" i="20"/>
  <c r="L1017" i="20" s="1"/>
  <c r="M1018" i="20"/>
  <c r="L1018" i="20" s="1"/>
  <c r="M1019" i="20"/>
  <c r="L1019" i="20" s="1"/>
  <c r="M1020" i="20"/>
  <c r="L1020" i="20" s="1"/>
  <c r="M1021" i="20"/>
  <c r="L1021" i="20" s="1"/>
  <c r="M1022" i="20"/>
  <c r="L1022" i="20" s="1"/>
  <c r="M1023" i="20"/>
  <c r="L1023" i="20" s="1"/>
  <c r="M1024" i="20"/>
  <c r="L1024" i="20" s="1"/>
  <c r="M1025" i="20"/>
  <c r="L1025" i="20" s="1"/>
  <c r="M1026" i="20"/>
  <c r="L1026" i="20" s="1"/>
  <c r="M1027" i="20"/>
  <c r="L1027" i="20" s="1"/>
  <c r="M1028" i="20"/>
  <c r="L1028" i="20" s="1"/>
  <c r="M1029" i="20"/>
  <c r="L1029" i="20" s="1"/>
  <c r="M1030" i="20"/>
  <c r="L1030" i="20" s="1"/>
  <c r="M1031" i="20"/>
  <c r="L1031" i="20" s="1"/>
  <c r="M1032" i="20"/>
  <c r="L1032" i="20" s="1"/>
  <c r="M1033" i="20"/>
  <c r="L1033" i="20" s="1"/>
  <c r="M1034" i="20"/>
  <c r="L1034" i="20" s="1"/>
  <c r="M1035" i="20"/>
  <c r="L1035" i="20" s="1"/>
  <c r="M1036" i="20"/>
  <c r="L1036" i="20" s="1"/>
  <c r="M1037" i="20"/>
  <c r="L1037" i="20" s="1"/>
  <c r="M1038" i="20"/>
  <c r="L1038" i="20" s="1"/>
  <c r="M1039" i="20"/>
  <c r="L1039" i="20" s="1"/>
  <c r="M1040" i="20"/>
  <c r="L1040" i="20" s="1"/>
  <c r="M1041" i="20"/>
  <c r="L1041" i="20" s="1"/>
  <c r="M1042" i="20"/>
  <c r="L1042" i="20" s="1"/>
  <c r="M1043" i="20"/>
  <c r="L1043" i="20" s="1"/>
  <c r="M1044" i="20"/>
  <c r="L1044" i="20" s="1"/>
  <c r="M1045" i="20"/>
  <c r="L1045" i="20" s="1"/>
  <c r="M1046" i="20"/>
  <c r="L1046" i="20" s="1"/>
  <c r="M1047" i="20"/>
  <c r="L1047" i="20" s="1"/>
  <c r="M1048" i="20"/>
  <c r="L1048" i="20" s="1"/>
  <c r="M1049" i="20"/>
  <c r="L1049" i="20" s="1"/>
  <c r="M1050" i="20"/>
  <c r="L1050" i="20" s="1"/>
  <c r="M1051" i="20"/>
  <c r="L1051" i="20" s="1"/>
  <c r="M1052" i="20"/>
  <c r="L1052" i="20" s="1"/>
  <c r="M1053" i="20"/>
  <c r="L1053" i="20" s="1"/>
  <c r="M1054" i="20"/>
  <c r="L1054" i="20" s="1"/>
  <c r="M1055" i="20"/>
  <c r="L1055" i="20" s="1"/>
  <c r="M1056" i="20"/>
  <c r="L1056" i="20" s="1"/>
  <c r="M1057" i="20"/>
  <c r="L1057" i="20" s="1"/>
  <c r="M1058" i="20"/>
  <c r="L1058" i="20" s="1"/>
  <c r="M1059" i="20"/>
  <c r="L1059" i="20" s="1"/>
  <c r="M1060" i="20"/>
  <c r="L1060" i="20" s="1"/>
  <c r="M1061" i="20"/>
  <c r="L1061" i="20" s="1"/>
  <c r="M1062" i="20"/>
  <c r="L1062" i="20" s="1"/>
  <c r="M1063" i="20"/>
  <c r="L1063" i="20" s="1"/>
  <c r="M1064" i="20"/>
  <c r="L1064" i="20" s="1"/>
  <c r="M1065" i="20"/>
  <c r="L1065" i="20" s="1"/>
  <c r="M1066" i="20"/>
  <c r="L1066" i="20" s="1"/>
  <c r="M1067" i="20"/>
  <c r="L1067" i="20" s="1"/>
  <c r="M1068" i="20"/>
  <c r="L1068" i="20" s="1"/>
  <c r="M1069" i="20"/>
  <c r="L1069" i="20" s="1"/>
  <c r="M1070" i="20"/>
  <c r="L1070" i="20" s="1"/>
  <c r="M1071" i="20"/>
  <c r="L1071" i="20" s="1"/>
  <c r="M1072" i="20"/>
  <c r="L1072" i="20" s="1"/>
  <c r="M1073" i="20"/>
  <c r="L1073" i="20" s="1"/>
  <c r="M1074" i="20"/>
  <c r="L1074" i="20" s="1"/>
  <c r="M1075" i="20"/>
  <c r="L1075" i="20" s="1"/>
  <c r="M1076" i="20"/>
  <c r="L1076" i="20" s="1"/>
  <c r="M1077" i="20"/>
  <c r="L1077" i="20" s="1"/>
  <c r="M1078" i="20"/>
  <c r="L1078" i="20" s="1"/>
  <c r="M1079" i="20"/>
  <c r="L1079" i="20" s="1"/>
  <c r="M1080" i="20"/>
  <c r="L1080" i="20" s="1"/>
  <c r="M1081" i="20"/>
  <c r="L1081" i="20" s="1"/>
  <c r="M1082" i="20"/>
  <c r="L1082" i="20" s="1"/>
  <c r="M1083" i="20"/>
  <c r="L1083" i="20" s="1"/>
  <c r="M1084" i="20"/>
  <c r="L1084" i="20" s="1"/>
  <c r="M1085" i="20"/>
  <c r="L1085" i="20" s="1"/>
  <c r="M1086" i="20"/>
  <c r="L1086" i="20" s="1"/>
  <c r="M1087" i="20"/>
  <c r="L1087" i="20" s="1"/>
  <c r="M1088" i="20"/>
  <c r="L1088" i="20" s="1"/>
  <c r="M1089" i="20"/>
  <c r="L1089" i="20" s="1"/>
  <c r="M1090" i="20"/>
  <c r="L1090" i="20" s="1"/>
  <c r="M1091" i="20"/>
  <c r="L1091" i="20" s="1"/>
  <c r="M1092" i="20"/>
  <c r="L1092" i="20" s="1"/>
  <c r="M1093" i="20"/>
  <c r="L1093" i="20" s="1"/>
  <c r="M1094" i="20"/>
  <c r="L1094" i="20" s="1"/>
  <c r="M1095" i="20"/>
  <c r="L1095" i="20" s="1"/>
  <c r="M1096" i="20"/>
  <c r="L1096" i="20" s="1"/>
  <c r="M1097" i="20"/>
  <c r="L1097" i="20" s="1"/>
  <c r="M1098" i="20"/>
  <c r="L1098" i="20" s="1"/>
  <c r="M1099" i="20"/>
  <c r="L1099" i="20" s="1"/>
  <c r="M1100" i="20"/>
  <c r="L1100" i="20" s="1"/>
  <c r="M1101" i="20"/>
  <c r="L1101" i="20" s="1"/>
  <c r="M1102" i="20"/>
  <c r="L1102" i="20" s="1"/>
  <c r="M1103" i="20"/>
  <c r="L1103" i="20" s="1"/>
  <c r="M1104" i="20"/>
  <c r="L1104" i="20" s="1"/>
  <c r="M1105" i="20"/>
  <c r="L1105" i="20" s="1"/>
  <c r="M1106" i="20"/>
  <c r="L1106" i="20" s="1"/>
  <c r="M1107" i="20"/>
  <c r="L1107" i="20" s="1"/>
  <c r="M1108" i="20"/>
  <c r="L1108" i="20" s="1"/>
  <c r="M1109" i="20"/>
  <c r="L1109" i="20" s="1"/>
  <c r="M1110" i="20"/>
  <c r="L1110" i="20" s="1"/>
  <c r="M1111" i="20"/>
  <c r="L1111" i="20" s="1"/>
  <c r="M1112" i="20"/>
  <c r="L1112" i="20" s="1"/>
  <c r="M1113" i="20"/>
  <c r="L1113" i="20" s="1"/>
  <c r="M1114" i="20"/>
  <c r="L1114" i="20" s="1"/>
  <c r="M1115" i="20"/>
  <c r="L1115" i="20" s="1"/>
  <c r="M1116" i="20"/>
  <c r="L1116" i="20" s="1"/>
  <c r="M1117" i="20"/>
  <c r="L1117" i="20" s="1"/>
  <c r="M1118" i="20"/>
  <c r="L1118" i="20" s="1"/>
  <c r="M1119" i="20"/>
  <c r="L1119" i="20" s="1"/>
  <c r="M1120" i="20"/>
  <c r="L1120" i="20" s="1"/>
  <c r="M1121" i="20"/>
  <c r="L1121" i="20" s="1"/>
  <c r="M1122" i="20"/>
  <c r="L1122" i="20" s="1"/>
  <c r="M1123" i="20"/>
  <c r="L1123" i="20" s="1"/>
  <c r="M1124" i="20"/>
  <c r="L1124" i="20" s="1"/>
  <c r="M1125" i="20"/>
  <c r="L1125" i="20" s="1"/>
  <c r="M1126" i="20"/>
  <c r="L1126" i="20" s="1"/>
  <c r="M1127" i="20"/>
  <c r="L1127" i="20" s="1"/>
  <c r="M1128" i="20"/>
  <c r="L1128" i="20" s="1"/>
  <c r="M1129" i="20"/>
  <c r="L1129" i="20" s="1"/>
  <c r="M1130" i="20"/>
  <c r="L1130" i="20" s="1"/>
  <c r="M1131" i="20"/>
  <c r="L1131" i="20" s="1"/>
  <c r="M1132" i="20"/>
  <c r="L1132" i="20" s="1"/>
  <c r="M1133" i="20"/>
  <c r="L1133" i="20" s="1"/>
  <c r="M1134" i="20"/>
  <c r="L1134" i="20" s="1"/>
  <c r="M1135" i="20"/>
  <c r="L1135" i="20" s="1"/>
  <c r="M1136" i="20"/>
  <c r="L1136" i="20" s="1"/>
  <c r="M1137" i="20"/>
  <c r="L1137" i="20" s="1"/>
  <c r="M1138" i="20"/>
  <c r="L1138" i="20" s="1"/>
  <c r="M1139" i="20"/>
  <c r="L1139" i="20" s="1"/>
  <c r="M1140" i="20"/>
  <c r="L1140" i="20" s="1"/>
  <c r="M1141" i="20"/>
  <c r="L1141" i="20" s="1"/>
  <c r="M1142" i="20"/>
  <c r="L1142" i="20" s="1"/>
  <c r="M1143" i="20"/>
  <c r="L1143" i="20" s="1"/>
  <c r="M1144" i="20"/>
  <c r="L1144" i="20" s="1"/>
  <c r="M1145" i="20"/>
  <c r="L1145" i="20" s="1"/>
  <c r="M1146" i="20"/>
  <c r="L1146" i="20" s="1"/>
  <c r="M1147" i="20"/>
  <c r="L1147" i="20" s="1"/>
  <c r="M1148" i="20"/>
  <c r="L1148" i="20" s="1"/>
  <c r="M1149" i="20"/>
  <c r="L1149" i="20" s="1"/>
  <c r="M1150" i="20"/>
  <c r="L1150" i="20" s="1"/>
  <c r="M1151" i="20"/>
  <c r="L1151" i="20" s="1"/>
  <c r="M1152" i="20"/>
  <c r="L1152" i="20" s="1"/>
  <c r="M1153" i="20"/>
  <c r="L1153" i="20" s="1"/>
  <c r="M1154" i="20"/>
  <c r="L1154" i="20" s="1"/>
  <c r="M1155" i="20"/>
  <c r="L1155" i="20" s="1"/>
  <c r="M1156" i="20"/>
  <c r="L1156" i="20" s="1"/>
  <c r="M1157" i="20"/>
  <c r="L1157" i="20" s="1"/>
  <c r="M1158" i="20"/>
  <c r="L1158" i="20" s="1"/>
  <c r="M1159" i="20"/>
  <c r="L1159" i="20" s="1"/>
  <c r="M1160" i="20"/>
  <c r="L1160" i="20" s="1"/>
  <c r="M1161" i="20"/>
  <c r="L1161" i="20" s="1"/>
  <c r="M1162" i="20"/>
  <c r="L1162" i="20" s="1"/>
  <c r="M1163" i="20"/>
  <c r="L1163" i="20" s="1"/>
  <c r="M1164" i="20"/>
  <c r="L1164" i="20" s="1"/>
  <c r="M1165" i="20"/>
  <c r="L1165" i="20" s="1"/>
  <c r="M1166" i="20"/>
  <c r="L1166" i="20" s="1"/>
  <c r="M1167" i="20"/>
  <c r="L1167" i="20" s="1"/>
  <c r="M1168" i="20"/>
  <c r="L1168" i="20" s="1"/>
  <c r="M1169" i="20"/>
  <c r="L1169" i="20" s="1"/>
  <c r="M1170" i="20"/>
  <c r="L1170" i="20" s="1"/>
  <c r="M1171" i="20"/>
  <c r="L1171" i="20" s="1"/>
  <c r="M1172" i="20"/>
  <c r="L1172" i="20" s="1"/>
  <c r="M1173" i="20"/>
  <c r="L1173" i="20" s="1"/>
  <c r="M1174" i="20"/>
  <c r="L1174" i="20" s="1"/>
  <c r="M1175" i="20"/>
  <c r="L1175" i="20" s="1"/>
  <c r="M1176" i="20"/>
  <c r="L1176" i="20" s="1"/>
  <c r="M1177" i="20"/>
  <c r="L1177" i="20" s="1"/>
  <c r="M1178" i="20"/>
  <c r="L1178" i="20" s="1"/>
  <c r="M1179" i="20"/>
  <c r="L1179" i="20" s="1"/>
  <c r="M1180" i="20"/>
  <c r="L1180" i="20" s="1"/>
  <c r="M1181" i="20"/>
  <c r="L1181" i="20" s="1"/>
  <c r="M1182" i="20"/>
  <c r="L1182" i="20" s="1"/>
  <c r="M1183" i="20"/>
  <c r="L1183" i="20" s="1"/>
  <c r="M1184" i="20"/>
  <c r="L1184" i="20" s="1"/>
  <c r="M1185" i="20"/>
  <c r="L1185" i="20" s="1"/>
  <c r="M1186" i="20"/>
  <c r="L1186" i="20" s="1"/>
  <c r="M1187" i="20"/>
  <c r="L1187" i="20" s="1"/>
  <c r="M1188" i="20"/>
  <c r="L1188" i="20" s="1"/>
  <c r="M1189" i="20"/>
  <c r="L1189" i="20" s="1"/>
  <c r="M1190" i="20"/>
  <c r="L1190" i="20" s="1"/>
  <c r="M1191" i="20"/>
  <c r="L1191" i="20" s="1"/>
  <c r="M1192" i="20"/>
  <c r="L1192" i="20" s="1"/>
  <c r="M1193" i="20"/>
  <c r="L1193" i="20" s="1"/>
  <c r="M1194" i="20"/>
  <c r="L1194" i="20" s="1"/>
  <c r="M1195" i="20"/>
  <c r="L1195" i="20" s="1"/>
  <c r="M1196" i="20"/>
  <c r="L1196" i="20" s="1"/>
  <c r="M1197" i="20"/>
  <c r="L1197" i="20" s="1"/>
  <c r="M1198" i="20"/>
  <c r="L1198" i="20" s="1"/>
  <c r="M1199" i="20"/>
  <c r="L1199" i="20" s="1"/>
  <c r="M1200" i="20"/>
  <c r="L1200" i="20" s="1"/>
  <c r="M1201" i="20"/>
  <c r="L1201" i="20" s="1"/>
  <c r="M1202" i="20"/>
  <c r="L1202" i="20" s="1"/>
  <c r="M1203" i="20"/>
  <c r="L1203" i="20" s="1"/>
  <c r="M1204" i="20"/>
  <c r="L1204" i="20" s="1"/>
  <c r="M1205" i="20"/>
  <c r="L1205" i="20" s="1"/>
  <c r="M1206" i="20"/>
  <c r="L1206" i="20" s="1"/>
  <c r="M1207" i="20"/>
  <c r="L1207" i="20" s="1"/>
  <c r="M1208" i="20"/>
  <c r="L1208" i="20" s="1"/>
  <c r="M1209" i="20"/>
  <c r="L1209" i="20" s="1"/>
  <c r="M1210" i="20"/>
  <c r="L1210" i="20" s="1"/>
  <c r="M1211" i="20"/>
  <c r="L1211" i="20" s="1"/>
  <c r="M1212" i="20"/>
  <c r="L1212" i="20" s="1"/>
  <c r="M1213" i="20"/>
  <c r="L1213" i="20" s="1"/>
  <c r="M1214" i="20"/>
  <c r="L1214" i="20" s="1"/>
  <c r="M1215" i="20"/>
  <c r="L1215" i="20" s="1"/>
  <c r="M1216" i="20"/>
  <c r="L1216" i="20" s="1"/>
  <c r="M1217" i="20"/>
  <c r="L1217" i="20" s="1"/>
  <c r="M1218" i="20"/>
  <c r="L1218" i="20" s="1"/>
  <c r="M1219" i="20"/>
  <c r="L1219" i="20" s="1"/>
  <c r="M1220" i="20"/>
  <c r="L1220" i="20" s="1"/>
  <c r="M1221" i="20"/>
  <c r="L1221" i="20" s="1"/>
  <c r="M1222" i="20"/>
  <c r="L1222" i="20" s="1"/>
  <c r="M1223" i="20"/>
  <c r="L1223" i="20" s="1"/>
  <c r="M1224" i="20"/>
  <c r="L1224" i="20" s="1"/>
  <c r="M1225" i="20"/>
  <c r="L1225" i="20" s="1"/>
  <c r="M1226" i="20"/>
  <c r="L1226" i="20" s="1"/>
  <c r="M1227" i="20"/>
  <c r="L1227" i="20" s="1"/>
  <c r="M1228" i="20"/>
  <c r="L1228" i="20" s="1"/>
  <c r="M1229" i="20"/>
  <c r="L1229" i="20" s="1"/>
  <c r="M1230" i="20"/>
  <c r="L1230" i="20" s="1"/>
  <c r="M1231" i="20"/>
  <c r="L1231" i="20" s="1"/>
  <c r="M1232" i="20"/>
  <c r="L1232" i="20" s="1"/>
  <c r="M1233" i="20"/>
  <c r="L1233" i="20" s="1"/>
  <c r="M1234" i="20"/>
  <c r="L1234" i="20" s="1"/>
  <c r="M1235" i="20"/>
  <c r="L1235" i="20" s="1"/>
  <c r="M1236" i="20"/>
  <c r="L1236" i="20" s="1"/>
  <c r="M1237" i="20"/>
  <c r="L1237" i="20" s="1"/>
  <c r="M1238" i="20"/>
  <c r="L1238" i="20" s="1"/>
  <c r="M1239" i="20"/>
  <c r="L1239" i="20" s="1"/>
  <c r="M1240" i="20"/>
  <c r="L1240" i="20" s="1"/>
  <c r="M1241" i="20"/>
  <c r="L1241" i="20" s="1"/>
  <c r="M1242" i="20"/>
  <c r="L1242" i="20" s="1"/>
  <c r="M1243" i="20"/>
  <c r="L1243" i="20" s="1"/>
  <c r="M1244" i="20"/>
  <c r="L1244" i="20" s="1"/>
  <c r="M1245" i="20"/>
  <c r="L1245" i="20" s="1"/>
  <c r="M1246" i="20"/>
  <c r="L1246" i="20" s="1"/>
  <c r="M1247" i="20"/>
  <c r="L1247" i="20" s="1"/>
  <c r="M1248" i="20"/>
  <c r="L1248" i="20" s="1"/>
  <c r="M1249" i="20"/>
  <c r="L1249" i="20" s="1"/>
  <c r="M1250" i="20"/>
  <c r="L1250" i="20" s="1"/>
  <c r="M1251" i="20"/>
  <c r="L1251" i="20" s="1"/>
  <c r="M1252" i="20"/>
  <c r="M1253" i="20"/>
  <c r="M1254" i="20"/>
  <c r="M1255" i="20"/>
  <c r="M1256" i="20"/>
  <c r="M1257" i="20"/>
  <c r="M1258" i="20"/>
  <c r="M1259" i="20"/>
  <c r="M1260" i="20"/>
  <c r="M1261" i="20"/>
  <c r="M1262" i="20"/>
  <c r="M1263" i="20"/>
  <c r="M1264" i="20"/>
  <c r="M1265" i="20"/>
  <c r="M1266" i="20"/>
  <c r="M1267" i="20"/>
  <c r="M1268" i="20"/>
  <c r="M1269" i="20"/>
  <c r="M1270" i="20"/>
  <c r="M1271" i="20"/>
  <c r="M1272" i="20"/>
  <c r="M1273" i="20"/>
  <c r="M1274" i="20"/>
  <c r="M1275" i="20"/>
  <c r="M1276" i="20"/>
  <c r="M1277" i="20"/>
  <c r="M1278" i="20"/>
  <c r="M1279" i="20"/>
  <c r="M1280" i="20"/>
  <c r="M1281" i="20"/>
  <c r="M1282" i="20"/>
  <c r="M1283" i="20"/>
  <c r="M1284" i="20"/>
  <c r="M1285" i="20"/>
  <c r="M1286" i="20"/>
  <c r="M1287" i="20"/>
  <c r="M1288" i="20"/>
  <c r="M1289" i="20"/>
  <c r="M1290" i="20"/>
  <c r="M1291" i="20"/>
  <c r="M1292" i="20"/>
  <c r="M1293" i="20"/>
  <c r="M1294" i="20"/>
  <c r="M1295" i="20"/>
  <c r="M1296" i="20"/>
  <c r="M1297" i="20"/>
  <c r="M1298" i="20"/>
  <c r="M1299" i="20"/>
  <c r="M1300" i="20"/>
  <c r="M1301" i="20"/>
  <c r="M1302" i="20"/>
  <c r="M1303" i="20"/>
  <c r="M1304" i="20"/>
  <c r="M1305" i="20"/>
  <c r="M1306" i="20"/>
  <c r="M1307" i="20"/>
  <c r="M1308" i="20"/>
  <c r="M1309" i="20"/>
  <c r="M1310" i="20"/>
  <c r="M1311" i="20"/>
  <c r="M1312" i="20"/>
  <c r="M1313" i="20"/>
  <c r="M1314" i="20"/>
  <c r="M1315" i="20"/>
  <c r="M1316" i="20"/>
  <c r="M1317" i="20"/>
  <c r="M1318" i="20"/>
  <c r="M1319" i="20"/>
  <c r="M1320" i="20"/>
  <c r="M1321" i="20"/>
  <c r="M1322" i="20"/>
  <c r="M1323" i="20"/>
  <c r="M1324" i="20"/>
  <c r="M1325" i="20"/>
  <c r="M1326" i="20"/>
  <c r="M1327" i="20"/>
  <c r="M1328" i="20"/>
  <c r="M1329" i="20"/>
  <c r="M1330" i="20"/>
  <c r="M1331" i="20"/>
  <c r="M1332" i="20"/>
  <c r="M1333" i="20"/>
  <c r="M1334" i="20"/>
  <c r="M1335" i="20"/>
  <c r="M1336" i="20"/>
  <c r="M1337" i="20"/>
  <c r="M1338" i="20"/>
  <c r="M1339" i="20"/>
  <c r="M1340" i="20"/>
  <c r="M1341" i="20"/>
  <c r="M1342" i="20"/>
  <c r="M1343" i="20"/>
  <c r="M1344" i="20"/>
  <c r="M1345" i="20"/>
  <c r="M1346" i="20"/>
  <c r="M1347" i="20"/>
  <c r="M1348" i="20"/>
  <c r="M1349" i="20"/>
  <c r="M1350" i="20"/>
  <c r="M1351" i="20"/>
  <c r="M1352" i="20"/>
  <c r="M1353" i="20"/>
  <c r="M1354" i="20"/>
  <c r="M1355" i="20"/>
  <c r="M1356" i="20"/>
  <c r="M1357" i="20"/>
  <c r="M1358" i="20"/>
  <c r="M1359" i="20"/>
  <c r="M1360" i="20"/>
  <c r="M1361" i="20"/>
  <c r="M1362" i="20"/>
  <c r="M1363" i="20"/>
  <c r="M1364" i="20"/>
  <c r="M1365" i="20"/>
  <c r="M1366" i="20"/>
  <c r="M1367" i="20"/>
  <c r="M1368" i="20"/>
  <c r="M1369" i="20"/>
  <c r="M1370" i="20"/>
  <c r="M1371" i="20"/>
  <c r="M1372" i="20"/>
  <c r="M1373" i="20"/>
  <c r="M1374" i="20"/>
  <c r="M1375" i="20"/>
  <c r="M1376" i="20"/>
  <c r="M1377" i="20"/>
  <c r="M1378" i="20"/>
  <c r="M1379" i="20"/>
  <c r="M1380" i="20"/>
  <c r="M1381" i="20"/>
  <c r="M1382" i="20"/>
  <c r="M1383" i="20"/>
  <c r="M1384" i="20"/>
  <c r="M1385" i="20"/>
  <c r="M1386" i="20"/>
  <c r="M1387" i="20"/>
  <c r="M1388" i="20"/>
  <c r="M1389" i="20"/>
  <c r="M1390" i="20"/>
  <c r="M1391" i="20"/>
  <c r="M1392" i="20"/>
  <c r="M1393" i="20"/>
  <c r="M1394" i="20"/>
  <c r="M1395" i="20"/>
  <c r="M1396" i="20"/>
  <c r="M1397" i="20"/>
  <c r="M1398" i="20"/>
  <c r="M1399" i="20"/>
  <c r="M1400" i="20"/>
  <c r="M1401" i="20"/>
  <c r="M1402" i="20"/>
  <c r="M1403" i="20"/>
  <c r="M1404" i="20"/>
  <c r="M1405" i="20"/>
  <c r="M1406" i="20"/>
  <c r="M1407" i="20"/>
  <c r="M1408" i="20"/>
  <c r="M1409" i="20"/>
  <c r="M1410" i="20"/>
  <c r="M1411" i="20"/>
  <c r="M1412" i="20"/>
  <c r="M1413" i="20"/>
  <c r="M1414" i="20"/>
  <c r="M1415" i="20"/>
  <c r="M1416" i="20"/>
  <c r="M1417" i="20"/>
  <c r="M1418" i="20"/>
  <c r="M1419" i="20"/>
  <c r="M1420" i="20"/>
  <c r="M1421" i="20"/>
  <c r="M1422" i="20"/>
  <c r="M1423" i="20"/>
  <c r="M1424" i="20"/>
  <c r="M1425" i="20"/>
  <c r="M1426" i="20"/>
  <c r="M1427" i="20"/>
  <c r="M1428" i="20"/>
  <c r="M1429" i="20"/>
  <c r="M1430" i="20"/>
  <c r="M1431" i="20"/>
  <c r="M1432" i="20"/>
  <c r="M1433" i="20"/>
  <c r="M1434" i="20"/>
  <c r="M1435" i="20"/>
  <c r="M1436" i="20"/>
  <c r="M1437" i="20"/>
  <c r="M1438" i="20"/>
  <c r="M1439" i="20"/>
  <c r="M1440" i="20"/>
  <c r="M1441" i="20"/>
  <c r="M1442" i="20"/>
  <c r="M1443" i="20"/>
  <c r="M1444" i="20"/>
  <c r="M1445" i="20"/>
  <c r="M1446" i="20"/>
  <c r="M1447" i="20"/>
  <c r="M1448" i="20"/>
  <c r="M1449" i="20"/>
  <c r="M1450" i="20"/>
  <c r="M1451" i="20"/>
  <c r="M1452" i="20"/>
  <c r="M1453" i="20"/>
  <c r="M1454" i="20"/>
  <c r="M1455" i="20"/>
  <c r="M1456" i="20"/>
  <c r="M1457" i="20"/>
  <c r="M1458" i="20"/>
  <c r="M1459" i="20"/>
  <c r="M1460" i="20"/>
  <c r="M1461" i="20"/>
  <c r="M1462" i="20"/>
  <c r="M1463" i="20"/>
  <c r="M1464" i="20"/>
  <c r="M1465" i="20"/>
  <c r="M1466" i="20"/>
  <c r="M1467" i="20"/>
  <c r="M1468" i="20"/>
  <c r="M1469" i="20"/>
  <c r="M1470" i="20"/>
  <c r="M1471" i="20"/>
  <c r="M1472" i="20"/>
  <c r="M1473" i="20"/>
  <c r="M1474" i="20"/>
  <c r="M1475" i="20"/>
  <c r="M1476" i="20"/>
  <c r="M1477" i="20"/>
  <c r="M1478" i="20"/>
  <c r="M1479" i="20"/>
  <c r="M1480" i="20"/>
  <c r="M1481" i="20"/>
  <c r="M1482" i="20"/>
  <c r="M1483" i="20"/>
  <c r="M1484" i="20"/>
  <c r="M1485" i="20"/>
  <c r="M1486" i="20"/>
  <c r="M1487" i="20"/>
  <c r="M1488" i="20"/>
  <c r="M1489" i="20"/>
  <c r="M1490" i="20"/>
  <c r="M1491" i="20"/>
  <c r="M1492" i="20"/>
  <c r="M1493" i="20"/>
  <c r="M1494" i="20"/>
  <c r="M1495" i="20"/>
  <c r="M1496" i="20"/>
  <c r="M1497" i="20"/>
  <c r="M1498" i="20"/>
  <c r="M1499" i="20"/>
  <c r="M1500" i="20"/>
  <c r="M1501" i="20"/>
  <c r="M1502" i="20"/>
  <c r="M1503" i="20"/>
  <c r="M1504" i="20"/>
  <c r="M1505" i="20"/>
  <c r="M1506" i="20"/>
  <c r="M1507" i="20"/>
  <c r="M1508" i="20"/>
  <c r="M1509" i="20"/>
  <c r="M1510" i="20"/>
  <c r="M1511" i="20"/>
  <c r="M1512" i="20"/>
  <c r="M1513" i="20"/>
  <c r="M1514" i="20"/>
  <c r="M1515" i="20"/>
  <c r="M1516" i="20"/>
  <c r="M1517" i="20"/>
  <c r="M1518" i="20"/>
  <c r="M1519" i="20"/>
  <c r="M1520" i="20"/>
  <c r="M1521" i="20"/>
  <c r="M1522" i="20"/>
  <c r="M1523" i="20"/>
  <c r="M1524" i="20"/>
  <c r="M1525" i="20"/>
  <c r="M1526" i="20"/>
  <c r="M1527" i="20"/>
  <c r="M1528" i="20"/>
  <c r="M1529" i="20"/>
  <c r="M1530" i="20"/>
  <c r="M1531" i="20"/>
  <c r="M1532" i="20"/>
  <c r="M1533" i="20"/>
  <c r="M1534" i="20"/>
  <c r="M1535" i="20"/>
  <c r="M1536" i="20"/>
  <c r="M1537" i="20"/>
  <c r="M1538" i="20"/>
  <c r="M1539" i="20"/>
  <c r="M1540" i="20"/>
  <c r="M1541" i="20"/>
  <c r="M1542" i="20"/>
  <c r="M1543" i="20"/>
  <c r="M1544" i="20"/>
  <c r="M1545" i="20"/>
  <c r="M1546" i="20"/>
  <c r="M1547" i="20"/>
  <c r="M1548" i="20"/>
  <c r="M1549" i="20"/>
  <c r="M1550" i="20"/>
  <c r="M1551" i="20"/>
  <c r="M1552" i="20"/>
  <c r="M1553" i="20"/>
  <c r="M1554" i="20"/>
  <c r="M1555" i="20"/>
  <c r="M1556" i="20"/>
  <c r="M1557" i="20"/>
  <c r="M1558" i="20"/>
  <c r="M1559" i="20"/>
  <c r="M1560" i="20"/>
  <c r="M1561" i="20"/>
  <c r="M1562" i="20"/>
  <c r="M1563" i="20"/>
  <c r="M1564" i="20"/>
  <c r="M1565" i="20"/>
  <c r="M1566" i="20"/>
  <c r="M1567" i="20"/>
  <c r="M1568" i="20"/>
  <c r="M1569" i="20"/>
  <c r="M1570" i="20"/>
  <c r="M1571" i="20"/>
  <c r="M1572" i="20"/>
  <c r="M1573" i="20"/>
  <c r="M1574" i="20"/>
  <c r="M1575" i="20"/>
  <c r="M1576" i="20"/>
  <c r="M1577" i="20"/>
  <c r="M1578" i="20"/>
  <c r="M1579" i="20"/>
  <c r="M1580" i="20"/>
  <c r="M1581" i="20"/>
  <c r="M1582" i="20"/>
  <c r="M1583" i="20"/>
  <c r="M1584" i="20"/>
  <c r="M1585" i="20"/>
  <c r="M1586" i="20"/>
  <c r="M1587" i="20"/>
  <c r="M1588" i="20"/>
  <c r="M1589" i="20"/>
  <c r="M1590" i="20"/>
  <c r="M1591" i="20"/>
  <c r="M1592" i="20"/>
  <c r="M1593" i="20"/>
  <c r="M1594" i="20"/>
  <c r="M1595" i="20"/>
  <c r="M1596" i="20"/>
  <c r="M1597" i="20"/>
  <c r="M1598" i="20"/>
  <c r="M1599" i="20"/>
  <c r="M1600" i="20"/>
  <c r="M1601" i="20"/>
  <c r="M1602" i="20"/>
  <c r="M1603" i="20"/>
  <c r="M1604" i="20"/>
  <c r="M1605" i="20"/>
  <c r="M1606" i="20"/>
  <c r="M1607" i="20"/>
  <c r="M1608" i="20"/>
  <c r="M1609" i="20"/>
  <c r="M1610" i="20"/>
  <c r="M1611" i="20"/>
  <c r="M1612" i="20"/>
  <c r="M1613" i="20"/>
  <c r="M1614" i="20"/>
  <c r="M1615" i="20"/>
  <c r="M1616" i="20"/>
  <c r="M1617" i="20"/>
  <c r="M1618" i="20"/>
  <c r="M1619" i="20"/>
  <c r="M1620" i="20"/>
  <c r="M1621" i="20"/>
  <c r="M1622" i="20"/>
  <c r="M1623" i="20"/>
  <c r="M1624" i="20"/>
  <c r="M1625" i="20"/>
  <c r="M1626" i="20"/>
  <c r="M1627" i="20"/>
  <c r="M1628" i="20"/>
  <c r="M1629" i="20"/>
  <c r="M1630" i="20"/>
  <c r="M1631" i="20"/>
  <c r="M1632" i="20"/>
  <c r="M1633" i="20"/>
  <c r="M1634" i="20"/>
  <c r="M1635" i="20"/>
  <c r="M1636" i="20"/>
  <c r="M1637" i="20"/>
  <c r="M1638" i="20"/>
  <c r="M1639" i="20"/>
  <c r="M1640" i="20"/>
  <c r="M1641" i="20"/>
  <c r="M1642" i="20"/>
  <c r="M1643" i="20"/>
  <c r="M1644" i="20"/>
  <c r="M1645" i="20"/>
  <c r="M1646" i="20"/>
  <c r="M1647" i="20"/>
  <c r="M1648" i="20"/>
  <c r="M1649" i="20"/>
  <c r="M1650" i="20"/>
  <c r="M1651" i="20"/>
  <c r="M1652" i="20"/>
  <c r="M1653" i="20"/>
  <c r="M1654" i="20"/>
  <c r="M1655" i="20"/>
  <c r="M1656" i="20"/>
  <c r="M1657" i="20"/>
  <c r="M1658" i="20"/>
  <c r="M1659" i="20"/>
  <c r="M1660" i="20"/>
  <c r="M1661" i="20"/>
  <c r="M1662" i="20"/>
  <c r="M1663" i="20"/>
  <c r="M1664" i="20"/>
  <c r="M1665" i="20"/>
  <c r="M1666" i="20"/>
  <c r="M1667" i="20"/>
  <c r="M1668" i="20"/>
  <c r="M1669" i="20"/>
  <c r="M1670" i="20"/>
  <c r="M1671" i="20"/>
  <c r="M1672" i="20"/>
  <c r="M1673" i="20"/>
  <c r="M1674" i="20"/>
  <c r="M1675" i="20"/>
  <c r="M1676" i="20"/>
  <c r="M1677" i="20"/>
  <c r="M1678" i="20"/>
  <c r="M1679" i="20"/>
  <c r="M1680" i="20"/>
  <c r="M1681" i="20"/>
  <c r="M1682" i="20"/>
  <c r="M1683" i="20"/>
  <c r="M1684" i="20"/>
  <c r="M1685" i="20"/>
  <c r="M1686" i="20"/>
  <c r="M1687" i="20"/>
  <c r="M1688" i="20"/>
  <c r="M1689" i="20"/>
  <c r="M1690" i="20"/>
  <c r="M1691" i="20"/>
  <c r="M1692" i="20"/>
  <c r="M1693" i="20"/>
  <c r="M1694" i="20"/>
  <c r="M1695" i="20"/>
  <c r="M1696" i="20"/>
  <c r="M1697" i="20"/>
  <c r="M1698" i="20"/>
  <c r="M1699" i="20"/>
  <c r="M1700" i="20"/>
  <c r="M1701" i="20"/>
  <c r="M1702" i="20"/>
  <c r="M1703" i="20"/>
  <c r="M1704" i="20"/>
  <c r="M1705" i="20"/>
  <c r="M1706" i="20"/>
  <c r="M1707" i="20"/>
  <c r="M1708" i="20"/>
  <c r="M1709" i="20"/>
  <c r="M1710" i="20"/>
  <c r="M1711" i="20"/>
  <c r="M1712" i="20"/>
  <c r="M1713" i="20"/>
  <c r="M1714" i="20"/>
  <c r="M1715" i="20"/>
  <c r="M1716" i="20"/>
  <c r="M1717" i="20"/>
  <c r="M1718" i="20"/>
  <c r="M1719" i="20"/>
  <c r="M1720" i="20"/>
  <c r="M1721" i="20"/>
  <c r="M1722" i="20"/>
  <c r="M1723" i="20"/>
  <c r="M1724" i="20"/>
  <c r="M1725" i="20"/>
  <c r="M1726" i="20"/>
  <c r="M1727" i="20"/>
  <c r="M1728" i="20"/>
  <c r="M1729" i="20"/>
  <c r="M1730" i="20"/>
  <c r="M1731" i="20"/>
  <c r="M1732" i="20"/>
  <c r="M1733" i="20"/>
  <c r="M1734" i="20"/>
  <c r="M1735" i="20"/>
  <c r="M1736" i="20"/>
  <c r="M1737" i="20"/>
  <c r="M1738" i="20"/>
  <c r="M1739" i="20"/>
  <c r="M1740" i="20"/>
  <c r="M1741" i="20"/>
  <c r="M1742" i="20"/>
  <c r="M1743" i="20"/>
  <c r="M1744" i="20"/>
  <c r="M1745" i="20"/>
  <c r="M1746" i="20"/>
  <c r="M1747" i="20"/>
  <c r="M1748" i="20"/>
  <c r="M1749" i="20"/>
  <c r="M1750" i="20"/>
  <c r="M1751" i="20"/>
  <c r="M1752" i="20"/>
  <c r="M1753" i="20"/>
  <c r="M1754" i="20"/>
  <c r="M1755" i="20"/>
  <c r="M1756" i="20"/>
  <c r="M1757" i="20"/>
  <c r="M1758" i="20"/>
  <c r="M1759" i="20"/>
  <c r="M1760" i="20"/>
  <c r="M1761" i="20"/>
  <c r="M1762" i="20"/>
  <c r="M1763" i="20"/>
  <c r="M1764" i="20"/>
  <c r="M1765" i="20"/>
  <c r="M1766" i="20"/>
  <c r="M1767" i="20"/>
  <c r="M1768" i="20"/>
  <c r="M1769" i="20"/>
  <c r="M1770" i="20"/>
  <c r="M1771" i="20"/>
  <c r="M1772" i="20"/>
  <c r="M1773" i="20"/>
  <c r="M1774" i="20"/>
  <c r="M1775" i="20"/>
  <c r="M1776" i="20"/>
  <c r="M1777" i="20"/>
  <c r="M1778" i="20"/>
  <c r="M1779" i="20"/>
  <c r="M1780" i="20"/>
  <c r="M1781" i="20"/>
  <c r="M1782" i="20"/>
  <c r="M1783" i="20"/>
  <c r="M1784" i="20"/>
  <c r="M1785" i="20"/>
  <c r="M1786" i="20"/>
  <c r="M1787" i="20"/>
  <c r="M1788" i="20"/>
  <c r="M1789" i="20"/>
  <c r="M1790" i="20"/>
  <c r="M1791" i="20"/>
  <c r="M1792" i="20"/>
  <c r="M1793" i="20"/>
  <c r="M1794" i="20"/>
  <c r="M1795" i="20"/>
  <c r="M1796" i="20"/>
  <c r="M1797" i="20"/>
  <c r="M1798" i="20"/>
  <c r="M1799" i="20"/>
  <c r="M1800" i="20"/>
  <c r="M1801" i="20"/>
  <c r="M1802" i="20"/>
  <c r="M1803" i="20"/>
  <c r="M1804" i="20"/>
  <c r="M1805" i="20"/>
  <c r="M1806" i="20"/>
  <c r="M1807" i="20"/>
  <c r="M1808" i="20"/>
  <c r="M1809" i="20"/>
  <c r="M1810" i="20"/>
  <c r="M1811" i="20"/>
  <c r="M1812" i="20"/>
  <c r="M1813" i="20"/>
  <c r="M1814" i="20"/>
  <c r="M1815" i="20"/>
  <c r="M1816" i="20"/>
  <c r="M1817" i="20"/>
  <c r="M1818" i="20"/>
  <c r="M1819" i="20"/>
  <c r="M1820" i="20"/>
  <c r="M1821" i="20"/>
  <c r="M1822" i="20"/>
  <c r="M1823" i="20"/>
  <c r="M1824" i="20"/>
  <c r="M1825" i="20"/>
  <c r="M1826" i="20"/>
  <c r="M1827" i="20"/>
  <c r="M1828" i="20"/>
  <c r="M1829" i="20"/>
  <c r="M1830" i="20"/>
  <c r="M1831" i="20"/>
  <c r="M1832" i="20"/>
  <c r="M1833" i="20"/>
  <c r="M1834" i="20"/>
  <c r="M1835" i="20"/>
  <c r="M1836" i="20"/>
  <c r="M1837" i="20"/>
  <c r="M1838" i="20"/>
  <c r="M1839" i="20"/>
  <c r="M1840" i="20"/>
  <c r="M1841" i="20"/>
  <c r="M1842" i="20"/>
  <c r="M1843" i="20"/>
  <c r="M1844" i="20"/>
  <c r="M1845" i="20"/>
  <c r="M1846" i="20"/>
  <c r="M1847" i="20"/>
  <c r="M1848" i="20"/>
  <c r="M1849" i="20"/>
  <c r="M1850" i="20"/>
  <c r="M1851" i="20"/>
  <c r="M1852" i="20"/>
  <c r="M1853" i="20"/>
  <c r="M1854" i="20"/>
  <c r="M1855" i="20"/>
  <c r="M1856" i="20"/>
  <c r="M1857" i="20"/>
  <c r="M1858" i="20"/>
  <c r="M1859" i="20"/>
  <c r="M1860" i="20"/>
  <c r="M1861" i="20"/>
  <c r="M1862" i="20"/>
  <c r="M1863" i="20"/>
  <c r="M1864" i="20"/>
  <c r="M1865" i="20"/>
  <c r="M1866" i="20"/>
  <c r="M1867" i="20"/>
  <c r="M1868" i="20"/>
  <c r="M1869" i="20"/>
  <c r="M1870" i="20"/>
  <c r="M1871" i="20"/>
  <c r="M1872" i="20"/>
  <c r="M1873" i="20"/>
  <c r="M1874" i="20"/>
  <c r="M1875" i="20"/>
  <c r="M1876" i="20"/>
  <c r="M1877" i="20"/>
  <c r="M1878" i="20"/>
  <c r="M1879" i="20"/>
  <c r="M1880" i="20"/>
  <c r="M1881" i="20"/>
  <c r="M1882" i="20"/>
  <c r="M1883" i="20"/>
  <c r="M1884" i="20"/>
  <c r="M1885" i="20"/>
  <c r="M1886" i="20"/>
  <c r="M1887" i="20"/>
  <c r="M1888" i="20"/>
  <c r="M1889" i="20"/>
  <c r="M1890" i="20"/>
  <c r="M1891" i="20"/>
  <c r="M1892" i="20"/>
  <c r="M1893" i="20"/>
  <c r="M1894" i="20"/>
  <c r="M1895" i="20"/>
  <c r="M1896" i="20"/>
  <c r="M1897" i="20"/>
  <c r="M1898" i="20"/>
  <c r="M1899" i="20"/>
  <c r="M1900" i="20"/>
  <c r="M1901" i="20"/>
  <c r="M1902" i="20"/>
  <c r="M1903" i="20"/>
  <c r="M1904" i="20"/>
  <c r="M1905" i="20"/>
  <c r="M1906" i="20"/>
  <c r="M1907" i="20"/>
  <c r="M1908" i="20"/>
  <c r="M1909" i="20"/>
  <c r="M1910" i="20"/>
  <c r="M1911" i="20"/>
  <c r="M1912" i="20"/>
  <c r="M1913" i="20"/>
  <c r="M1914" i="20"/>
  <c r="M1915" i="20"/>
  <c r="M1916" i="20"/>
  <c r="M1917" i="20"/>
  <c r="M1918" i="20"/>
  <c r="M1919" i="20"/>
  <c r="M1920" i="20"/>
  <c r="M1921" i="20"/>
  <c r="M1922" i="20"/>
  <c r="M1923" i="20"/>
  <c r="M1924" i="20"/>
  <c r="M1925" i="20"/>
  <c r="M1926" i="20"/>
  <c r="M1927" i="20"/>
  <c r="M1928" i="20"/>
  <c r="M1929" i="20"/>
  <c r="M1930" i="20"/>
  <c r="M1931" i="20"/>
  <c r="M1932" i="20"/>
  <c r="M1933" i="20"/>
  <c r="M1934" i="20"/>
  <c r="M1935" i="20"/>
  <c r="M1936" i="20"/>
  <c r="M1937" i="20"/>
  <c r="M1938" i="20"/>
  <c r="M1939" i="20"/>
  <c r="M1940" i="20"/>
  <c r="M1941" i="20"/>
  <c r="M1942" i="20"/>
  <c r="M1943" i="20"/>
  <c r="M1944" i="20"/>
  <c r="M1945" i="20"/>
  <c r="M1946" i="20"/>
  <c r="M1947" i="20"/>
  <c r="M1948" i="20"/>
  <c r="M1949" i="20"/>
  <c r="M1950" i="20"/>
  <c r="M1951" i="20"/>
  <c r="M1952" i="20"/>
  <c r="M1953" i="20"/>
  <c r="M1954" i="20"/>
  <c r="M1955" i="20"/>
  <c r="M1956" i="20"/>
  <c r="M1957" i="20"/>
  <c r="M1958" i="20"/>
  <c r="M1959" i="20"/>
  <c r="M1960" i="20"/>
  <c r="M1961" i="20"/>
  <c r="M1962" i="20"/>
  <c r="M1963" i="20"/>
  <c r="M1964" i="20"/>
  <c r="M1965" i="20"/>
  <c r="M1966" i="20"/>
  <c r="M1967" i="20"/>
  <c r="M1968" i="20"/>
  <c r="M1969" i="20"/>
  <c r="M1970" i="20"/>
  <c r="M1971" i="20"/>
  <c r="M1972" i="20"/>
  <c r="M1973" i="20"/>
  <c r="M1974" i="20"/>
  <c r="M1975" i="20"/>
  <c r="M1976" i="20"/>
  <c r="M1977" i="20"/>
  <c r="M1978" i="20"/>
  <c r="M1979" i="20"/>
  <c r="M1980" i="20"/>
  <c r="M1981" i="20"/>
  <c r="M1982" i="20"/>
  <c r="M1983" i="20"/>
  <c r="M1984" i="20"/>
  <c r="M1985" i="20"/>
  <c r="M1986" i="20"/>
  <c r="M1987" i="20"/>
  <c r="M1988" i="20"/>
  <c r="M1989" i="20"/>
  <c r="M1990" i="20"/>
  <c r="M1991" i="20"/>
  <c r="M1992" i="20"/>
  <c r="M1993" i="20"/>
  <c r="M1994" i="20"/>
  <c r="M1995" i="20"/>
  <c r="M1996" i="20"/>
  <c r="M1997" i="20"/>
  <c r="M1998" i="20"/>
  <c r="M1999" i="20"/>
  <c r="M2000" i="20"/>
  <c r="M2001" i="20"/>
  <c r="M2002" i="20"/>
  <c r="M2003" i="20"/>
  <c r="M2004" i="20"/>
  <c r="M2005" i="20"/>
  <c r="M2006" i="20"/>
  <c r="M2007" i="20"/>
  <c r="M2008" i="20"/>
  <c r="M2009" i="20"/>
  <c r="M2010" i="20"/>
  <c r="M2011" i="20"/>
  <c r="M2012" i="20"/>
  <c r="M2013" i="20"/>
  <c r="M2014" i="20"/>
  <c r="M2015" i="20"/>
  <c r="M2016" i="20"/>
  <c r="M2017" i="20"/>
  <c r="M2018" i="20"/>
  <c r="M2019" i="20"/>
  <c r="M2020" i="20"/>
  <c r="M2021" i="20"/>
  <c r="M2022" i="20"/>
  <c r="M2023" i="20"/>
  <c r="M2024" i="20"/>
  <c r="M2025" i="20"/>
  <c r="M2026" i="20"/>
  <c r="M2027" i="20"/>
  <c r="M2028" i="20"/>
  <c r="M2029" i="20"/>
  <c r="M2030" i="20"/>
  <c r="M2031" i="20"/>
  <c r="M2032" i="20"/>
  <c r="M2033" i="20"/>
  <c r="M2034" i="20"/>
  <c r="M2035" i="20"/>
  <c r="M2036" i="20"/>
  <c r="M2037" i="20"/>
  <c r="M2038" i="20"/>
  <c r="M2039" i="20"/>
  <c r="M2040" i="20"/>
  <c r="M2041" i="20"/>
  <c r="M2042" i="20"/>
  <c r="M2043" i="20"/>
  <c r="M2044" i="20"/>
  <c r="M2045" i="20"/>
  <c r="M2046" i="20"/>
  <c r="M2047" i="20"/>
  <c r="M2048" i="20"/>
  <c r="M2049" i="20"/>
  <c r="M2050" i="20"/>
  <c r="M2051" i="20"/>
  <c r="M2052" i="20"/>
  <c r="M2053" i="20"/>
  <c r="M2054" i="20"/>
  <c r="M2055" i="20"/>
  <c r="M2056" i="20"/>
  <c r="M2057" i="20"/>
  <c r="M2058" i="20"/>
  <c r="M2059" i="20"/>
  <c r="M2060" i="20"/>
  <c r="M2061" i="20"/>
  <c r="M2062" i="20"/>
  <c r="M2063" i="20"/>
  <c r="M2064" i="20"/>
  <c r="M2065" i="20"/>
  <c r="M2066" i="20"/>
  <c r="M2067" i="20"/>
  <c r="M2068" i="20"/>
  <c r="M2069" i="20"/>
  <c r="M2070" i="20"/>
  <c r="M2071" i="20"/>
  <c r="M2072" i="20"/>
  <c r="M2073" i="20"/>
  <c r="M2074" i="20"/>
  <c r="M2075" i="20"/>
  <c r="M2076" i="20"/>
  <c r="M2077" i="20"/>
  <c r="M2078" i="20"/>
  <c r="M2079" i="20"/>
  <c r="M2080" i="20"/>
  <c r="M2081" i="20"/>
  <c r="M2082" i="20"/>
  <c r="M2083" i="20"/>
  <c r="M2084" i="20"/>
  <c r="M2085" i="20"/>
  <c r="M2086" i="20"/>
  <c r="M2087" i="20"/>
  <c r="M2088" i="20"/>
  <c r="M2089" i="20"/>
  <c r="M2090" i="20"/>
  <c r="M2091" i="20"/>
  <c r="M2092" i="20"/>
  <c r="M2093" i="20"/>
  <c r="M2094" i="20"/>
  <c r="M2095" i="20"/>
  <c r="M2096" i="20"/>
  <c r="M2097" i="20"/>
  <c r="M2098" i="20"/>
  <c r="M2099" i="20"/>
  <c r="M2100" i="20"/>
  <c r="M2101" i="20"/>
  <c r="M2102" i="20"/>
  <c r="M2103" i="20"/>
  <c r="M2104" i="20"/>
  <c r="M2105" i="20"/>
  <c r="M2106" i="20"/>
  <c r="M2107" i="20"/>
  <c r="M2108" i="20"/>
  <c r="M2109" i="20"/>
  <c r="M2110" i="20"/>
  <c r="M2111" i="20"/>
  <c r="M2112" i="20"/>
  <c r="M2113" i="20"/>
  <c r="M2114" i="20"/>
  <c r="M2115" i="20"/>
  <c r="M2116" i="20"/>
  <c r="M2117" i="20"/>
  <c r="M2118" i="20"/>
  <c r="M2119" i="20"/>
  <c r="M2120" i="20"/>
  <c r="M2121" i="20"/>
  <c r="M2122" i="20"/>
  <c r="M2123" i="20"/>
  <c r="M2124" i="20"/>
  <c r="M2125" i="20"/>
  <c r="M2126" i="20"/>
  <c r="L2126" i="20" s="1"/>
  <c r="M2127" i="20"/>
  <c r="L2127" i="20" s="1"/>
  <c r="M2128" i="20"/>
  <c r="L2128" i="20" s="1"/>
  <c r="M2129" i="20"/>
  <c r="L2129" i="20" s="1"/>
  <c r="M2130" i="20"/>
  <c r="L2130" i="20" s="1"/>
  <c r="M2131" i="20"/>
  <c r="L2131" i="20" s="1"/>
  <c r="M2132" i="20"/>
  <c r="L2132" i="20" s="1"/>
  <c r="M2133" i="20"/>
  <c r="L2133" i="20" s="1"/>
  <c r="M2134" i="20"/>
  <c r="L2134" i="20" s="1"/>
  <c r="M2135" i="20"/>
  <c r="L2135" i="20" s="1"/>
  <c r="M2136" i="20"/>
  <c r="L2136" i="20" s="1"/>
  <c r="M2137" i="20"/>
  <c r="L2137" i="20" s="1"/>
  <c r="M2138" i="20"/>
  <c r="L2138" i="20" s="1"/>
  <c r="M2139" i="20"/>
  <c r="L2139" i="20" s="1"/>
  <c r="M2140" i="20"/>
  <c r="L2140" i="20" s="1"/>
  <c r="M2141" i="20"/>
  <c r="L2141" i="20" s="1"/>
  <c r="M2142" i="20"/>
  <c r="L2142" i="20" s="1"/>
  <c r="M2143" i="20"/>
  <c r="L2143" i="20" s="1"/>
  <c r="M2144" i="20"/>
  <c r="L2144" i="20" s="1"/>
  <c r="M2145" i="20"/>
  <c r="L2145" i="20" s="1"/>
  <c r="M2146" i="20"/>
  <c r="L2146" i="20" s="1"/>
  <c r="M2147" i="20"/>
  <c r="L2147" i="20" s="1"/>
  <c r="M2148" i="20"/>
  <c r="L2148" i="20" s="1"/>
  <c r="M2149" i="20"/>
  <c r="L2149" i="20" s="1"/>
  <c r="M2150" i="20"/>
  <c r="L2150" i="20" s="1"/>
  <c r="M2151" i="20"/>
  <c r="L2151" i="20" s="1"/>
  <c r="M2152" i="20"/>
  <c r="L2152" i="20" s="1"/>
  <c r="M2153" i="20"/>
  <c r="L2153" i="20" s="1"/>
  <c r="M2154" i="20"/>
  <c r="L2154" i="20" s="1"/>
  <c r="M2155" i="20"/>
  <c r="L2155" i="20" s="1"/>
  <c r="M2156" i="20"/>
  <c r="L2156" i="20" s="1"/>
  <c r="M2157" i="20"/>
  <c r="L2157" i="20" s="1"/>
  <c r="M2158" i="20"/>
  <c r="L2158" i="20" s="1"/>
  <c r="M2159" i="20"/>
  <c r="L2159" i="20" s="1"/>
  <c r="M2160" i="20"/>
  <c r="L2160" i="20" s="1"/>
  <c r="M2161" i="20"/>
  <c r="L2161" i="20" s="1"/>
  <c r="M2162" i="20"/>
  <c r="L2162" i="20" s="1"/>
  <c r="M2163" i="20"/>
  <c r="L2163" i="20" s="1"/>
  <c r="M2164" i="20"/>
  <c r="L2164" i="20" s="1"/>
  <c r="M2165" i="20"/>
  <c r="L2165" i="20" s="1"/>
  <c r="M2166" i="20"/>
  <c r="L2166" i="20" s="1"/>
  <c r="M2167" i="20"/>
  <c r="L2167" i="20" s="1"/>
  <c r="M2168" i="20"/>
  <c r="L2168" i="20" s="1"/>
  <c r="M2169" i="20"/>
  <c r="L2169" i="20" s="1"/>
  <c r="M2170" i="20"/>
  <c r="L2170" i="20" s="1"/>
  <c r="M2171" i="20"/>
  <c r="L2171" i="20" s="1"/>
  <c r="M2172" i="20"/>
  <c r="L2172" i="20" s="1"/>
  <c r="M2173" i="20"/>
  <c r="L2173" i="20" s="1"/>
  <c r="M2174" i="20"/>
  <c r="L2174" i="20" s="1"/>
  <c r="M2175" i="20"/>
  <c r="L2175" i="20" s="1"/>
  <c r="M2176" i="20"/>
  <c r="L2176" i="20" s="1"/>
  <c r="M2177" i="20"/>
  <c r="L2177" i="20" s="1"/>
  <c r="M2178" i="20"/>
  <c r="L2178" i="20" s="1"/>
  <c r="M2179" i="20"/>
  <c r="L2179" i="20" s="1"/>
  <c r="M2180" i="20"/>
  <c r="L2180" i="20" s="1"/>
  <c r="M2181" i="20"/>
  <c r="L2181" i="20" s="1"/>
  <c r="M2182" i="20"/>
  <c r="L2182" i="20" s="1"/>
  <c r="M2183" i="20"/>
  <c r="L2183" i="20" s="1"/>
  <c r="M2184" i="20"/>
  <c r="L2184" i="20" s="1"/>
  <c r="M2185" i="20"/>
  <c r="L2185" i="20" s="1"/>
  <c r="M2186" i="20"/>
  <c r="L2186" i="20" s="1"/>
  <c r="M2187" i="20"/>
  <c r="L2187" i="20" s="1"/>
  <c r="M2188" i="20"/>
  <c r="L2188" i="20" s="1"/>
  <c r="M2189" i="20"/>
  <c r="L2189" i="20" s="1"/>
  <c r="M2190" i="20"/>
  <c r="L2190" i="20" s="1"/>
  <c r="M2191" i="20"/>
  <c r="L2191" i="20" s="1"/>
  <c r="M2192" i="20"/>
  <c r="L2192" i="20" s="1"/>
  <c r="M2193" i="20"/>
  <c r="L2193" i="20" s="1"/>
  <c r="M2194" i="20"/>
  <c r="L2194" i="20" s="1"/>
  <c r="M2195" i="20"/>
  <c r="L2195" i="20" s="1"/>
  <c r="M2196" i="20"/>
  <c r="L2196" i="20" s="1"/>
  <c r="M2197" i="20"/>
  <c r="L2197" i="20" s="1"/>
  <c r="M2198" i="20"/>
  <c r="L2198" i="20" s="1"/>
  <c r="M2199" i="20"/>
  <c r="L2199" i="20" s="1"/>
  <c r="M2200" i="20"/>
  <c r="L2200" i="20" s="1"/>
  <c r="M2201" i="20"/>
  <c r="L2201" i="20" s="1"/>
  <c r="M2202" i="20"/>
  <c r="L2202" i="20" s="1"/>
  <c r="M2203" i="20"/>
  <c r="L2203" i="20" s="1"/>
  <c r="M2204" i="20"/>
  <c r="L2204" i="20" s="1"/>
  <c r="M2205" i="20"/>
  <c r="L2205" i="20" s="1"/>
  <c r="M2206" i="20"/>
  <c r="L2206" i="20" s="1"/>
  <c r="M2207" i="20"/>
  <c r="L2207" i="20" s="1"/>
  <c r="M2208" i="20"/>
  <c r="L2208" i="20" s="1"/>
  <c r="M2209" i="20"/>
  <c r="L2209" i="20" s="1"/>
  <c r="M2210" i="20"/>
  <c r="L2210" i="20" s="1"/>
  <c r="M2211" i="20"/>
  <c r="L2211" i="20" s="1"/>
  <c r="M2212" i="20"/>
  <c r="L2212" i="20" s="1"/>
  <c r="M2213" i="20"/>
  <c r="L2213" i="20" s="1"/>
  <c r="M2214" i="20"/>
  <c r="L2214" i="20" s="1"/>
  <c r="M2215" i="20"/>
  <c r="L2215" i="20" s="1"/>
  <c r="M2216" i="20"/>
  <c r="L2216" i="20" s="1"/>
  <c r="M2217" i="20"/>
  <c r="L2217" i="20" s="1"/>
  <c r="M2218" i="20"/>
  <c r="L2218" i="20" s="1"/>
  <c r="M2219" i="20"/>
  <c r="L2219" i="20" s="1"/>
  <c r="M2220" i="20"/>
  <c r="L2220" i="20" s="1"/>
  <c r="M2221" i="20"/>
  <c r="L2221" i="20" s="1"/>
  <c r="M2222" i="20"/>
  <c r="L2222" i="20" s="1"/>
  <c r="M2223" i="20"/>
  <c r="L2223" i="20" s="1"/>
  <c r="M2224" i="20"/>
  <c r="L2224" i="20" s="1"/>
  <c r="M2225" i="20"/>
  <c r="L2225" i="20" s="1"/>
  <c r="M2226" i="20"/>
  <c r="L2226" i="20" s="1"/>
  <c r="M2227" i="20"/>
  <c r="L2227" i="20" s="1"/>
  <c r="M2228" i="20"/>
  <c r="L2228" i="20" s="1"/>
  <c r="M2229" i="20"/>
  <c r="L2229" i="20" s="1"/>
  <c r="M2230" i="20"/>
  <c r="L2230" i="20" s="1"/>
  <c r="M2231" i="20"/>
  <c r="L2231" i="20" s="1"/>
  <c r="M2232" i="20"/>
  <c r="L2232" i="20" s="1"/>
  <c r="M2233" i="20"/>
  <c r="L2233" i="20" s="1"/>
  <c r="M2234" i="20"/>
  <c r="L2234" i="20" s="1"/>
  <c r="M2235" i="20"/>
  <c r="L2235" i="20" s="1"/>
  <c r="M2236" i="20"/>
  <c r="L2236" i="20" s="1"/>
  <c r="M2237" i="20"/>
  <c r="L2237" i="20" s="1"/>
  <c r="M2238" i="20"/>
  <c r="L2238" i="20" s="1"/>
  <c r="M2239" i="20"/>
  <c r="L2239" i="20" s="1"/>
  <c r="M2240" i="20"/>
  <c r="L2240" i="20" s="1"/>
  <c r="M2241" i="20"/>
  <c r="L2241" i="20" s="1"/>
  <c r="M2242" i="20"/>
  <c r="L2242" i="20" s="1"/>
  <c r="M2243" i="20"/>
  <c r="L2243" i="20" s="1"/>
  <c r="M2244" i="20"/>
  <c r="L2244" i="20" s="1"/>
  <c r="M2245" i="20"/>
  <c r="L2245" i="20" s="1"/>
  <c r="M2246" i="20"/>
  <c r="L2246" i="20" s="1"/>
  <c r="M2247" i="20"/>
  <c r="L2247" i="20" s="1"/>
  <c r="M2248" i="20"/>
  <c r="L2248" i="20" s="1"/>
  <c r="M2249" i="20"/>
  <c r="L2249" i="20" s="1"/>
  <c r="M2250" i="20"/>
  <c r="L2250" i="20" s="1"/>
  <c r="M2251" i="20"/>
  <c r="L2251" i="20" s="1"/>
  <c r="M2252" i="20"/>
  <c r="L2252" i="20" s="1"/>
  <c r="M2253" i="20"/>
  <c r="L2253" i="20" s="1"/>
  <c r="M2254" i="20"/>
  <c r="L2254" i="20" s="1"/>
  <c r="M2255" i="20"/>
  <c r="L2255" i="20" s="1"/>
  <c r="M2256" i="20"/>
  <c r="L2256" i="20" s="1"/>
  <c r="M2257" i="20"/>
  <c r="L2257" i="20" s="1"/>
  <c r="M2258" i="20"/>
  <c r="L2258" i="20" s="1"/>
  <c r="M2259" i="20"/>
  <c r="L2259" i="20" s="1"/>
  <c r="M2260" i="20"/>
  <c r="L2260" i="20" s="1"/>
  <c r="M2261" i="20"/>
  <c r="L2261" i="20" s="1"/>
  <c r="M2262" i="20"/>
  <c r="L2262" i="20" s="1"/>
  <c r="M2263" i="20"/>
  <c r="L2263" i="20" s="1"/>
  <c r="M2264" i="20"/>
  <c r="L2264" i="20" s="1"/>
  <c r="M2265" i="20"/>
  <c r="L2265" i="20" s="1"/>
  <c r="M2266" i="20"/>
  <c r="L2266" i="20" s="1"/>
  <c r="M2267" i="20"/>
  <c r="L2267" i="20" s="1"/>
  <c r="M2268" i="20"/>
  <c r="L2268" i="20" s="1"/>
  <c r="M2269" i="20"/>
  <c r="L2269" i="20" s="1"/>
  <c r="M2270" i="20"/>
  <c r="L2270" i="20" s="1"/>
  <c r="M2271" i="20"/>
  <c r="L2271" i="20" s="1"/>
  <c r="M2272" i="20"/>
  <c r="L2272" i="20" s="1"/>
  <c r="M2273" i="20"/>
  <c r="L2273" i="20" s="1"/>
  <c r="M2274" i="20"/>
  <c r="L2274" i="20" s="1"/>
  <c r="M2275" i="20"/>
  <c r="L2275" i="20" s="1"/>
  <c r="M2276" i="20"/>
  <c r="L2276" i="20" s="1"/>
  <c r="M2277" i="20"/>
  <c r="L2277" i="20" s="1"/>
  <c r="M2278" i="20"/>
  <c r="L2278" i="20" s="1"/>
  <c r="M2279" i="20"/>
  <c r="L2279" i="20" s="1"/>
  <c r="M2280" i="20"/>
  <c r="L2280" i="20" s="1"/>
  <c r="M2281" i="20"/>
  <c r="L2281" i="20" s="1"/>
  <c r="M2282" i="20"/>
  <c r="L2282" i="20" s="1"/>
  <c r="M2283" i="20"/>
  <c r="L2283" i="20" s="1"/>
  <c r="M2284" i="20"/>
  <c r="L2284" i="20" s="1"/>
  <c r="M2285" i="20"/>
  <c r="L2285" i="20" s="1"/>
  <c r="M2286" i="20"/>
  <c r="L2286" i="20" s="1"/>
  <c r="M2287" i="20"/>
  <c r="L2287" i="20" s="1"/>
  <c r="M2288" i="20"/>
  <c r="L2288" i="20" s="1"/>
  <c r="M2289" i="20"/>
  <c r="L2289" i="20" s="1"/>
  <c r="M2290" i="20"/>
  <c r="L2290" i="20" s="1"/>
  <c r="M2291" i="20"/>
  <c r="L2291" i="20" s="1"/>
  <c r="M2292" i="20"/>
  <c r="L2292" i="20" s="1"/>
  <c r="M2293" i="20"/>
  <c r="L2293" i="20" s="1"/>
  <c r="M2294" i="20"/>
  <c r="L2294" i="20" s="1"/>
  <c r="M2295" i="20"/>
  <c r="L2295" i="20" s="1"/>
  <c r="M2296" i="20"/>
  <c r="L2296" i="20" s="1"/>
  <c r="M2297" i="20"/>
  <c r="L2297" i="20" s="1"/>
  <c r="M2298" i="20"/>
  <c r="L2298" i="20" s="1"/>
  <c r="M2299" i="20"/>
  <c r="L2299" i="20" s="1"/>
  <c r="M2300" i="20"/>
  <c r="L2300" i="20" s="1"/>
  <c r="M2301" i="20"/>
  <c r="L2301" i="20" s="1"/>
  <c r="M2302" i="20"/>
  <c r="L2302" i="20" s="1"/>
  <c r="M2303" i="20"/>
  <c r="L2303" i="20" s="1"/>
  <c r="M2304" i="20"/>
  <c r="L2304" i="20" s="1"/>
  <c r="M2305" i="20"/>
  <c r="L2305" i="20" s="1"/>
  <c r="M2306" i="20"/>
  <c r="L2306" i="20" s="1"/>
  <c r="M2307" i="20"/>
  <c r="L2307" i="20" s="1"/>
  <c r="M2308" i="20"/>
  <c r="L2308" i="20" s="1"/>
  <c r="M2309" i="20"/>
  <c r="L2309" i="20" s="1"/>
  <c r="M2310" i="20"/>
  <c r="L2310" i="20" s="1"/>
  <c r="M2311" i="20"/>
  <c r="L2311" i="20" s="1"/>
  <c r="M2312" i="20"/>
  <c r="L2312" i="20" s="1"/>
  <c r="M2313" i="20"/>
  <c r="L2313" i="20" s="1"/>
  <c r="M2314" i="20"/>
  <c r="L2314" i="20" s="1"/>
  <c r="M2315" i="20"/>
  <c r="L2315" i="20" s="1"/>
  <c r="M2316" i="20"/>
  <c r="L2316" i="20" s="1"/>
  <c r="M2317" i="20"/>
  <c r="L2317" i="20" s="1"/>
  <c r="M2318" i="20"/>
  <c r="L2318" i="20" s="1"/>
  <c r="M2319" i="20"/>
  <c r="L2319" i="20" s="1"/>
  <c r="M2320" i="20"/>
  <c r="L2320" i="20" s="1"/>
  <c r="M2321" i="20"/>
  <c r="L2321" i="20" s="1"/>
  <c r="M2322" i="20"/>
  <c r="L2322" i="20" s="1"/>
  <c r="M2323" i="20"/>
  <c r="L2323" i="20" s="1"/>
  <c r="M2324" i="20"/>
  <c r="L2324" i="20" s="1"/>
  <c r="M2325" i="20"/>
  <c r="L2325" i="20" s="1"/>
  <c r="M2326" i="20"/>
  <c r="L2326" i="20" s="1"/>
  <c r="M2327" i="20"/>
  <c r="L2327" i="20" s="1"/>
  <c r="M2328" i="20"/>
  <c r="L2328" i="20" s="1"/>
  <c r="M2329" i="20"/>
  <c r="L2329" i="20" s="1"/>
  <c r="M2330" i="20"/>
  <c r="L2330" i="20" s="1"/>
  <c r="M2331" i="20"/>
  <c r="L2331" i="20" s="1"/>
  <c r="M2332" i="20"/>
  <c r="L2332" i="20" s="1"/>
  <c r="M2333" i="20"/>
  <c r="L2333" i="20" s="1"/>
  <c r="M2334" i="20"/>
  <c r="L2334" i="20" s="1"/>
  <c r="M2335" i="20"/>
  <c r="L2335" i="20" s="1"/>
  <c r="M2336" i="20"/>
  <c r="L2336" i="20" s="1"/>
  <c r="M2337" i="20"/>
  <c r="L2337" i="20" s="1"/>
  <c r="M2338" i="20"/>
  <c r="L2338" i="20" s="1"/>
  <c r="M2339" i="20"/>
  <c r="L2339" i="20" s="1"/>
  <c r="M2340" i="20"/>
  <c r="L2340" i="20" s="1"/>
  <c r="M2341" i="20"/>
  <c r="L2341" i="20" s="1"/>
  <c r="M2342" i="20"/>
  <c r="L2342" i="20" s="1"/>
  <c r="M2343" i="20"/>
  <c r="L2343" i="20" s="1"/>
  <c r="M2344" i="20"/>
  <c r="L2344" i="20" s="1"/>
  <c r="M2345" i="20"/>
  <c r="L2345" i="20" s="1"/>
  <c r="M2346" i="20"/>
  <c r="L2346" i="20" s="1"/>
  <c r="M2347" i="20"/>
  <c r="L2347" i="20" s="1"/>
  <c r="M2348" i="20"/>
  <c r="L2348" i="20" s="1"/>
  <c r="M2349" i="20"/>
  <c r="L2349" i="20" s="1"/>
  <c r="M2350" i="20"/>
  <c r="L2350" i="20" s="1"/>
  <c r="M2351" i="20"/>
  <c r="L2351" i="20" s="1"/>
  <c r="M2352" i="20"/>
  <c r="L2352" i="20" s="1"/>
  <c r="M2353" i="20"/>
  <c r="L2353" i="20" s="1"/>
  <c r="M2354" i="20"/>
  <c r="L2354" i="20" s="1"/>
  <c r="M2355" i="20"/>
  <c r="L2355" i="20" s="1"/>
  <c r="M2356" i="20"/>
  <c r="L2356" i="20" s="1"/>
  <c r="M2357" i="20"/>
  <c r="L2357" i="20" s="1"/>
  <c r="M2358" i="20"/>
  <c r="L2358" i="20" s="1"/>
  <c r="M2359" i="20"/>
  <c r="L2359" i="20" s="1"/>
  <c r="M2360" i="20"/>
  <c r="L2360" i="20" s="1"/>
  <c r="M2361" i="20"/>
  <c r="L2361" i="20" s="1"/>
  <c r="M2362" i="20"/>
  <c r="L2362" i="20" s="1"/>
  <c r="M2363" i="20"/>
  <c r="L2363" i="20" s="1"/>
  <c r="M2364" i="20"/>
  <c r="L2364" i="20" s="1"/>
  <c r="M2365" i="20"/>
  <c r="L2365" i="20" s="1"/>
  <c r="M2366" i="20"/>
  <c r="L2366" i="20" s="1"/>
  <c r="M2367" i="20"/>
  <c r="L2367" i="20" s="1"/>
  <c r="M2368" i="20"/>
  <c r="L2368" i="20" s="1"/>
  <c r="M2369" i="20"/>
  <c r="L2369" i="20" s="1"/>
  <c r="M2370" i="20"/>
  <c r="L2370" i="20" s="1"/>
  <c r="M2371" i="20"/>
  <c r="L2371" i="20" s="1"/>
  <c r="M2372" i="20"/>
  <c r="L2372" i="20" s="1"/>
  <c r="M2373" i="20"/>
  <c r="L2373" i="20" s="1"/>
  <c r="M2374" i="20"/>
  <c r="L2374" i="20" s="1"/>
  <c r="M2375" i="20"/>
  <c r="L2375" i="20" s="1"/>
  <c r="M2376" i="20"/>
  <c r="L2376" i="20" s="1"/>
  <c r="M2377" i="20"/>
  <c r="L2377" i="20" s="1"/>
  <c r="M2378" i="20"/>
  <c r="L2378" i="20" s="1"/>
  <c r="M2379" i="20"/>
  <c r="L2379" i="20" s="1"/>
  <c r="M2380" i="20"/>
  <c r="L2380" i="20" s="1"/>
  <c r="M2381" i="20"/>
  <c r="L2381" i="20" s="1"/>
  <c r="M2382" i="20"/>
  <c r="L2382" i="20" s="1"/>
  <c r="M2383" i="20"/>
  <c r="L2383" i="20" s="1"/>
  <c r="M2384" i="20"/>
  <c r="L2384" i="20" s="1"/>
  <c r="M2385" i="20"/>
  <c r="L2385" i="20" s="1"/>
  <c r="M2386" i="20"/>
  <c r="L2386" i="20" s="1"/>
  <c r="M2387" i="20"/>
  <c r="L2387" i="20" s="1"/>
  <c r="M2388" i="20"/>
  <c r="L2388" i="20" s="1"/>
  <c r="M2389" i="20"/>
  <c r="L2389" i="20" s="1"/>
  <c r="M2390" i="20"/>
  <c r="L2390" i="20" s="1"/>
  <c r="M2391" i="20"/>
  <c r="L2391" i="20" s="1"/>
  <c r="M2392" i="20"/>
  <c r="L2392" i="20" s="1"/>
  <c r="M2393" i="20"/>
  <c r="L2393" i="20" s="1"/>
  <c r="M2394" i="20"/>
  <c r="L2394" i="20" s="1"/>
  <c r="M2395" i="20"/>
  <c r="L2395" i="20" s="1"/>
  <c r="M2396" i="20"/>
  <c r="L2396" i="20" s="1"/>
  <c r="M2397" i="20"/>
  <c r="L2397" i="20" s="1"/>
  <c r="M2398" i="20"/>
  <c r="L2398" i="20" s="1"/>
  <c r="M2399" i="20"/>
  <c r="L2399" i="20" s="1"/>
  <c r="M2400" i="20"/>
  <c r="L2400" i="20" s="1"/>
  <c r="M2401" i="20"/>
  <c r="L2401" i="20" s="1"/>
  <c r="M2402" i="20"/>
  <c r="L2402" i="20" s="1"/>
  <c r="M2403" i="20"/>
  <c r="L2403" i="20" s="1"/>
  <c r="M2404" i="20"/>
  <c r="L2404" i="20" s="1"/>
  <c r="M2405" i="20"/>
  <c r="L2405" i="20" s="1"/>
  <c r="M2406" i="20"/>
  <c r="L2406" i="20" s="1"/>
  <c r="M2407" i="20"/>
  <c r="L2407" i="20" s="1"/>
  <c r="M2408" i="20"/>
  <c r="L2408" i="20" s="1"/>
  <c r="M2409" i="20"/>
  <c r="L2409" i="20" s="1"/>
  <c r="M2410" i="20"/>
  <c r="L2410" i="20" s="1"/>
  <c r="M2411" i="20"/>
  <c r="L2411" i="20" s="1"/>
  <c r="M2412" i="20"/>
  <c r="L2412" i="20" s="1"/>
  <c r="M2413" i="20"/>
  <c r="L2413" i="20" s="1"/>
  <c r="M2414" i="20"/>
  <c r="L2414" i="20" s="1"/>
  <c r="M2415" i="20"/>
  <c r="L2415" i="20" s="1"/>
  <c r="M2416" i="20"/>
  <c r="L2416" i="20" s="1"/>
  <c r="M2417" i="20"/>
  <c r="L2417" i="20" s="1"/>
  <c r="M2418" i="20"/>
  <c r="L2418" i="20" s="1"/>
  <c r="M2419" i="20"/>
  <c r="L2419" i="20" s="1"/>
  <c r="M2420" i="20"/>
  <c r="L2420" i="20" s="1"/>
  <c r="M2421" i="20"/>
  <c r="L2421" i="20" s="1"/>
  <c r="M2422" i="20"/>
  <c r="L2422" i="20" s="1"/>
  <c r="M2423" i="20"/>
  <c r="L2423" i="20" s="1"/>
  <c r="M2424" i="20"/>
  <c r="L2424" i="20" s="1"/>
  <c r="M2425" i="20"/>
  <c r="L2425" i="20" s="1"/>
  <c r="M2426" i="20"/>
  <c r="L2426" i="20" s="1"/>
  <c r="M2427" i="20"/>
  <c r="L2427" i="20" s="1"/>
  <c r="M2428" i="20"/>
  <c r="L2428" i="20" s="1"/>
  <c r="M2429" i="20"/>
  <c r="L2429" i="20" s="1"/>
  <c r="M2430" i="20"/>
  <c r="L2430" i="20" s="1"/>
  <c r="M2431" i="20"/>
  <c r="L2431" i="20" s="1"/>
  <c r="M2432" i="20"/>
  <c r="L2432" i="20" s="1"/>
  <c r="M2433" i="20"/>
  <c r="L2433" i="20" s="1"/>
  <c r="M2434" i="20"/>
  <c r="L2434" i="20" s="1"/>
  <c r="M2435" i="20"/>
  <c r="L2435" i="20" s="1"/>
  <c r="M2436" i="20"/>
  <c r="L2436" i="20" s="1"/>
  <c r="M2437" i="20"/>
  <c r="L2437" i="20" s="1"/>
  <c r="M2438" i="20"/>
  <c r="L2438" i="20" s="1"/>
  <c r="M2439" i="20"/>
  <c r="L2439" i="20" s="1"/>
  <c r="M2440" i="20"/>
  <c r="L2440" i="20" s="1"/>
  <c r="M2441" i="20"/>
  <c r="L2441" i="20" s="1"/>
  <c r="M2442" i="20"/>
  <c r="L2442" i="20" s="1"/>
  <c r="M2443" i="20"/>
  <c r="L2443" i="20" s="1"/>
  <c r="M2444" i="20"/>
  <c r="L2444" i="20" s="1"/>
  <c r="M2445" i="20"/>
  <c r="L2445" i="20" s="1"/>
  <c r="M2446" i="20"/>
  <c r="L2446" i="20" s="1"/>
  <c r="M2447" i="20"/>
  <c r="L2447" i="20" s="1"/>
  <c r="M2448" i="20"/>
  <c r="L2448" i="20" s="1"/>
  <c r="M2449" i="20"/>
  <c r="L2449" i="20" s="1"/>
  <c r="M2450" i="20"/>
  <c r="L2450" i="20" s="1"/>
  <c r="M2451" i="20"/>
  <c r="L2451" i="20" s="1"/>
  <c r="M2452" i="20"/>
  <c r="L2452" i="20" s="1"/>
  <c r="M2453" i="20"/>
  <c r="L2453" i="20" s="1"/>
  <c r="M2454" i="20"/>
  <c r="L2454" i="20" s="1"/>
  <c r="M2455" i="20"/>
  <c r="L2455" i="20" s="1"/>
  <c r="M2456" i="20"/>
  <c r="L2456" i="20" s="1"/>
  <c r="M2457" i="20"/>
  <c r="L2457" i="20" s="1"/>
  <c r="M2458" i="20"/>
  <c r="L2458" i="20" s="1"/>
  <c r="M2459" i="20"/>
  <c r="L2459" i="20" s="1"/>
  <c r="M2460" i="20"/>
  <c r="L2460" i="20" s="1"/>
  <c r="M2461" i="20"/>
  <c r="L2461" i="20" s="1"/>
  <c r="M2462" i="20"/>
  <c r="L2462" i="20" s="1"/>
  <c r="M2463" i="20"/>
  <c r="L2463" i="20" s="1"/>
  <c r="M2464" i="20"/>
  <c r="L2464" i="20" s="1"/>
  <c r="M2465" i="20"/>
  <c r="L2465" i="20" s="1"/>
  <c r="M2466" i="20"/>
  <c r="L2466" i="20" s="1"/>
  <c r="M2467" i="20"/>
  <c r="L2467" i="20" s="1"/>
  <c r="M2468" i="20"/>
  <c r="L2468" i="20" s="1"/>
  <c r="M2469" i="20"/>
  <c r="L2469" i="20" s="1"/>
  <c r="M2470" i="20"/>
  <c r="L2470" i="20" s="1"/>
  <c r="M2471" i="20"/>
  <c r="L2471" i="20" s="1"/>
  <c r="M2472" i="20"/>
  <c r="L2472" i="20" s="1"/>
  <c r="M2473" i="20"/>
  <c r="L2473" i="20" s="1"/>
  <c r="M2474" i="20"/>
  <c r="L2474" i="20" s="1"/>
  <c r="M2475" i="20"/>
  <c r="L2475" i="20" s="1"/>
  <c r="M2476" i="20"/>
  <c r="L2476" i="20" s="1"/>
  <c r="M2477" i="20"/>
  <c r="L2477" i="20" s="1"/>
  <c r="M2478" i="20"/>
  <c r="L2478" i="20" s="1"/>
  <c r="M2479" i="20"/>
  <c r="L2479" i="20" s="1"/>
  <c r="M2480" i="20"/>
  <c r="L2480" i="20" s="1"/>
  <c r="M2481" i="20"/>
  <c r="L2481" i="20" s="1"/>
  <c r="M2482" i="20"/>
  <c r="L2482" i="20" s="1"/>
  <c r="M2483" i="20"/>
  <c r="L2483" i="20" s="1"/>
  <c r="M2484" i="20"/>
  <c r="L2484" i="20" s="1"/>
  <c r="M2485" i="20"/>
  <c r="L2485" i="20" s="1"/>
  <c r="M2486" i="20"/>
  <c r="L2486" i="20" s="1"/>
  <c r="M2487" i="20"/>
  <c r="L2487" i="20" s="1"/>
  <c r="M2488" i="20"/>
  <c r="L2488" i="20" s="1"/>
  <c r="M2489" i="20"/>
  <c r="L2489" i="20" s="1"/>
  <c r="M2490" i="20"/>
  <c r="L2490" i="20" s="1"/>
  <c r="M2491" i="20"/>
  <c r="L2491" i="20" s="1"/>
  <c r="M2492" i="20"/>
  <c r="L2492" i="20" s="1"/>
  <c r="M2493" i="20"/>
  <c r="L2493" i="20" s="1"/>
  <c r="M2494" i="20"/>
  <c r="L2494" i="20" s="1"/>
  <c r="M2495" i="20"/>
  <c r="L2495" i="20" s="1"/>
  <c r="M2496" i="20"/>
  <c r="L2496" i="20" s="1"/>
  <c r="M2497" i="20"/>
  <c r="L2497" i="20" s="1"/>
  <c r="M2498" i="20"/>
  <c r="L2498" i="20" s="1"/>
  <c r="M2499" i="20"/>
  <c r="L2499" i="20" s="1"/>
  <c r="M2500" i="20"/>
  <c r="L2500" i="20" s="1"/>
  <c r="M2501" i="20"/>
  <c r="L2501" i="20" s="1"/>
  <c r="M2502" i="20"/>
  <c r="L2502" i="20" s="1"/>
  <c r="M2503" i="20"/>
  <c r="L2503" i="20" s="1"/>
  <c r="M2504" i="20"/>
  <c r="L2504" i="20" s="1"/>
  <c r="M2505" i="20"/>
  <c r="L2505" i="20" s="1"/>
  <c r="M2506" i="20"/>
  <c r="L2506" i="20" s="1"/>
  <c r="M2507" i="20"/>
  <c r="L2507" i="20" s="1"/>
  <c r="M2508" i="20"/>
  <c r="L2508" i="20" s="1"/>
  <c r="M2509" i="20"/>
  <c r="L2509" i="20" s="1"/>
  <c r="M2510" i="20"/>
  <c r="L2510" i="20" s="1"/>
  <c r="M2511" i="20"/>
  <c r="L2511" i="20" s="1"/>
  <c r="M2512" i="20"/>
  <c r="L2512" i="20" s="1"/>
  <c r="M2513" i="20"/>
  <c r="L2513" i="20" s="1"/>
  <c r="M2514" i="20"/>
  <c r="L2514" i="20" s="1"/>
  <c r="M2515" i="20"/>
  <c r="L2515" i="20" s="1"/>
  <c r="M2516" i="20"/>
  <c r="L2516" i="20" s="1"/>
  <c r="M2517" i="20"/>
  <c r="L2517" i="20" s="1"/>
  <c r="M2518" i="20"/>
  <c r="L2518" i="20" s="1"/>
  <c r="M2519" i="20"/>
  <c r="L2519" i="20" s="1"/>
  <c r="M2520" i="20"/>
  <c r="L2520" i="20" s="1"/>
  <c r="M2521" i="20"/>
  <c r="L2521" i="20" s="1"/>
  <c r="M2522" i="20"/>
  <c r="L2522" i="20" s="1"/>
  <c r="M2523" i="20"/>
  <c r="L2523" i="20" s="1"/>
  <c r="M2524" i="20"/>
  <c r="L2524" i="20" s="1"/>
  <c r="M2525" i="20"/>
  <c r="L2525" i="20" s="1"/>
  <c r="M2526" i="20"/>
  <c r="L2526" i="20" s="1"/>
  <c r="M2527" i="20"/>
  <c r="L2527" i="20" s="1"/>
  <c r="M2528" i="20"/>
  <c r="L2528" i="20" s="1"/>
  <c r="M2529" i="20"/>
  <c r="L2529" i="20" s="1"/>
  <c r="M2530" i="20"/>
  <c r="L2530" i="20" s="1"/>
  <c r="M2531" i="20"/>
  <c r="L2531" i="20" s="1"/>
  <c r="M2532" i="20"/>
  <c r="L2532" i="20" s="1"/>
  <c r="M2533" i="20"/>
  <c r="L2533" i="20" s="1"/>
  <c r="M2534" i="20"/>
  <c r="L2534" i="20" s="1"/>
  <c r="M2535" i="20"/>
  <c r="L2535" i="20" s="1"/>
  <c r="M2536" i="20"/>
  <c r="L2536" i="20" s="1"/>
  <c r="M2537" i="20"/>
  <c r="L2537" i="20" s="1"/>
  <c r="M2538" i="20"/>
  <c r="L2538" i="20" s="1"/>
  <c r="M2539" i="20"/>
  <c r="L2539" i="20" s="1"/>
  <c r="M2540" i="20"/>
  <c r="L2540" i="20" s="1"/>
  <c r="M2541" i="20"/>
  <c r="L2541" i="20" s="1"/>
  <c r="M2542" i="20"/>
  <c r="L2542" i="20" s="1"/>
  <c r="M2543" i="20"/>
  <c r="L2543" i="20" s="1"/>
  <c r="M2544" i="20"/>
  <c r="L2544" i="20" s="1"/>
  <c r="M2545" i="20"/>
  <c r="L2545" i="20" s="1"/>
  <c r="M2546" i="20"/>
  <c r="L2546" i="20" s="1"/>
  <c r="M2547" i="20"/>
  <c r="L2547" i="20" s="1"/>
  <c r="M2548" i="20"/>
  <c r="L2548" i="20" s="1"/>
  <c r="M2549" i="20"/>
  <c r="L2549" i="20" s="1"/>
  <c r="M2550" i="20"/>
  <c r="L2550" i="20" s="1"/>
  <c r="M2551" i="20"/>
  <c r="L2551" i="20" s="1"/>
  <c r="M2552" i="20"/>
  <c r="L2552" i="20" s="1"/>
  <c r="M2553" i="20"/>
  <c r="L2553" i="20" s="1"/>
  <c r="M2554" i="20"/>
  <c r="L2554" i="20" s="1"/>
  <c r="M2555" i="20"/>
  <c r="L2555" i="20" s="1"/>
  <c r="M2556" i="20"/>
  <c r="L2556" i="20" s="1"/>
  <c r="M2557" i="20"/>
  <c r="L2557" i="20" s="1"/>
  <c r="M2558" i="20"/>
  <c r="L2558" i="20" s="1"/>
  <c r="M2559" i="20"/>
  <c r="L2559" i="20" s="1"/>
  <c r="M2560" i="20"/>
  <c r="L2560" i="20" s="1"/>
  <c r="M2561" i="20"/>
  <c r="L2561" i="20" s="1"/>
  <c r="M2562" i="20"/>
  <c r="L2562" i="20" s="1"/>
  <c r="M2563" i="20"/>
  <c r="L2563" i="20" s="1"/>
  <c r="M2564" i="20"/>
  <c r="L2564" i="20" s="1"/>
  <c r="M2565" i="20"/>
  <c r="L2565" i="20" s="1"/>
  <c r="M2566" i="20"/>
  <c r="L2566" i="20" s="1"/>
  <c r="M2567" i="20"/>
  <c r="L2567" i="20" s="1"/>
  <c r="M2568" i="20"/>
  <c r="L2568" i="20" s="1"/>
  <c r="M2569" i="20"/>
  <c r="L2569" i="20" s="1"/>
  <c r="M2570" i="20"/>
  <c r="L2570" i="20" s="1"/>
  <c r="M2571" i="20"/>
  <c r="L2571" i="20" s="1"/>
  <c r="M2572" i="20"/>
  <c r="L2572" i="20" s="1"/>
  <c r="M2573" i="20"/>
  <c r="L2573" i="20" s="1"/>
  <c r="M2574" i="20"/>
  <c r="L2574" i="20" s="1"/>
  <c r="M2575" i="20"/>
  <c r="L2575" i="20" s="1"/>
  <c r="M2576" i="20"/>
  <c r="L2576" i="20" s="1"/>
  <c r="M2577" i="20"/>
  <c r="L2577" i="20" s="1"/>
  <c r="M2578" i="20"/>
  <c r="L2578" i="20" s="1"/>
  <c r="M2579" i="20"/>
  <c r="L2579" i="20" s="1"/>
  <c r="M2580" i="20"/>
  <c r="L2580" i="20" s="1"/>
  <c r="M2581" i="20"/>
  <c r="L2581" i="20" s="1"/>
  <c r="M2582" i="20"/>
  <c r="L2582" i="20" s="1"/>
  <c r="M2583" i="20"/>
  <c r="L2583" i="20" s="1"/>
  <c r="M2584" i="20"/>
  <c r="L2584" i="20" s="1"/>
  <c r="M2585" i="20"/>
  <c r="L2585" i="20" s="1"/>
  <c r="M2586" i="20"/>
  <c r="L2586" i="20" s="1"/>
  <c r="M2587" i="20"/>
  <c r="L2587" i="20" s="1"/>
  <c r="M2588" i="20"/>
  <c r="L2588" i="20" s="1"/>
  <c r="M2589" i="20"/>
  <c r="L2589" i="20" s="1"/>
  <c r="M2590" i="20"/>
  <c r="L2590" i="20" s="1"/>
  <c r="M2591" i="20"/>
  <c r="L2591" i="20" s="1"/>
  <c r="M2592" i="20"/>
  <c r="L2592" i="20" s="1"/>
  <c r="M2593" i="20"/>
  <c r="L2593" i="20" s="1"/>
  <c r="M2594" i="20"/>
  <c r="L2594" i="20" s="1"/>
  <c r="M2595" i="20"/>
  <c r="L2595" i="20" s="1"/>
  <c r="M2596" i="20"/>
  <c r="L2596" i="20" s="1"/>
  <c r="M2597" i="20"/>
  <c r="L2597" i="20" s="1"/>
  <c r="M2598" i="20"/>
  <c r="L2598" i="20" s="1"/>
  <c r="M2599" i="20"/>
  <c r="L2599" i="20" s="1"/>
  <c r="M2600" i="20"/>
  <c r="L2600" i="20" s="1"/>
  <c r="M2601" i="20"/>
  <c r="L2601" i="20" s="1"/>
  <c r="M2602" i="20"/>
  <c r="L2602" i="20" s="1"/>
  <c r="M2603" i="20"/>
  <c r="L2603" i="20" s="1"/>
  <c r="M2604" i="20"/>
  <c r="L2604" i="20" s="1"/>
  <c r="M2605" i="20"/>
  <c r="L2605" i="20" s="1"/>
  <c r="M2606" i="20"/>
  <c r="L2606" i="20" s="1"/>
  <c r="M2607" i="20"/>
  <c r="L2607" i="20" s="1"/>
  <c r="M2608" i="20"/>
  <c r="L2608" i="20" s="1"/>
  <c r="M2609" i="20"/>
  <c r="L2609" i="20" s="1"/>
  <c r="M2610" i="20"/>
  <c r="L2610" i="20" s="1"/>
  <c r="M2611" i="20"/>
  <c r="L2611" i="20" s="1"/>
  <c r="M2612" i="20"/>
  <c r="L2612" i="20" s="1"/>
  <c r="M2613" i="20"/>
  <c r="L2613" i="20" s="1"/>
  <c r="M2614" i="20"/>
  <c r="L2614" i="20" s="1"/>
  <c r="M2615" i="20"/>
  <c r="L2615" i="20" s="1"/>
  <c r="M2616" i="20"/>
  <c r="L2616" i="20" s="1"/>
  <c r="M2617" i="20"/>
  <c r="L2617" i="20" s="1"/>
  <c r="M2618" i="20"/>
  <c r="L2618" i="20" s="1"/>
  <c r="M2619" i="20"/>
  <c r="L2619" i="20" s="1"/>
  <c r="M2620" i="20"/>
  <c r="L2620" i="20" s="1"/>
  <c r="M2621" i="20"/>
  <c r="L2621" i="20" s="1"/>
  <c r="M2622" i="20"/>
  <c r="L2622" i="20" s="1"/>
  <c r="M2623" i="20"/>
  <c r="L2623" i="20" s="1"/>
  <c r="M2624" i="20"/>
  <c r="L2624" i="20" s="1"/>
  <c r="M2625" i="20"/>
  <c r="L2625" i="20" s="1"/>
  <c r="M2626" i="20"/>
  <c r="L2626" i="20" s="1"/>
  <c r="M2627" i="20"/>
  <c r="L2627" i="20" s="1"/>
  <c r="M2628" i="20"/>
  <c r="L2628" i="20" s="1"/>
  <c r="M2629" i="20"/>
  <c r="L2629" i="20" s="1"/>
  <c r="M2630" i="20"/>
  <c r="L2630" i="20" s="1"/>
  <c r="M2631" i="20"/>
  <c r="L2631" i="20" s="1"/>
  <c r="M2632" i="20"/>
  <c r="L2632" i="20" s="1"/>
  <c r="M2633" i="20"/>
  <c r="L2633" i="20" s="1"/>
  <c r="M2634" i="20"/>
  <c r="L2634" i="20" s="1"/>
  <c r="M2635" i="20"/>
  <c r="L2635" i="20" s="1"/>
  <c r="M2636" i="20"/>
  <c r="L2636" i="20" s="1"/>
  <c r="M2637" i="20"/>
  <c r="L2637" i="20" s="1"/>
  <c r="M2638" i="20"/>
  <c r="L2638" i="20" s="1"/>
  <c r="M2639" i="20"/>
  <c r="L2639" i="20" s="1"/>
  <c r="M2640" i="20"/>
  <c r="L2640" i="20" s="1"/>
  <c r="M2641" i="20"/>
  <c r="L2641" i="20" s="1"/>
  <c r="M2642" i="20"/>
  <c r="L2642" i="20" s="1"/>
  <c r="M2643" i="20"/>
  <c r="L2643" i="20" s="1"/>
  <c r="M2644" i="20"/>
  <c r="L2644" i="20" s="1"/>
  <c r="M2645" i="20"/>
  <c r="L2645" i="20" s="1"/>
  <c r="M2646" i="20"/>
  <c r="L2646" i="20" s="1"/>
  <c r="M2647" i="20"/>
  <c r="L2647" i="20" s="1"/>
  <c r="M2648" i="20"/>
  <c r="L2648" i="20" s="1"/>
  <c r="M2649" i="20"/>
  <c r="L2649" i="20" s="1"/>
  <c r="M2650" i="20"/>
  <c r="L2650" i="20" s="1"/>
  <c r="M2651" i="20"/>
  <c r="L2651" i="20" s="1"/>
  <c r="M2652" i="20"/>
  <c r="L2652" i="20" s="1"/>
  <c r="M2653" i="20"/>
  <c r="L2653" i="20" s="1"/>
  <c r="M2654" i="20"/>
  <c r="L2654" i="20" s="1"/>
  <c r="M2655" i="20"/>
  <c r="L2655" i="20" s="1"/>
  <c r="M2656" i="20"/>
  <c r="L2656" i="20" s="1"/>
  <c r="M2657" i="20"/>
  <c r="L2657" i="20" s="1"/>
  <c r="M2658" i="20"/>
  <c r="L2658" i="20" s="1"/>
  <c r="M2659" i="20"/>
  <c r="L2659" i="20" s="1"/>
  <c r="M2660" i="20"/>
  <c r="L2660" i="20" s="1"/>
  <c r="M2661" i="20"/>
  <c r="L2661" i="20" s="1"/>
  <c r="M2662" i="20"/>
  <c r="L2662" i="20" s="1"/>
  <c r="M2663" i="20"/>
  <c r="L2663" i="20" s="1"/>
  <c r="M2664" i="20"/>
  <c r="L2664" i="20" s="1"/>
  <c r="M2665" i="20"/>
  <c r="L2665" i="20" s="1"/>
  <c r="M2666" i="20"/>
  <c r="L2666" i="20" s="1"/>
  <c r="M2667" i="20"/>
  <c r="L2667" i="20" s="1"/>
  <c r="M2668" i="20"/>
  <c r="L2668" i="20" s="1"/>
  <c r="M2669" i="20"/>
  <c r="L2669" i="20" s="1"/>
  <c r="M2670" i="20"/>
  <c r="L2670" i="20" s="1"/>
  <c r="M2671" i="20"/>
  <c r="L2671" i="20" s="1"/>
  <c r="M2672" i="20"/>
  <c r="L2672" i="20" s="1"/>
  <c r="M2673" i="20"/>
  <c r="L2673" i="20" s="1"/>
  <c r="M2674" i="20"/>
  <c r="L2674" i="20" s="1"/>
  <c r="M2675" i="20"/>
  <c r="L2675" i="20" s="1"/>
  <c r="M2676" i="20"/>
  <c r="L2676" i="20" s="1"/>
  <c r="M2677" i="20"/>
  <c r="L2677" i="20" s="1"/>
  <c r="M2678" i="20"/>
  <c r="L2678" i="20" s="1"/>
  <c r="M2679" i="20"/>
  <c r="L2679" i="20" s="1"/>
  <c r="M2680" i="20"/>
  <c r="L2680" i="20" s="1"/>
  <c r="M2681" i="20"/>
  <c r="L2681" i="20" s="1"/>
  <c r="M2682" i="20"/>
  <c r="L2682" i="20" s="1"/>
  <c r="M2683" i="20"/>
  <c r="L2683" i="20" s="1"/>
  <c r="M2684" i="20"/>
  <c r="L2684" i="20" s="1"/>
  <c r="M2685" i="20"/>
  <c r="L2685" i="20" s="1"/>
  <c r="M2686" i="20"/>
  <c r="L2686" i="20" s="1"/>
  <c r="M2687" i="20"/>
  <c r="L2687" i="20" s="1"/>
  <c r="M2688" i="20"/>
  <c r="L2688" i="20" s="1"/>
  <c r="M2689" i="20"/>
  <c r="L2689" i="20" s="1"/>
  <c r="M2690" i="20"/>
  <c r="L2690" i="20" s="1"/>
  <c r="M2691" i="20"/>
  <c r="L2691" i="20" s="1"/>
  <c r="M2692" i="20"/>
  <c r="L2692" i="20" s="1"/>
  <c r="M2693" i="20"/>
  <c r="L2693" i="20" s="1"/>
  <c r="M2694" i="20"/>
  <c r="L2694" i="20" s="1"/>
  <c r="M2695" i="20"/>
  <c r="L2695" i="20" s="1"/>
  <c r="M2696" i="20"/>
  <c r="L2696" i="20" s="1"/>
  <c r="M2697" i="20"/>
  <c r="L2697" i="20" s="1"/>
  <c r="M2698" i="20"/>
  <c r="L2698" i="20" s="1"/>
  <c r="M2699" i="20"/>
  <c r="L2699" i="20" s="1"/>
  <c r="M2700" i="20"/>
  <c r="L2700" i="20" s="1"/>
  <c r="M2701" i="20"/>
  <c r="L2701" i="20" s="1"/>
  <c r="M2702" i="20"/>
  <c r="L2702" i="20" s="1"/>
  <c r="M2703" i="20"/>
  <c r="L2703" i="20" s="1"/>
  <c r="M2704" i="20"/>
  <c r="L2704" i="20" s="1"/>
  <c r="M2705" i="20"/>
  <c r="L2705" i="20" s="1"/>
  <c r="M2706" i="20"/>
  <c r="L2706" i="20" s="1"/>
  <c r="M2707" i="20"/>
  <c r="L2707" i="20" s="1"/>
  <c r="M2708" i="20"/>
  <c r="L2708" i="20" s="1"/>
  <c r="M2709" i="20"/>
  <c r="L2709" i="20" s="1"/>
  <c r="M2710" i="20"/>
  <c r="L2710" i="20" s="1"/>
  <c r="M2711" i="20"/>
  <c r="L2711" i="20" s="1"/>
  <c r="M2712" i="20"/>
  <c r="L2712" i="20" s="1"/>
  <c r="M2713" i="20"/>
  <c r="L2713" i="20" s="1"/>
  <c r="M2714" i="20"/>
  <c r="L2714" i="20" s="1"/>
  <c r="M2715" i="20"/>
  <c r="L2715" i="20" s="1"/>
  <c r="M2716" i="20"/>
  <c r="L2716" i="20" s="1"/>
  <c r="M2717" i="20"/>
  <c r="L2717" i="20" s="1"/>
  <c r="M2718" i="20"/>
  <c r="L2718" i="20" s="1"/>
  <c r="M2719" i="20"/>
  <c r="L2719" i="20" s="1"/>
  <c r="M2720" i="20"/>
  <c r="L2720" i="20" s="1"/>
  <c r="M2721" i="20"/>
  <c r="L2721" i="20" s="1"/>
  <c r="M2722" i="20"/>
  <c r="L2722" i="20" s="1"/>
  <c r="M2723" i="20"/>
  <c r="L2723" i="20" s="1"/>
  <c r="M2724" i="20"/>
  <c r="L2724" i="20" s="1"/>
  <c r="M2725" i="20"/>
  <c r="L2725" i="20" s="1"/>
  <c r="M2726" i="20"/>
  <c r="L2726" i="20" s="1"/>
  <c r="M2727" i="20"/>
  <c r="L2727" i="20" s="1"/>
  <c r="M2728" i="20"/>
  <c r="L2728" i="20" s="1"/>
  <c r="M2729" i="20"/>
  <c r="L2729" i="20" s="1"/>
  <c r="M2730" i="20"/>
  <c r="L2730" i="20" s="1"/>
  <c r="M2731" i="20"/>
  <c r="L2731" i="20" s="1"/>
  <c r="M2732" i="20"/>
  <c r="L2732" i="20" s="1"/>
  <c r="M2733" i="20"/>
  <c r="L2733" i="20" s="1"/>
  <c r="M2734" i="20"/>
  <c r="L2734" i="20" s="1"/>
  <c r="M2735" i="20"/>
  <c r="L2735" i="20" s="1"/>
  <c r="M2736" i="20"/>
  <c r="L2736" i="20" s="1"/>
  <c r="M2737" i="20"/>
  <c r="L2737" i="20" s="1"/>
  <c r="M2738" i="20"/>
  <c r="L2738" i="20" s="1"/>
  <c r="M2739" i="20"/>
  <c r="L2739" i="20" s="1"/>
  <c r="M2740" i="20"/>
  <c r="L2740" i="20" s="1"/>
  <c r="M2741" i="20"/>
  <c r="L2741" i="20" s="1"/>
  <c r="M2742" i="20"/>
  <c r="L2742" i="20" s="1"/>
  <c r="M2743" i="20"/>
  <c r="L2743" i="20" s="1"/>
  <c r="M2744" i="20"/>
  <c r="L2744" i="20" s="1"/>
  <c r="M2745" i="20"/>
  <c r="L2745" i="20" s="1"/>
  <c r="M2746" i="20"/>
  <c r="L2746" i="20" s="1"/>
  <c r="M2747" i="20"/>
  <c r="L2747" i="20" s="1"/>
  <c r="M2748" i="20"/>
  <c r="L2748" i="20" s="1"/>
  <c r="M2749" i="20"/>
  <c r="L2749" i="20" s="1"/>
  <c r="M2750" i="20"/>
  <c r="L2750" i="20" s="1"/>
  <c r="M2751" i="20"/>
  <c r="L2751" i="20" s="1"/>
  <c r="M2752" i="20"/>
  <c r="L2752" i="20" s="1"/>
  <c r="M2753" i="20"/>
  <c r="L2753" i="20" s="1"/>
  <c r="M2754" i="20"/>
  <c r="L2754" i="20" s="1"/>
  <c r="M2755" i="20"/>
  <c r="L2755" i="20" s="1"/>
  <c r="M2756" i="20"/>
  <c r="L2756" i="20" s="1"/>
  <c r="M2757" i="20"/>
  <c r="L2757" i="20" s="1"/>
  <c r="M2758" i="20"/>
  <c r="L2758" i="20" s="1"/>
  <c r="M2759" i="20"/>
  <c r="L2759" i="20" s="1"/>
  <c r="M2760" i="20"/>
  <c r="L2760" i="20" s="1"/>
  <c r="M2761" i="20"/>
  <c r="L2761" i="20" s="1"/>
  <c r="M2762" i="20"/>
  <c r="L2762" i="20" s="1"/>
  <c r="M2763" i="20"/>
  <c r="L2763" i="20" s="1"/>
  <c r="M2764" i="20"/>
  <c r="L2764" i="20" s="1"/>
  <c r="M2765" i="20"/>
  <c r="L2765" i="20" s="1"/>
  <c r="M2766" i="20"/>
  <c r="L2766" i="20" s="1"/>
  <c r="M2767" i="20"/>
  <c r="L2767" i="20" s="1"/>
  <c r="M2768" i="20"/>
  <c r="L2768" i="20" s="1"/>
  <c r="M2769" i="20"/>
  <c r="L2769" i="20" s="1"/>
  <c r="M2770" i="20"/>
  <c r="L2770" i="20" s="1"/>
  <c r="M2771" i="20"/>
  <c r="L2771" i="20" s="1"/>
  <c r="M2772" i="20"/>
  <c r="L2772" i="20" s="1"/>
  <c r="M2773" i="20"/>
  <c r="L2773" i="20" s="1"/>
  <c r="M2774" i="20"/>
  <c r="L2774" i="20" s="1"/>
  <c r="M2775" i="20"/>
  <c r="L2775" i="20" s="1"/>
  <c r="M2776" i="20"/>
  <c r="L2776" i="20" s="1"/>
  <c r="M2777" i="20"/>
  <c r="L2777" i="20" s="1"/>
  <c r="M2778" i="20"/>
  <c r="L2778" i="20" s="1"/>
  <c r="M2779" i="20"/>
  <c r="L2779" i="20" s="1"/>
  <c r="M2780" i="20"/>
  <c r="L2780" i="20" s="1"/>
  <c r="M2781" i="20"/>
  <c r="L2781" i="20" s="1"/>
  <c r="M2782" i="20"/>
  <c r="L2782" i="20" s="1"/>
  <c r="M2783" i="20"/>
  <c r="L2783" i="20" s="1"/>
  <c r="M2784" i="20"/>
  <c r="L2784" i="20" s="1"/>
  <c r="M2785" i="20"/>
  <c r="L2785" i="20" s="1"/>
  <c r="M2786" i="20"/>
  <c r="L2786" i="20" s="1"/>
  <c r="M2787" i="20"/>
  <c r="L2787" i="20" s="1"/>
  <c r="M2788" i="20"/>
  <c r="L2788" i="20" s="1"/>
  <c r="M2789" i="20"/>
  <c r="L2789" i="20" s="1"/>
  <c r="M2790" i="20"/>
  <c r="L2790" i="20" s="1"/>
  <c r="M2791" i="20"/>
  <c r="L2791" i="20" s="1"/>
  <c r="M2792" i="20"/>
  <c r="L2792" i="20" s="1"/>
  <c r="M2793" i="20"/>
  <c r="L2793" i="20" s="1"/>
  <c r="M2794" i="20"/>
  <c r="L2794" i="20" s="1"/>
  <c r="M2795" i="20"/>
  <c r="L2795" i="20" s="1"/>
  <c r="M2796" i="20"/>
  <c r="L2796" i="20" s="1"/>
  <c r="M2797" i="20"/>
  <c r="L2797" i="20" s="1"/>
  <c r="M2798" i="20"/>
  <c r="L2798" i="20" s="1"/>
  <c r="M2799" i="20"/>
  <c r="L2799" i="20" s="1"/>
  <c r="M2800" i="20"/>
  <c r="L2800" i="20" s="1"/>
  <c r="M2801" i="20"/>
  <c r="L2801" i="20" s="1"/>
  <c r="M2802" i="20"/>
  <c r="L2802" i="20" s="1"/>
  <c r="M2803" i="20"/>
  <c r="L2803" i="20" s="1"/>
  <c r="M2804" i="20"/>
  <c r="L2804" i="20" s="1"/>
  <c r="M2805" i="20"/>
  <c r="L2805" i="20" s="1"/>
  <c r="M2806" i="20"/>
  <c r="L2806" i="20" s="1"/>
  <c r="M2807" i="20"/>
  <c r="L2807" i="20" s="1"/>
  <c r="M2808" i="20"/>
  <c r="L2808" i="20" s="1"/>
  <c r="M2809" i="20"/>
  <c r="L2809" i="20" s="1"/>
  <c r="M2810" i="20"/>
  <c r="L2810" i="20" s="1"/>
  <c r="M2811" i="20"/>
  <c r="L2811" i="20" s="1"/>
  <c r="M2812" i="20"/>
  <c r="L2812" i="20" s="1"/>
  <c r="M2813" i="20"/>
  <c r="L2813" i="20" s="1"/>
  <c r="M2814" i="20"/>
  <c r="L2814" i="20" s="1"/>
  <c r="M2815" i="20"/>
  <c r="L2815" i="20" s="1"/>
  <c r="M2816" i="20"/>
  <c r="L2816" i="20" s="1"/>
  <c r="M2817" i="20"/>
  <c r="L2817" i="20" s="1"/>
  <c r="M2818" i="20"/>
  <c r="L2818" i="20" s="1"/>
  <c r="M2819" i="20"/>
  <c r="L2819" i="20" s="1"/>
  <c r="M2820" i="20"/>
  <c r="L2820" i="20" s="1"/>
  <c r="M2821" i="20"/>
  <c r="L2821" i="20" s="1"/>
  <c r="M2822" i="20"/>
  <c r="L2822" i="20" s="1"/>
  <c r="M2823" i="20"/>
  <c r="L2823" i="20" s="1"/>
  <c r="M2824" i="20"/>
  <c r="L2824" i="20" s="1"/>
  <c r="M2825" i="20"/>
  <c r="L2825" i="20" s="1"/>
  <c r="M2826" i="20"/>
  <c r="L2826" i="20" s="1"/>
  <c r="M2827" i="20"/>
  <c r="L2827" i="20" s="1"/>
  <c r="M2828" i="20"/>
  <c r="L2828" i="20" s="1"/>
  <c r="M2829" i="20"/>
  <c r="L2829" i="20" s="1"/>
  <c r="M2830" i="20"/>
  <c r="L2830" i="20" s="1"/>
  <c r="M2831" i="20"/>
  <c r="L2831" i="20" s="1"/>
  <c r="M2832" i="20"/>
  <c r="L2832" i="20" s="1"/>
  <c r="M2833" i="20"/>
  <c r="L2833" i="20" s="1"/>
  <c r="M2834" i="20"/>
  <c r="L2834" i="20" s="1"/>
  <c r="M2835" i="20"/>
  <c r="L2835" i="20" s="1"/>
  <c r="M2836" i="20"/>
  <c r="L2836" i="20" s="1"/>
  <c r="M2837" i="20"/>
  <c r="L2837" i="20" s="1"/>
  <c r="M2838" i="20"/>
  <c r="L2838" i="20" s="1"/>
  <c r="M2839" i="20"/>
  <c r="L2839" i="20" s="1"/>
  <c r="M2840" i="20"/>
  <c r="L2840" i="20" s="1"/>
  <c r="M2841" i="20"/>
  <c r="L2841" i="20" s="1"/>
  <c r="M2842" i="20"/>
  <c r="L2842" i="20" s="1"/>
  <c r="M2843" i="20"/>
  <c r="L2843" i="20" s="1"/>
  <c r="M2844" i="20"/>
  <c r="L2844" i="20" s="1"/>
  <c r="M2845" i="20"/>
  <c r="L2845" i="20" s="1"/>
  <c r="M2846" i="20"/>
  <c r="L2846" i="20" s="1"/>
  <c r="M2847" i="20"/>
  <c r="L2847" i="20" s="1"/>
  <c r="M2848" i="20"/>
  <c r="L2848" i="20" s="1"/>
  <c r="M2849" i="20"/>
  <c r="L2849" i="20" s="1"/>
  <c r="M2850" i="20"/>
  <c r="L2850" i="20" s="1"/>
  <c r="M2851" i="20"/>
  <c r="L2851" i="20" s="1"/>
  <c r="M2852" i="20"/>
  <c r="L2852" i="20" s="1"/>
  <c r="M2853" i="20"/>
  <c r="L2853" i="20" s="1"/>
  <c r="M2854" i="20"/>
  <c r="L2854" i="20" s="1"/>
  <c r="M2855" i="20"/>
  <c r="L2855" i="20" s="1"/>
  <c r="M2856" i="20"/>
  <c r="L2856" i="20" s="1"/>
  <c r="M2857" i="20"/>
  <c r="L2857" i="20" s="1"/>
  <c r="M2858" i="20"/>
  <c r="L2858" i="20" s="1"/>
  <c r="M2859" i="20"/>
  <c r="L2859" i="20" s="1"/>
  <c r="M2860" i="20"/>
  <c r="L2860" i="20" s="1"/>
  <c r="M2861" i="20"/>
  <c r="L2861" i="20" s="1"/>
  <c r="M2862" i="20"/>
  <c r="L2862" i="20" s="1"/>
  <c r="M2863" i="20"/>
  <c r="L2863" i="20" s="1"/>
  <c r="M2864" i="20"/>
  <c r="L2864" i="20" s="1"/>
  <c r="M2865" i="20"/>
  <c r="L2865" i="20" s="1"/>
  <c r="M2866" i="20"/>
  <c r="L2866" i="20" s="1"/>
  <c r="M2867" i="20"/>
  <c r="L2867" i="20" s="1"/>
  <c r="M2868" i="20"/>
  <c r="L2868" i="20" s="1"/>
  <c r="M2869" i="20"/>
  <c r="L2869" i="20" s="1"/>
  <c r="M2870" i="20"/>
  <c r="L2870" i="20" s="1"/>
  <c r="M2871" i="20"/>
  <c r="L2871" i="20" s="1"/>
  <c r="M2872" i="20"/>
  <c r="L2872" i="20" s="1"/>
  <c r="M2873" i="20"/>
  <c r="L2873" i="20" s="1"/>
  <c r="M2874" i="20"/>
  <c r="L2874" i="20" s="1"/>
  <c r="M2875" i="20"/>
  <c r="L2875" i="20" s="1"/>
  <c r="M2876" i="20"/>
  <c r="L2876" i="20" s="1"/>
  <c r="M2877" i="20"/>
  <c r="L2877" i="20" s="1"/>
  <c r="M2878" i="20"/>
  <c r="L2878" i="20" s="1"/>
  <c r="M2879" i="20"/>
  <c r="L2879" i="20" s="1"/>
  <c r="M2880" i="20"/>
  <c r="L2880" i="20" s="1"/>
  <c r="M2881" i="20"/>
  <c r="L2881" i="20" s="1"/>
  <c r="M2882" i="20"/>
  <c r="L2882" i="20" s="1"/>
  <c r="M2883" i="20"/>
  <c r="L2883" i="20" s="1"/>
  <c r="M2884" i="20"/>
  <c r="L2884" i="20" s="1"/>
  <c r="M2885" i="20"/>
  <c r="L2885" i="20" s="1"/>
  <c r="M2886" i="20"/>
  <c r="L2886" i="20" s="1"/>
  <c r="M2887" i="20"/>
  <c r="L2887" i="20" s="1"/>
  <c r="M2888" i="20"/>
  <c r="L2888" i="20" s="1"/>
  <c r="M2889" i="20"/>
  <c r="L2889" i="20" s="1"/>
  <c r="M2890" i="20"/>
  <c r="L2890" i="20" s="1"/>
  <c r="M2891" i="20"/>
  <c r="L2891" i="20" s="1"/>
  <c r="M2892" i="20"/>
  <c r="L2892" i="20" s="1"/>
  <c r="M2893" i="20"/>
  <c r="L2893" i="20" s="1"/>
  <c r="M2894" i="20"/>
  <c r="L2894" i="20" s="1"/>
  <c r="M2895" i="20"/>
  <c r="L2895" i="20" s="1"/>
  <c r="M2896" i="20"/>
  <c r="L2896" i="20" s="1"/>
  <c r="M2897" i="20"/>
  <c r="L2897" i="20" s="1"/>
  <c r="M2898" i="20"/>
  <c r="L2898" i="20" s="1"/>
  <c r="M2899" i="20"/>
  <c r="L2899" i="20" s="1"/>
  <c r="M2900" i="20"/>
  <c r="L2900" i="20" s="1"/>
  <c r="M2901" i="20"/>
  <c r="L2901" i="20" s="1"/>
  <c r="M2902" i="20"/>
  <c r="L2902" i="20" s="1"/>
  <c r="M2903" i="20"/>
  <c r="L2903" i="20" s="1"/>
  <c r="M2904" i="20"/>
  <c r="L2904" i="20" s="1"/>
  <c r="M2905" i="20"/>
  <c r="L2905" i="20" s="1"/>
  <c r="M2906" i="20"/>
  <c r="L2906" i="20" s="1"/>
  <c r="M2907" i="20"/>
  <c r="L2907" i="20" s="1"/>
  <c r="M2908" i="20"/>
  <c r="L2908" i="20" s="1"/>
  <c r="M2909" i="20"/>
  <c r="L2909" i="20" s="1"/>
  <c r="M2910" i="20"/>
  <c r="L2910" i="20" s="1"/>
  <c r="M2911" i="20"/>
  <c r="L2911" i="20" s="1"/>
  <c r="M2912" i="20"/>
  <c r="L2912" i="20" s="1"/>
  <c r="M2913" i="20"/>
  <c r="L2913" i="20" s="1"/>
  <c r="M2914" i="20"/>
  <c r="L2914" i="20" s="1"/>
  <c r="M2915" i="20"/>
  <c r="L2915" i="20" s="1"/>
  <c r="M2916" i="20"/>
  <c r="L2916" i="20" s="1"/>
  <c r="M2917" i="20"/>
  <c r="L2917" i="20" s="1"/>
  <c r="M2918" i="20"/>
  <c r="L2918" i="20" s="1"/>
  <c r="M2919" i="20"/>
  <c r="L2919" i="20" s="1"/>
  <c r="M2920" i="20"/>
  <c r="L2920" i="20" s="1"/>
  <c r="M2921" i="20"/>
  <c r="L2921" i="20" s="1"/>
  <c r="M2922" i="20"/>
  <c r="L2922" i="20" s="1"/>
  <c r="M2923" i="20"/>
  <c r="L2923" i="20" s="1"/>
  <c r="M2924" i="20"/>
  <c r="L2924" i="20" s="1"/>
  <c r="M2925" i="20"/>
  <c r="L2925" i="20" s="1"/>
  <c r="M2926" i="20"/>
  <c r="L2926" i="20" s="1"/>
  <c r="M2927" i="20"/>
  <c r="L2927" i="20" s="1"/>
  <c r="M2928" i="20"/>
  <c r="L2928" i="20" s="1"/>
  <c r="M2929" i="20"/>
  <c r="L2929" i="20" s="1"/>
  <c r="M2930" i="20"/>
  <c r="L2930" i="20" s="1"/>
  <c r="M2931" i="20"/>
  <c r="L2931" i="20" s="1"/>
  <c r="M2932" i="20"/>
  <c r="L2932" i="20" s="1"/>
  <c r="M2933" i="20"/>
  <c r="L2933" i="20" s="1"/>
  <c r="M2934" i="20"/>
  <c r="L2934" i="20" s="1"/>
  <c r="M2935" i="20"/>
  <c r="L2935" i="20" s="1"/>
  <c r="M2936" i="20"/>
  <c r="L2936" i="20" s="1"/>
  <c r="M2937" i="20"/>
  <c r="L2937" i="20" s="1"/>
  <c r="M2938" i="20"/>
  <c r="L2938" i="20" s="1"/>
  <c r="M2939" i="20"/>
  <c r="L2939" i="20" s="1"/>
  <c r="M2940" i="20"/>
  <c r="L2940" i="20" s="1"/>
  <c r="M2941" i="20"/>
  <c r="L2941" i="20" s="1"/>
  <c r="M2942" i="20"/>
  <c r="L2942" i="20" s="1"/>
  <c r="M2943" i="20"/>
  <c r="L2943" i="20" s="1"/>
  <c r="M2944" i="20"/>
  <c r="L2944" i="20" s="1"/>
  <c r="M2945" i="20"/>
  <c r="L2945" i="20" s="1"/>
  <c r="M2946" i="20"/>
  <c r="L2946" i="20" s="1"/>
  <c r="M2947" i="20"/>
  <c r="L2947" i="20" s="1"/>
  <c r="M2948" i="20"/>
  <c r="L2948" i="20" s="1"/>
  <c r="M2949" i="20"/>
  <c r="L2949" i="20" s="1"/>
  <c r="M2950" i="20"/>
  <c r="L2950" i="20" s="1"/>
  <c r="M2951" i="20"/>
  <c r="L2951" i="20" s="1"/>
  <c r="M2952" i="20"/>
  <c r="L2952" i="20" s="1"/>
  <c r="M2953" i="20"/>
  <c r="L2953" i="20" s="1"/>
  <c r="M2954" i="20"/>
  <c r="L2954" i="20" s="1"/>
  <c r="M2955" i="20"/>
  <c r="L2955" i="20" s="1"/>
  <c r="M2956" i="20"/>
  <c r="L2956" i="20" s="1"/>
  <c r="M2957" i="20"/>
  <c r="L2957" i="20" s="1"/>
  <c r="M2958" i="20"/>
  <c r="L2958" i="20" s="1"/>
  <c r="M2959" i="20"/>
  <c r="L2959" i="20" s="1"/>
  <c r="M2960" i="20"/>
  <c r="L2960" i="20" s="1"/>
  <c r="M2961" i="20"/>
  <c r="L2961" i="20" s="1"/>
  <c r="M2962" i="20"/>
  <c r="L2962" i="20" s="1"/>
  <c r="M2963" i="20"/>
  <c r="L2963" i="20" s="1"/>
  <c r="M2964" i="20"/>
  <c r="L2964" i="20" s="1"/>
  <c r="M2965" i="20"/>
  <c r="L2965" i="20" s="1"/>
  <c r="M2966" i="20"/>
  <c r="L2966" i="20" s="1"/>
  <c r="M2967" i="20"/>
  <c r="L2967" i="20" s="1"/>
  <c r="M2968" i="20"/>
  <c r="L2968" i="20" s="1"/>
  <c r="M2969" i="20"/>
  <c r="L2969" i="20" s="1"/>
  <c r="M2970" i="20"/>
  <c r="L2970" i="20" s="1"/>
  <c r="M2971" i="20"/>
  <c r="L2971" i="20" s="1"/>
  <c r="M2972" i="20"/>
  <c r="L2972" i="20" s="1"/>
  <c r="M2973" i="20"/>
  <c r="L2973" i="20" s="1"/>
  <c r="M2974" i="20"/>
  <c r="L2974" i="20" s="1"/>
  <c r="M2975" i="20"/>
  <c r="L2975" i="20" s="1"/>
  <c r="M2976" i="20"/>
  <c r="L2976" i="20" s="1"/>
  <c r="M2977" i="20"/>
  <c r="L2977" i="20" s="1"/>
  <c r="M2978" i="20"/>
  <c r="L2978" i="20" s="1"/>
  <c r="M2979" i="20"/>
  <c r="L2979" i="20" s="1"/>
  <c r="M2980" i="20"/>
  <c r="L2980" i="20" s="1"/>
  <c r="M2981" i="20"/>
  <c r="L2981" i="20" s="1"/>
  <c r="M2982" i="20"/>
  <c r="L2982" i="20" s="1"/>
  <c r="M2983" i="20"/>
  <c r="L2983" i="20" s="1"/>
  <c r="M2984" i="20"/>
  <c r="L2984" i="20" s="1"/>
  <c r="M2985" i="20"/>
  <c r="L2985" i="20" s="1"/>
  <c r="M2986" i="20"/>
  <c r="L2986" i="20" s="1"/>
  <c r="M2987" i="20"/>
  <c r="L2987" i="20" s="1"/>
  <c r="M2988" i="20"/>
  <c r="L2988" i="20" s="1"/>
  <c r="M2989" i="20"/>
  <c r="L2989" i="20" s="1"/>
  <c r="M2990" i="20"/>
  <c r="L2990" i="20" s="1"/>
  <c r="M2991" i="20"/>
  <c r="L2991" i="20" s="1"/>
  <c r="M2992" i="20"/>
  <c r="L2992" i="20" s="1"/>
  <c r="M2993" i="20"/>
  <c r="L2993" i="20" s="1"/>
  <c r="M2994" i="20"/>
  <c r="L2994" i="20" s="1"/>
  <c r="M2995" i="20"/>
  <c r="L2995" i="20" s="1"/>
  <c r="M2996" i="20"/>
  <c r="L2996" i="20" s="1"/>
  <c r="M2997" i="20"/>
  <c r="L2997" i="20" s="1"/>
  <c r="M2998" i="20"/>
  <c r="L2998" i="20" s="1"/>
  <c r="M2999" i="20"/>
  <c r="L2999" i="20" s="1"/>
  <c r="M3000" i="20"/>
  <c r="L3000" i="20" s="1"/>
  <c r="M3001" i="20"/>
  <c r="L3001" i="20" s="1"/>
  <c r="K2"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K1075" i="20"/>
  <c r="K1076" i="20"/>
  <c r="K1077" i="20"/>
  <c r="K1078" i="20"/>
  <c r="K1079" i="20"/>
  <c r="K1080" i="20"/>
  <c r="K1081" i="20"/>
  <c r="K1082" i="20"/>
  <c r="K1083" i="20"/>
  <c r="K1084" i="20"/>
  <c r="K1085" i="20"/>
  <c r="K1086" i="20"/>
  <c r="K1087" i="20"/>
  <c r="K1088" i="20"/>
  <c r="K1089" i="20"/>
  <c r="K1090" i="20"/>
  <c r="K1091" i="20"/>
  <c r="K1092" i="20"/>
  <c r="K1093" i="20"/>
  <c r="K1094" i="20"/>
  <c r="K1095" i="20"/>
  <c r="K1096" i="20"/>
  <c r="K1097" i="20"/>
  <c r="K1098" i="20"/>
  <c r="K1099" i="20"/>
  <c r="K1100" i="20"/>
  <c r="K1101" i="20"/>
  <c r="K1102" i="20"/>
  <c r="K1103" i="20"/>
  <c r="K1104" i="20"/>
  <c r="K1105" i="20"/>
  <c r="K1106" i="20"/>
  <c r="K1107" i="20"/>
  <c r="K1108" i="20"/>
  <c r="K1109" i="20"/>
  <c r="K1110" i="20"/>
  <c r="K1111" i="20"/>
  <c r="K1112" i="20"/>
  <c r="K1113" i="20"/>
  <c r="K1114" i="20"/>
  <c r="K1115" i="20"/>
  <c r="K1116" i="20"/>
  <c r="K1117" i="20"/>
  <c r="K1118" i="20"/>
  <c r="K1119" i="20"/>
  <c r="K1120" i="20"/>
  <c r="K1121" i="20"/>
  <c r="K1122" i="20"/>
  <c r="K1123" i="20"/>
  <c r="K1124" i="20"/>
  <c r="K1125" i="20"/>
  <c r="K1126" i="20"/>
  <c r="K1127" i="20"/>
  <c r="K1128" i="20"/>
  <c r="K1129" i="20"/>
  <c r="K1130" i="20"/>
  <c r="K1131" i="20"/>
  <c r="K1132" i="20"/>
  <c r="K1133" i="20"/>
  <c r="K1134" i="20"/>
  <c r="K1135" i="20"/>
  <c r="K1136" i="20"/>
  <c r="K1137" i="20"/>
  <c r="K1138" i="20"/>
  <c r="K1139" i="20"/>
  <c r="K1140" i="20"/>
  <c r="K1141" i="20"/>
  <c r="K1142" i="20"/>
  <c r="K1143" i="20"/>
  <c r="K1144" i="20"/>
  <c r="K1145" i="20"/>
  <c r="K1146" i="20"/>
  <c r="K1147" i="20"/>
  <c r="K1148" i="20"/>
  <c r="K1149" i="20"/>
  <c r="K1150" i="20"/>
  <c r="K1151" i="20"/>
  <c r="K1152" i="20"/>
  <c r="K1153" i="20"/>
  <c r="K1154" i="20"/>
  <c r="K1155" i="20"/>
  <c r="K1156" i="20"/>
  <c r="K1157" i="20"/>
  <c r="K1158" i="20"/>
  <c r="K1159" i="20"/>
  <c r="K1160" i="20"/>
  <c r="K1161" i="20"/>
  <c r="K1162" i="20"/>
  <c r="K1163" i="20"/>
  <c r="K1164" i="20"/>
  <c r="K1165" i="20"/>
  <c r="K1166" i="20"/>
  <c r="K1167" i="20"/>
  <c r="K1168" i="20"/>
  <c r="K1169" i="20"/>
  <c r="K1170" i="20"/>
  <c r="K1171" i="20"/>
  <c r="K1172" i="20"/>
  <c r="K1173" i="20"/>
  <c r="K1174" i="20"/>
  <c r="K1175" i="20"/>
  <c r="K1176" i="20"/>
  <c r="K1177" i="20"/>
  <c r="K1178" i="20"/>
  <c r="K1179" i="20"/>
  <c r="K1180" i="20"/>
  <c r="K1181" i="20"/>
  <c r="K1182" i="20"/>
  <c r="K1183" i="20"/>
  <c r="K1184" i="20"/>
  <c r="K1185" i="20"/>
  <c r="K1186" i="20"/>
  <c r="K1187" i="20"/>
  <c r="K1188" i="20"/>
  <c r="K1189" i="20"/>
  <c r="K1190" i="20"/>
  <c r="K1191" i="20"/>
  <c r="K1192" i="20"/>
  <c r="K1193" i="20"/>
  <c r="K1194" i="20"/>
  <c r="K1195" i="20"/>
  <c r="K1196" i="20"/>
  <c r="K1197" i="20"/>
  <c r="K1198" i="20"/>
  <c r="K1199" i="20"/>
  <c r="K1200" i="20"/>
  <c r="K1201" i="20"/>
  <c r="K1202" i="20"/>
  <c r="K1203" i="20"/>
  <c r="K1204" i="20"/>
  <c r="K1205" i="20"/>
  <c r="K1206" i="20"/>
  <c r="K1207" i="20"/>
  <c r="K1208" i="20"/>
  <c r="K1209" i="20"/>
  <c r="K1210" i="20"/>
  <c r="K1211" i="20"/>
  <c r="K1212" i="20"/>
  <c r="K1213" i="20"/>
  <c r="K1214" i="20"/>
  <c r="K1215" i="20"/>
  <c r="K1216" i="20"/>
  <c r="K1217" i="20"/>
  <c r="K1218" i="20"/>
  <c r="K1219" i="20"/>
  <c r="K1220" i="20"/>
  <c r="K1221" i="20"/>
  <c r="K1222" i="20"/>
  <c r="K1223" i="20"/>
  <c r="K1224" i="20"/>
  <c r="K1225" i="20"/>
  <c r="K1226" i="20"/>
  <c r="K1227" i="20"/>
  <c r="K1228" i="20"/>
  <c r="K1229" i="20"/>
  <c r="K1230" i="20"/>
  <c r="K1231" i="20"/>
  <c r="K1232" i="20"/>
  <c r="K1233" i="20"/>
  <c r="K1234" i="20"/>
  <c r="K1235" i="20"/>
  <c r="K1236" i="20"/>
  <c r="K1237" i="20"/>
  <c r="K1238" i="20"/>
  <c r="K1239" i="20"/>
  <c r="K1240" i="20"/>
  <c r="K1241" i="20"/>
  <c r="K1242" i="20"/>
  <c r="K1243" i="20"/>
  <c r="K1244" i="20"/>
  <c r="K1245" i="20"/>
  <c r="K1246" i="20"/>
  <c r="K1247" i="20"/>
  <c r="K1248" i="20"/>
  <c r="K1249" i="20"/>
  <c r="K1250" i="20"/>
  <c r="K1251" i="20"/>
  <c r="K1252" i="20"/>
  <c r="K1253" i="20"/>
  <c r="K1254" i="20"/>
  <c r="K1255" i="20"/>
  <c r="K1256" i="20"/>
  <c r="K1257" i="20"/>
  <c r="K1258" i="20"/>
  <c r="K1259" i="20"/>
  <c r="K1260" i="20"/>
  <c r="K1261" i="20"/>
  <c r="K1262" i="20"/>
  <c r="K1263" i="20"/>
  <c r="K1264" i="20"/>
  <c r="K1265" i="20"/>
  <c r="K1266" i="20"/>
  <c r="K1267" i="20"/>
  <c r="K1268" i="20"/>
  <c r="K1269" i="20"/>
  <c r="K1270" i="20"/>
  <c r="K1271" i="20"/>
  <c r="K1272" i="20"/>
  <c r="K1273" i="20"/>
  <c r="K1274" i="20"/>
  <c r="K1275" i="20"/>
  <c r="K1276" i="20"/>
  <c r="K1277" i="20"/>
  <c r="K1278" i="20"/>
  <c r="K1279" i="20"/>
  <c r="K1280" i="20"/>
  <c r="K1281" i="20"/>
  <c r="K1282" i="20"/>
  <c r="K1283" i="20"/>
  <c r="K1284" i="20"/>
  <c r="K1285" i="20"/>
  <c r="K1286" i="20"/>
  <c r="K1287" i="20"/>
  <c r="K1288" i="20"/>
  <c r="K1289" i="20"/>
  <c r="K1290" i="20"/>
  <c r="K1291" i="20"/>
  <c r="K1292" i="20"/>
  <c r="K1293" i="20"/>
  <c r="K1294" i="20"/>
  <c r="K1295" i="20"/>
  <c r="K1296" i="20"/>
  <c r="K1297" i="20"/>
  <c r="K1298" i="20"/>
  <c r="K1299" i="20"/>
  <c r="K1300" i="20"/>
  <c r="K1301" i="20"/>
  <c r="K1302" i="20"/>
  <c r="K1303" i="20"/>
  <c r="K1304" i="20"/>
  <c r="K1305" i="20"/>
  <c r="K1306" i="20"/>
  <c r="K1307" i="20"/>
  <c r="K1308" i="20"/>
  <c r="K1309" i="20"/>
  <c r="K1310" i="20"/>
  <c r="K1311" i="20"/>
  <c r="K1312" i="20"/>
  <c r="K1313" i="20"/>
  <c r="K1314" i="20"/>
  <c r="K1315" i="20"/>
  <c r="K1316" i="20"/>
  <c r="K1317" i="20"/>
  <c r="K1318" i="20"/>
  <c r="K1319" i="20"/>
  <c r="K1320" i="20"/>
  <c r="K1321" i="20"/>
  <c r="K1322" i="20"/>
  <c r="K1323" i="20"/>
  <c r="K1324" i="20"/>
  <c r="K1325" i="20"/>
  <c r="K1326" i="20"/>
  <c r="K1327" i="20"/>
  <c r="K1328" i="20"/>
  <c r="K1329" i="20"/>
  <c r="K1330" i="20"/>
  <c r="K1331" i="20"/>
  <c r="K1332" i="20"/>
  <c r="K1333" i="20"/>
  <c r="K1334" i="20"/>
  <c r="K1335" i="20"/>
  <c r="K1336" i="20"/>
  <c r="K1337" i="20"/>
  <c r="K1338" i="20"/>
  <c r="K1339" i="20"/>
  <c r="K1340" i="20"/>
  <c r="K1341" i="20"/>
  <c r="K1342" i="20"/>
  <c r="K1343" i="20"/>
  <c r="K1344" i="20"/>
  <c r="K1345" i="20"/>
  <c r="K1346" i="20"/>
  <c r="K1347" i="20"/>
  <c r="K1348" i="20"/>
  <c r="K1349" i="20"/>
  <c r="K1350" i="20"/>
  <c r="K1351" i="20"/>
  <c r="K1352" i="20"/>
  <c r="K1353" i="20"/>
  <c r="K1354" i="20"/>
  <c r="K1355" i="20"/>
  <c r="K1356" i="20"/>
  <c r="K1357" i="20"/>
  <c r="K1358" i="20"/>
  <c r="K1359" i="20"/>
  <c r="K1360" i="20"/>
  <c r="K1361" i="20"/>
  <c r="K1362" i="20"/>
  <c r="K1363" i="20"/>
  <c r="K1364" i="20"/>
  <c r="K1365" i="20"/>
  <c r="K1366" i="20"/>
  <c r="K1367" i="20"/>
  <c r="K1368" i="20"/>
  <c r="K1369" i="20"/>
  <c r="K1370" i="20"/>
  <c r="K1371" i="20"/>
  <c r="K1372" i="20"/>
  <c r="K1373" i="20"/>
  <c r="K1374" i="20"/>
  <c r="K1375" i="20"/>
  <c r="K1376" i="20"/>
  <c r="K1377" i="20"/>
  <c r="K1378" i="20"/>
  <c r="K1379" i="20"/>
  <c r="K1380" i="20"/>
  <c r="K1381" i="20"/>
  <c r="K1382" i="20"/>
  <c r="K1383" i="20"/>
  <c r="K1384" i="20"/>
  <c r="K1385" i="20"/>
  <c r="K1386" i="20"/>
  <c r="K1387" i="20"/>
  <c r="K1388" i="20"/>
  <c r="K1389" i="20"/>
  <c r="K1390" i="20"/>
  <c r="K1391" i="20"/>
  <c r="K1392" i="20"/>
  <c r="K1393" i="20"/>
  <c r="K1394" i="20"/>
  <c r="K1395" i="20"/>
  <c r="K1396" i="20"/>
  <c r="K1397" i="20"/>
  <c r="K1398" i="20"/>
  <c r="K1399" i="20"/>
  <c r="K1400" i="20"/>
  <c r="K1401" i="20"/>
  <c r="K1402" i="20"/>
  <c r="K1403" i="20"/>
  <c r="K1404" i="20"/>
  <c r="K1405" i="20"/>
  <c r="K1406" i="20"/>
  <c r="K1407" i="20"/>
  <c r="K1408" i="20"/>
  <c r="K1409" i="20"/>
  <c r="K1410" i="20"/>
  <c r="K1411" i="20"/>
  <c r="K1412" i="20"/>
  <c r="K1413" i="20"/>
  <c r="K1414" i="20"/>
  <c r="K1415" i="20"/>
  <c r="K1416" i="20"/>
  <c r="K1417" i="20"/>
  <c r="K1418" i="20"/>
  <c r="K1419" i="20"/>
  <c r="K1420" i="20"/>
  <c r="K1421" i="20"/>
  <c r="K1422" i="20"/>
  <c r="K1423" i="20"/>
  <c r="K1424" i="20"/>
  <c r="K1425" i="20"/>
  <c r="K1426" i="20"/>
  <c r="K1427" i="20"/>
  <c r="K1428" i="20"/>
  <c r="K1429" i="20"/>
  <c r="K1430" i="20"/>
  <c r="K1431" i="20"/>
  <c r="K1432" i="20"/>
  <c r="K1433" i="20"/>
  <c r="K1434" i="20"/>
  <c r="K1435" i="20"/>
  <c r="K1436" i="20"/>
  <c r="K1437" i="20"/>
  <c r="K1438" i="20"/>
  <c r="K1439" i="20"/>
  <c r="K1440" i="20"/>
  <c r="K1441" i="20"/>
  <c r="K1442" i="20"/>
  <c r="K1443" i="20"/>
  <c r="K1444" i="20"/>
  <c r="K1445" i="20"/>
  <c r="K1446" i="20"/>
  <c r="K1447" i="20"/>
  <c r="K1448" i="20"/>
  <c r="K1449" i="20"/>
  <c r="K1450" i="20"/>
  <c r="K1451" i="20"/>
  <c r="K1452" i="20"/>
  <c r="K1453" i="20"/>
  <c r="K1454" i="20"/>
  <c r="K1455" i="20"/>
  <c r="K1456" i="20"/>
  <c r="K1457" i="20"/>
  <c r="K1458" i="20"/>
  <c r="K1459" i="20"/>
  <c r="K1460" i="20"/>
  <c r="K1461" i="20"/>
  <c r="K1462" i="20"/>
  <c r="K1463" i="20"/>
  <c r="K1464" i="20"/>
  <c r="K1465" i="20"/>
  <c r="K1466" i="20"/>
  <c r="K1467" i="20"/>
  <c r="K1468" i="20"/>
  <c r="K1469" i="20"/>
  <c r="K1470" i="20"/>
  <c r="K1471" i="20"/>
  <c r="K1472" i="20"/>
  <c r="K1473" i="20"/>
  <c r="K1474" i="20"/>
  <c r="K1475" i="20"/>
  <c r="K1476" i="20"/>
  <c r="K1477" i="20"/>
  <c r="K1478" i="20"/>
  <c r="K1479" i="20"/>
  <c r="K1480" i="20"/>
  <c r="K1481" i="20"/>
  <c r="K1482" i="20"/>
  <c r="K1483" i="20"/>
  <c r="K1484" i="20"/>
  <c r="K1485" i="20"/>
  <c r="K1486" i="20"/>
  <c r="K1487" i="20"/>
  <c r="K1488" i="20"/>
  <c r="K1489" i="20"/>
  <c r="K1490" i="20"/>
  <c r="K1491" i="20"/>
  <c r="K1492" i="20"/>
  <c r="K1493" i="20"/>
  <c r="K1494" i="20"/>
  <c r="K1495" i="20"/>
  <c r="K1496" i="20"/>
  <c r="K1497" i="20"/>
  <c r="K1498" i="20"/>
  <c r="K1499" i="20"/>
  <c r="K1500" i="20"/>
  <c r="K1501" i="20"/>
  <c r="K1502" i="20"/>
  <c r="K1503" i="20"/>
  <c r="K1504" i="20"/>
  <c r="K1505" i="20"/>
  <c r="K1506" i="20"/>
  <c r="K1507" i="20"/>
  <c r="K1508" i="20"/>
  <c r="K1509" i="20"/>
  <c r="K1510" i="20"/>
  <c r="K1511" i="20"/>
  <c r="K1512" i="20"/>
  <c r="K1513" i="20"/>
  <c r="K1514" i="20"/>
  <c r="K1515" i="20"/>
  <c r="K1516" i="20"/>
  <c r="K1517" i="20"/>
  <c r="K1518" i="20"/>
  <c r="K1519" i="20"/>
  <c r="K1520" i="20"/>
  <c r="K1521" i="20"/>
  <c r="K1522" i="20"/>
  <c r="K1523" i="20"/>
  <c r="K1524" i="20"/>
  <c r="K1525" i="20"/>
  <c r="K1526" i="20"/>
  <c r="K1527" i="20"/>
  <c r="K1528" i="20"/>
  <c r="K1529" i="20"/>
  <c r="K1530" i="20"/>
  <c r="K1531" i="20"/>
  <c r="K1532" i="20"/>
  <c r="K1533" i="20"/>
  <c r="K1534" i="20"/>
  <c r="K1535" i="20"/>
  <c r="K1536" i="20"/>
  <c r="K1537" i="20"/>
  <c r="K1538" i="20"/>
  <c r="K1539" i="20"/>
  <c r="K1540" i="20"/>
  <c r="K1541" i="20"/>
  <c r="K1542" i="20"/>
  <c r="K1543" i="20"/>
  <c r="K1544" i="20"/>
  <c r="K1545" i="20"/>
  <c r="K1546" i="20"/>
  <c r="K1547" i="20"/>
  <c r="K1548" i="20"/>
  <c r="K1549" i="20"/>
  <c r="K1550" i="20"/>
  <c r="K1551" i="20"/>
  <c r="K1552" i="20"/>
  <c r="K1553" i="20"/>
  <c r="K1554" i="20"/>
  <c r="K1555" i="20"/>
  <c r="K1556" i="20"/>
  <c r="K1557" i="20"/>
  <c r="K1558" i="20"/>
  <c r="K1559" i="20"/>
  <c r="K1560" i="20"/>
  <c r="K1561" i="20"/>
  <c r="K1562" i="20"/>
  <c r="K1563" i="20"/>
  <c r="K1564" i="20"/>
  <c r="K1565" i="20"/>
  <c r="K1566" i="20"/>
  <c r="K1567" i="20"/>
  <c r="K1568" i="20"/>
  <c r="K1569" i="20"/>
  <c r="K1570" i="20"/>
  <c r="K1571" i="20"/>
  <c r="K1572" i="20"/>
  <c r="K1573" i="20"/>
  <c r="K1574" i="20"/>
  <c r="K1575" i="20"/>
  <c r="K1576" i="20"/>
  <c r="K1577" i="20"/>
  <c r="K1578" i="20"/>
  <c r="K1579" i="20"/>
  <c r="K1580" i="20"/>
  <c r="K1581" i="20"/>
  <c r="K1582" i="20"/>
  <c r="K1583" i="20"/>
  <c r="K1584" i="20"/>
  <c r="K1585" i="20"/>
  <c r="K1586" i="20"/>
  <c r="K1587" i="20"/>
  <c r="K1588" i="20"/>
  <c r="K1589" i="20"/>
  <c r="K1590" i="20"/>
  <c r="K1591" i="20"/>
  <c r="K1592" i="20"/>
  <c r="K1593" i="20"/>
  <c r="K1594" i="20"/>
  <c r="K1595" i="20"/>
  <c r="K1596" i="20"/>
  <c r="K1597" i="20"/>
  <c r="K1598" i="20"/>
  <c r="K1599" i="20"/>
  <c r="K1600" i="20"/>
  <c r="K1601" i="20"/>
  <c r="K1602" i="20"/>
  <c r="K1603" i="20"/>
  <c r="K1604" i="20"/>
  <c r="K1605" i="20"/>
  <c r="K1606" i="20"/>
  <c r="K1607" i="20"/>
  <c r="K1608" i="20"/>
  <c r="K1609" i="20"/>
  <c r="K1610" i="20"/>
  <c r="K1611" i="20"/>
  <c r="K1612" i="20"/>
  <c r="K1613" i="20"/>
  <c r="K1614" i="20"/>
  <c r="K1615" i="20"/>
  <c r="K1616" i="20"/>
  <c r="K1617" i="20"/>
  <c r="K1618" i="20"/>
  <c r="K1619" i="20"/>
  <c r="K1620" i="20"/>
  <c r="K1621" i="20"/>
  <c r="K1622" i="20"/>
  <c r="K1623" i="20"/>
  <c r="K1624" i="20"/>
  <c r="K1625" i="20"/>
  <c r="K1626" i="20"/>
  <c r="K1627" i="20"/>
  <c r="K1628" i="20"/>
  <c r="K1629" i="20"/>
  <c r="K1630" i="20"/>
  <c r="K1631" i="20"/>
  <c r="K1632" i="20"/>
  <c r="K1633" i="20"/>
  <c r="K1634" i="20"/>
  <c r="K1635" i="20"/>
  <c r="K1636" i="20"/>
  <c r="K1637" i="20"/>
  <c r="K1638" i="20"/>
  <c r="K1639" i="20"/>
  <c r="K1640" i="20"/>
  <c r="K1641" i="20"/>
  <c r="K1642" i="20"/>
  <c r="K1643" i="20"/>
  <c r="K1644" i="20"/>
  <c r="K1645" i="20"/>
  <c r="K1646" i="20"/>
  <c r="K1647" i="20"/>
  <c r="K1648" i="20"/>
  <c r="K1649" i="20"/>
  <c r="K1650" i="20"/>
  <c r="K1651" i="20"/>
  <c r="K1652" i="20"/>
  <c r="K1653" i="20"/>
  <c r="K1654" i="20"/>
  <c r="K1655" i="20"/>
  <c r="K1656" i="20"/>
  <c r="K1657" i="20"/>
  <c r="K1658" i="20"/>
  <c r="K1659" i="20"/>
  <c r="K1660" i="20"/>
  <c r="K1661" i="20"/>
  <c r="K1662" i="20"/>
  <c r="K1663" i="20"/>
  <c r="K1664" i="20"/>
  <c r="K1665" i="20"/>
  <c r="K1666" i="20"/>
  <c r="K1667" i="20"/>
  <c r="K1668" i="20"/>
  <c r="K1669" i="20"/>
  <c r="K1670" i="20"/>
  <c r="K1671" i="20"/>
  <c r="K1672" i="20"/>
  <c r="K1673" i="20"/>
  <c r="K1674" i="20"/>
  <c r="K1675" i="20"/>
  <c r="K1676" i="20"/>
  <c r="K1677" i="20"/>
  <c r="K1678" i="20"/>
  <c r="K1679" i="20"/>
  <c r="K1680" i="20"/>
  <c r="K1681" i="20"/>
  <c r="K1682" i="20"/>
  <c r="K1683" i="20"/>
  <c r="K1684" i="20"/>
  <c r="K1685" i="20"/>
  <c r="K1686" i="20"/>
  <c r="K1687" i="20"/>
  <c r="K1688" i="20"/>
  <c r="K1689" i="20"/>
  <c r="K1690" i="20"/>
  <c r="K1691" i="20"/>
  <c r="K1692" i="20"/>
  <c r="K1693" i="20"/>
  <c r="K1694" i="20"/>
  <c r="K1695" i="20"/>
  <c r="K1696" i="20"/>
  <c r="K1697" i="20"/>
  <c r="K1698" i="20"/>
  <c r="K1699" i="20"/>
  <c r="K1700" i="20"/>
  <c r="K1701" i="20"/>
  <c r="K1702" i="20"/>
  <c r="K1703" i="20"/>
  <c r="K1704" i="20"/>
  <c r="K1705" i="20"/>
  <c r="K1706" i="20"/>
  <c r="K1707" i="20"/>
  <c r="K1708" i="20"/>
  <c r="K1709" i="20"/>
  <c r="K1710" i="20"/>
  <c r="K1711" i="20"/>
  <c r="K1712" i="20"/>
  <c r="K1713" i="20"/>
  <c r="K1714" i="20"/>
  <c r="K1715" i="20"/>
  <c r="K1716" i="20"/>
  <c r="K1717" i="20"/>
  <c r="K1718" i="20"/>
  <c r="K1719" i="20"/>
  <c r="K1720" i="20"/>
  <c r="K1721" i="20"/>
  <c r="K1722" i="20"/>
  <c r="K1723" i="20"/>
  <c r="K1724" i="20"/>
  <c r="K1725" i="20"/>
  <c r="K1726" i="20"/>
  <c r="K1727" i="20"/>
  <c r="K1728" i="20"/>
  <c r="K1729" i="20"/>
  <c r="K1730" i="20"/>
  <c r="K1731" i="20"/>
  <c r="K1732" i="20"/>
  <c r="K1733" i="20"/>
  <c r="K1734" i="20"/>
  <c r="K1735" i="20"/>
  <c r="K1736" i="20"/>
  <c r="K1737" i="20"/>
  <c r="K1738" i="20"/>
  <c r="K1739" i="20"/>
  <c r="K1740" i="20"/>
  <c r="K1741" i="20"/>
  <c r="K1742" i="20"/>
  <c r="K1743" i="20"/>
  <c r="K1744" i="20"/>
  <c r="K1745" i="20"/>
  <c r="K1746" i="20"/>
  <c r="K1747" i="20"/>
  <c r="K1748" i="20"/>
  <c r="K1749" i="20"/>
  <c r="K1750" i="20"/>
  <c r="K1751" i="20"/>
  <c r="K1752" i="20"/>
  <c r="K1753" i="20"/>
  <c r="K1754" i="20"/>
  <c r="K1755" i="20"/>
  <c r="K1756" i="20"/>
  <c r="K1757" i="20"/>
  <c r="K1758" i="20"/>
  <c r="K1759" i="20"/>
  <c r="K1760" i="20"/>
  <c r="K1761" i="20"/>
  <c r="K1762" i="20"/>
  <c r="K1763" i="20"/>
  <c r="K1764" i="20"/>
  <c r="K1765" i="20"/>
  <c r="K1766" i="20"/>
  <c r="K1767" i="20"/>
  <c r="K1768" i="20"/>
  <c r="K1769" i="20"/>
  <c r="K1770" i="20"/>
  <c r="K1771" i="20"/>
  <c r="K1772" i="20"/>
  <c r="K1773" i="20"/>
  <c r="K1774" i="20"/>
  <c r="K1775" i="20"/>
  <c r="K1776" i="20"/>
  <c r="K1777" i="20"/>
  <c r="K1778" i="20"/>
  <c r="K1779" i="20"/>
  <c r="K1780" i="20"/>
  <c r="K1781" i="20"/>
  <c r="K1782" i="20"/>
  <c r="K1783" i="20"/>
  <c r="K1784" i="20"/>
  <c r="K1785" i="20"/>
  <c r="K1786" i="20"/>
  <c r="K1787" i="20"/>
  <c r="K1788" i="20"/>
  <c r="K1789" i="20"/>
  <c r="K1790" i="20"/>
  <c r="K1791" i="20"/>
  <c r="K1792" i="20"/>
  <c r="K1793" i="20"/>
  <c r="K1794" i="20"/>
  <c r="K1795" i="20"/>
  <c r="K1796" i="20"/>
  <c r="K1797" i="20"/>
  <c r="K1798" i="20"/>
  <c r="K1799" i="20"/>
  <c r="K1800" i="20"/>
  <c r="K1801" i="20"/>
  <c r="K1802" i="20"/>
  <c r="K1803" i="20"/>
  <c r="K1804" i="20"/>
  <c r="K1805" i="20"/>
  <c r="K1806" i="20"/>
  <c r="K1807" i="20"/>
  <c r="K1808" i="20"/>
  <c r="K1809" i="20"/>
  <c r="K1810" i="20"/>
  <c r="K1811" i="20"/>
  <c r="K1812" i="20"/>
  <c r="K1813" i="20"/>
  <c r="K1814" i="20"/>
  <c r="K1815" i="20"/>
  <c r="K1816" i="20"/>
  <c r="K1817" i="20"/>
  <c r="K1818" i="20"/>
  <c r="K1819" i="20"/>
  <c r="K1820" i="20"/>
  <c r="K1821" i="20"/>
  <c r="K1822" i="20"/>
  <c r="K1823" i="20"/>
  <c r="K1824" i="20"/>
  <c r="K1825" i="20"/>
  <c r="K1826" i="20"/>
  <c r="K1827" i="20"/>
  <c r="K1828" i="20"/>
  <c r="K1829" i="20"/>
  <c r="K1830" i="20"/>
  <c r="K1831" i="20"/>
  <c r="K1832" i="20"/>
  <c r="K1833" i="20"/>
  <c r="K1834" i="20"/>
  <c r="K1835" i="20"/>
  <c r="K1836" i="20"/>
  <c r="K1837" i="20"/>
  <c r="K1838" i="20"/>
  <c r="K1839" i="20"/>
  <c r="K1840" i="20"/>
  <c r="K1841" i="20"/>
  <c r="K1842" i="20"/>
  <c r="K1843" i="20"/>
  <c r="K1844" i="20"/>
  <c r="K1845" i="20"/>
  <c r="K1846" i="20"/>
  <c r="K1847" i="20"/>
  <c r="K1848" i="20"/>
  <c r="K1849" i="20"/>
  <c r="K1850" i="20"/>
  <c r="K1851" i="20"/>
  <c r="K1852" i="20"/>
  <c r="K1853" i="20"/>
  <c r="K1854" i="20"/>
  <c r="K1855" i="20"/>
  <c r="K1856" i="20"/>
  <c r="K1857" i="20"/>
  <c r="K1858" i="20"/>
  <c r="K1859" i="20"/>
  <c r="K1860" i="20"/>
  <c r="K1861" i="20"/>
  <c r="K1862" i="20"/>
  <c r="K1863" i="20"/>
  <c r="K1864" i="20"/>
  <c r="K1865" i="20"/>
  <c r="K1866" i="20"/>
  <c r="K1867" i="20"/>
  <c r="K1868" i="20"/>
  <c r="K1869" i="20"/>
  <c r="K1870" i="20"/>
  <c r="K1871" i="20"/>
  <c r="K1872" i="20"/>
  <c r="K1873" i="20"/>
  <c r="K1874" i="20"/>
  <c r="K1875" i="20"/>
  <c r="K1876" i="20"/>
  <c r="K1877" i="20"/>
  <c r="K1878" i="20"/>
  <c r="K1879" i="20"/>
  <c r="K1880" i="20"/>
  <c r="K1881" i="20"/>
  <c r="K1882" i="20"/>
  <c r="K1883" i="20"/>
  <c r="K1884" i="20"/>
  <c r="K1885" i="20"/>
  <c r="K1886" i="20"/>
  <c r="K1887" i="20"/>
  <c r="K1888" i="20"/>
  <c r="K1889" i="20"/>
  <c r="K1890" i="20"/>
  <c r="K1891" i="20"/>
  <c r="K1892" i="20"/>
  <c r="K1893" i="20"/>
  <c r="K1894" i="20"/>
  <c r="K1895" i="20"/>
  <c r="K1896" i="20"/>
  <c r="K1897" i="20"/>
  <c r="K1898" i="20"/>
  <c r="K1899" i="20"/>
  <c r="K1900" i="20"/>
  <c r="K1901" i="20"/>
  <c r="K1902" i="20"/>
  <c r="K1903" i="20"/>
  <c r="K1904" i="20"/>
  <c r="K1905" i="20"/>
  <c r="K1906" i="20"/>
  <c r="K1907" i="20"/>
  <c r="K1908" i="20"/>
  <c r="K1909" i="20"/>
  <c r="K1910" i="20"/>
  <c r="K1911" i="20"/>
  <c r="K1912" i="20"/>
  <c r="K1913" i="20"/>
  <c r="K1914" i="20"/>
  <c r="K1915" i="20"/>
  <c r="K1916" i="20"/>
  <c r="K1917" i="20"/>
  <c r="K1918" i="20"/>
  <c r="K1919" i="20"/>
  <c r="K1920" i="20"/>
  <c r="K1921" i="20"/>
  <c r="K1922" i="20"/>
  <c r="K1923" i="20"/>
  <c r="K1924" i="20"/>
  <c r="K1925" i="20"/>
  <c r="K1926" i="20"/>
  <c r="K1927" i="20"/>
  <c r="K1928" i="20"/>
  <c r="K1929" i="20"/>
  <c r="K1930" i="20"/>
  <c r="K1931" i="20"/>
  <c r="K1932" i="20"/>
  <c r="K1933" i="20"/>
  <c r="K1934" i="20"/>
  <c r="K1935" i="20"/>
  <c r="K1936" i="20"/>
  <c r="K1937" i="20"/>
  <c r="K1938" i="20"/>
  <c r="K1939" i="20"/>
  <c r="K1940" i="20"/>
  <c r="K1941" i="20"/>
  <c r="K1942" i="20"/>
  <c r="K1943" i="20"/>
  <c r="K1944" i="20"/>
  <c r="K1945" i="20"/>
  <c r="K1946" i="20"/>
  <c r="K1947" i="20"/>
  <c r="K1948" i="20"/>
  <c r="K1949" i="20"/>
  <c r="K1950" i="20"/>
  <c r="K1951" i="20"/>
  <c r="K1952" i="20"/>
  <c r="K1953" i="20"/>
  <c r="K1954" i="20"/>
  <c r="K1955" i="20"/>
  <c r="K1956" i="20"/>
  <c r="K1957" i="20"/>
  <c r="K1958" i="20"/>
  <c r="K1959" i="20"/>
  <c r="K1960" i="20"/>
  <c r="K1961" i="20"/>
  <c r="K1962" i="20"/>
  <c r="K1963" i="20"/>
  <c r="K1964" i="20"/>
  <c r="K1965" i="20"/>
  <c r="K1966" i="20"/>
  <c r="K1967" i="20"/>
  <c r="K1968" i="20"/>
  <c r="K1969" i="20"/>
  <c r="K1970" i="20"/>
  <c r="K1971" i="20"/>
  <c r="K1972" i="20"/>
  <c r="K1973" i="20"/>
  <c r="K1974" i="20"/>
  <c r="K1975" i="20"/>
  <c r="K1976" i="20"/>
  <c r="K1977" i="20"/>
  <c r="K1978" i="20"/>
  <c r="K1979" i="20"/>
  <c r="K1980" i="20"/>
  <c r="K1981" i="20"/>
  <c r="K1982" i="20"/>
  <c r="K1983" i="20"/>
  <c r="K1984" i="20"/>
  <c r="K1985" i="20"/>
  <c r="K1986" i="20"/>
  <c r="K1987" i="20"/>
  <c r="K1988" i="20"/>
  <c r="K1989" i="20"/>
  <c r="K1990" i="20"/>
  <c r="K1991" i="20"/>
  <c r="K1992" i="20"/>
  <c r="K1993" i="20"/>
  <c r="K1994" i="20"/>
  <c r="K1995" i="20"/>
  <c r="K1996" i="20"/>
  <c r="K1997" i="20"/>
  <c r="K1998" i="20"/>
  <c r="K1999" i="20"/>
  <c r="K2000" i="20"/>
  <c r="K2001" i="20"/>
  <c r="K2002" i="20"/>
  <c r="K2003" i="20"/>
  <c r="K2004" i="20"/>
  <c r="K2005" i="20"/>
  <c r="K2006" i="20"/>
  <c r="K2007" i="20"/>
  <c r="K2008" i="20"/>
  <c r="K2009" i="20"/>
  <c r="K2010" i="20"/>
  <c r="K2011" i="20"/>
  <c r="K2012" i="20"/>
  <c r="K2013" i="20"/>
  <c r="K2014" i="20"/>
  <c r="K2015" i="20"/>
  <c r="K2016" i="20"/>
  <c r="K2017" i="20"/>
  <c r="K2018" i="20"/>
  <c r="K2019" i="20"/>
  <c r="K2020" i="20"/>
  <c r="K2021" i="20"/>
  <c r="K2022" i="20"/>
  <c r="K2023" i="20"/>
  <c r="K2024" i="20"/>
  <c r="K2025" i="20"/>
  <c r="K2026" i="20"/>
  <c r="K2027" i="20"/>
  <c r="K2028" i="20"/>
  <c r="K2029" i="20"/>
  <c r="K2030" i="20"/>
  <c r="K2031" i="20"/>
  <c r="K2032" i="20"/>
  <c r="K2033" i="20"/>
  <c r="K2034" i="20"/>
  <c r="K2035" i="20"/>
  <c r="K2036" i="20"/>
  <c r="K2037" i="20"/>
  <c r="K2038" i="20"/>
  <c r="K2039" i="20"/>
  <c r="K2040" i="20"/>
  <c r="K2041" i="20"/>
  <c r="K2042" i="20"/>
  <c r="K2043" i="20"/>
  <c r="K2044" i="20"/>
  <c r="K2045" i="20"/>
  <c r="K2046" i="20"/>
  <c r="K2047" i="20"/>
  <c r="K2048" i="20"/>
  <c r="K2049" i="20"/>
  <c r="K2050" i="20"/>
  <c r="K2051" i="20"/>
  <c r="K2052" i="20"/>
  <c r="K2053" i="20"/>
  <c r="K2054" i="20"/>
  <c r="K2055" i="20"/>
  <c r="K2056" i="20"/>
  <c r="K2057" i="20"/>
  <c r="K2058" i="20"/>
  <c r="K2059" i="20"/>
  <c r="K2060" i="20"/>
  <c r="K2061" i="20"/>
  <c r="K2062" i="20"/>
  <c r="K2063" i="20"/>
  <c r="K2064" i="20"/>
  <c r="K2065" i="20"/>
  <c r="K2066" i="20"/>
  <c r="K2067" i="20"/>
  <c r="K2068" i="20"/>
  <c r="K2069" i="20"/>
  <c r="K2070" i="20"/>
  <c r="K2071" i="20"/>
  <c r="K2072" i="20"/>
  <c r="K2073" i="20"/>
  <c r="K2074" i="20"/>
  <c r="K2075" i="20"/>
  <c r="K2076" i="20"/>
  <c r="K2077" i="20"/>
  <c r="K2078" i="20"/>
  <c r="K2079" i="20"/>
  <c r="K2080" i="20"/>
  <c r="K2081" i="20"/>
  <c r="K2082" i="20"/>
  <c r="K2083" i="20"/>
  <c r="K2084" i="20"/>
  <c r="K2085" i="20"/>
  <c r="K2086" i="20"/>
  <c r="K2087" i="20"/>
  <c r="K2088" i="20"/>
  <c r="K2089" i="20"/>
  <c r="K2090" i="20"/>
  <c r="K2091" i="20"/>
  <c r="K2092" i="20"/>
  <c r="K2093" i="20"/>
  <c r="K2094" i="20"/>
  <c r="K2095" i="20"/>
  <c r="K2096" i="20"/>
  <c r="K2097" i="20"/>
  <c r="K2098" i="20"/>
  <c r="K2099" i="20"/>
  <c r="K2100" i="20"/>
  <c r="K2101" i="20"/>
  <c r="K2102" i="20"/>
  <c r="K2103" i="20"/>
  <c r="K2104" i="20"/>
  <c r="K2105" i="20"/>
  <c r="K2106" i="20"/>
  <c r="K2107" i="20"/>
  <c r="K2108" i="20"/>
  <c r="K2109" i="20"/>
  <c r="K2110" i="20"/>
  <c r="K2111" i="20"/>
  <c r="K2112" i="20"/>
  <c r="K2113" i="20"/>
  <c r="K2114" i="20"/>
  <c r="K2115" i="20"/>
  <c r="K2116" i="20"/>
  <c r="K2117" i="20"/>
  <c r="K2118" i="20"/>
  <c r="K2119" i="20"/>
  <c r="K2120" i="20"/>
  <c r="K2121" i="20"/>
  <c r="K2122" i="20"/>
  <c r="K2123" i="20"/>
  <c r="K2124" i="20"/>
  <c r="K2125" i="20"/>
  <c r="K2126" i="20"/>
  <c r="K2127" i="20"/>
  <c r="K2128" i="20"/>
  <c r="K2129" i="20"/>
  <c r="K2130" i="20"/>
  <c r="K2131" i="20"/>
  <c r="K2132" i="20"/>
  <c r="K2133" i="20"/>
  <c r="K2134" i="20"/>
  <c r="K2135" i="20"/>
  <c r="K2136" i="20"/>
  <c r="K2137" i="20"/>
  <c r="K2138" i="20"/>
  <c r="K2139" i="20"/>
  <c r="K2140" i="20"/>
  <c r="K2141" i="20"/>
  <c r="K2142" i="20"/>
  <c r="K2143" i="20"/>
  <c r="K2144" i="20"/>
  <c r="K2145" i="20"/>
  <c r="K2146" i="20"/>
  <c r="K2147" i="20"/>
  <c r="K2148" i="20"/>
  <c r="K2149" i="20"/>
  <c r="K2150" i="20"/>
  <c r="K2151" i="20"/>
  <c r="K2152" i="20"/>
  <c r="K2153" i="20"/>
  <c r="K2154" i="20"/>
  <c r="K2155" i="20"/>
  <c r="K2156" i="20"/>
  <c r="K2157" i="20"/>
  <c r="K2158" i="20"/>
  <c r="K2159" i="20"/>
  <c r="K2160" i="20"/>
  <c r="K2161" i="20"/>
  <c r="K2162" i="20"/>
  <c r="K2163" i="20"/>
  <c r="K2164" i="20"/>
  <c r="K2165" i="20"/>
  <c r="K2166" i="20"/>
  <c r="K2167" i="20"/>
  <c r="K2168" i="20"/>
  <c r="K2169" i="20"/>
  <c r="K2170" i="20"/>
  <c r="K2171" i="20"/>
  <c r="K2172" i="20"/>
  <c r="K2173" i="20"/>
  <c r="K2174" i="20"/>
  <c r="K2175" i="20"/>
  <c r="K2176" i="20"/>
  <c r="K2177" i="20"/>
  <c r="K2178" i="20"/>
  <c r="K2179" i="20"/>
  <c r="K2180" i="20"/>
  <c r="K2181" i="20"/>
  <c r="K2182" i="20"/>
  <c r="K2183" i="20"/>
  <c r="K2184" i="20"/>
  <c r="K2185" i="20"/>
  <c r="K2186" i="20"/>
  <c r="K2187" i="20"/>
  <c r="K2188" i="20"/>
  <c r="K2189" i="20"/>
  <c r="K2190" i="20"/>
  <c r="K2191" i="20"/>
  <c r="K2192" i="20"/>
  <c r="K2193" i="20"/>
  <c r="K2194" i="20"/>
  <c r="K2195" i="20"/>
  <c r="K2196" i="20"/>
  <c r="K2197" i="20"/>
  <c r="K2198" i="20"/>
  <c r="K2199" i="20"/>
  <c r="K2200" i="20"/>
  <c r="K2201" i="20"/>
  <c r="K2202" i="20"/>
  <c r="K2203" i="20"/>
  <c r="K2204" i="20"/>
  <c r="K2205" i="20"/>
  <c r="K2206" i="20"/>
  <c r="K2207" i="20"/>
  <c r="K2208" i="20"/>
  <c r="K2209" i="20"/>
  <c r="K2210" i="20"/>
  <c r="K2211" i="20"/>
  <c r="K2212" i="20"/>
  <c r="K2213" i="20"/>
  <c r="K2214" i="20"/>
  <c r="K2215" i="20"/>
  <c r="K2216" i="20"/>
  <c r="K2217" i="20"/>
  <c r="K2218" i="20"/>
  <c r="K2219" i="20"/>
  <c r="K2220" i="20"/>
  <c r="K2221" i="20"/>
  <c r="K2222" i="20"/>
  <c r="K2223" i="20"/>
  <c r="K2224" i="20"/>
  <c r="K2225" i="20"/>
  <c r="K2226" i="20"/>
  <c r="K2227" i="20"/>
  <c r="K2228" i="20"/>
  <c r="K2229" i="20"/>
  <c r="K2230" i="20"/>
  <c r="K2231" i="20"/>
  <c r="K2232" i="20"/>
  <c r="K2233" i="20"/>
  <c r="K2234" i="20"/>
  <c r="K2235" i="20"/>
  <c r="K2236" i="20"/>
  <c r="K2237" i="20"/>
  <c r="K2238" i="20"/>
  <c r="K2239" i="20"/>
  <c r="K2240" i="20"/>
  <c r="K2241" i="20"/>
  <c r="K2242" i="20"/>
  <c r="K2243" i="20"/>
  <c r="K2244" i="20"/>
  <c r="K2245" i="20"/>
  <c r="K2246" i="20"/>
  <c r="K2247" i="20"/>
  <c r="K2248" i="20"/>
  <c r="K2249" i="20"/>
  <c r="K2250" i="20"/>
  <c r="K2251" i="20"/>
  <c r="K2252" i="20"/>
  <c r="K2253" i="20"/>
  <c r="K2254" i="20"/>
  <c r="K2255" i="20"/>
  <c r="K2256" i="20"/>
  <c r="K2257" i="20"/>
  <c r="K2258" i="20"/>
  <c r="K2259" i="20"/>
  <c r="K2260" i="20"/>
  <c r="K2261" i="20"/>
  <c r="K2262" i="20"/>
  <c r="K2263" i="20"/>
  <c r="K2264" i="20"/>
  <c r="K2265" i="20"/>
  <c r="K2266" i="20"/>
  <c r="K2267" i="20"/>
  <c r="K2268" i="20"/>
  <c r="K2269" i="20"/>
  <c r="K2270" i="20"/>
  <c r="K2271" i="20"/>
  <c r="K2272" i="20"/>
  <c r="K2273" i="20"/>
  <c r="K2274" i="20"/>
  <c r="K2275" i="20"/>
  <c r="K2276" i="20"/>
  <c r="K2277" i="20"/>
  <c r="K2278" i="20"/>
  <c r="K2279" i="20"/>
  <c r="K2280" i="20"/>
  <c r="K2281" i="20"/>
  <c r="K2282" i="20"/>
  <c r="K2283" i="20"/>
  <c r="K2284" i="20"/>
  <c r="K2285" i="20"/>
  <c r="K2286" i="20"/>
  <c r="K2287" i="20"/>
  <c r="K2288" i="20"/>
  <c r="K2289" i="20"/>
  <c r="K2290" i="20"/>
  <c r="K2291" i="20"/>
  <c r="K2292" i="20"/>
  <c r="K2293" i="20"/>
  <c r="K2294" i="20"/>
  <c r="K2295" i="20"/>
  <c r="K2296" i="20"/>
  <c r="K2297" i="20"/>
  <c r="K2298" i="20"/>
  <c r="K2299" i="20"/>
  <c r="K2300" i="20"/>
  <c r="K2301" i="20"/>
  <c r="K2302" i="20"/>
  <c r="K2303" i="20"/>
  <c r="K2304" i="20"/>
  <c r="K2305" i="20"/>
  <c r="K2306" i="20"/>
  <c r="K2307" i="20"/>
  <c r="K2308" i="20"/>
  <c r="K2309" i="20"/>
  <c r="K2310" i="20"/>
  <c r="K2311" i="20"/>
  <c r="K2312" i="20"/>
  <c r="K2313" i="20"/>
  <c r="K2314" i="20"/>
  <c r="K2315" i="20"/>
  <c r="K2316" i="20"/>
  <c r="K2317" i="20"/>
  <c r="K2318" i="20"/>
  <c r="K2319" i="20"/>
  <c r="K2320" i="20"/>
  <c r="K2321" i="20"/>
  <c r="K2322" i="20"/>
  <c r="K2323" i="20"/>
  <c r="K2324" i="20"/>
  <c r="K2325" i="20"/>
  <c r="K2326" i="20"/>
  <c r="K2327" i="20"/>
  <c r="K2328" i="20"/>
  <c r="K2329" i="20"/>
  <c r="K2330" i="20"/>
  <c r="K2331" i="20"/>
  <c r="K2332" i="20"/>
  <c r="K2333" i="20"/>
  <c r="K2334" i="20"/>
  <c r="K2335" i="20"/>
  <c r="K2336" i="20"/>
  <c r="K2337" i="20"/>
  <c r="K2338" i="20"/>
  <c r="K2339" i="20"/>
  <c r="K2340" i="20"/>
  <c r="K2341" i="20"/>
  <c r="K2342" i="20"/>
  <c r="K2343" i="20"/>
  <c r="K2344" i="20"/>
  <c r="K2345" i="20"/>
  <c r="K2346" i="20"/>
  <c r="K2347" i="20"/>
  <c r="K2348" i="20"/>
  <c r="K2349" i="20"/>
  <c r="K2350" i="20"/>
  <c r="K2351" i="20"/>
  <c r="K2352" i="20"/>
  <c r="K2353" i="20"/>
  <c r="K2354" i="20"/>
  <c r="K2355" i="20"/>
  <c r="K2356" i="20"/>
  <c r="K2357" i="20"/>
  <c r="K2358" i="20"/>
  <c r="K2359" i="20"/>
  <c r="K2360" i="20"/>
  <c r="K2361" i="20"/>
  <c r="K2362" i="20"/>
  <c r="K2363" i="20"/>
  <c r="K2364" i="20"/>
  <c r="K2365" i="20"/>
  <c r="K2366" i="20"/>
  <c r="K2367" i="20"/>
  <c r="K2368" i="20"/>
  <c r="K2369" i="20"/>
  <c r="K2370" i="20"/>
  <c r="K2371" i="20"/>
  <c r="K2372" i="20"/>
  <c r="K2373" i="20"/>
  <c r="K2374" i="20"/>
  <c r="K2375" i="20"/>
  <c r="K2376" i="20"/>
  <c r="K2377" i="20"/>
  <c r="K2378" i="20"/>
  <c r="K2379" i="20"/>
  <c r="K2380" i="20"/>
  <c r="K2381" i="20"/>
  <c r="K2382" i="20"/>
  <c r="K2383" i="20"/>
  <c r="K2384" i="20"/>
  <c r="K2385" i="20"/>
  <c r="K2386" i="20"/>
  <c r="K2387" i="20"/>
  <c r="K2388" i="20"/>
  <c r="K2389" i="20"/>
  <c r="K2390" i="20"/>
  <c r="K2391" i="20"/>
  <c r="K2392" i="20"/>
  <c r="K2393" i="20"/>
  <c r="K2394" i="20"/>
  <c r="K2395" i="20"/>
  <c r="K2396" i="20"/>
  <c r="K2397" i="20"/>
  <c r="K2398" i="20"/>
  <c r="K2399" i="20"/>
  <c r="K2400" i="20"/>
  <c r="K2401" i="20"/>
  <c r="K2402" i="20"/>
  <c r="K2403" i="20"/>
  <c r="K2404" i="20"/>
  <c r="K2405" i="20"/>
  <c r="K2406" i="20"/>
  <c r="K2407" i="20"/>
  <c r="K2408" i="20"/>
  <c r="K2409" i="20"/>
  <c r="K2410" i="20"/>
  <c r="K2411" i="20"/>
  <c r="K2412" i="20"/>
  <c r="K2413" i="20"/>
  <c r="K2414" i="20"/>
  <c r="K2415" i="20"/>
  <c r="K2416" i="20"/>
  <c r="K2417" i="20"/>
  <c r="K2418" i="20"/>
  <c r="K2419" i="20"/>
  <c r="K2420" i="20"/>
  <c r="K2421" i="20"/>
  <c r="K2422" i="20"/>
  <c r="K2423" i="20"/>
  <c r="K2424" i="20"/>
  <c r="K2425" i="20"/>
  <c r="K2426" i="20"/>
  <c r="K2427" i="20"/>
  <c r="K2428" i="20"/>
  <c r="K2429" i="20"/>
  <c r="K2430" i="20"/>
  <c r="K2431" i="20"/>
  <c r="K2432" i="20"/>
  <c r="K2433" i="20"/>
  <c r="K2434" i="20"/>
  <c r="K2435" i="20"/>
  <c r="K2436" i="20"/>
  <c r="K2437" i="20"/>
  <c r="K2438" i="20"/>
  <c r="K2439" i="20"/>
  <c r="K2440" i="20"/>
  <c r="K2441" i="20"/>
  <c r="K2442" i="20"/>
  <c r="K2443" i="20"/>
  <c r="K2444" i="20"/>
  <c r="K2445" i="20"/>
  <c r="K2446" i="20"/>
  <c r="K2447" i="20"/>
  <c r="K2448" i="20"/>
  <c r="K2449" i="20"/>
  <c r="K2450" i="20"/>
  <c r="K2451" i="20"/>
  <c r="K2452" i="20"/>
  <c r="K2453" i="20"/>
  <c r="K2454" i="20"/>
  <c r="K2455" i="20"/>
  <c r="K2456" i="20"/>
  <c r="K2457" i="20"/>
  <c r="K2458" i="20"/>
  <c r="K2459" i="20"/>
  <c r="K2460" i="20"/>
  <c r="K2461" i="20"/>
  <c r="K2462" i="20"/>
  <c r="K2463" i="20"/>
  <c r="K2464" i="20"/>
  <c r="K2465" i="20"/>
  <c r="K2466" i="20"/>
  <c r="K2467" i="20"/>
  <c r="K2468" i="20"/>
  <c r="K2469" i="20"/>
  <c r="K2470" i="20"/>
  <c r="K2471" i="20"/>
  <c r="K2472" i="20"/>
  <c r="K2473" i="20"/>
  <c r="K2474" i="20"/>
  <c r="K2475" i="20"/>
  <c r="K2476" i="20"/>
  <c r="K2477" i="20"/>
  <c r="K2478" i="20"/>
  <c r="K2479" i="20"/>
  <c r="K2480" i="20"/>
  <c r="K2481" i="20"/>
  <c r="K2482" i="20"/>
  <c r="K2483" i="20"/>
  <c r="K2484" i="20"/>
  <c r="K2485" i="20"/>
  <c r="K2486" i="20"/>
  <c r="K2487" i="20"/>
  <c r="K2488" i="20"/>
  <c r="K2489" i="20"/>
  <c r="K2490" i="20"/>
  <c r="K2491" i="20"/>
  <c r="K2492" i="20"/>
  <c r="K2493" i="20"/>
  <c r="K2494" i="20"/>
  <c r="K2495" i="20"/>
  <c r="K2496" i="20"/>
  <c r="K2497" i="20"/>
  <c r="K2498" i="20"/>
  <c r="K2499" i="20"/>
  <c r="K2500" i="20"/>
  <c r="K2501" i="20"/>
  <c r="K2502" i="20"/>
  <c r="K2503" i="20"/>
  <c r="K2504" i="20"/>
  <c r="K2505" i="20"/>
  <c r="K2506" i="20"/>
  <c r="K2507" i="20"/>
  <c r="K2508" i="20"/>
  <c r="K2509" i="20"/>
  <c r="K2510" i="20"/>
  <c r="K2511" i="20"/>
  <c r="K2512" i="20"/>
  <c r="K2513" i="20"/>
  <c r="K2514" i="20"/>
  <c r="K2515" i="20"/>
  <c r="K2516" i="20"/>
  <c r="K2517" i="20"/>
  <c r="K2518" i="20"/>
  <c r="K2519" i="20"/>
  <c r="K2520" i="20"/>
  <c r="K2521" i="20"/>
  <c r="K2522" i="20"/>
  <c r="K2523" i="20"/>
  <c r="K2524" i="20"/>
  <c r="K2525" i="20"/>
  <c r="K2526" i="20"/>
  <c r="K2527" i="20"/>
  <c r="K2528" i="20"/>
  <c r="K2529" i="20"/>
  <c r="K2530" i="20"/>
  <c r="K2531" i="20"/>
  <c r="K2532" i="20"/>
  <c r="K2533" i="20"/>
  <c r="K2534" i="20"/>
  <c r="K2535" i="20"/>
  <c r="K2536" i="20"/>
  <c r="K2537" i="20"/>
  <c r="K2538" i="20"/>
  <c r="K2539" i="20"/>
  <c r="K2540" i="20"/>
  <c r="K2541" i="20"/>
  <c r="K2542" i="20"/>
  <c r="K2543" i="20"/>
  <c r="K2544" i="20"/>
  <c r="K2545" i="20"/>
  <c r="K2546" i="20"/>
  <c r="K2547" i="20"/>
  <c r="K2548" i="20"/>
  <c r="K2549" i="20"/>
  <c r="K2550" i="20"/>
  <c r="K2551" i="20"/>
  <c r="K2552" i="20"/>
  <c r="K2553" i="20"/>
  <c r="K2554" i="20"/>
  <c r="K2555" i="20"/>
  <c r="K2556" i="20"/>
  <c r="K2557" i="20"/>
  <c r="K2558" i="20"/>
  <c r="K2559" i="20"/>
  <c r="K2560" i="20"/>
  <c r="K2561" i="20"/>
  <c r="K2562" i="20"/>
  <c r="K2563" i="20"/>
  <c r="K2564" i="20"/>
  <c r="K2565" i="20"/>
  <c r="K2566" i="20"/>
  <c r="K2567" i="20"/>
  <c r="K2568" i="20"/>
  <c r="K2569" i="20"/>
  <c r="K2570" i="20"/>
  <c r="K2571" i="20"/>
  <c r="K2572" i="20"/>
  <c r="K2573" i="20"/>
  <c r="K2574" i="20"/>
  <c r="K2575" i="20"/>
  <c r="K2576" i="20"/>
  <c r="K2577" i="20"/>
  <c r="K2578" i="20"/>
  <c r="K2579" i="20"/>
  <c r="K2580" i="20"/>
  <c r="K2581" i="20"/>
  <c r="K2582" i="20"/>
  <c r="K2583" i="20"/>
  <c r="K2584" i="20"/>
  <c r="K2585" i="20"/>
  <c r="K2586" i="20"/>
  <c r="K2587" i="20"/>
  <c r="K2588" i="20"/>
  <c r="K2589" i="20"/>
  <c r="K2590" i="20"/>
  <c r="K2591" i="20"/>
  <c r="K2592" i="20"/>
  <c r="K2593" i="20"/>
  <c r="K2594" i="20"/>
  <c r="K2595" i="20"/>
  <c r="K2596" i="20"/>
  <c r="K2597" i="20"/>
  <c r="K2598" i="20"/>
  <c r="K2599" i="20"/>
  <c r="K2600" i="20"/>
  <c r="K2601" i="20"/>
  <c r="K2602" i="20"/>
  <c r="K2603" i="20"/>
  <c r="K2604" i="20"/>
  <c r="K2605" i="20"/>
  <c r="K2606" i="20"/>
  <c r="K2607" i="20"/>
  <c r="K2608" i="20"/>
  <c r="K2609" i="20"/>
  <c r="K2610" i="20"/>
  <c r="K2611" i="20"/>
  <c r="K2612" i="20"/>
  <c r="K2613" i="20"/>
  <c r="K2614" i="20"/>
  <c r="K2615" i="20"/>
  <c r="K2616" i="20"/>
  <c r="K2617" i="20"/>
  <c r="K2618" i="20"/>
  <c r="K2619" i="20"/>
  <c r="K2620" i="20"/>
  <c r="K2621" i="20"/>
  <c r="K2622" i="20"/>
  <c r="K2623" i="20"/>
  <c r="K2624" i="20"/>
  <c r="K2625" i="20"/>
  <c r="K2626" i="20"/>
  <c r="K2627" i="20"/>
  <c r="K2628" i="20"/>
  <c r="K2629" i="20"/>
  <c r="K2630" i="20"/>
  <c r="K2631" i="20"/>
  <c r="K2632" i="20"/>
  <c r="K2633" i="20"/>
  <c r="K2634" i="20"/>
  <c r="K2635" i="20"/>
  <c r="K2636" i="20"/>
  <c r="K2637" i="20"/>
  <c r="K2638" i="20"/>
  <c r="K2639" i="20"/>
  <c r="K2640" i="20"/>
  <c r="K2641" i="20"/>
  <c r="K2642" i="20"/>
  <c r="K2643" i="20"/>
  <c r="K2644" i="20"/>
  <c r="K2645" i="20"/>
  <c r="K2646" i="20"/>
  <c r="K2647" i="20"/>
  <c r="K2648" i="20"/>
  <c r="K2649" i="20"/>
  <c r="K2650" i="20"/>
  <c r="K2651" i="20"/>
  <c r="K2652" i="20"/>
  <c r="K2653" i="20"/>
  <c r="K2654" i="20"/>
  <c r="K2655" i="20"/>
  <c r="K2656" i="20"/>
  <c r="K2657" i="20"/>
  <c r="K2658" i="20"/>
  <c r="K2659" i="20"/>
  <c r="K2660" i="20"/>
  <c r="K2661" i="20"/>
  <c r="K2662" i="20"/>
  <c r="K2663" i="20"/>
  <c r="K2664" i="20"/>
  <c r="K2665" i="20"/>
  <c r="K2666" i="20"/>
  <c r="K2667" i="20"/>
  <c r="K2668" i="20"/>
  <c r="K2669" i="20"/>
  <c r="K2670" i="20"/>
  <c r="K2671" i="20"/>
  <c r="K2672" i="20"/>
  <c r="K2673" i="20"/>
  <c r="K2674" i="20"/>
  <c r="K2675" i="20"/>
  <c r="K2676" i="20"/>
  <c r="K2677" i="20"/>
  <c r="K2678" i="20"/>
  <c r="K2679" i="20"/>
  <c r="K2680" i="20"/>
  <c r="K2681" i="20"/>
  <c r="K2682" i="20"/>
  <c r="K2683" i="20"/>
  <c r="K2684" i="20"/>
  <c r="K2685" i="20"/>
  <c r="K2686" i="20"/>
  <c r="K2687" i="20"/>
  <c r="K2688" i="20"/>
  <c r="K2689" i="20"/>
  <c r="K2690" i="20"/>
  <c r="K2691" i="20"/>
  <c r="K2692" i="20"/>
  <c r="K2693" i="20"/>
  <c r="K2694" i="20"/>
  <c r="K2695" i="20"/>
  <c r="K2696" i="20"/>
  <c r="K2697" i="20"/>
  <c r="K2698" i="20"/>
  <c r="K2699" i="20"/>
  <c r="K2700" i="20"/>
  <c r="K2701" i="20"/>
  <c r="K2702" i="20"/>
  <c r="K2703" i="20"/>
  <c r="K2704" i="20"/>
  <c r="K2705" i="20"/>
  <c r="K2706" i="20"/>
  <c r="K2707" i="20"/>
  <c r="K2708" i="20"/>
  <c r="K2709" i="20"/>
  <c r="K2710" i="20"/>
  <c r="K2711" i="20"/>
  <c r="K2712" i="20"/>
  <c r="K2713" i="20"/>
  <c r="K2714" i="20"/>
  <c r="K2715" i="20"/>
  <c r="K2716" i="20"/>
  <c r="K2717" i="20"/>
  <c r="K2718" i="20"/>
  <c r="K2719" i="20"/>
  <c r="K2720" i="20"/>
  <c r="K2721" i="20"/>
  <c r="K2722" i="20"/>
  <c r="K2723" i="20"/>
  <c r="K2724" i="20"/>
  <c r="K2725" i="20"/>
  <c r="K2726" i="20"/>
  <c r="K2727" i="20"/>
  <c r="K2728" i="20"/>
  <c r="K2729" i="20"/>
  <c r="K2730" i="20"/>
  <c r="K2731" i="20"/>
  <c r="K2732" i="20"/>
  <c r="K2733" i="20"/>
  <c r="K2734" i="20"/>
  <c r="K2735" i="20"/>
  <c r="K2736" i="20"/>
  <c r="K2737" i="20"/>
  <c r="K2738" i="20"/>
  <c r="K2739" i="20"/>
  <c r="K2740" i="20"/>
  <c r="K2741" i="20"/>
  <c r="K2742" i="20"/>
  <c r="K2743" i="20"/>
  <c r="K2744" i="20"/>
  <c r="K2745" i="20"/>
  <c r="K2746" i="20"/>
  <c r="K2747" i="20"/>
  <c r="K2748" i="20"/>
  <c r="K2749" i="20"/>
  <c r="K2750" i="20"/>
  <c r="K2751" i="20"/>
  <c r="K2752" i="20"/>
  <c r="K2753" i="20"/>
  <c r="K2754" i="20"/>
  <c r="K2755" i="20"/>
  <c r="K2756" i="20"/>
  <c r="K2757" i="20"/>
  <c r="K2758" i="20"/>
  <c r="K2759" i="20"/>
  <c r="K2760" i="20"/>
  <c r="K2761" i="20"/>
  <c r="K2762" i="20"/>
  <c r="K2763" i="20"/>
  <c r="K2764" i="20"/>
  <c r="K2765" i="20"/>
  <c r="K2766" i="20"/>
  <c r="K2767" i="20"/>
  <c r="K2768" i="20"/>
  <c r="K2769" i="20"/>
  <c r="K2770" i="20"/>
  <c r="K2771" i="20"/>
  <c r="K2772" i="20"/>
  <c r="K2773" i="20"/>
  <c r="K2774" i="20"/>
  <c r="K2775" i="20"/>
  <c r="K2776" i="20"/>
  <c r="K2777" i="20"/>
  <c r="K2778" i="20"/>
  <c r="K2779" i="20"/>
  <c r="K2780" i="20"/>
  <c r="K2781" i="20"/>
  <c r="K2782" i="20"/>
  <c r="K2783" i="20"/>
  <c r="K2784" i="20"/>
  <c r="K2785" i="20"/>
  <c r="K2786" i="20"/>
  <c r="K2787" i="20"/>
  <c r="K2788" i="20"/>
  <c r="K2789" i="20"/>
  <c r="K2790" i="20"/>
  <c r="K2791" i="20"/>
  <c r="K2792" i="20"/>
  <c r="K2793" i="20"/>
  <c r="K2794" i="20"/>
  <c r="K2795" i="20"/>
  <c r="K2796" i="20"/>
  <c r="K2797" i="20"/>
  <c r="K2798" i="20"/>
  <c r="K2799" i="20"/>
  <c r="K2800" i="20"/>
  <c r="K2801" i="20"/>
  <c r="K2802" i="20"/>
  <c r="K2803" i="20"/>
  <c r="K2804" i="20"/>
  <c r="K2805" i="20"/>
  <c r="K2806" i="20"/>
  <c r="K2807" i="20"/>
  <c r="K2808" i="20"/>
  <c r="K2809" i="20"/>
  <c r="K2810" i="20"/>
  <c r="K2811" i="20"/>
  <c r="K2812" i="20"/>
  <c r="K2813" i="20"/>
  <c r="K2814" i="20"/>
  <c r="K2815" i="20"/>
  <c r="K2816" i="20"/>
  <c r="K2817" i="20"/>
  <c r="K2818" i="20"/>
  <c r="K2819" i="20"/>
  <c r="K2820" i="20"/>
  <c r="K2821" i="20"/>
  <c r="K2822" i="20"/>
  <c r="K2823" i="20"/>
  <c r="K2824" i="20"/>
  <c r="K2825" i="20"/>
  <c r="K2826" i="20"/>
  <c r="K2827" i="20"/>
  <c r="K2828" i="20"/>
  <c r="K2829" i="20"/>
  <c r="K2830" i="20"/>
  <c r="K2831" i="20"/>
  <c r="K2832" i="20"/>
  <c r="K2833" i="20"/>
  <c r="K2834" i="20"/>
  <c r="K2835" i="20"/>
  <c r="K2836" i="20"/>
  <c r="K2837" i="20"/>
  <c r="K2838" i="20"/>
  <c r="K2839" i="20"/>
  <c r="K2840" i="20"/>
  <c r="K2841" i="20"/>
  <c r="K2842" i="20"/>
  <c r="K2843" i="20"/>
  <c r="K2844" i="20"/>
  <c r="K2845" i="20"/>
  <c r="K2846" i="20"/>
  <c r="K2847" i="20"/>
  <c r="K2848" i="20"/>
  <c r="K2849" i="20"/>
  <c r="K2850" i="20"/>
  <c r="K2851" i="20"/>
  <c r="K2852" i="20"/>
  <c r="K2853" i="20"/>
  <c r="K2854" i="20"/>
  <c r="K2855" i="20"/>
  <c r="K2856" i="20"/>
  <c r="K2857" i="20"/>
  <c r="K2858" i="20"/>
  <c r="K2859" i="20"/>
  <c r="K2860" i="20"/>
  <c r="K2861" i="20"/>
  <c r="K2862" i="20"/>
  <c r="K2863" i="20"/>
  <c r="K2864" i="20"/>
  <c r="K2865" i="20"/>
  <c r="K2866" i="20"/>
  <c r="K2867" i="20"/>
  <c r="K2868" i="20"/>
  <c r="K2869" i="20"/>
  <c r="K2870" i="20"/>
  <c r="K2871" i="20"/>
  <c r="K2872" i="20"/>
  <c r="K2873" i="20"/>
  <c r="K2874" i="20"/>
  <c r="K2875" i="20"/>
  <c r="K2876" i="20"/>
  <c r="K2877" i="20"/>
  <c r="K2878" i="20"/>
  <c r="K2879" i="20"/>
  <c r="K2880" i="20"/>
  <c r="K2881" i="20"/>
  <c r="K2882" i="20"/>
  <c r="K2883" i="20"/>
  <c r="K2884" i="20"/>
  <c r="K2885" i="20"/>
  <c r="K2886" i="20"/>
  <c r="K2887" i="20"/>
  <c r="K2888" i="20"/>
  <c r="K2889" i="20"/>
  <c r="K2890" i="20"/>
  <c r="K2891" i="20"/>
  <c r="K2892" i="20"/>
  <c r="K2893" i="20"/>
  <c r="K2894" i="20"/>
  <c r="K2895" i="20"/>
  <c r="K2896" i="20"/>
  <c r="K2897" i="20"/>
  <c r="K2898" i="20"/>
  <c r="K2899" i="20"/>
  <c r="K2900" i="20"/>
  <c r="K2901" i="20"/>
  <c r="K2902" i="20"/>
  <c r="K2903" i="20"/>
  <c r="K2904" i="20"/>
  <c r="K2905" i="20"/>
  <c r="K2906" i="20"/>
  <c r="K2907" i="20"/>
  <c r="K2908" i="20"/>
  <c r="K2909" i="20"/>
  <c r="K2910" i="20"/>
  <c r="K2911" i="20"/>
  <c r="K2912" i="20"/>
  <c r="K2913" i="20"/>
  <c r="K2914" i="20"/>
  <c r="K2915" i="20"/>
  <c r="K2916" i="20"/>
  <c r="K2917" i="20"/>
  <c r="K2918" i="20"/>
  <c r="K2919" i="20"/>
  <c r="K2920" i="20"/>
  <c r="K2921" i="20"/>
  <c r="K2922" i="20"/>
  <c r="K2923" i="20"/>
  <c r="K2924" i="20"/>
  <c r="K2925" i="20"/>
  <c r="K2926" i="20"/>
  <c r="K2927" i="20"/>
  <c r="K2928" i="20"/>
  <c r="K2929" i="20"/>
  <c r="K2930" i="20"/>
  <c r="K2931" i="20"/>
  <c r="K2932" i="20"/>
  <c r="K2933" i="20"/>
  <c r="K2934" i="20"/>
  <c r="K2935" i="20"/>
  <c r="K2936" i="20"/>
  <c r="K2937" i="20"/>
  <c r="K2938" i="20"/>
  <c r="K2939" i="20"/>
  <c r="K2940" i="20"/>
  <c r="K2941" i="20"/>
  <c r="K2942" i="20"/>
  <c r="K2943" i="20"/>
  <c r="K2944" i="20"/>
  <c r="K2945" i="20"/>
  <c r="K2946" i="20"/>
  <c r="K2947" i="20"/>
  <c r="K2948" i="20"/>
  <c r="K2949" i="20"/>
  <c r="K2950" i="20"/>
  <c r="K2951" i="20"/>
  <c r="K2952" i="20"/>
  <c r="K2953" i="20"/>
  <c r="K2954" i="20"/>
  <c r="K2955" i="20"/>
  <c r="K2956" i="20"/>
  <c r="K2957" i="20"/>
  <c r="K2958" i="20"/>
  <c r="K2959" i="20"/>
  <c r="K2960" i="20"/>
  <c r="K2961" i="20"/>
  <c r="K2962" i="20"/>
  <c r="K2963" i="20"/>
  <c r="K2964" i="20"/>
  <c r="K2965" i="20"/>
  <c r="K2966" i="20"/>
  <c r="K2967" i="20"/>
  <c r="K2968" i="20"/>
  <c r="K2969" i="20"/>
  <c r="K2970" i="20"/>
  <c r="K2971" i="20"/>
  <c r="K2972" i="20"/>
  <c r="K2973" i="20"/>
  <c r="K2974" i="20"/>
  <c r="K2975" i="20"/>
  <c r="K2976" i="20"/>
  <c r="K2977" i="20"/>
  <c r="K2978" i="20"/>
  <c r="K2979" i="20"/>
  <c r="K2980" i="20"/>
  <c r="K2981" i="20"/>
  <c r="K2982" i="20"/>
  <c r="K2983" i="20"/>
  <c r="K2984" i="20"/>
  <c r="K2985" i="20"/>
  <c r="K2986" i="20"/>
  <c r="K2987" i="20"/>
  <c r="K2988" i="20"/>
  <c r="K2989" i="20"/>
  <c r="K2990" i="20"/>
  <c r="K2991" i="20"/>
  <c r="K2992" i="20"/>
  <c r="K2993" i="20"/>
  <c r="K2994" i="20"/>
  <c r="K2995" i="20"/>
  <c r="K2996" i="20"/>
  <c r="K2997" i="20"/>
  <c r="K2998" i="20"/>
  <c r="K2999" i="20"/>
  <c r="K3000" i="20"/>
  <c r="K3001" i="20"/>
  <c r="G3" i="17"/>
  <c r="M3" i="17"/>
  <c r="O3" i="17"/>
  <c r="P3" i="17" s="1" a="1"/>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1002" i="17"/>
  <c r="G1003" i="17"/>
  <c r="G1004" i="17"/>
  <c r="G1005" i="17"/>
  <c r="G1006" i="17"/>
  <c r="G1007" i="17"/>
  <c r="G1008" i="17"/>
  <c r="G1009" i="17"/>
  <c r="G1010" i="17"/>
  <c r="G1011" i="17"/>
  <c r="G1012" i="17"/>
  <c r="G1013" i="17"/>
  <c r="G1014" i="17"/>
  <c r="G1015" i="17"/>
  <c r="G1016" i="17"/>
  <c r="G1017" i="17"/>
  <c r="G1018" i="17"/>
  <c r="G1019" i="17"/>
  <c r="G1020" i="17"/>
  <c r="G1021" i="17"/>
  <c r="G1022" i="17"/>
  <c r="G1023" i="17"/>
  <c r="G1024" i="17"/>
  <c r="G1025" i="17"/>
  <c r="G1026" i="17"/>
  <c r="G1027" i="17"/>
  <c r="G1028" i="17"/>
  <c r="G1029" i="17"/>
  <c r="G1030" i="17"/>
  <c r="G1031" i="17"/>
  <c r="G1032" i="17"/>
  <c r="G1033" i="17"/>
  <c r="G1034" i="17"/>
  <c r="G1035" i="17"/>
  <c r="G1036" i="17"/>
  <c r="G1037" i="17"/>
  <c r="G1038" i="17"/>
  <c r="G1039" i="17"/>
  <c r="G1040" i="17"/>
  <c r="G1041" i="17"/>
  <c r="G1042" i="17"/>
  <c r="G1043" i="17"/>
  <c r="G1044" i="17"/>
  <c r="G1045" i="17"/>
  <c r="G1046" i="17"/>
  <c r="G1047" i="17"/>
  <c r="G1048" i="17"/>
  <c r="G1049" i="17"/>
  <c r="G1050" i="17"/>
  <c r="G1051" i="17"/>
  <c r="G1052" i="17"/>
  <c r="G1053" i="17"/>
  <c r="G1054" i="17"/>
  <c r="G1055" i="17"/>
  <c r="G1056" i="17"/>
  <c r="G1057" i="17"/>
  <c r="G1058" i="17"/>
  <c r="G1059" i="17"/>
  <c r="G1060" i="17"/>
  <c r="G1061" i="17"/>
  <c r="G1062" i="17"/>
  <c r="G1063" i="17"/>
  <c r="G1064" i="17"/>
  <c r="G1065" i="17"/>
  <c r="G1066" i="17"/>
  <c r="G1067" i="17"/>
  <c r="G1068" i="17"/>
  <c r="G1069" i="17"/>
  <c r="G1070" i="17"/>
  <c r="G1071" i="17"/>
  <c r="G1072" i="17"/>
  <c r="G1073" i="17"/>
  <c r="G1074" i="17"/>
  <c r="G1075" i="17"/>
  <c r="G1076" i="17"/>
  <c r="G1077" i="17"/>
  <c r="G1078" i="17"/>
  <c r="G1079" i="17"/>
  <c r="G1080" i="17"/>
  <c r="G1081" i="17"/>
  <c r="G1082" i="17"/>
  <c r="G1083" i="17"/>
  <c r="G1084" i="17"/>
  <c r="G1085" i="17"/>
  <c r="G1086" i="17"/>
  <c r="G1087" i="17"/>
  <c r="G1088" i="17"/>
  <c r="G1089" i="17"/>
  <c r="G1090" i="17"/>
  <c r="G1091" i="17"/>
  <c r="G1092" i="17"/>
  <c r="G1093" i="17"/>
  <c r="G1094" i="17"/>
  <c r="G1095" i="17"/>
  <c r="G1096" i="17"/>
  <c r="G1097" i="17"/>
  <c r="G1098" i="17"/>
  <c r="G1099" i="17"/>
  <c r="G1100" i="17"/>
  <c r="G1101" i="17"/>
  <c r="G1102" i="17"/>
  <c r="G1103" i="17"/>
  <c r="G1104" i="17"/>
  <c r="G1105" i="17"/>
  <c r="G1106" i="17"/>
  <c r="G1107" i="17"/>
  <c r="G1108" i="17"/>
  <c r="G1109" i="17"/>
  <c r="G1110" i="17"/>
  <c r="G1111" i="17"/>
  <c r="G1112" i="17"/>
  <c r="G1113" i="17"/>
  <c r="G1114" i="17"/>
  <c r="G1115" i="17"/>
  <c r="G1116" i="17"/>
  <c r="G1117" i="17"/>
  <c r="G1118" i="17"/>
  <c r="G1119" i="17"/>
  <c r="G1120" i="17"/>
  <c r="G1121" i="17"/>
  <c r="G1122" i="17"/>
  <c r="G1123" i="17"/>
  <c r="G1124" i="17"/>
  <c r="G1125" i="17"/>
  <c r="G1126" i="17"/>
  <c r="G1127" i="17"/>
  <c r="G1128" i="17"/>
  <c r="G1129" i="17"/>
  <c r="G1130" i="17"/>
  <c r="G1131" i="17"/>
  <c r="G1132" i="17"/>
  <c r="G1133" i="17"/>
  <c r="G1134" i="17"/>
  <c r="G1135" i="17"/>
  <c r="G1136" i="17"/>
  <c r="G1137" i="17"/>
  <c r="G1138" i="17"/>
  <c r="G1139" i="17"/>
  <c r="G1140" i="17"/>
  <c r="G1141" i="17"/>
  <c r="G1142" i="17"/>
  <c r="G1143" i="17"/>
  <c r="G1144" i="17"/>
  <c r="G1145" i="17"/>
  <c r="G1146" i="17"/>
  <c r="G1147" i="17"/>
  <c r="G1148" i="17"/>
  <c r="G1149" i="17"/>
  <c r="G1150" i="17"/>
  <c r="G1151" i="17"/>
  <c r="G1152" i="17"/>
  <c r="G1153" i="17"/>
  <c r="G1154" i="17"/>
  <c r="G1155" i="17"/>
  <c r="G1156" i="17"/>
  <c r="G1157" i="17"/>
  <c r="G1158" i="17"/>
  <c r="G1159" i="17"/>
  <c r="G1160" i="17"/>
  <c r="G1161" i="17"/>
  <c r="G1162" i="17"/>
  <c r="G1163" i="17"/>
  <c r="G1164" i="17"/>
  <c r="G1165" i="17"/>
  <c r="G1166" i="17"/>
  <c r="G1167" i="17"/>
  <c r="G1168" i="17"/>
  <c r="G1169" i="17"/>
  <c r="G1170" i="17"/>
  <c r="G1171" i="17"/>
  <c r="G1172" i="17"/>
  <c r="G1173" i="17"/>
  <c r="G1174" i="17"/>
  <c r="G1175" i="17"/>
  <c r="G1176" i="17"/>
  <c r="G1177" i="17"/>
  <c r="G1178" i="17"/>
  <c r="G1179" i="17"/>
  <c r="G1180" i="17"/>
  <c r="G1181" i="17"/>
  <c r="G1182" i="17"/>
  <c r="G1183" i="17"/>
  <c r="G1184" i="17"/>
  <c r="G1185" i="17"/>
  <c r="G1186" i="17"/>
  <c r="G1187" i="17"/>
  <c r="G1188" i="17"/>
  <c r="G1189" i="17"/>
  <c r="G1190" i="17"/>
  <c r="G1191" i="17"/>
  <c r="G1192" i="17"/>
  <c r="G1193" i="17"/>
  <c r="G1194" i="17"/>
  <c r="G1195" i="17"/>
  <c r="G1196" i="17"/>
  <c r="G1197" i="17"/>
  <c r="G1198" i="17"/>
  <c r="G1199" i="17"/>
  <c r="G1200" i="17"/>
  <c r="G1201" i="17"/>
  <c r="G1202" i="17"/>
  <c r="G1203" i="17"/>
  <c r="G1204" i="17"/>
  <c r="G1205" i="17"/>
  <c r="G1206" i="17"/>
  <c r="G1207" i="17"/>
  <c r="G1208" i="17"/>
  <c r="G1209" i="17"/>
  <c r="G1210" i="17"/>
  <c r="G1211" i="17"/>
  <c r="G1212" i="17"/>
  <c r="G1213" i="17"/>
  <c r="G1214" i="17"/>
  <c r="G1215" i="17"/>
  <c r="G1216" i="17"/>
  <c r="G1217" i="17"/>
  <c r="G1218" i="17"/>
  <c r="G1219" i="17"/>
  <c r="G1220" i="17"/>
  <c r="G1221" i="17"/>
  <c r="G1222" i="17"/>
  <c r="G1223" i="17"/>
  <c r="G1224" i="17"/>
  <c r="G1225" i="17"/>
  <c r="G1226" i="17"/>
  <c r="G1227" i="17"/>
  <c r="G1228" i="17"/>
  <c r="G1229" i="17"/>
  <c r="G1230" i="17"/>
  <c r="G1231" i="17"/>
  <c r="G1232" i="17"/>
  <c r="G1233" i="17"/>
  <c r="G1234" i="17"/>
  <c r="G1235" i="17"/>
  <c r="G1236" i="17"/>
  <c r="G1237" i="17"/>
  <c r="G1238" i="17"/>
  <c r="G1239" i="17"/>
  <c r="G1240" i="17"/>
  <c r="G1241" i="17"/>
  <c r="G1242" i="17"/>
  <c r="G1243" i="17"/>
  <c r="G1244" i="17"/>
  <c r="G1245" i="17"/>
  <c r="G1246" i="17"/>
  <c r="G1247" i="17"/>
  <c r="G1248" i="17"/>
  <c r="G1249" i="17"/>
  <c r="G1250" i="17"/>
  <c r="G1251" i="17"/>
  <c r="G1252" i="17"/>
  <c r="G1253" i="17"/>
  <c r="G1254" i="17"/>
  <c r="G1255" i="17"/>
  <c r="G1256" i="17"/>
  <c r="G1257" i="17"/>
  <c r="G1258" i="17"/>
  <c r="G1259" i="17"/>
  <c r="G1260" i="17"/>
  <c r="G1261" i="17"/>
  <c r="G1262" i="17"/>
  <c r="G1263" i="17"/>
  <c r="G1264" i="17"/>
  <c r="G1265" i="17"/>
  <c r="G1266" i="17"/>
  <c r="G1267" i="17"/>
  <c r="G1268" i="17"/>
  <c r="G1269" i="17"/>
  <c r="G1270" i="17"/>
  <c r="G1271" i="17"/>
  <c r="G1272" i="17"/>
  <c r="G1273" i="17"/>
  <c r="G1274" i="17"/>
  <c r="G1275" i="17"/>
  <c r="G1276" i="17"/>
  <c r="G1277" i="17"/>
  <c r="G1278" i="17"/>
  <c r="G1279" i="17"/>
  <c r="G1280" i="17"/>
  <c r="G1281" i="17"/>
  <c r="G1282" i="17"/>
  <c r="G1283" i="17"/>
  <c r="G1284" i="17"/>
  <c r="G1285" i="17"/>
  <c r="G1286" i="17"/>
  <c r="G1287" i="17"/>
  <c r="G1288" i="17"/>
  <c r="G1289" i="17"/>
  <c r="G1290" i="17"/>
  <c r="G1291" i="17"/>
  <c r="G1292" i="17"/>
  <c r="G1293" i="17"/>
  <c r="G1294" i="17"/>
  <c r="G1295" i="17"/>
  <c r="G1296" i="17"/>
  <c r="G1297" i="17"/>
  <c r="G1298" i="17"/>
  <c r="G1299" i="17"/>
  <c r="G1300" i="17"/>
  <c r="G1301" i="17"/>
  <c r="G1302" i="17"/>
  <c r="G1303" i="17"/>
  <c r="G1304" i="17"/>
  <c r="G1305" i="17"/>
  <c r="G1306" i="17"/>
  <c r="G1307" i="17"/>
  <c r="G1308" i="17"/>
  <c r="G1309" i="17"/>
  <c r="G1310" i="17"/>
  <c r="G1311" i="17"/>
  <c r="G1312" i="17"/>
  <c r="G1313" i="17"/>
  <c r="G1314" i="17"/>
  <c r="G1315" i="17"/>
  <c r="G1316" i="17"/>
  <c r="G1317" i="17"/>
  <c r="G1318" i="17"/>
  <c r="G1319" i="17"/>
  <c r="G1320" i="17"/>
  <c r="G1321" i="17"/>
  <c r="G1322" i="17"/>
  <c r="G1323" i="17"/>
  <c r="G1324" i="17"/>
  <c r="G1325" i="17"/>
  <c r="G1326" i="17"/>
  <c r="G1327" i="17"/>
  <c r="G1328" i="17"/>
  <c r="G1329" i="17"/>
  <c r="G1330" i="17"/>
  <c r="G1331" i="17"/>
  <c r="G1332" i="17"/>
  <c r="G1333" i="17"/>
  <c r="G1334" i="17"/>
  <c r="G1335" i="17"/>
  <c r="G1336" i="17"/>
  <c r="G1337" i="17"/>
  <c r="G1338" i="17"/>
  <c r="G1339" i="17"/>
  <c r="G1340" i="17"/>
  <c r="G1341" i="17"/>
  <c r="G1342" i="17"/>
  <c r="G1343" i="17"/>
  <c r="G1344" i="17"/>
  <c r="G1345" i="17"/>
  <c r="G1346" i="17"/>
  <c r="G1347" i="17"/>
  <c r="G1348" i="17"/>
  <c r="G1349" i="17"/>
  <c r="G1350" i="17"/>
  <c r="G1351" i="17"/>
  <c r="G1352" i="17"/>
  <c r="G1353" i="17"/>
  <c r="G1354" i="17"/>
  <c r="G1355" i="17"/>
  <c r="G1356" i="17"/>
  <c r="G1357" i="17"/>
  <c r="G1358" i="17"/>
  <c r="G1359" i="17"/>
  <c r="G1360" i="17"/>
  <c r="G1361" i="17"/>
  <c r="G1362" i="17"/>
  <c r="G1363" i="17"/>
  <c r="G1364" i="17"/>
  <c r="G1365" i="17"/>
  <c r="G1366" i="17"/>
  <c r="G1367" i="17"/>
  <c r="G1368" i="17"/>
  <c r="G1369" i="17"/>
  <c r="G1370" i="17"/>
  <c r="G1371" i="17"/>
  <c r="G1372" i="17"/>
  <c r="G1373" i="17"/>
  <c r="G1374" i="17"/>
  <c r="G1375" i="17"/>
  <c r="G1376" i="17"/>
  <c r="G1377" i="17"/>
  <c r="G1378" i="17"/>
  <c r="G1379" i="17"/>
  <c r="G1380" i="17"/>
  <c r="G1381" i="17"/>
  <c r="G1382" i="17"/>
  <c r="G1383" i="17"/>
  <c r="G1384" i="17"/>
  <c r="G1385" i="17"/>
  <c r="G1386" i="17"/>
  <c r="G1387" i="17"/>
  <c r="G1388" i="17"/>
  <c r="G1389" i="17"/>
  <c r="G1390" i="17"/>
  <c r="G1391" i="17"/>
  <c r="G1392" i="17"/>
  <c r="G1393" i="17"/>
  <c r="G1394" i="17"/>
  <c r="G1395" i="17"/>
  <c r="G1396" i="17"/>
  <c r="G1397" i="17"/>
  <c r="G1398" i="17"/>
  <c r="G1399" i="17"/>
  <c r="G1400" i="17"/>
  <c r="G1401" i="17"/>
  <c r="G1402" i="17"/>
  <c r="G1403" i="17"/>
  <c r="G1404" i="17"/>
  <c r="G1405" i="17"/>
  <c r="G1406" i="17"/>
  <c r="G1407" i="17"/>
  <c r="G1408" i="17"/>
  <c r="G1409" i="17"/>
  <c r="G1410" i="17"/>
  <c r="G1411" i="17"/>
  <c r="G1412" i="17"/>
  <c r="G1413" i="17"/>
  <c r="G1414" i="17"/>
  <c r="G1415" i="17"/>
  <c r="G1416" i="17"/>
  <c r="G1417" i="17"/>
  <c r="G1418" i="17"/>
  <c r="G1419" i="17"/>
  <c r="G1420" i="17"/>
  <c r="G1421" i="17"/>
  <c r="G1422" i="17"/>
  <c r="G1423" i="17"/>
  <c r="G1424" i="17"/>
  <c r="G1425" i="17"/>
  <c r="G1426" i="17"/>
  <c r="G1427" i="17"/>
  <c r="G1428" i="17"/>
  <c r="G1429" i="17"/>
  <c r="G1430" i="17"/>
  <c r="G1431" i="17"/>
  <c r="G1432" i="17"/>
  <c r="G1433" i="17"/>
  <c r="G1434" i="17"/>
  <c r="G1435" i="17"/>
  <c r="G1436" i="17"/>
  <c r="G1437" i="17"/>
  <c r="G1438" i="17"/>
  <c r="G1439" i="17"/>
  <c r="G1440" i="17"/>
  <c r="G1441" i="17"/>
  <c r="G1442" i="17"/>
  <c r="G1443" i="17"/>
  <c r="G1444" i="17"/>
  <c r="G1445" i="17"/>
  <c r="G1446" i="17"/>
  <c r="G1447" i="17"/>
  <c r="G1448" i="17"/>
  <c r="G1449" i="17"/>
  <c r="G1450" i="17"/>
  <c r="G1451" i="17"/>
  <c r="G1452" i="17"/>
  <c r="G1453" i="17"/>
  <c r="G1454" i="17"/>
  <c r="G1455" i="17"/>
  <c r="G1456" i="17"/>
  <c r="G1457" i="17"/>
  <c r="G1458" i="17"/>
  <c r="G1459" i="17"/>
  <c r="G1460" i="17"/>
  <c r="G1461" i="17"/>
  <c r="G1462" i="17"/>
  <c r="G1463" i="17"/>
  <c r="G1464" i="17"/>
  <c r="G1465" i="17"/>
  <c r="G1466" i="17"/>
  <c r="G1467" i="17"/>
  <c r="G1468" i="17"/>
  <c r="G1469" i="17"/>
  <c r="G1470" i="17"/>
  <c r="G1471" i="17"/>
  <c r="G1472" i="17"/>
  <c r="G1473" i="17"/>
  <c r="G1474" i="17"/>
  <c r="G1475" i="17"/>
  <c r="G1476" i="17"/>
  <c r="G1477" i="17"/>
  <c r="G1478" i="17"/>
  <c r="G1479" i="17"/>
  <c r="G1480" i="17"/>
  <c r="G1481" i="17"/>
  <c r="G1482" i="17"/>
  <c r="G1483" i="17"/>
  <c r="G1484" i="17"/>
  <c r="G1485" i="17"/>
  <c r="G1486" i="17"/>
  <c r="G1487" i="17"/>
  <c r="G1488" i="17"/>
  <c r="G1489" i="17"/>
  <c r="G1490" i="17"/>
  <c r="G1491" i="17"/>
  <c r="G1492" i="17"/>
  <c r="G1493" i="17"/>
  <c r="G1494" i="17"/>
  <c r="G1495" i="17"/>
  <c r="G1496" i="17"/>
  <c r="G1497" i="17"/>
  <c r="G1498" i="17"/>
  <c r="G1499" i="17"/>
  <c r="G1500" i="17"/>
  <c r="G1501" i="17"/>
  <c r="G1502" i="17"/>
  <c r="G1503" i="17"/>
  <c r="G1504" i="17"/>
  <c r="G1505" i="17"/>
  <c r="G1506" i="17"/>
  <c r="G1507" i="17"/>
  <c r="G1508" i="17"/>
  <c r="G1509" i="17"/>
  <c r="G1510" i="17"/>
  <c r="G1511" i="17"/>
  <c r="G1512" i="17"/>
  <c r="G1513" i="17"/>
  <c r="G1514" i="17"/>
  <c r="G1515" i="17"/>
  <c r="G1516" i="17"/>
  <c r="G1517" i="17"/>
  <c r="G1518" i="17"/>
  <c r="G1519" i="17"/>
  <c r="G1520" i="17"/>
  <c r="G1521" i="17"/>
  <c r="G1522" i="17"/>
  <c r="G1523" i="17"/>
  <c r="G1524" i="17"/>
  <c r="G1525" i="17"/>
  <c r="G1526" i="17"/>
  <c r="G1527" i="17"/>
  <c r="G1528" i="17"/>
  <c r="G1529" i="17"/>
  <c r="G1530" i="17"/>
  <c r="G1531" i="17"/>
  <c r="G1532" i="17"/>
  <c r="G1533" i="17"/>
  <c r="G1534" i="17"/>
  <c r="G1535" i="17"/>
  <c r="G1536" i="17"/>
  <c r="G1537" i="17"/>
  <c r="G1538" i="17"/>
  <c r="G1539" i="17"/>
  <c r="G1540" i="17"/>
  <c r="G1541" i="17"/>
  <c r="G1542" i="17"/>
  <c r="G1543" i="17"/>
  <c r="G1544" i="17"/>
  <c r="G1545" i="17"/>
  <c r="G1546" i="17"/>
  <c r="G1547" i="17"/>
  <c r="G1548" i="17"/>
  <c r="G1549" i="17"/>
  <c r="G1550" i="17"/>
  <c r="G1551" i="17"/>
  <c r="G1552" i="17"/>
  <c r="G1553" i="17"/>
  <c r="G1554" i="17"/>
  <c r="G1555" i="17"/>
  <c r="G1556" i="17"/>
  <c r="G1557" i="17"/>
  <c r="G1558" i="17"/>
  <c r="G1559" i="17"/>
  <c r="G1560" i="17"/>
  <c r="G1561" i="17"/>
  <c r="G1562" i="17"/>
  <c r="G1563" i="17"/>
  <c r="G1564" i="17"/>
  <c r="G1565" i="17"/>
  <c r="G1566" i="17"/>
  <c r="G1567" i="17"/>
  <c r="G1568" i="17"/>
  <c r="G1569" i="17"/>
  <c r="G1570" i="17"/>
  <c r="G1571" i="17"/>
  <c r="G1572" i="17"/>
  <c r="G1573" i="17"/>
  <c r="G1574" i="17"/>
  <c r="G1575" i="17"/>
  <c r="G1576" i="17"/>
  <c r="G1577" i="17"/>
  <c r="G1578" i="17"/>
  <c r="G1579" i="17"/>
  <c r="G1580" i="17"/>
  <c r="G1581" i="17"/>
  <c r="G1582" i="17"/>
  <c r="G1583" i="17"/>
  <c r="G1584" i="17"/>
  <c r="G1585" i="17"/>
  <c r="G1586" i="17"/>
  <c r="G1587" i="17"/>
  <c r="G1588" i="17"/>
  <c r="G1589" i="17"/>
  <c r="G1590" i="17"/>
  <c r="G1591" i="17"/>
  <c r="G1592" i="17"/>
  <c r="G1593" i="17"/>
  <c r="G1594" i="17"/>
  <c r="G1595" i="17"/>
  <c r="G1596" i="17"/>
  <c r="G1597" i="17"/>
  <c r="G1598" i="17"/>
  <c r="G1599" i="17"/>
  <c r="G1600" i="17"/>
  <c r="G1601" i="17"/>
  <c r="G1602" i="17"/>
  <c r="G1603" i="17"/>
  <c r="G1604" i="17"/>
  <c r="G1605" i="17"/>
  <c r="G1606" i="17"/>
  <c r="G1607" i="17"/>
  <c r="G1608" i="17"/>
  <c r="G1609" i="17"/>
  <c r="G1610" i="17"/>
  <c r="G1611" i="17"/>
  <c r="G1612" i="17"/>
  <c r="G1613" i="17"/>
  <c r="G1614" i="17"/>
  <c r="G1615" i="17"/>
  <c r="G1616" i="17"/>
  <c r="G1617" i="17"/>
  <c r="G1618" i="17"/>
  <c r="G1619" i="17"/>
  <c r="G1620" i="17"/>
  <c r="G1621" i="17"/>
  <c r="G1622" i="17"/>
  <c r="G1623" i="17"/>
  <c r="G1624" i="17"/>
  <c r="G1625" i="17"/>
  <c r="G1626" i="17"/>
  <c r="G1627" i="17"/>
  <c r="G1628" i="17"/>
  <c r="G1629" i="17"/>
  <c r="G1630" i="17"/>
  <c r="G1631" i="17"/>
  <c r="G1632" i="17"/>
  <c r="G1633" i="17"/>
  <c r="G1634" i="17"/>
  <c r="G1635" i="17"/>
  <c r="G1636" i="17"/>
  <c r="G1637" i="17"/>
  <c r="G1638" i="17"/>
  <c r="G1639" i="17"/>
  <c r="G1640" i="17"/>
  <c r="G1641" i="17"/>
  <c r="G1642" i="17"/>
  <c r="G1643" i="17"/>
  <c r="G1644" i="17"/>
  <c r="G1645" i="17"/>
  <c r="G1646" i="17"/>
  <c r="G1647" i="17"/>
  <c r="G1648" i="17"/>
  <c r="G1649" i="17"/>
  <c r="G1650" i="17"/>
  <c r="G1651" i="17"/>
  <c r="G1652" i="17"/>
  <c r="G1653" i="17"/>
  <c r="G1654" i="17"/>
  <c r="G1655" i="17"/>
  <c r="G1656" i="17"/>
  <c r="G1657" i="17"/>
  <c r="G1658" i="17"/>
  <c r="G1659" i="17"/>
  <c r="G1660" i="17"/>
  <c r="G1661" i="17"/>
  <c r="G1662" i="17"/>
  <c r="G1663" i="17"/>
  <c r="G1664" i="17"/>
  <c r="G1665" i="17"/>
  <c r="G1666" i="17"/>
  <c r="G1667" i="17"/>
  <c r="G1668" i="17"/>
  <c r="G1669" i="17"/>
  <c r="G1670" i="17"/>
  <c r="G1671" i="17"/>
  <c r="G1672" i="17"/>
  <c r="G1673" i="17"/>
  <c r="G1674" i="17"/>
  <c r="G1675" i="17"/>
  <c r="G1676" i="17"/>
  <c r="G1677" i="17"/>
  <c r="G1678" i="17"/>
  <c r="G1679" i="17"/>
  <c r="G1680" i="17"/>
  <c r="G1681" i="17"/>
  <c r="G1682" i="17"/>
  <c r="G1683" i="17"/>
  <c r="G1684" i="17"/>
  <c r="G1685" i="17"/>
  <c r="G1686" i="17"/>
  <c r="G1687" i="17"/>
  <c r="G1688" i="17"/>
  <c r="G1689" i="17"/>
  <c r="G1690" i="17"/>
  <c r="G1691" i="17"/>
  <c r="G1692" i="17"/>
  <c r="G1693" i="17"/>
  <c r="G1694" i="17"/>
  <c r="G1695" i="17"/>
  <c r="G1696" i="17"/>
  <c r="G1697" i="17"/>
  <c r="G1698" i="17"/>
  <c r="G1699" i="17"/>
  <c r="G1700" i="17"/>
  <c r="G1701" i="17"/>
  <c r="G1702" i="17"/>
  <c r="G1703" i="17"/>
  <c r="G1704" i="17"/>
  <c r="G1705" i="17"/>
  <c r="G1706" i="17"/>
  <c r="G1707" i="17"/>
  <c r="G1708" i="17"/>
  <c r="G1709" i="17"/>
  <c r="G1710" i="17"/>
  <c r="G1711" i="17"/>
  <c r="G1712" i="17"/>
  <c r="G1713" i="17"/>
  <c r="G1714" i="17"/>
  <c r="G1715" i="17"/>
  <c r="G1716" i="17"/>
  <c r="G1717" i="17"/>
  <c r="G1718" i="17"/>
  <c r="G1719" i="17"/>
  <c r="G1720" i="17"/>
  <c r="G1721" i="17"/>
  <c r="G1722" i="17"/>
  <c r="G1723" i="17"/>
  <c r="G1724" i="17"/>
  <c r="G1725" i="17"/>
  <c r="G1726" i="17"/>
  <c r="G1727" i="17"/>
  <c r="G1728" i="17"/>
  <c r="G1729" i="17"/>
  <c r="G1730" i="17"/>
  <c r="G1731" i="17"/>
  <c r="G1732" i="17"/>
  <c r="G1733" i="17"/>
  <c r="G1734" i="17"/>
  <c r="G1735" i="17"/>
  <c r="G1736" i="17"/>
  <c r="G1737" i="17"/>
  <c r="G1738" i="17"/>
  <c r="G1739" i="17"/>
  <c r="G1740" i="17"/>
  <c r="G1741" i="17"/>
  <c r="G1742" i="17"/>
  <c r="G1743" i="17"/>
  <c r="G1744" i="17"/>
  <c r="G1745" i="17"/>
  <c r="G1746" i="17"/>
  <c r="G1747" i="17"/>
  <c r="G1748" i="17"/>
  <c r="G1749" i="17"/>
  <c r="G1750" i="17"/>
  <c r="G1751" i="17"/>
  <c r="G1752" i="17"/>
  <c r="G1753" i="17"/>
  <c r="G1754" i="17"/>
  <c r="G1755" i="17"/>
  <c r="G1756" i="17"/>
  <c r="G1757" i="17"/>
  <c r="G1758" i="17"/>
  <c r="G1759" i="17"/>
  <c r="G1760" i="17"/>
  <c r="G1761" i="17"/>
  <c r="G1762" i="17"/>
  <c r="G1763" i="17"/>
  <c r="G1764" i="17"/>
  <c r="G1765" i="17"/>
  <c r="G1766" i="17"/>
  <c r="G1767" i="17"/>
  <c r="G1768" i="17"/>
  <c r="G1769" i="17"/>
  <c r="G1770" i="17"/>
  <c r="G1771" i="17"/>
  <c r="G1772" i="17"/>
  <c r="G1773" i="17"/>
  <c r="G1774" i="17"/>
  <c r="G1775" i="17"/>
  <c r="G1776" i="17"/>
  <c r="G1777" i="17"/>
  <c r="G1778" i="17"/>
  <c r="G1779" i="17"/>
  <c r="G1780" i="17"/>
  <c r="G1781" i="17"/>
  <c r="G1782" i="17"/>
  <c r="G1783" i="17"/>
  <c r="G1784" i="17"/>
  <c r="G1785" i="17"/>
  <c r="G1786" i="17"/>
  <c r="G1787" i="17"/>
  <c r="G1788" i="17"/>
  <c r="G1789" i="17"/>
  <c r="G1790" i="17"/>
  <c r="G1791" i="17"/>
  <c r="G1792" i="17"/>
  <c r="G1793" i="17"/>
  <c r="G1794" i="17"/>
  <c r="G1795" i="17"/>
  <c r="G1796" i="17"/>
  <c r="G1797" i="17"/>
  <c r="G1798" i="17"/>
  <c r="G1799" i="17"/>
  <c r="G1800" i="17"/>
  <c r="G1801" i="17"/>
  <c r="G1802" i="17"/>
  <c r="G1803" i="17"/>
  <c r="G1804" i="17"/>
  <c r="G1805" i="17"/>
  <c r="G1806" i="17"/>
  <c r="G1807" i="17"/>
  <c r="G1808" i="17"/>
  <c r="G1809" i="17"/>
  <c r="G1810" i="17"/>
  <c r="G1811" i="17"/>
  <c r="G1812" i="17"/>
  <c r="G1813" i="17"/>
  <c r="G1814" i="17"/>
  <c r="G1815" i="17"/>
  <c r="G1816" i="17"/>
  <c r="G1817" i="17"/>
  <c r="G1818" i="17"/>
  <c r="G1819" i="17"/>
  <c r="G1820" i="17"/>
  <c r="G1821" i="17"/>
  <c r="G1822" i="17"/>
  <c r="G1823" i="17"/>
  <c r="G1824" i="17"/>
  <c r="G1825" i="17"/>
  <c r="G1826" i="17"/>
  <c r="G1827" i="17"/>
  <c r="G1828" i="17"/>
  <c r="G1829" i="17"/>
  <c r="G1830" i="17"/>
  <c r="G1831" i="17"/>
  <c r="G1832" i="17"/>
  <c r="G1833" i="17"/>
  <c r="G1834" i="17"/>
  <c r="G1835" i="17"/>
  <c r="G1836" i="17"/>
  <c r="G1837" i="17"/>
  <c r="G1838" i="17"/>
  <c r="G1839" i="17"/>
  <c r="G1840" i="17"/>
  <c r="G1841" i="17"/>
  <c r="G1842" i="17"/>
  <c r="G1843" i="17"/>
  <c r="G1844" i="17"/>
  <c r="G1845" i="17"/>
  <c r="G1846" i="17"/>
  <c r="G1847" i="17"/>
  <c r="G1848" i="17"/>
  <c r="G1849" i="17"/>
  <c r="G1850" i="17"/>
  <c r="G1851" i="17"/>
  <c r="G1852" i="17"/>
  <c r="G1853" i="17"/>
  <c r="G1854" i="17"/>
  <c r="G1855" i="17"/>
  <c r="G1856" i="17"/>
  <c r="G1857" i="17"/>
  <c r="G1858" i="17"/>
  <c r="G1859" i="17"/>
  <c r="G1860" i="17"/>
  <c r="G1861" i="17"/>
  <c r="G1862" i="17"/>
  <c r="G1863" i="17"/>
  <c r="G1864" i="17"/>
  <c r="G1865" i="17"/>
  <c r="G1866" i="17"/>
  <c r="G1867" i="17"/>
  <c r="G1868" i="17"/>
  <c r="G1869" i="17"/>
  <c r="G1870" i="17"/>
  <c r="G1871" i="17"/>
  <c r="G1872" i="17"/>
  <c r="G1873" i="17"/>
  <c r="G1874" i="17"/>
  <c r="G1875" i="17"/>
  <c r="G1876" i="17"/>
  <c r="G1877" i="17"/>
  <c r="G1878" i="17"/>
  <c r="G1879" i="17"/>
  <c r="G1880" i="17"/>
  <c r="G1881" i="17"/>
  <c r="G1882" i="17"/>
  <c r="G1883" i="17"/>
  <c r="G1884" i="17"/>
  <c r="G1885" i="17"/>
  <c r="G1886" i="17"/>
  <c r="G1887" i="17"/>
  <c r="G1888" i="17"/>
  <c r="G1889" i="17"/>
  <c r="G1890" i="17"/>
  <c r="G1891" i="17"/>
  <c r="G1892" i="17"/>
  <c r="G1893" i="17"/>
  <c r="G1894" i="17"/>
  <c r="G1895" i="17"/>
  <c r="G1896" i="17"/>
  <c r="G1897" i="17"/>
  <c r="G1898" i="17"/>
  <c r="G1899" i="17"/>
  <c r="G1900" i="17"/>
  <c r="G1901" i="17"/>
  <c r="G1902" i="17"/>
  <c r="G1903" i="17"/>
  <c r="G1904" i="17"/>
  <c r="G1905" i="17"/>
  <c r="G1906" i="17"/>
  <c r="G1907" i="17"/>
  <c r="G1908" i="17"/>
  <c r="G1909" i="17"/>
  <c r="G1910" i="17"/>
  <c r="G1911" i="17"/>
  <c r="G1912" i="17"/>
  <c r="G1913" i="17"/>
  <c r="G1914" i="17"/>
  <c r="G1915" i="17"/>
  <c r="G1916" i="17"/>
  <c r="G1917" i="17"/>
  <c r="G1918" i="17"/>
  <c r="G1919" i="17"/>
  <c r="G1920" i="17"/>
  <c r="G1921" i="17"/>
  <c r="G1922" i="17"/>
  <c r="G1923" i="17"/>
  <c r="G1924" i="17"/>
  <c r="G1925" i="17"/>
  <c r="G1926" i="17"/>
  <c r="G1927" i="17"/>
  <c r="G1928" i="17"/>
  <c r="G1929" i="17"/>
  <c r="G1930" i="17"/>
  <c r="G1931" i="17"/>
  <c r="G1932" i="17"/>
  <c r="G1933" i="17"/>
  <c r="G1934" i="17"/>
  <c r="G1935" i="17"/>
  <c r="G1936" i="17"/>
  <c r="G1937" i="17"/>
  <c r="G1938" i="17"/>
  <c r="G1939" i="17"/>
  <c r="G1940" i="17"/>
  <c r="G1941" i="17"/>
  <c r="G1942" i="17"/>
  <c r="G1943" i="17"/>
  <c r="G1944" i="17"/>
  <c r="G1945" i="17"/>
  <c r="G1946" i="17"/>
  <c r="G1947" i="17"/>
  <c r="G1948" i="17"/>
  <c r="G1949" i="17"/>
  <c r="G1950" i="17"/>
  <c r="G1951" i="17"/>
  <c r="G1952" i="17"/>
  <c r="G1953" i="17"/>
  <c r="G1954" i="17"/>
  <c r="G1955" i="17"/>
  <c r="G1956" i="17"/>
  <c r="G1957" i="17"/>
  <c r="G1958" i="17"/>
  <c r="G1959" i="17"/>
  <c r="G1960" i="17"/>
  <c r="G1961" i="17"/>
  <c r="G1962" i="17"/>
  <c r="G1963" i="17"/>
  <c r="G1964" i="17"/>
  <c r="G1965" i="17"/>
  <c r="G1966" i="17"/>
  <c r="G1967" i="17"/>
  <c r="G1968" i="17"/>
  <c r="G1969" i="17"/>
  <c r="G1970" i="17"/>
  <c r="G1971" i="17"/>
  <c r="G1972" i="17"/>
  <c r="G1973" i="17"/>
  <c r="G1974" i="17"/>
  <c r="G1975" i="17"/>
  <c r="G1976" i="17"/>
  <c r="G1977" i="17"/>
  <c r="G1978" i="17"/>
  <c r="G1979" i="17"/>
  <c r="G1980" i="17"/>
  <c r="G1981" i="17"/>
  <c r="G1982" i="17"/>
  <c r="G1983" i="17"/>
  <c r="G1984" i="17"/>
  <c r="G1985" i="17"/>
  <c r="G1986" i="17"/>
  <c r="G1987" i="17"/>
  <c r="G1988" i="17"/>
  <c r="G1989" i="17"/>
  <c r="G1990" i="17"/>
  <c r="G1991" i="17"/>
  <c r="G1992" i="17"/>
  <c r="G1993" i="17"/>
  <c r="G1994" i="17"/>
  <c r="G1995" i="17"/>
  <c r="G1996" i="17"/>
  <c r="G1997" i="17"/>
  <c r="G1998" i="17"/>
  <c r="G1999" i="17"/>
  <c r="G2000" i="17"/>
  <c r="E2009" i="17"/>
  <c r="E2004" i="17"/>
  <c r="O4" i="17"/>
  <c r="P4" i="17" s="1" a="1"/>
  <c r="O5" i="17"/>
  <c r="P5" i="17" s="1" a="1"/>
  <c r="O6" i="17"/>
  <c r="P6" i="17" s="1" a="1"/>
  <c r="O7" i="17"/>
  <c r="P7" i="17" s="1" a="1"/>
  <c r="O8" i="17"/>
  <c r="P8" i="17" s="1" a="1"/>
  <c r="O9" i="17"/>
  <c r="P9" i="17" s="1" a="1"/>
  <c r="O10" i="17"/>
  <c r="P10" i="17" s="1" a="1"/>
  <c r="O11" i="17"/>
  <c r="P11" i="17" s="1" a="1"/>
  <c r="O12" i="17"/>
  <c r="P12" i="17" s="1" a="1"/>
  <c r="O13" i="17"/>
  <c r="P13" i="17" s="1" a="1"/>
  <c r="O14" i="17"/>
  <c r="P14" i="17" s="1" a="1"/>
  <c r="O15" i="17"/>
  <c r="P15" i="17" s="1" a="1"/>
  <c r="O16" i="17"/>
  <c r="P16" i="17" s="1" a="1"/>
  <c r="O17" i="17"/>
  <c r="P17" i="17" s="1" a="1"/>
  <c r="O18" i="17"/>
  <c r="P18" i="17" s="1" a="1"/>
  <c r="O19" i="17"/>
  <c r="P19" i="17" s="1" a="1"/>
  <c r="O20" i="17"/>
  <c r="P20" i="17" s="1" a="1"/>
  <c r="O21" i="17"/>
  <c r="P21" i="17" s="1" a="1"/>
  <c r="O22" i="17"/>
  <c r="P22" i="17" s="1" a="1"/>
  <c r="O23" i="17"/>
  <c r="P23" i="17" s="1" a="1"/>
  <c r="O24" i="17"/>
  <c r="P24" i="17" s="1" a="1"/>
  <c r="O25" i="17"/>
  <c r="P25" i="17" s="1" a="1"/>
  <c r="O26" i="17"/>
  <c r="P26" i="17" s="1" a="1"/>
  <c r="O27" i="17"/>
  <c r="P27" i="17" s="1" a="1"/>
  <c r="O28" i="17"/>
  <c r="P28" i="17" s="1" a="1"/>
  <c r="O29" i="17"/>
  <c r="P29" i="17" s="1" a="1"/>
  <c r="O30" i="17"/>
  <c r="P30" i="17" s="1" a="1"/>
  <c r="O31" i="17"/>
  <c r="P31" i="17" s="1" a="1"/>
  <c r="O32" i="17"/>
  <c r="P32" i="17" s="1" a="1"/>
  <c r="O33" i="17"/>
  <c r="P33" i="17" s="1" a="1"/>
  <c r="O34" i="17"/>
  <c r="P34" i="17" s="1" a="1"/>
  <c r="O35" i="17"/>
  <c r="P35" i="17" s="1" a="1"/>
  <c r="O36" i="17"/>
  <c r="P36" i="17" s="1" a="1"/>
  <c r="O37" i="17"/>
  <c r="P37" i="17" s="1" a="1"/>
  <c r="O38" i="17"/>
  <c r="P38" i="17" s="1" a="1"/>
  <c r="O39" i="17"/>
  <c r="P39" i="17" s="1" a="1"/>
  <c r="O40" i="17"/>
  <c r="P40" i="17" s="1" a="1"/>
  <c r="O41" i="17"/>
  <c r="P41" i="17" s="1" a="1"/>
  <c r="O42" i="17"/>
  <c r="P42" i="17" s="1" a="1"/>
  <c r="O43" i="17"/>
  <c r="P43" i="17" s="1" a="1"/>
  <c r="O44" i="17"/>
  <c r="P44" i="17" s="1" a="1"/>
  <c r="O45" i="17"/>
  <c r="P45" i="17" s="1" a="1"/>
  <c r="O46" i="17"/>
  <c r="P46" i="17" s="1" a="1"/>
  <c r="O47" i="17"/>
  <c r="P47" i="17" s="1" a="1"/>
  <c r="O48" i="17"/>
  <c r="P48" i="17" s="1" a="1"/>
  <c r="O49" i="17"/>
  <c r="P49" i="17" s="1" a="1"/>
  <c r="O50" i="17"/>
  <c r="P50" i="17" s="1" a="1"/>
  <c r="O51" i="17"/>
  <c r="P51" i="17" s="1" a="1"/>
  <c r="O52" i="17"/>
  <c r="P52" i="17" s="1" a="1"/>
  <c r="O53" i="17"/>
  <c r="P53" i="17" s="1" a="1"/>
  <c r="O54" i="17"/>
  <c r="P54" i="17" s="1" a="1"/>
  <c r="O55" i="17"/>
  <c r="P55" i="17" s="1" a="1"/>
  <c r="O56" i="17"/>
  <c r="P56" i="17" s="1" a="1"/>
  <c r="O57" i="17"/>
  <c r="P57" i="17" s="1" a="1"/>
  <c r="O58" i="17"/>
  <c r="P58" i="17" s="1" a="1"/>
  <c r="O59" i="17"/>
  <c r="P59" i="17" s="1" a="1"/>
  <c r="O60" i="17"/>
  <c r="P60" i="17" s="1" a="1"/>
  <c r="O61" i="17"/>
  <c r="P61" i="17" s="1" a="1"/>
  <c r="O62" i="17"/>
  <c r="P62" i="17" s="1" a="1"/>
  <c r="O63" i="17"/>
  <c r="P63" i="17" s="1" a="1"/>
  <c r="O64" i="17"/>
  <c r="P64" i="17" s="1" a="1"/>
  <c r="O65" i="17"/>
  <c r="P65" i="17" s="1" a="1"/>
  <c r="O66" i="17"/>
  <c r="P66" i="17" s="1" a="1"/>
  <c r="O67" i="17"/>
  <c r="P67" i="17" s="1" a="1"/>
  <c r="O68" i="17"/>
  <c r="P68" i="17" s="1" a="1"/>
  <c r="O69" i="17"/>
  <c r="P69" i="17" s="1" a="1"/>
  <c r="O70" i="17"/>
  <c r="P70" i="17" s="1" a="1"/>
  <c r="O71" i="17"/>
  <c r="P71" i="17" s="1" a="1"/>
  <c r="O72" i="17"/>
  <c r="P72" i="17" s="1" a="1"/>
  <c r="O73" i="17"/>
  <c r="P73" i="17" s="1" a="1"/>
  <c r="O74" i="17"/>
  <c r="P74" i="17" s="1" a="1"/>
  <c r="O75" i="17"/>
  <c r="P75" i="17" s="1" a="1"/>
  <c r="O76" i="17"/>
  <c r="P76" i="17" s="1" a="1"/>
  <c r="O77" i="17"/>
  <c r="P77" i="17" s="1" a="1"/>
  <c r="O78" i="17"/>
  <c r="P78" i="17" s="1" a="1"/>
  <c r="O79" i="17"/>
  <c r="P79" i="17" s="1" a="1"/>
  <c r="O80" i="17"/>
  <c r="P80" i="17" s="1" a="1"/>
  <c r="O81" i="17"/>
  <c r="P81" i="17" s="1" a="1"/>
  <c r="O82" i="17"/>
  <c r="P82" i="17" s="1" a="1"/>
  <c r="O83" i="17"/>
  <c r="P83" i="17" s="1" a="1"/>
  <c r="O84" i="17"/>
  <c r="P84" i="17" s="1" a="1"/>
  <c r="O85" i="17"/>
  <c r="P85" i="17" s="1" a="1"/>
  <c r="O86" i="17"/>
  <c r="P86" i="17" s="1" a="1"/>
  <c r="O87" i="17"/>
  <c r="P87" i="17" s="1" a="1"/>
  <c r="O88" i="17"/>
  <c r="P88" i="17" s="1" a="1"/>
  <c r="O89" i="17"/>
  <c r="P89" i="17" s="1" a="1"/>
  <c r="O90" i="17"/>
  <c r="P90" i="17" s="1" a="1"/>
  <c r="O91" i="17"/>
  <c r="P91" i="17" s="1" a="1"/>
  <c r="O92" i="17"/>
  <c r="P92" i="17" s="1" a="1"/>
  <c r="O93" i="17"/>
  <c r="P93" i="17" s="1" a="1"/>
  <c r="O94" i="17"/>
  <c r="P94" i="17" s="1" a="1"/>
  <c r="O95" i="17"/>
  <c r="P95" i="17" s="1" a="1"/>
  <c r="O96" i="17"/>
  <c r="P96" i="17" s="1" a="1"/>
  <c r="O97" i="17"/>
  <c r="P97" i="17" s="1" a="1"/>
  <c r="O98" i="17"/>
  <c r="P98" i="17" s="1" a="1"/>
  <c r="O99" i="17"/>
  <c r="P99" i="17" s="1" a="1"/>
  <c r="O100" i="17"/>
  <c r="P100" i="17" s="1" a="1"/>
  <c r="O101" i="17"/>
  <c r="P101" i="17" s="1" a="1"/>
  <c r="O102" i="17"/>
  <c r="P102" i="17" s="1" a="1"/>
  <c r="O103" i="17"/>
  <c r="P103" i="17" s="1" a="1"/>
  <c r="O104" i="17"/>
  <c r="P104" i="17" s="1" a="1"/>
  <c r="O105" i="17"/>
  <c r="P105" i="17" s="1" a="1"/>
  <c r="O106" i="17"/>
  <c r="P106" i="17" s="1" a="1"/>
  <c r="O107" i="17"/>
  <c r="P107" i="17" s="1" a="1"/>
  <c r="O108" i="17"/>
  <c r="P108" i="17" s="1" a="1"/>
  <c r="O109" i="17"/>
  <c r="P109" i="17" s="1" a="1"/>
  <c r="O110" i="17"/>
  <c r="P110" i="17" s="1" a="1"/>
  <c r="O111" i="17"/>
  <c r="P111" i="17" s="1" a="1"/>
  <c r="O112" i="17"/>
  <c r="P112" i="17" s="1" a="1"/>
  <c r="O113" i="17"/>
  <c r="P113" i="17" s="1" a="1"/>
  <c r="O114" i="17"/>
  <c r="P114" i="17" s="1" a="1"/>
  <c r="O115" i="17"/>
  <c r="P115" i="17" s="1" a="1"/>
  <c r="O116" i="17"/>
  <c r="P116" i="17" s="1" a="1"/>
  <c r="O117" i="17"/>
  <c r="P117" i="17" s="1" a="1"/>
  <c r="O118" i="17"/>
  <c r="P118" i="17" s="1" a="1"/>
  <c r="O119" i="17"/>
  <c r="P119" i="17" s="1" a="1"/>
  <c r="O120" i="17"/>
  <c r="P120" i="17" s="1" a="1"/>
  <c r="O121" i="17"/>
  <c r="P121" i="17" s="1" a="1"/>
  <c r="O122" i="17"/>
  <c r="P122" i="17" s="1" a="1"/>
  <c r="O123" i="17"/>
  <c r="P123" i="17" s="1" a="1"/>
  <c r="O124" i="17"/>
  <c r="P124" i="17" s="1" a="1"/>
  <c r="O125" i="17"/>
  <c r="P125" i="17" s="1" a="1"/>
  <c r="O126" i="17"/>
  <c r="P126" i="17" s="1" a="1"/>
  <c r="O127" i="17"/>
  <c r="P127" i="17" s="1" a="1"/>
  <c r="O128" i="17"/>
  <c r="P128" i="17" s="1" a="1"/>
  <c r="O129" i="17"/>
  <c r="P129" i="17" s="1" a="1"/>
  <c r="O130" i="17"/>
  <c r="P130" i="17" s="1" a="1"/>
  <c r="O131" i="17"/>
  <c r="P131" i="17" s="1" a="1"/>
  <c r="O132" i="17"/>
  <c r="P132" i="17" s="1" a="1"/>
  <c r="O133" i="17"/>
  <c r="P133" i="17" s="1" a="1"/>
  <c r="O134" i="17"/>
  <c r="P134" i="17" s="1" a="1"/>
  <c r="O135" i="17"/>
  <c r="P135" i="17" s="1" a="1"/>
  <c r="O136" i="17"/>
  <c r="P136" i="17" s="1" a="1"/>
  <c r="O137" i="17"/>
  <c r="P137" i="17" s="1" a="1"/>
  <c r="O138" i="17"/>
  <c r="P138" i="17" s="1" a="1"/>
  <c r="O139" i="17"/>
  <c r="P139" i="17" s="1" a="1"/>
  <c r="O140" i="17"/>
  <c r="P140" i="17" s="1" a="1"/>
  <c r="O141" i="17"/>
  <c r="P141" i="17" s="1" a="1"/>
  <c r="O142" i="17"/>
  <c r="P142" i="17" s="1" a="1"/>
  <c r="O143" i="17"/>
  <c r="P143" i="17" s="1" a="1"/>
  <c r="O144" i="17"/>
  <c r="P144" i="17" s="1" a="1"/>
  <c r="O145" i="17"/>
  <c r="P145" i="17" s="1" a="1"/>
  <c r="O146" i="17"/>
  <c r="P146" i="17" s="1" a="1"/>
  <c r="O147" i="17"/>
  <c r="P147" i="17" s="1" a="1"/>
  <c r="O148" i="17"/>
  <c r="P148" i="17" s="1" a="1"/>
  <c r="O149" i="17"/>
  <c r="P149" i="17" s="1" a="1"/>
  <c r="O150" i="17"/>
  <c r="P150" i="17" s="1" a="1"/>
  <c r="O151" i="17"/>
  <c r="P151" i="17" s="1" a="1"/>
  <c r="O152" i="17"/>
  <c r="P152" i="17" s="1" a="1"/>
  <c r="O153" i="17"/>
  <c r="P153" i="17" s="1" a="1"/>
  <c r="O154" i="17"/>
  <c r="P154" i="17" s="1" a="1"/>
  <c r="O155" i="17"/>
  <c r="P155" i="17" s="1" a="1"/>
  <c r="O156" i="17"/>
  <c r="P156" i="17" s="1" a="1"/>
  <c r="O157" i="17"/>
  <c r="P157" i="17" s="1" a="1"/>
  <c r="O158" i="17"/>
  <c r="P158" i="17" s="1" a="1"/>
  <c r="O159" i="17"/>
  <c r="P159" i="17" s="1" a="1"/>
  <c r="O160" i="17"/>
  <c r="P160" i="17" s="1" a="1"/>
  <c r="O161" i="17"/>
  <c r="P161" i="17" s="1" a="1"/>
  <c r="O162" i="17"/>
  <c r="P162" i="17" s="1" a="1"/>
  <c r="O163" i="17"/>
  <c r="P163" i="17" s="1" a="1"/>
  <c r="O164" i="17"/>
  <c r="P164" i="17" s="1" a="1"/>
  <c r="O165" i="17"/>
  <c r="P165" i="17" s="1" a="1"/>
  <c r="O166" i="17"/>
  <c r="P166" i="17" s="1" a="1"/>
  <c r="O167" i="17"/>
  <c r="P167" i="17" s="1" a="1"/>
  <c r="O168" i="17"/>
  <c r="P168" i="17" s="1" a="1"/>
  <c r="O169" i="17"/>
  <c r="P169" i="17" s="1" a="1"/>
  <c r="O170" i="17"/>
  <c r="P170" i="17" s="1" a="1"/>
  <c r="O171" i="17"/>
  <c r="P171" i="17" s="1" a="1"/>
  <c r="O172" i="17"/>
  <c r="P172" i="17" s="1" a="1"/>
  <c r="O173" i="17"/>
  <c r="P173" i="17" s="1" a="1"/>
  <c r="O174" i="17"/>
  <c r="P174" i="17" s="1" a="1"/>
  <c r="O175" i="17"/>
  <c r="P175" i="17" s="1" a="1"/>
  <c r="O176" i="17"/>
  <c r="P176" i="17" s="1" a="1"/>
  <c r="O177" i="17"/>
  <c r="P177" i="17" s="1" a="1"/>
  <c r="O178" i="17"/>
  <c r="P178" i="17" s="1" a="1"/>
  <c r="O179" i="17"/>
  <c r="P179" i="17" s="1" a="1"/>
  <c r="O180" i="17"/>
  <c r="P180" i="17" s="1" a="1"/>
  <c r="O181" i="17"/>
  <c r="P181" i="17" s="1" a="1"/>
  <c r="O182" i="17"/>
  <c r="P182" i="17" s="1" a="1"/>
  <c r="O183" i="17"/>
  <c r="P183" i="17" s="1" a="1"/>
  <c r="O184" i="17"/>
  <c r="P184" i="17" s="1" a="1"/>
  <c r="O185" i="17"/>
  <c r="P185" i="17" s="1" a="1"/>
  <c r="O186" i="17"/>
  <c r="P186" i="17" s="1" a="1"/>
  <c r="O187" i="17"/>
  <c r="P187" i="17" s="1" a="1"/>
  <c r="O188" i="17"/>
  <c r="P188" i="17" s="1" a="1"/>
  <c r="O189" i="17"/>
  <c r="P189" i="17" s="1" a="1"/>
  <c r="O190" i="17"/>
  <c r="P190" i="17" s="1" a="1"/>
  <c r="O191" i="17"/>
  <c r="P191" i="17" s="1" a="1"/>
  <c r="O192" i="17"/>
  <c r="P192" i="17" s="1" a="1"/>
  <c r="O193" i="17"/>
  <c r="P193" i="17" s="1" a="1"/>
  <c r="O194" i="17"/>
  <c r="P194" i="17" s="1" a="1"/>
  <c r="O195" i="17"/>
  <c r="P195" i="17" s="1" a="1"/>
  <c r="O196" i="17"/>
  <c r="P196" i="17" s="1" a="1"/>
  <c r="O197" i="17"/>
  <c r="P197" i="17" s="1" a="1"/>
  <c r="O198" i="17"/>
  <c r="P198" i="17" s="1" a="1"/>
  <c r="O199" i="17"/>
  <c r="P199" i="17" s="1" a="1"/>
  <c r="O200" i="17"/>
  <c r="P200" i="17" s="1" a="1"/>
  <c r="O201" i="17"/>
  <c r="P201" i="17" s="1" a="1"/>
  <c r="O202" i="17"/>
  <c r="P202" i="17" s="1" a="1"/>
  <c r="O203" i="17"/>
  <c r="P203" i="17" s="1" a="1"/>
  <c r="O204" i="17"/>
  <c r="P204" i="17" s="1" a="1"/>
  <c r="O205" i="17"/>
  <c r="P205" i="17" s="1" a="1"/>
  <c r="O206" i="17"/>
  <c r="P206" i="17" s="1" a="1"/>
  <c r="O207" i="17"/>
  <c r="P207" i="17" s="1" a="1"/>
  <c r="O208" i="17"/>
  <c r="P208" i="17" s="1" a="1"/>
  <c r="O209" i="17"/>
  <c r="P209" i="17" s="1" a="1"/>
  <c r="O210" i="17"/>
  <c r="P210" i="17" s="1" a="1"/>
  <c r="O211" i="17"/>
  <c r="P211" i="17" s="1" a="1"/>
  <c r="O212" i="17"/>
  <c r="P212" i="17" s="1" a="1"/>
  <c r="O213" i="17"/>
  <c r="P213" i="17" s="1" a="1"/>
  <c r="O214" i="17"/>
  <c r="P214" i="17" s="1" a="1"/>
  <c r="O215" i="17"/>
  <c r="P215" i="17" s="1" a="1"/>
  <c r="O216" i="17"/>
  <c r="P216" i="17" s="1" a="1"/>
  <c r="O217" i="17"/>
  <c r="P217" i="17" s="1" a="1"/>
  <c r="O218" i="17"/>
  <c r="P218" i="17" s="1" a="1"/>
  <c r="O219" i="17"/>
  <c r="P219" i="17" s="1" a="1"/>
  <c r="O220" i="17"/>
  <c r="P220" i="17" s="1" a="1"/>
  <c r="O221" i="17"/>
  <c r="P221" i="17" s="1" a="1"/>
  <c r="O222" i="17"/>
  <c r="P222" i="17" s="1" a="1"/>
  <c r="O223" i="17"/>
  <c r="P223" i="17" s="1" a="1"/>
  <c r="O224" i="17"/>
  <c r="P224" i="17" s="1" a="1"/>
  <c r="O225" i="17"/>
  <c r="P225" i="17" s="1" a="1"/>
  <c r="O226" i="17"/>
  <c r="P226" i="17" s="1" a="1"/>
  <c r="O227" i="17"/>
  <c r="P227" i="17" s="1" a="1"/>
  <c r="O228" i="17"/>
  <c r="P228" i="17" s="1" a="1"/>
  <c r="O229" i="17"/>
  <c r="P229" i="17" s="1" a="1"/>
  <c r="O230" i="17"/>
  <c r="P230" i="17" s="1" a="1"/>
  <c r="O231" i="17"/>
  <c r="P231" i="17" s="1" a="1"/>
  <c r="O232" i="17"/>
  <c r="P232" i="17" s="1" a="1"/>
  <c r="O233" i="17"/>
  <c r="P233" i="17" s="1" a="1"/>
  <c r="O234" i="17"/>
  <c r="P234" i="17" s="1" a="1"/>
  <c r="O235" i="17"/>
  <c r="P235" i="17" s="1" a="1"/>
  <c r="O236" i="17"/>
  <c r="P236" i="17" s="1" a="1"/>
  <c r="O237" i="17"/>
  <c r="P237" i="17" s="1" a="1"/>
  <c r="O238" i="17"/>
  <c r="P238" i="17" s="1" a="1"/>
  <c r="O239" i="17"/>
  <c r="P239" i="17" s="1" a="1"/>
  <c r="O240" i="17"/>
  <c r="P240" i="17" s="1" a="1"/>
  <c r="O241" i="17"/>
  <c r="P241" i="17" s="1" a="1"/>
  <c r="O242" i="17"/>
  <c r="P242" i="17" s="1" a="1"/>
  <c r="O243" i="17"/>
  <c r="P243" i="17" s="1" a="1"/>
  <c r="O244" i="17"/>
  <c r="P244" i="17" s="1" a="1"/>
  <c r="O245" i="17"/>
  <c r="P245" i="17" s="1" a="1"/>
  <c r="O246" i="17"/>
  <c r="P246" i="17" s="1" a="1"/>
  <c r="O247" i="17"/>
  <c r="P247" i="17" s="1" a="1"/>
  <c r="O248" i="17"/>
  <c r="P248" i="17" s="1" a="1"/>
  <c r="O249" i="17"/>
  <c r="P249" i="17" s="1" a="1"/>
  <c r="O250" i="17"/>
  <c r="P250" i="17" s="1" a="1"/>
  <c r="O251" i="17"/>
  <c r="P251" i="17" s="1" a="1"/>
  <c r="O252" i="17"/>
  <c r="P252" i="17" s="1" a="1"/>
  <c r="O253" i="17"/>
  <c r="P253" i="17" s="1" a="1"/>
  <c r="O254" i="17"/>
  <c r="P254" i="17" s="1" a="1"/>
  <c r="O255" i="17"/>
  <c r="P255" i="17" s="1" a="1"/>
  <c r="O256" i="17"/>
  <c r="P256" i="17" s="1" a="1"/>
  <c r="O257" i="17"/>
  <c r="P257" i="17" s="1" a="1"/>
  <c r="O258" i="17"/>
  <c r="P258" i="17" s="1" a="1"/>
  <c r="O259" i="17"/>
  <c r="P259" i="17" s="1" a="1"/>
  <c r="O260" i="17"/>
  <c r="P260" i="17" s="1" a="1"/>
  <c r="O261" i="17"/>
  <c r="P261" i="17" s="1" a="1"/>
  <c r="O262" i="17"/>
  <c r="P262" i="17" s="1" a="1"/>
  <c r="O263" i="17"/>
  <c r="P263" i="17" s="1" a="1"/>
  <c r="O264" i="17"/>
  <c r="P264" i="17" s="1" a="1"/>
  <c r="O265" i="17"/>
  <c r="P265" i="17" s="1" a="1"/>
  <c r="O266" i="17"/>
  <c r="P266" i="17" s="1" a="1"/>
  <c r="O267" i="17"/>
  <c r="P267" i="17" s="1" a="1"/>
  <c r="O268" i="17"/>
  <c r="P268" i="17" s="1" a="1"/>
  <c r="O269" i="17"/>
  <c r="P269" i="17" s="1" a="1"/>
  <c r="O270" i="17"/>
  <c r="P270" i="17" s="1" a="1"/>
  <c r="O271" i="17"/>
  <c r="P271" i="17" s="1" a="1"/>
  <c r="O272" i="17"/>
  <c r="P272" i="17" s="1" a="1"/>
  <c r="O273" i="17"/>
  <c r="P273" i="17" s="1" a="1"/>
  <c r="O274" i="17"/>
  <c r="P274" i="17" s="1" a="1"/>
  <c r="O275" i="17"/>
  <c r="P275" i="17" s="1" a="1"/>
  <c r="O276" i="17"/>
  <c r="P276" i="17" s="1" a="1"/>
  <c r="O277" i="17"/>
  <c r="P277" i="17" s="1" a="1"/>
  <c r="O278" i="17"/>
  <c r="P278" i="17" s="1" a="1"/>
  <c r="O279" i="17"/>
  <c r="P279" i="17" s="1" a="1"/>
  <c r="O280" i="17"/>
  <c r="P280" i="17" s="1" a="1"/>
  <c r="O281" i="17"/>
  <c r="P281" i="17" s="1" a="1"/>
  <c r="O282" i="17"/>
  <c r="P282" i="17" s="1" a="1"/>
  <c r="O283" i="17"/>
  <c r="P283" i="17" s="1" a="1"/>
  <c r="O284" i="17"/>
  <c r="P284" i="17" s="1" a="1"/>
  <c r="O285" i="17"/>
  <c r="P285" i="17" s="1" a="1"/>
  <c r="O286" i="17"/>
  <c r="P286" i="17" s="1" a="1"/>
  <c r="O287" i="17"/>
  <c r="P287" i="17" s="1" a="1"/>
  <c r="O288" i="17"/>
  <c r="P288" i="17" s="1" a="1"/>
  <c r="O289" i="17"/>
  <c r="P289" i="17" s="1" a="1"/>
  <c r="O290" i="17"/>
  <c r="P290" i="17" s="1" a="1"/>
  <c r="O291" i="17"/>
  <c r="P291" i="17" s="1" a="1"/>
  <c r="O292" i="17"/>
  <c r="P292" i="17" s="1" a="1"/>
  <c r="O293" i="17"/>
  <c r="P293" i="17" s="1" a="1"/>
  <c r="O294" i="17"/>
  <c r="P294" i="17" s="1" a="1"/>
  <c r="O295" i="17"/>
  <c r="P295" i="17" s="1" a="1"/>
  <c r="O296" i="17"/>
  <c r="P296" i="17" s="1" a="1"/>
  <c r="O297" i="17"/>
  <c r="P297" i="17" s="1" a="1"/>
  <c r="O298" i="17"/>
  <c r="P298" i="17" s="1" a="1"/>
  <c r="O299" i="17"/>
  <c r="P299" i="17" s="1" a="1"/>
  <c r="O300" i="17"/>
  <c r="P300" i="17" s="1" a="1"/>
  <c r="O301" i="17"/>
  <c r="P301" i="17" s="1" a="1"/>
  <c r="O302" i="17"/>
  <c r="P302" i="17" s="1" a="1"/>
  <c r="O303" i="17"/>
  <c r="P303" i="17" s="1" a="1"/>
  <c r="O304" i="17"/>
  <c r="P304" i="17" s="1" a="1"/>
  <c r="O305" i="17"/>
  <c r="P305" i="17" s="1" a="1"/>
  <c r="O306" i="17"/>
  <c r="P306" i="17" s="1" a="1"/>
  <c r="O307" i="17"/>
  <c r="P307" i="17" s="1" a="1"/>
  <c r="O308" i="17"/>
  <c r="P308" i="17" s="1" a="1"/>
  <c r="O309" i="17"/>
  <c r="P309" i="17" s="1" a="1"/>
  <c r="O310" i="17"/>
  <c r="P310" i="17" s="1" a="1"/>
  <c r="O311" i="17"/>
  <c r="P311" i="17" s="1" a="1"/>
  <c r="O312" i="17"/>
  <c r="P312" i="17" s="1" a="1"/>
  <c r="O313" i="17"/>
  <c r="P313" i="17" s="1" a="1"/>
  <c r="O314" i="17"/>
  <c r="P314" i="17" s="1" a="1"/>
  <c r="O315" i="17"/>
  <c r="P315" i="17" s="1" a="1"/>
  <c r="O316" i="17"/>
  <c r="P316" i="17" s="1" a="1"/>
  <c r="O317" i="17"/>
  <c r="P317" i="17" s="1" a="1"/>
  <c r="O318" i="17"/>
  <c r="P318" i="17" s="1" a="1"/>
  <c r="O319" i="17"/>
  <c r="P319" i="17" s="1" a="1"/>
  <c r="O320" i="17"/>
  <c r="P320" i="17" s="1" a="1"/>
  <c r="O321" i="17"/>
  <c r="P321" i="17" s="1" a="1"/>
  <c r="O322" i="17"/>
  <c r="P322" i="17" s="1" a="1"/>
  <c r="O323" i="17"/>
  <c r="P323" i="17" s="1" a="1"/>
  <c r="O324" i="17"/>
  <c r="P324" i="17" s="1" a="1"/>
  <c r="O325" i="17"/>
  <c r="P325" i="17" s="1" a="1"/>
  <c r="O326" i="17"/>
  <c r="P326" i="17" s="1" a="1"/>
  <c r="O327" i="17"/>
  <c r="P327" i="17" s="1" a="1"/>
  <c r="O328" i="17"/>
  <c r="P328" i="17" s="1" a="1"/>
  <c r="O329" i="17"/>
  <c r="P329" i="17" s="1" a="1"/>
  <c r="O330" i="17"/>
  <c r="P330" i="17" s="1" a="1"/>
  <c r="O331" i="17"/>
  <c r="P331" i="17" s="1" a="1"/>
  <c r="O332" i="17"/>
  <c r="P332" i="17" s="1" a="1"/>
  <c r="O333" i="17"/>
  <c r="P333" i="17" s="1" a="1"/>
  <c r="O334" i="17"/>
  <c r="P334" i="17" s="1" a="1"/>
  <c r="O335" i="17"/>
  <c r="P335" i="17" s="1" a="1"/>
  <c r="O336" i="17"/>
  <c r="P336" i="17" s="1" a="1"/>
  <c r="O337" i="17"/>
  <c r="P337" i="17" s="1" a="1"/>
  <c r="O338" i="17"/>
  <c r="P338" i="17" s="1" a="1"/>
  <c r="O339" i="17"/>
  <c r="P339" i="17" s="1" a="1"/>
  <c r="O340" i="17"/>
  <c r="P340" i="17" s="1" a="1"/>
  <c r="O341" i="17"/>
  <c r="P341" i="17" s="1" a="1"/>
  <c r="O342" i="17"/>
  <c r="P342" i="17" s="1" a="1"/>
  <c r="O343" i="17"/>
  <c r="P343" i="17" s="1" a="1"/>
  <c r="O344" i="17"/>
  <c r="P344" i="17" s="1" a="1"/>
  <c r="O345" i="17"/>
  <c r="P345" i="17" s="1" a="1"/>
  <c r="O346" i="17"/>
  <c r="P346" i="17" s="1" a="1"/>
  <c r="O347" i="17"/>
  <c r="P347" i="17" s="1" a="1"/>
  <c r="O348" i="17"/>
  <c r="P348" i="17" s="1" a="1"/>
  <c r="O349" i="17"/>
  <c r="P349" i="17" s="1" a="1"/>
  <c r="O350" i="17"/>
  <c r="P350" i="17" s="1" a="1"/>
  <c r="O351" i="17"/>
  <c r="P351" i="17" s="1" a="1"/>
  <c r="O352" i="17"/>
  <c r="P352" i="17" s="1" a="1"/>
  <c r="O353" i="17"/>
  <c r="P353" i="17" s="1" a="1"/>
  <c r="O354" i="17"/>
  <c r="P354" i="17" s="1" a="1"/>
  <c r="O355" i="17"/>
  <c r="P355" i="17" s="1" a="1"/>
  <c r="O356" i="17"/>
  <c r="P356" i="17" s="1" a="1"/>
  <c r="O357" i="17"/>
  <c r="P357" i="17" s="1" a="1"/>
  <c r="O358" i="17"/>
  <c r="P358" i="17" s="1" a="1"/>
  <c r="O359" i="17"/>
  <c r="P359" i="17" s="1" a="1"/>
  <c r="O360" i="17"/>
  <c r="P360" i="17" s="1" a="1"/>
  <c r="O361" i="17"/>
  <c r="P361" i="17" s="1" a="1"/>
  <c r="O362" i="17"/>
  <c r="P362" i="17" s="1" a="1"/>
  <c r="O363" i="17"/>
  <c r="P363" i="17" s="1" a="1"/>
  <c r="O364" i="17"/>
  <c r="P364" i="17" s="1" a="1"/>
  <c r="O365" i="17"/>
  <c r="P365" i="17" s="1" a="1"/>
  <c r="O366" i="17"/>
  <c r="P366" i="17" s="1" a="1"/>
  <c r="O367" i="17"/>
  <c r="P367" i="17" s="1" a="1"/>
  <c r="O368" i="17"/>
  <c r="P368" i="17" s="1" a="1"/>
  <c r="O369" i="17"/>
  <c r="P369" i="17" s="1" a="1"/>
  <c r="O370" i="17"/>
  <c r="P370" i="17" s="1" a="1"/>
  <c r="O371" i="17"/>
  <c r="P371" i="17" s="1" a="1"/>
  <c r="O372" i="17"/>
  <c r="P372" i="17" s="1" a="1"/>
  <c r="O373" i="17"/>
  <c r="P373" i="17" s="1" a="1"/>
  <c r="O374" i="17"/>
  <c r="P374" i="17" s="1" a="1"/>
  <c r="O375" i="17"/>
  <c r="P375" i="17" s="1" a="1"/>
  <c r="O376" i="17"/>
  <c r="P376" i="17" s="1" a="1"/>
  <c r="O377" i="17"/>
  <c r="P377" i="17" s="1" a="1"/>
  <c r="O378" i="17"/>
  <c r="P378" i="17" s="1" a="1"/>
  <c r="O379" i="17"/>
  <c r="P379" i="17" s="1" a="1"/>
  <c r="O380" i="17"/>
  <c r="P380" i="17" s="1" a="1"/>
  <c r="O381" i="17"/>
  <c r="P381" i="17" s="1" a="1"/>
  <c r="O382" i="17"/>
  <c r="P382" i="17" s="1" a="1"/>
  <c r="O383" i="17"/>
  <c r="P383" i="17" s="1" a="1"/>
  <c r="O384" i="17"/>
  <c r="P384" i="17" s="1" a="1"/>
  <c r="O385" i="17"/>
  <c r="P385" i="17" s="1" a="1"/>
  <c r="O386" i="17"/>
  <c r="P386" i="17" s="1" a="1"/>
  <c r="O387" i="17"/>
  <c r="P387" i="17" s="1" a="1"/>
  <c r="O388" i="17"/>
  <c r="P388" i="17" s="1" a="1"/>
  <c r="O389" i="17"/>
  <c r="P389" i="17" s="1" a="1"/>
  <c r="O390" i="17"/>
  <c r="P390" i="17" s="1" a="1"/>
  <c r="O391" i="17"/>
  <c r="P391" i="17" s="1" a="1"/>
  <c r="O392" i="17"/>
  <c r="P392" i="17" s="1" a="1"/>
  <c r="O393" i="17"/>
  <c r="P393" i="17" s="1" a="1"/>
  <c r="O394" i="17"/>
  <c r="P394" i="17" s="1" a="1"/>
  <c r="O395" i="17"/>
  <c r="P395" i="17" s="1" a="1"/>
  <c r="O396" i="17"/>
  <c r="P396" i="17" s="1" a="1"/>
  <c r="O397" i="17"/>
  <c r="P397" i="17" s="1" a="1"/>
  <c r="O398" i="17"/>
  <c r="P398" i="17" s="1" a="1"/>
  <c r="O399" i="17"/>
  <c r="P399" i="17" s="1" a="1"/>
  <c r="O400" i="17"/>
  <c r="P400" i="17" s="1" a="1"/>
  <c r="O401" i="17"/>
  <c r="P401" i="17" s="1" a="1"/>
  <c r="O402" i="17"/>
  <c r="P402" i="17" s="1" a="1"/>
  <c r="O403" i="17"/>
  <c r="P403" i="17" s="1" a="1"/>
  <c r="O404" i="17"/>
  <c r="P404" i="17" s="1" a="1"/>
  <c r="O405" i="17"/>
  <c r="P405" i="17" s="1" a="1"/>
  <c r="O406" i="17"/>
  <c r="P406" i="17" s="1" a="1"/>
  <c r="O407" i="17"/>
  <c r="P407" i="17" s="1" a="1"/>
  <c r="O408" i="17"/>
  <c r="P408" i="17" s="1" a="1"/>
  <c r="O409" i="17"/>
  <c r="P409" i="17" s="1" a="1"/>
  <c r="O410" i="17"/>
  <c r="P410" i="17" s="1" a="1"/>
  <c r="O411" i="17"/>
  <c r="P411" i="17" s="1" a="1"/>
  <c r="O412" i="17"/>
  <c r="P412" i="17" s="1" a="1"/>
  <c r="O413" i="17"/>
  <c r="P413" i="17" s="1" a="1"/>
  <c r="O414" i="17"/>
  <c r="P414" i="17" s="1" a="1"/>
  <c r="O415" i="17"/>
  <c r="P415" i="17" s="1" a="1"/>
  <c r="O416" i="17"/>
  <c r="P416" i="17" s="1" a="1"/>
  <c r="O417" i="17"/>
  <c r="P417" i="17" s="1" a="1"/>
  <c r="O418" i="17"/>
  <c r="P418" i="17" s="1" a="1"/>
  <c r="O419" i="17"/>
  <c r="P419" i="17" s="1" a="1"/>
  <c r="O420" i="17"/>
  <c r="P420" i="17" s="1" a="1"/>
  <c r="O421" i="17"/>
  <c r="P421" i="17" s="1" a="1"/>
  <c r="O422" i="17"/>
  <c r="P422" i="17" s="1" a="1"/>
  <c r="O423" i="17"/>
  <c r="P423" i="17" s="1" a="1"/>
  <c r="O424" i="17"/>
  <c r="P424" i="17" s="1" a="1"/>
  <c r="O425" i="17"/>
  <c r="P425" i="17" s="1" a="1"/>
  <c r="O426" i="17"/>
  <c r="P426" i="17" s="1" a="1"/>
  <c r="O427" i="17"/>
  <c r="P427" i="17" s="1" a="1"/>
  <c r="O428" i="17"/>
  <c r="P428" i="17" s="1" a="1"/>
  <c r="O429" i="17"/>
  <c r="P429" i="17" s="1" a="1"/>
  <c r="O430" i="17"/>
  <c r="P430" i="17" s="1" a="1"/>
  <c r="O431" i="17"/>
  <c r="P431" i="17" s="1" a="1"/>
  <c r="O432" i="17"/>
  <c r="P432" i="17" s="1" a="1"/>
  <c r="O433" i="17"/>
  <c r="P433" i="17" s="1" a="1"/>
  <c r="O434" i="17"/>
  <c r="P434" i="17" s="1" a="1"/>
  <c r="O435" i="17"/>
  <c r="P435" i="17" s="1" a="1"/>
  <c r="O436" i="17"/>
  <c r="P436" i="17" s="1" a="1"/>
  <c r="O437" i="17"/>
  <c r="P437" i="17" s="1" a="1"/>
  <c r="O438" i="17"/>
  <c r="P438" i="17" s="1" a="1"/>
  <c r="O439" i="17"/>
  <c r="P439" i="17" s="1" a="1"/>
  <c r="O440" i="17"/>
  <c r="P440" i="17" s="1" a="1"/>
  <c r="O441" i="17"/>
  <c r="P441" i="17" s="1" a="1"/>
  <c r="O442" i="17"/>
  <c r="P442" i="17" s="1" a="1"/>
  <c r="O443" i="17"/>
  <c r="P443" i="17" s="1" a="1"/>
  <c r="O444" i="17"/>
  <c r="P444" i="17" s="1" a="1"/>
  <c r="O445" i="17"/>
  <c r="P445" i="17" s="1" a="1"/>
  <c r="O446" i="17"/>
  <c r="P446" i="17" s="1" a="1"/>
  <c r="O447" i="17"/>
  <c r="P447" i="17" s="1" a="1"/>
  <c r="O448" i="17"/>
  <c r="P448" i="17" s="1" a="1"/>
  <c r="O449" i="17"/>
  <c r="P449" i="17" s="1" a="1"/>
  <c r="O450" i="17"/>
  <c r="P450" i="17" s="1" a="1"/>
  <c r="O451" i="17"/>
  <c r="P451" i="17" s="1" a="1"/>
  <c r="O452" i="17"/>
  <c r="P452" i="17" s="1" a="1"/>
  <c r="O453" i="17"/>
  <c r="P453" i="17" s="1" a="1"/>
  <c r="O454" i="17"/>
  <c r="P454" i="17" s="1" a="1"/>
  <c r="O455" i="17"/>
  <c r="P455" i="17" s="1" a="1"/>
  <c r="O456" i="17"/>
  <c r="P456" i="17" s="1" a="1"/>
  <c r="O457" i="17"/>
  <c r="P457" i="17" s="1" a="1"/>
  <c r="O458" i="17"/>
  <c r="P458" i="17" s="1" a="1"/>
  <c r="O459" i="17"/>
  <c r="P459" i="17" s="1" a="1"/>
  <c r="O460" i="17"/>
  <c r="P460" i="17" s="1" a="1"/>
  <c r="O461" i="17"/>
  <c r="P461" i="17" s="1" a="1"/>
  <c r="O462" i="17"/>
  <c r="P462" i="17" s="1" a="1"/>
  <c r="O463" i="17"/>
  <c r="P463" i="17" s="1" a="1"/>
  <c r="O464" i="17"/>
  <c r="P464" i="17" s="1" a="1"/>
  <c r="O465" i="17"/>
  <c r="P465" i="17" s="1" a="1"/>
  <c r="O466" i="17"/>
  <c r="P466" i="17" s="1" a="1"/>
  <c r="O467" i="17"/>
  <c r="P467" i="17" s="1" a="1"/>
  <c r="O468" i="17"/>
  <c r="P468" i="17" s="1" a="1"/>
  <c r="O469" i="17"/>
  <c r="P469" i="17" s="1" a="1"/>
  <c r="O470" i="17"/>
  <c r="P470" i="17" s="1" a="1"/>
  <c r="O471" i="17"/>
  <c r="P471" i="17" s="1" a="1"/>
  <c r="O472" i="17"/>
  <c r="P472" i="17" s="1" a="1"/>
  <c r="O473" i="17"/>
  <c r="P473" i="17" s="1" a="1"/>
  <c r="O474" i="17"/>
  <c r="P474" i="17" s="1" a="1"/>
  <c r="O475" i="17"/>
  <c r="P475" i="17" s="1" a="1"/>
  <c r="O476" i="17"/>
  <c r="P476" i="17" s="1" a="1"/>
  <c r="O477" i="17"/>
  <c r="P477" i="17" s="1" a="1"/>
  <c r="O478" i="17"/>
  <c r="P478" i="17" s="1" a="1"/>
  <c r="O479" i="17"/>
  <c r="P479" i="17" s="1" a="1"/>
  <c r="O480" i="17"/>
  <c r="P480" i="17" s="1" a="1"/>
  <c r="O481" i="17"/>
  <c r="P481" i="17" s="1" a="1"/>
  <c r="O482" i="17"/>
  <c r="P482" i="17" s="1" a="1"/>
  <c r="O483" i="17"/>
  <c r="P483" i="17" s="1" a="1"/>
  <c r="O484" i="17"/>
  <c r="P484" i="17" s="1" a="1"/>
  <c r="O485" i="17"/>
  <c r="P485" i="17" s="1" a="1"/>
  <c r="O486" i="17"/>
  <c r="P486" i="17" s="1" a="1"/>
  <c r="O487" i="17"/>
  <c r="P487" i="17" s="1" a="1"/>
  <c r="O488" i="17"/>
  <c r="P488" i="17" s="1" a="1"/>
  <c r="O489" i="17"/>
  <c r="P489" i="17" s="1" a="1"/>
  <c r="O490" i="17"/>
  <c r="P490" i="17" s="1" a="1"/>
  <c r="O491" i="17"/>
  <c r="P491" i="17" s="1" a="1"/>
  <c r="O492" i="17"/>
  <c r="P492" i="17" s="1" a="1"/>
  <c r="O493" i="17"/>
  <c r="P493" i="17" s="1" a="1"/>
  <c r="O494" i="17"/>
  <c r="P494" i="17" s="1" a="1"/>
  <c r="O495" i="17"/>
  <c r="P495" i="17" s="1" a="1"/>
  <c r="O496" i="17"/>
  <c r="P496" i="17" s="1" a="1"/>
  <c r="O497" i="17"/>
  <c r="P497" i="17" s="1" a="1"/>
  <c r="O498" i="17"/>
  <c r="P498" i="17" s="1" a="1"/>
  <c r="O499" i="17"/>
  <c r="P499" i="17" s="1" a="1"/>
  <c r="O500" i="17"/>
  <c r="P500" i="17" s="1" a="1"/>
  <c r="O501" i="17"/>
  <c r="P501" i="17" s="1" a="1"/>
  <c r="O502" i="17"/>
  <c r="P502" i="17" s="1" a="1"/>
  <c r="O503" i="17"/>
  <c r="P503" i="17" s="1" a="1"/>
  <c r="O504" i="17"/>
  <c r="P504" i="17" s="1" a="1"/>
  <c r="O505" i="17"/>
  <c r="P505" i="17" s="1" a="1"/>
  <c r="O506" i="17"/>
  <c r="P506" i="17" s="1" a="1"/>
  <c r="O507" i="17"/>
  <c r="P507" i="17" s="1" a="1"/>
  <c r="O508" i="17"/>
  <c r="P508" i="17" s="1" a="1"/>
  <c r="O509" i="17"/>
  <c r="P509" i="17" s="1" a="1"/>
  <c r="O510" i="17"/>
  <c r="P510" i="17" s="1" a="1"/>
  <c r="O511" i="17"/>
  <c r="P511" i="17" s="1" a="1"/>
  <c r="O512" i="17"/>
  <c r="P512" i="17" s="1" a="1"/>
  <c r="O513" i="17"/>
  <c r="P513" i="17" s="1" a="1"/>
  <c r="O514" i="17"/>
  <c r="P514" i="17" s="1" a="1"/>
  <c r="O515" i="17"/>
  <c r="P515" i="17" s="1" a="1"/>
  <c r="O516" i="17"/>
  <c r="P516" i="17" s="1" a="1"/>
  <c r="O517" i="17"/>
  <c r="P517" i="17" s="1" a="1"/>
  <c r="O518" i="17"/>
  <c r="P518" i="17" s="1" a="1"/>
  <c r="O519" i="17"/>
  <c r="P519" i="17" s="1" a="1"/>
  <c r="O520" i="17"/>
  <c r="P520" i="17" s="1" a="1"/>
  <c r="O521" i="17"/>
  <c r="P521" i="17" s="1" a="1"/>
  <c r="O522" i="17"/>
  <c r="P522" i="17" s="1" a="1"/>
  <c r="O523" i="17"/>
  <c r="P523" i="17" s="1" a="1"/>
  <c r="O524" i="17"/>
  <c r="P524" i="17" s="1" a="1"/>
  <c r="O525" i="17"/>
  <c r="P525" i="17" s="1" a="1"/>
  <c r="O526" i="17"/>
  <c r="P526" i="17" s="1" a="1"/>
  <c r="O527" i="17"/>
  <c r="P527" i="17" s="1" a="1"/>
  <c r="O528" i="17"/>
  <c r="P528" i="17" s="1" a="1"/>
  <c r="O529" i="17"/>
  <c r="P529" i="17" s="1" a="1"/>
  <c r="O530" i="17"/>
  <c r="P530" i="17" s="1" a="1"/>
  <c r="O531" i="17"/>
  <c r="P531" i="17" s="1" a="1"/>
  <c r="O532" i="17"/>
  <c r="P532" i="17" s="1" a="1"/>
  <c r="O533" i="17"/>
  <c r="P533" i="17" s="1" a="1"/>
  <c r="O534" i="17"/>
  <c r="P534" i="17" s="1" a="1"/>
  <c r="O535" i="17"/>
  <c r="P535" i="17" s="1" a="1"/>
  <c r="O536" i="17"/>
  <c r="P536" i="17" s="1" a="1"/>
  <c r="O537" i="17"/>
  <c r="P537" i="17" s="1" a="1"/>
  <c r="O538" i="17"/>
  <c r="P538" i="17" s="1" a="1"/>
  <c r="O539" i="17"/>
  <c r="P539" i="17" s="1" a="1"/>
  <c r="O540" i="17"/>
  <c r="P540" i="17" s="1" a="1"/>
  <c r="O541" i="17"/>
  <c r="P541" i="17" s="1" a="1"/>
  <c r="O542" i="17"/>
  <c r="P542" i="17" s="1" a="1"/>
  <c r="O543" i="17"/>
  <c r="P543" i="17" s="1" a="1"/>
  <c r="O544" i="17"/>
  <c r="P544" i="17" s="1" a="1"/>
  <c r="O545" i="17"/>
  <c r="P545" i="17" s="1" a="1"/>
  <c r="O546" i="17"/>
  <c r="P546" i="17" s="1" a="1"/>
  <c r="O547" i="17"/>
  <c r="P547" i="17" s="1" a="1"/>
  <c r="O548" i="17"/>
  <c r="P548" i="17" s="1" a="1"/>
  <c r="O549" i="17"/>
  <c r="P549" i="17" s="1" a="1"/>
  <c r="O550" i="17"/>
  <c r="P550" i="17" s="1" a="1"/>
  <c r="O551" i="17"/>
  <c r="P551" i="17" s="1" a="1"/>
  <c r="O552" i="17"/>
  <c r="P552" i="17" s="1" a="1"/>
  <c r="O553" i="17"/>
  <c r="P553" i="17" s="1" a="1"/>
  <c r="O554" i="17"/>
  <c r="P554" i="17" s="1" a="1"/>
  <c r="O555" i="17"/>
  <c r="P555" i="17" s="1" a="1"/>
  <c r="O556" i="17"/>
  <c r="P556" i="17" s="1" a="1"/>
  <c r="O557" i="17"/>
  <c r="P557" i="17" s="1" a="1"/>
  <c r="O558" i="17"/>
  <c r="P558" i="17" s="1" a="1"/>
  <c r="O559" i="17"/>
  <c r="P559" i="17" s="1" a="1"/>
  <c r="O560" i="17"/>
  <c r="P560" i="17" s="1" a="1"/>
  <c r="O561" i="17"/>
  <c r="P561" i="17" s="1" a="1"/>
  <c r="O562" i="17"/>
  <c r="P562" i="17" s="1" a="1"/>
  <c r="O563" i="17"/>
  <c r="P563" i="17" s="1" a="1"/>
  <c r="O564" i="17"/>
  <c r="P564" i="17" s="1" a="1"/>
  <c r="O565" i="17"/>
  <c r="P565" i="17" s="1" a="1"/>
  <c r="O566" i="17"/>
  <c r="P566" i="17" s="1" a="1"/>
  <c r="O567" i="17"/>
  <c r="P567" i="17" s="1" a="1"/>
  <c r="O568" i="17"/>
  <c r="P568" i="17" s="1" a="1"/>
  <c r="O569" i="17"/>
  <c r="P569" i="17" s="1" a="1"/>
  <c r="O570" i="17"/>
  <c r="P570" i="17" s="1" a="1"/>
  <c r="O571" i="17"/>
  <c r="P571" i="17" s="1" a="1"/>
  <c r="O572" i="17"/>
  <c r="P572" i="17" s="1" a="1"/>
  <c r="O573" i="17"/>
  <c r="P573" i="17" s="1" a="1"/>
  <c r="O574" i="17"/>
  <c r="P574" i="17" s="1" a="1"/>
  <c r="O575" i="17"/>
  <c r="P575" i="17" s="1" a="1"/>
  <c r="O576" i="17"/>
  <c r="P576" i="17" s="1" a="1"/>
  <c r="O577" i="17"/>
  <c r="P577" i="17" s="1" a="1"/>
  <c r="O578" i="17"/>
  <c r="P578" i="17" s="1" a="1"/>
  <c r="O579" i="17"/>
  <c r="P579" i="17" s="1" a="1"/>
  <c r="O580" i="17"/>
  <c r="P580" i="17" s="1" a="1"/>
  <c r="O581" i="17"/>
  <c r="P581" i="17" s="1" a="1"/>
  <c r="O582" i="17"/>
  <c r="P582" i="17" s="1" a="1"/>
  <c r="O583" i="17"/>
  <c r="P583" i="17" s="1" a="1"/>
  <c r="O584" i="17"/>
  <c r="P584" i="17" s="1" a="1"/>
  <c r="O585" i="17"/>
  <c r="P585" i="17" s="1" a="1"/>
  <c r="O586" i="17"/>
  <c r="P586" i="17" s="1" a="1"/>
  <c r="O587" i="17"/>
  <c r="P587" i="17" s="1" a="1"/>
  <c r="O588" i="17"/>
  <c r="P588" i="17" s="1" a="1"/>
  <c r="O589" i="17"/>
  <c r="P589" i="17" s="1" a="1"/>
  <c r="O590" i="17"/>
  <c r="P590" i="17" s="1" a="1"/>
  <c r="O591" i="17"/>
  <c r="P591" i="17" s="1" a="1"/>
  <c r="O592" i="17"/>
  <c r="P592" i="17" s="1" a="1"/>
  <c r="O593" i="17"/>
  <c r="P593" i="17" s="1" a="1"/>
  <c r="O594" i="17"/>
  <c r="P594" i="17" s="1" a="1"/>
  <c r="O595" i="17"/>
  <c r="P595" i="17" s="1" a="1"/>
  <c r="O596" i="17"/>
  <c r="P596" i="17" s="1" a="1"/>
  <c r="O597" i="17"/>
  <c r="P597" i="17" s="1" a="1"/>
  <c r="O598" i="17"/>
  <c r="P598" i="17" s="1" a="1"/>
  <c r="O599" i="17"/>
  <c r="P599" i="17" s="1" a="1"/>
  <c r="O600" i="17"/>
  <c r="P600" i="17" s="1" a="1"/>
  <c r="O601" i="17"/>
  <c r="P601" i="17" s="1" a="1"/>
  <c r="O602" i="17"/>
  <c r="P602" i="17" s="1" a="1"/>
  <c r="O603" i="17"/>
  <c r="P603" i="17" s="1" a="1"/>
  <c r="O604" i="17"/>
  <c r="P604" i="17" s="1" a="1"/>
  <c r="O605" i="17"/>
  <c r="P605" i="17" s="1" a="1"/>
  <c r="O606" i="17"/>
  <c r="P606" i="17" s="1" a="1"/>
  <c r="O607" i="17"/>
  <c r="P607" i="17" s="1" a="1"/>
  <c r="O608" i="17"/>
  <c r="P608" i="17" s="1" a="1"/>
  <c r="O609" i="17"/>
  <c r="P609" i="17" s="1" a="1"/>
  <c r="O610" i="17"/>
  <c r="P610" i="17" s="1" a="1"/>
  <c r="O611" i="17"/>
  <c r="P611" i="17" s="1" a="1"/>
  <c r="O612" i="17"/>
  <c r="P612" i="17" s="1" a="1"/>
  <c r="O613" i="17"/>
  <c r="P613" i="17" s="1" a="1"/>
  <c r="O614" i="17"/>
  <c r="P614" i="17" s="1" a="1"/>
  <c r="O615" i="17"/>
  <c r="P615" i="17" s="1" a="1"/>
  <c r="O616" i="17"/>
  <c r="P616" i="17" s="1" a="1"/>
  <c r="O617" i="17"/>
  <c r="P617" i="17" s="1" a="1"/>
  <c r="O618" i="17"/>
  <c r="P618" i="17" s="1" a="1"/>
  <c r="O619" i="17"/>
  <c r="P619" i="17" s="1" a="1"/>
  <c r="O620" i="17"/>
  <c r="P620" i="17" s="1" a="1"/>
  <c r="O621" i="17"/>
  <c r="P621" i="17" s="1" a="1"/>
  <c r="O622" i="17"/>
  <c r="P622" i="17" s="1" a="1"/>
  <c r="O623" i="17"/>
  <c r="P623" i="17" s="1" a="1"/>
  <c r="O624" i="17"/>
  <c r="P624" i="17" s="1" a="1"/>
  <c r="O625" i="17"/>
  <c r="P625" i="17" s="1" a="1"/>
  <c r="O626" i="17"/>
  <c r="P626" i="17" s="1" a="1"/>
  <c r="O627" i="17"/>
  <c r="P627" i="17" s="1" a="1"/>
  <c r="O628" i="17"/>
  <c r="P628" i="17" s="1" a="1"/>
  <c r="O629" i="17"/>
  <c r="P629" i="17" s="1" a="1"/>
  <c r="O630" i="17"/>
  <c r="P630" i="17" s="1" a="1"/>
  <c r="O631" i="17"/>
  <c r="P631" i="17" s="1" a="1"/>
  <c r="O632" i="17"/>
  <c r="P632" i="17" s="1" a="1"/>
  <c r="O633" i="17"/>
  <c r="P633" i="17" s="1" a="1"/>
  <c r="O634" i="17"/>
  <c r="P634" i="17" s="1" a="1"/>
  <c r="O635" i="17"/>
  <c r="P635" i="17" s="1" a="1"/>
  <c r="O636" i="17"/>
  <c r="P636" i="17" s="1" a="1"/>
  <c r="O637" i="17"/>
  <c r="P637" i="17" s="1" a="1"/>
  <c r="O638" i="17"/>
  <c r="P638" i="17" s="1" a="1"/>
  <c r="O639" i="17"/>
  <c r="P639" i="17" s="1" a="1"/>
  <c r="O640" i="17"/>
  <c r="P640" i="17" s="1" a="1"/>
  <c r="O641" i="17"/>
  <c r="P641" i="17" s="1" a="1"/>
  <c r="O642" i="17"/>
  <c r="P642" i="17" s="1" a="1"/>
  <c r="O643" i="17"/>
  <c r="P643" i="17" s="1" a="1"/>
  <c r="O644" i="17"/>
  <c r="P644" i="17" s="1" a="1"/>
  <c r="O645" i="17"/>
  <c r="P645" i="17" s="1" a="1"/>
  <c r="O646" i="17"/>
  <c r="P646" i="17" s="1" a="1"/>
  <c r="O647" i="17"/>
  <c r="P647" i="17" s="1" a="1"/>
  <c r="O648" i="17"/>
  <c r="P648" i="17" s="1" a="1"/>
  <c r="O649" i="17"/>
  <c r="P649" i="17" s="1" a="1"/>
  <c r="O650" i="17"/>
  <c r="P650" i="17" s="1" a="1"/>
  <c r="O651" i="17"/>
  <c r="P651" i="17" s="1" a="1"/>
  <c r="O652" i="17"/>
  <c r="P652" i="17" s="1" a="1"/>
  <c r="O653" i="17"/>
  <c r="P653" i="17" s="1" a="1"/>
  <c r="O654" i="17"/>
  <c r="P654" i="17" s="1" a="1"/>
  <c r="O655" i="17"/>
  <c r="P655" i="17" s="1" a="1"/>
  <c r="O656" i="17"/>
  <c r="P656" i="17" s="1" a="1"/>
  <c r="O657" i="17"/>
  <c r="P657" i="17" s="1" a="1"/>
  <c r="O658" i="17"/>
  <c r="P658" i="17" s="1" a="1"/>
  <c r="O659" i="17"/>
  <c r="P659" i="17" s="1" a="1"/>
  <c r="O660" i="17"/>
  <c r="P660" i="17" s="1" a="1"/>
  <c r="O661" i="17"/>
  <c r="P661" i="17" s="1" a="1"/>
  <c r="O662" i="17"/>
  <c r="P662" i="17" s="1" a="1"/>
  <c r="O663" i="17"/>
  <c r="P663" i="17" s="1" a="1"/>
  <c r="O664" i="17"/>
  <c r="P664" i="17" s="1" a="1"/>
  <c r="O665" i="17"/>
  <c r="P665" i="17" s="1" a="1"/>
  <c r="O666" i="17"/>
  <c r="P666" i="17" s="1" a="1"/>
  <c r="O667" i="17"/>
  <c r="P667" i="17" s="1" a="1"/>
  <c r="O668" i="17"/>
  <c r="P668" i="17" s="1" a="1"/>
  <c r="O669" i="17"/>
  <c r="P669" i="17" s="1" a="1"/>
  <c r="O670" i="17"/>
  <c r="P670" i="17" s="1" a="1"/>
  <c r="O671" i="17"/>
  <c r="P671" i="17" s="1" a="1"/>
  <c r="O672" i="17"/>
  <c r="P672" i="17" s="1" a="1"/>
  <c r="O673" i="17"/>
  <c r="P673" i="17" s="1" a="1"/>
  <c r="O674" i="17"/>
  <c r="P674" i="17" s="1" a="1"/>
  <c r="O675" i="17"/>
  <c r="P675" i="17" s="1" a="1"/>
  <c r="O676" i="17"/>
  <c r="P676" i="17" s="1" a="1"/>
  <c r="O677" i="17"/>
  <c r="P677" i="17" s="1" a="1"/>
  <c r="O678" i="17"/>
  <c r="P678" i="17" s="1" a="1"/>
  <c r="O679" i="17"/>
  <c r="P679" i="17" s="1" a="1"/>
  <c r="O680" i="17"/>
  <c r="P680" i="17" s="1" a="1"/>
  <c r="O681" i="17"/>
  <c r="P681" i="17" s="1" a="1"/>
  <c r="O682" i="17"/>
  <c r="P682" i="17" s="1" a="1"/>
  <c r="O683" i="17"/>
  <c r="P683" i="17" s="1" a="1"/>
  <c r="O684" i="17"/>
  <c r="P684" i="17" s="1" a="1"/>
  <c r="O685" i="17"/>
  <c r="P685" i="17" s="1" a="1"/>
  <c r="O686" i="17"/>
  <c r="P686" i="17" s="1" a="1"/>
  <c r="O687" i="17"/>
  <c r="P687" i="17" s="1" a="1"/>
  <c r="O688" i="17"/>
  <c r="P688" i="17" s="1" a="1"/>
  <c r="O689" i="17"/>
  <c r="P689" i="17" s="1" a="1"/>
  <c r="O690" i="17"/>
  <c r="P690" i="17" s="1" a="1"/>
  <c r="O691" i="17"/>
  <c r="P691" i="17" s="1" a="1"/>
  <c r="O692" i="17"/>
  <c r="P692" i="17" s="1" a="1"/>
  <c r="O693" i="17"/>
  <c r="P693" i="17" s="1" a="1"/>
  <c r="O694" i="17"/>
  <c r="P694" i="17" s="1" a="1"/>
  <c r="O695" i="17"/>
  <c r="P695" i="17" s="1" a="1"/>
  <c r="O696" i="17"/>
  <c r="P696" i="17" s="1" a="1"/>
  <c r="O697" i="17"/>
  <c r="P697" i="17" s="1" a="1"/>
  <c r="O698" i="17"/>
  <c r="P698" i="17" s="1" a="1"/>
  <c r="O699" i="17"/>
  <c r="P699" i="17" s="1" a="1"/>
  <c r="O700" i="17"/>
  <c r="P700" i="17" s="1" a="1"/>
  <c r="O701" i="17"/>
  <c r="P701" i="17" s="1" a="1"/>
  <c r="O702" i="17"/>
  <c r="P702" i="17" s="1" a="1"/>
  <c r="O703" i="17"/>
  <c r="P703" i="17" s="1" a="1"/>
  <c r="O704" i="17"/>
  <c r="P704" i="17" s="1" a="1"/>
  <c r="O705" i="17"/>
  <c r="P705" i="17" s="1" a="1"/>
  <c r="O706" i="17"/>
  <c r="P706" i="17" s="1" a="1"/>
  <c r="O707" i="17"/>
  <c r="P707" i="17" s="1" a="1"/>
  <c r="O708" i="17"/>
  <c r="P708" i="17" s="1" a="1"/>
  <c r="O709" i="17"/>
  <c r="P709" i="17" s="1" a="1"/>
  <c r="O710" i="17"/>
  <c r="P710" i="17" s="1" a="1"/>
  <c r="O711" i="17"/>
  <c r="P711" i="17" s="1" a="1"/>
  <c r="O712" i="17"/>
  <c r="P712" i="17" s="1" a="1"/>
  <c r="O713" i="17"/>
  <c r="P713" i="17" s="1" a="1"/>
  <c r="O714" i="17"/>
  <c r="P714" i="17" s="1" a="1"/>
  <c r="O715" i="17"/>
  <c r="P715" i="17" s="1" a="1"/>
  <c r="O716" i="17"/>
  <c r="P716" i="17" s="1" a="1"/>
  <c r="O717" i="17"/>
  <c r="P717" i="17" s="1" a="1"/>
  <c r="O718" i="17"/>
  <c r="P718" i="17" s="1" a="1"/>
  <c r="O719" i="17"/>
  <c r="P719" i="17" s="1" a="1"/>
  <c r="O720" i="17"/>
  <c r="P720" i="17" s="1" a="1"/>
  <c r="O721" i="17"/>
  <c r="P721" i="17" s="1" a="1"/>
  <c r="O722" i="17"/>
  <c r="P722" i="17" s="1" a="1"/>
  <c r="O723" i="17"/>
  <c r="P723" i="17" s="1" a="1"/>
  <c r="O724" i="17"/>
  <c r="P724" i="17" s="1" a="1"/>
  <c r="O725" i="17"/>
  <c r="P725" i="17" s="1" a="1"/>
  <c r="O726" i="17"/>
  <c r="P726" i="17" s="1" a="1"/>
  <c r="O727" i="17"/>
  <c r="P727" i="17" s="1" a="1"/>
  <c r="O728" i="17"/>
  <c r="P728" i="17" s="1" a="1"/>
  <c r="O729" i="17"/>
  <c r="P729" i="17" s="1" a="1"/>
  <c r="O730" i="17"/>
  <c r="P730" i="17" s="1" a="1"/>
  <c r="O731" i="17"/>
  <c r="P731" i="17" s="1" a="1"/>
  <c r="O732" i="17"/>
  <c r="P732" i="17" s="1" a="1"/>
  <c r="O733" i="17"/>
  <c r="P733" i="17" s="1" a="1"/>
  <c r="O734" i="17"/>
  <c r="P734" i="17" s="1" a="1"/>
  <c r="O735" i="17"/>
  <c r="P735" i="17" s="1" a="1"/>
  <c r="O736" i="17"/>
  <c r="P736" i="17" s="1" a="1"/>
  <c r="O737" i="17"/>
  <c r="P737" i="17" s="1" a="1"/>
  <c r="O738" i="17"/>
  <c r="P738" i="17" s="1" a="1"/>
  <c r="O739" i="17"/>
  <c r="P739" i="17" s="1" a="1"/>
  <c r="O740" i="17"/>
  <c r="P740" i="17" s="1" a="1"/>
  <c r="O741" i="17"/>
  <c r="P741" i="17" s="1" a="1"/>
  <c r="O742" i="17"/>
  <c r="P742" i="17" s="1" a="1"/>
  <c r="O743" i="17"/>
  <c r="P743" i="17" s="1" a="1"/>
  <c r="O744" i="17"/>
  <c r="P744" i="17" s="1" a="1"/>
  <c r="O745" i="17"/>
  <c r="P745" i="17" s="1" a="1"/>
  <c r="O746" i="17"/>
  <c r="P746" i="17" s="1" a="1"/>
  <c r="O747" i="17"/>
  <c r="P747" i="17" s="1" a="1"/>
  <c r="O748" i="17"/>
  <c r="P748" i="17" s="1" a="1"/>
  <c r="O749" i="17"/>
  <c r="P749" i="17" s="1" a="1"/>
  <c r="O750" i="17"/>
  <c r="P750" i="17" s="1" a="1"/>
  <c r="O751" i="17"/>
  <c r="P751" i="17" s="1" a="1"/>
  <c r="O752" i="17"/>
  <c r="P752" i="17" s="1" a="1"/>
  <c r="O753" i="17"/>
  <c r="P753" i="17" s="1" a="1"/>
  <c r="O754" i="17"/>
  <c r="P754" i="17" s="1" a="1"/>
  <c r="O755" i="17"/>
  <c r="P755" i="17" s="1" a="1"/>
  <c r="O756" i="17"/>
  <c r="P756" i="17" s="1" a="1"/>
  <c r="O757" i="17"/>
  <c r="P757" i="17" s="1" a="1"/>
  <c r="O758" i="17"/>
  <c r="P758" i="17" s="1" a="1"/>
  <c r="O759" i="17"/>
  <c r="P759" i="17" s="1" a="1"/>
  <c r="O760" i="17"/>
  <c r="P760" i="17" s="1" a="1"/>
  <c r="O761" i="17"/>
  <c r="P761" i="17" s="1" a="1"/>
  <c r="O762" i="17"/>
  <c r="P762" i="17" s="1" a="1"/>
  <c r="O763" i="17"/>
  <c r="P763" i="17" s="1" a="1"/>
  <c r="O764" i="17"/>
  <c r="P764" i="17" s="1" a="1"/>
  <c r="O765" i="17"/>
  <c r="P765" i="17" s="1" a="1"/>
  <c r="O766" i="17"/>
  <c r="P766" i="17" s="1" a="1"/>
  <c r="O767" i="17"/>
  <c r="P767" i="17" s="1" a="1"/>
  <c r="O768" i="17"/>
  <c r="P768" i="17" s="1" a="1"/>
  <c r="O769" i="17"/>
  <c r="P769" i="17" s="1" a="1"/>
  <c r="O770" i="17"/>
  <c r="P770" i="17" s="1" a="1"/>
  <c r="O771" i="17"/>
  <c r="P771" i="17" s="1" a="1"/>
  <c r="O772" i="17"/>
  <c r="P772" i="17" s="1" a="1"/>
  <c r="O773" i="17"/>
  <c r="P773" i="17" s="1" a="1"/>
  <c r="O774" i="17"/>
  <c r="P774" i="17" s="1" a="1"/>
  <c r="O775" i="17"/>
  <c r="P775" i="17" s="1" a="1"/>
  <c r="O776" i="17"/>
  <c r="P776" i="17" s="1" a="1"/>
  <c r="O777" i="17"/>
  <c r="P777" i="17" s="1" a="1"/>
  <c r="O778" i="17"/>
  <c r="P778" i="17" s="1" a="1"/>
  <c r="O779" i="17"/>
  <c r="P779" i="17" s="1" a="1"/>
  <c r="O780" i="17"/>
  <c r="P780" i="17" s="1" a="1"/>
  <c r="O781" i="17"/>
  <c r="P781" i="17" s="1" a="1"/>
  <c r="O782" i="17"/>
  <c r="P782" i="17" s="1" a="1"/>
  <c r="O783" i="17"/>
  <c r="P783" i="17" s="1" a="1"/>
  <c r="O784" i="17"/>
  <c r="P784" i="17" s="1" a="1"/>
  <c r="O785" i="17"/>
  <c r="P785" i="17" s="1" a="1"/>
  <c r="O786" i="17"/>
  <c r="P786" i="17" s="1" a="1"/>
  <c r="O787" i="17"/>
  <c r="P787" i="17" s="1" a="1"/>
  <c r="O788" i="17"/>
  <c r="P788" i="17" s="1" a="1"/>
  <c r="O789" i="17"/>
  <c r="P789" i="17" s="1" a="1"/>
  <c r="O790" i="17"/>
  <c r="P790" i="17" s="1" a="1"/>
  <c r="O791" i="17"/>
  <c r="P791" i="17" s="1" a="1"/>
  <c r="O792" i="17"/>
  <c r="P792" i="17" s="1" a="1"/>
  <c r="O793" i="17"/>
  <c r="P793" i="17" s="1" a="1"/>
  <c r="O794" i="17"/>
  <c r="P794" i="17" s="1" a="1"/>
  <c r="O795" i="17"/>
  <c r="P795" i="17" s="1" a="1"/>
  <c r="O796" i="17"/>
  <c r="P796" i="17" s="1" a="1"/>
  <c r="O797" i="17"/>
  <c r="P797" i="17" s="1" a="1"/>
  <c r="O798" i="17"/>
  <c r="P798" i="17" s="1" a="1"/>
  <c r="O799" i="17"/>
  <c r="P799" i="17" s="1" a="1"/>
  <c r="O800" i="17"/>
  <c r="P800" i="17" s="1" a="1"/>
  <c r="O801" i="17"/>
  <c r="P801" i="17" s="1" a="1"/>
  <c r="O802" i="17"/>
  <c r="P802" i="17" s="1" a="1"/>
  <c r="O803" i="17"/>
  <c r="P803" i="17" s="1" a="1"/>
  <c r="O804" i="17"/>
  <c r="P804" i="17" s="1" a="1"/>
  <c r="O805" i="17"/>
  <c r="P805" i="17" s="1" a="1"/>
  <c r="O806" i="17"/>
  <c r="P806" i="17" s="1" a="1"/>
  <c r="O807" i="17"/>
  <c r="P807" i="17" s="1" a="1"/>
  <c r="O808" i="17"/>
  <c r="P808" i="17" s="1" a="1"/>
  <c r="O809" i="17"/>
  <c r="P809" i="17" s="1" a="1"/>
  <c r="O810" i="17"/>
  <c r="P810" i="17" s="1" a="1"/>
  <c r="O811" i="17"/>
  <c r="P811" i="17" s="1" a="1"/>
  <c r="O812" i="17"/>
  <c r="P812" i="17" s="1" a="1"/>
  <c r="O813" i="17"/>
  <c r="P813" i="17" s="1" a="1"/>
  <c r="O814" i="17"/>
  <c r="P814" i="17" s="1" a="1"/>
  <c r="O815" i="17"/>
  <c r="P815" i="17" s="1" a="1"/>
  <c r="O816" i="17"/>
  <c r="P816" i="17" s="1" a="1"/>
  <c r="O817" i="17"/>
  <c r="P817" i="17" s="1" a="1"/>
  <c r="O818" i="17"/>
  <c r="P818" i="17" s="1" a="1"/>
  <c r="O819" i="17"/>
  <c r="P819" i="17" s="1" a="1"/>
  <c r="O820" i="17"/>
  <c r="P820" i="17" s="1" a="1"/>
  <c r="O821" i="17"/>
  <c r="P821" i="17" s="1" a="1"/>
  <c r="O822" i="17"/>
  <c r="P822" i="17" s="1" a="1"/>
  <c r="O823" i="17"/>
  <c r="P823" i="17" s="1" a="1"/>
  <c r="O824" i="17"/>
  <c r="P824" i="17" s="1" a="1"/>
  <c r="O825" i="17"/>
  <c r="P825" i="17" s="1" a="1"/>
  <c r="O826" i="17"/>
  <c r="P826" i="17" s="1" a="1"/>
  <c r="O827" i="17"/>
  <c r="P827" i="17" s="1" a="1"/>
  <c r="O828" i="17"/>
  <c r="P828" i="17" s="1" a="1"/>
  <c r="O829" i="17"/>
  <c r="P829" i="17" s="1" a="1"/>
  <c r="O830" i="17"/>
  <c r="P830" i="17" s="1" a="1"/>
  <c r="O831" i="17"/>
  <c r="P831" i="17" s="1" a="1"/>
  <c r="O832" i="17"/>
  <c r="P832" i="17" s="1" a="1"/>
  <c r="O833" i="17"/>
  <c r="P833" i="17" s="1" a="1"/>
  <c r="O834" i="17"/>
  <c r="P834" i="17" s="1" a="1"/>
  <c r="O835" i="17"/>
  <c r="P835" i="17" s="1" a="1"/>
  <c r="O836" i="17"/>
  <c r="P836" i="17" s="1" a="1"/>
  <c r="O837" i="17"/>
  <c r="P837" i="17" s="1" a="1"/>
  <c r="O838" i="17"/>
  <c r="P838" i="17" s="1" a="1"/>
  <c r="O839" i="17"/>
  <c r="P839" i="17" s="1" a="1"/>
  <c r="O840" i="17"/>
  <c r="P840" i="17" s="1" a="1"/>
  <c r="O841" i="17"/>
  <c r="P841" i="17" s="1" a="1"/>
  <c r="O842" i="17"/>
  <c r="P842" i="17" s="1" a="1"/>
  <c r="O843" i="17"/>
  <c r="P843" i="17" s="1" a="1"/>
  <c r="O844" i="17"/>
  <c r="P844" i="17" s="1" a="1"/>
  <c r="O845" i="17"/>
  <c r="P845" i="17" s="1" a="1"/>
  <c r="O846" i="17"/>
  <c r="P846" i="17" s="1" a="1"/>
  <c r="O847" i="17"/>
  <c r="P847" i="17" s="1" a="1"/>
  <c r="O848" i="17"/>
  <c r="P848" i="17" s="1" a="1"/>
  <c r="O849" i="17"/>
  <c r="P849" i="17" s="1" a="1"/>
  <c r="O850" i="17"/>
  <c r="P850" i="17" s="1" a="1"/>
  <c r="O851" i="17"/>
  <c r="P851" i="17" s="1" a="1"/>
  <c r="O852" i="17"/>
  <c r="P852" i="17" s="1" a="1"/>
  <c r="O853" i="17"/>
  <c r="P853" i="17" s="1" a="1"/>
  <c r="O854" i="17"/>
  <c r="P854" i="17" s="1" a="1"/>
  <c r="O855" i="17"/>
  <c r="P855" i="17" s="1" a="1"/>
  <c r="O856" i="17"/>
  <c r="P856" i="17" s="1" a="1"/>
  <c r="O857" i="17"/>
  <c r="P857" i="17" s="1" a="1"/>
  <c r="O858" i="17"/>
  <c r="P858" i="17" s="1" a="1"/>
  <c r="O859" i="17"/>
  <c r="P859" i="17" s="1" a="1"/>
  <c r="O860" i="17"/>
  <c r="P860" i="17" s="1" a="1"/>
  <c r="O861" i="17"/>
  <c r="P861" i="17" s="1" a="1"/>
  <c r="O862" i="17"/>
  <c r="P862" i="17" s="1" a="1"/>
  <c r="O863" i="17"/>
  <c r="P863" i="17" s="1" a="1"/>
  <c r="O864" i="17"/>
  <c r="P864" i="17" s="1" a="1"/>
  <c r="O865" i="17"/>
  <c r="P865" i="17" s="1" a="1"/>
  <c r="O866" i="17"/>
  <c r="P866" i="17" s="1" a="1"/>
  <c r="O867" i="17"/>
  <c r="P867" i="17" s="1" a="1"/>
  <c r="O868" i="17"/>
  <c r="P868" i="17" s="1" a="1"/>
  <c r="O869" i="17"/>
  <c r="P869" i="17" s="1" a="1"/>
  <c r="O870" i="17"/>
  <c r="P870" i="17" s="1" a="1"/>
  <c r="O871" i="17"/>
  <c r="P871" i="17" s="1" a="1"/>
  <c r="O872" i="17"/>
  <c r="P872" i="17" s="1" a="1"/>
  <c r="O873" i="17"/>
  <c r="P873" i="17" s="1" a="1"/>
  <c r="O874" i="17"/>
  <c r="P874" i="17" s="1" a="1"/>
  <c r="O875" i="17"/>
  <c r="P875" i="17" s="1" a="1"/>
  <c r="O876" i="17"/>
  <c r="P876" i="17" s="1" a="1"/>
  <c r="O877" i="17"/>
  <c r="P877" i="17" s="1" a="1"/>
  <c r="O878" i="17"/>
  <c r="P878" i="17" s="1" a="1"/>
  <c r="O879" i="17"/>
  <c r="P879" i="17" s="1" a="1"/>
  <c r="O880" i="17"/>
  <c r="P880" i="17" s="1" a="1"/>
  <c r="O881" i="17"/>
  <c r="P881" i="17" s="1" a="1"/>
  <c r="O882" i="17"/>
  <c r="P882" i="17" s="1" a="1"/>
  <c r="O883" i="17"/>
  <c r="P883" i="17" s="1" a="1"/>
  <c r="O884" i="17"/>
  <c r="P884" i="17" s="1" a="1"/>
  <c r="O885" i="17"/>
  <c r="P885" i="17" s="1" a="1"/>
  <c r="O886" i="17"/>
  <c r="P886" i="17" s="1" a="1"/>
  <c r="O887" i="17"/>
  <c r="P887" i="17" s="1" a="1"/>
  <c r="O888" i="17"/>
  <c r="P888" i="17" s="1" a="1"/>
  <c r="O889" i="17"/>
  <c r="P889" i="17" s="1" a="1"/>
  <c r="O890" i="17"/>
  <c r="P890" i="17" s="1" a="1"/>
  <c r="O891" i="17"/>
  <c r="P891" i="17" s="1" a="1"/>
  <c r="O892" i="17"/>
  <c r="P892" i="17" s="1" a="1"/>
  <c r="O893" i="17"/>
  <c r="P893" i="17" s="1" a="1"/>
  <c r="O894" i="17"/>
  <c r="P894" i="17" s="1" a="1"/>
  <c r="O895" i="17"/>
  <c r="P895" i="17" s="1" a="1"/>
  <c r="O896" i="17"/>
  <c r="P896" i="17" s="1" a="1"/>
  <c r="O897" i="17"/>
  <c r="P897" i="17" s="1" a="1"/>
  <c r="O898" i="17"/>
  <c r="P898" i="17" s="1" a="1"/>
  <c r="O899" i="17"/>
  <c r="P899" i="17" s="1" a="1"/>
  <c r="O900" i="17"/>
  <c r="P900" i="17" s="1" a="1"/>
  <c r="O901" i="17"/>
  <c r="P901" i="17" s="1" a="1"/>
  <c r="O902" i="17"/>
  <c r="P902" i="17" s="1" a="1"/>
  <c r="O903" i="17"/>
  <c r="P903" i="17" s="1" a="1"/>
  <c r="O904" i="17"/>
  <c r="P904" i="17" s="1" a="1"/>
  <c r="O905" i="17"/>
  <c r="P905" i="17" s="1" a="1"/>
  <c r="O906" i="17"/>
  <c r="P906" i="17" s="1" a="1"/>
  <c r="O907" i="17"/>
  <c r="P907" i="17" s="1" a="1"/>
  <c r="O908" i="17"/>
  <c r="P908" i="17" s="1" a="1"/>
  <c r="O909" i="17"/>
  <c r="P909" i="17" s="1" a="1"/>
  <c r="O910" i="17"/>
  <c r="P910" i="17" s="1" a="1"/>
  <c r="O911" i="17"/>
  <c r="P911" i="17" s="1" a="1"/>
  <c r="O912" i="17"/>
  <c r="P912" i="17" s="1" a="1"/>
  <c r="O913" i="17"/>
  <c r="P913" i="17" s="1" a="1"/>
  <c r="O914" i="17"/>
  <c r="P914" i="17" s="1" a="1"/>
  <c r="O915" i="17"/>
  <c r="P915" i="17" s="1" a="1"/>
  <c r="O916" i="17"/>
  <c r="P916" i="17" s="1" a="1"/>
  <c r="O917" i="17"/>
  <c r="P917" i="17" s="1" a="1"/>
  <c r="O918" i="17"/>
  <c r="P918" i="17" s="1" a="1"/>
  <c r="O919" i="17"/>
  <c r="P919" i="17" s="1" a="1"/>
  <c r="O920" i="17"/>
  <c r="P920" i="17" s="1" a="1"/>
  <c r="O921" i="17"/>
  <c r="P921" i="17" s="1" a="1"/>
  <c r="O922" i="17"/>
  <c r="P922" i="17" s="1" a="1"/>
  <c r="O923" i="17"/>
  <c r="P923" i="17" s="1" a="1"/>
  <c r="O924" i="17"/>
  <c r="P924" i="17" s="1" a="1"/>
  <c r="O925" i="17"/>
  <c r="P925" i="17" s="1" a="1"/>
  <c r="O926" i="17"/>
  <c r="P926" i="17" s="1" a="1"/>
  <c r="O927" i="17"/>
  <c r="P927" i="17" s="1" a="1"/>
  <c r="O928" i="17"/>
  <c r="P928" i="17" s="1" a="1"/>
  <c r="O929" i="17"/>
  <c r="P929" i="17" s="1" a="1"/>
  <c r="O930" i="17"/>
  <c r="P930" i="17" s="1" a="1"/>
  <c r="O931" i="17"/>
  <c r="P931" i="17" s="1" a="1"/>
  <c r="O932" i="17"/>
  <c r="P932" i="17" s="1" a="1"/>
  <c r="O933" i="17"/>
  <c r="P933" i="17" s="1" a="1"/>
  <c r="O934" i="17"/>
  <c r="P934" i="17" s="1" a="1"/>
  <c r="O935" i="17"/>
  <c r="P935" i="17" s="1" a="1"/>
  <c r="O936" i="17"/>
  <c r="P936" i="17" s="1" a="1"/>
  <c r="O937" i="17"/>
  <c r="P937" i="17" s="1" a="1"/>
  <c r="O938" i="17"/>
  <c r="P938" i="17" s="1" a="1"/>
  <c r="O939" i="17"/>
  <c r="P939" i="17" s="1" a="1"/>
  <c r="O940" i="17"/>
  <c r="P940" i="17" s="1" a="1"/>
  <c r="O941" i="17"/>
  <c r="P941" i="17" s="1" a="1"/>
  <c r="O942" i="17"/>
  <c r="P942" i="17" s="1" a="1"/>
  <c r="O943" i="17"/>
  <c r="P943" i="17" s="1" a="1"/>
  <c r="O944" i="17"/>
  <c r="P944" i="17" s="1" a="1"/>
  <c r="O945" i="17"/>
  <c r="P945" i="17" s="1" a="1"/>
  <c r="O946" i="17"/>
  <c r="P946" i="17" s="1" a="1"/>
  <c r="O947" i="17"/>
  <c r="P947" i="17" s="1" a="1"/>
  <c r="O948" i="17"/>
  <c r="P948" i="17" s="1" a="1"/>
  <c r="O949" i="17"/>
  <c r="P949" i="17" s="1" a="1"/>
  <c r="O950" i="17"/>
  <c r="P950" i="17" s="1" a="1"/>
  <c r="O951" i="17"/>
  <c r="P951" i="17" s="1" a="1"/>
  <c r="O952" i="17"/>
  <c r="P952" i="17" s="1" a="1"/>
  <c r="O953" i="17"/>
  <c r="P953" i="17" s="1" a="1"/>
  <c r="O954" i="17"/>
  <c r="P954" i="17" s="1" a="1"/>
  <c r="O955" i="17"/>
  <c r="P955" i="17" s="1" a="1"/>
  <c r="O956" i="17"/>
  <c r="P956" i="17" s="1" a="1"/>
  <c r="O957" i="17"/>
  <c r="P957" i="17" s="1" a="1"/>
  <c r="O958" i="17"/>
  <c r="P958" i="17" s="1" a="1"/>
  <c r="O959" i="17"/>
  <c r="P959" i="17" s="1" a="1"/>
  <c r="O960" i="17"/>
  <c r="P960" i="17" s="1" a="1"/>
  <c r="O961" i="17"/>
  <c r="P961" i="17" s="1" a="1"/>
  <c r="O962" i="17"/>
  <c r="P962" i="17" s="1" a="1"/>
  <c r="O963" i="17"/>
  <c r="P963" i="17" s="1" a="1"/>
  <c r="O964" i="17"/>
  <c r="P964" i="17" s="1" a="1"/>
  <c r="O965" i="17"/>
  <c r="P965" i="17" s="1" a="1"/>
  <c r="O966" i="17"/>
  <c r="P966" i="17" s="1" a="1"/>
  <c r="O967" i="17"/>
  <c r="P967" i="17" s="1" a="1"/>
  <c r="O968" i="17"/>
  <c r="P968" i="17" s="1" a="1"/>
  <c r="O969" i="17"/>
  <c r="P969" i="17" s="1" a="1"/>
  <c r="O970" i="17"/>
  <c r="P970" i="17" s="1" a="1"/>
  <c r="O971" i="17"/>
  <c r="P971" i="17" s="1" a="1"/>
  <c r="O972" i="17"/>
  <c r="P972" i="17" s="1" a="1"/>
  <c r="O973" i="17"/>
  <c r="P973" i="17" s="1" a="1"/>
  <c r="O974" i="17"/>
  <c r="P974" i="17" s="1" a="1"/>
  <c r="O975" i="17"/>
  <c r="P975" i="17" s="1" a="1"/>
  <c r="O976" i="17"/>
  <c r="P976" i="17" s="1" a="1"/>
  <c r="O977" i="17"/>
  <c r="P977" i="17" s="1" a="1"/>
  <c r="O978" i="17"/>
  <c r="P978" i="17" s="1" a="1"/>
  <c r="O979" i="17"/>
  <c r="P979" i="17" s="1" a="1"/>
  <c r="O980" i="17"/>
  <c r="P980" i="17" s="1" a="1"/>
  <c r="O981" i="17"/>
  <c r="P981" i="17" s="1" a="1"/>
  <c r="O982" i="17"/>
  <c r="P982" i="17" s="1" a="1"/>
  <c r="O983" i="17"/>
  <c r="P983" i="17" s="1" a="1"/>
  <c r="O984" i="17"/>
  <c r="P984" i="17" s="1" a="1"/>
  <c r="O985" i="17"/>
  <c r="P985" i="17" s="1" a="1"/>
  <c r="O986" i="17"/>
  <c r="P986" i="17" s="1" a="1"/>
  <c r="O987" i="17"/>
  <c r="P987" i="17" s="1" a="1"/>
  <c r="O988" i="17"/>
  <c r="P988" i="17" s="1" a="1"/>
  <c r="O989" i="17"/>
  <c r="P989" i="17" s="1" a="1"/>
  <c r="O990" i="17"/>
  <c r="P990" i="17" s="1" a="1"/>
  <c r="O991" i="17"/>
  <c r="P991" i="17" s="1" a="1"/>
  <c r="O992" i="17"/>
  <c r="P992" i="17" s="1" a="1"/>
  <c r="O993" i="17"/>
  <c r="P993" i="17" s="1" a="1"/>
  <c r="O994" i="17"/>
  <c r="P994" i="17" s="1" a="1"/>
  <c r="O995" i="17"/>
  <c r="P995" i="17" s="1" a="1"/>
  <c r="O996" i="17"/>
  <c r="P996" i="17" s="1" a="1"/>
  <c r="O997" i="17"/>
  <c r="P997" i="17" s="1" a="1"/>
  <c r="O998" i="17"/>
  <c r="P998" i="17" s="1" a="1"/>
  <c r="O999" i="17"/>
  <c r="P999" i="17" s="1" a="1"/>
  <c r="O1000" i="17"/>
  <c r="P1000" i="17" s="1" a="1"/>
  <c r="O1001" i="17"/>
  <c r="P1001" i="17" s="1" a="1"/>
  <c r="O1002" i="17"/>
  <c r="P1002" i="17" s="1" a="1"/>
  <c r="O1003" i="17"/>
  <c r="P1003" i="17" s="1" a="1"/>
  <c r="O1004" i="17"/>
  <c r="P1004" i="17" s="1" a="1"/>
  <c r="O1005" i="17"/>
  <c r="P1005" i="17" s="1" a="1"/>
  <c r="O1006" i="17"/>
  <c r="P1006" i="17" s="1" a="1"/>
  <c r="O1007" i="17"/>
  <c r="P1007" i="17" s="1" a="1"/>
  <c r="O1008" i="17"/>
  <c r="P1008" i="17" s="1" a="1"/>
  <c r="O1009" i="17"/>
  <c r="P1009" i="17" s="1" a="1"/>
  <c r="O1010" i="17"/>
  <c r="P1010" i="17" s="1" a="1"/>
  <c r="O1011" i="17"/>
  <c r="P1011" i="17" s="1" a="1"/>
  <c r="O1012" i="17"/>
  <c r="P1012" i="17" s="1" a="1"/>
  <c r="O1013" i="17"/>
  <c r="P1013" i="17" s="1" a="1"/>
  <c r="O1014" i="17"/>
  <c r="P1014" i="17" s="1" a="1"/>
  <c r="O1015" i="17"/>
  <c r="P1015" i="17" s="1" a="1"/>
  <c r="O1016" i="17"/>
  <c r="P1016" i="17" s="1" a="1"/>
  <c r="O1017" i="17"/>
  <c r="P1017" i="17" s="1" a="1"/>
  <c r="O1018" i="17"/>
  <c r="P1018" i="17" s="1" a="1"/>
  <c r="O1019" i="17"/>
  <c r="P1019" i="17" s="1" a="1"/>
  <c r="O1020" i="17"/>
  <c r="P1020" i="17" s="1" a="1"/>
  <c r="O1021" i="17"/>
  <c r="P1021" i="17" s="1" a="1"/>
  <c r="O1022" i="17"/>
  <c r="P1022" i="17" s="1" a="1"/>
  <c r="O1023" i="17"/>
  <c r="P1023" i="17" s="1" a="1"/>
  <c r="O1024" i="17"/>
  <c r="P1024" i="17" s="1" a="1"/>
  <c r="O1025" i="17"/>
  <c r="P1025" i="17" s="1" a="1"/>
  <c r="O1026" i="17"/>
  <c r="P1026" i="17" s="1" a="1"/>
  <c r="O1027" i="17"/>
  <c r="P1027" i="17" s="1" a="1"/>
  <c r="O1028" i="17"/>
  <c r="P1028" i="17" s="1" a="1"/>
  <c r="O1029" i="17"/>
  <c r="P1029" i="17" s="1" a="1"/>
  <c r="O1030" i="17"/>
  <c r="P1030" i="17" s="1" a="1"/>
  <c r="O1031" i="17"/>
  <c r="P1031" i="17" s="1" a="1"/>
  <c r="O1032" i="17"/>
  <c r="P1032" i="17" s="1" a="1"/>
  <c r="O1033" i="17"/>
  <c r="P1033" i="17" s="1" a="1"/>
  <c r="O1034" i="17"/>
  <c r="P1034" i="17" s="1" a="1"/>
  <c r="O1035" i="17"/>
  <c r="P1035" i="17" s="1" a="1"/>
  <c r="O1036" i="17"/>
  <c r="P1036" i="17" s="1" a="1"/>
  <c r="O1037" i="17"/>
  <c r="P1037" i="17" s="1" a="1"/>
  <c r="O1038" i="17"/>
  <c r="P1038" i="17" s="1" a="1"/>
  <c r="O1039" i="17"/>
  <c r="P1039" i="17" s="1" a="1"/>
  <c r="O1040" i="17"/>
  <c r="P1040" i="17" s="1" a="1"/>
  <c r="O1041" i="17"/>
  <c r="P1041" i="17" s="1" a="1"/>
  <c r="O1042" i="17"/>
  <c r="P1042" i="17" s="1" a="1"/>
  <c r="O1043" i="17"/>
  <c r="P1043" i="17" s="1" a="1"/>
  <c r="O1044" i="17"/>
  <c r="P1044" i="17" s="1" a="1"/>
  <c r="O1045" i="17"/>
  <c r="P1045" i="17" s="1" a="1"/>
  <c r="O1046" i="17"/>
  <c r="P1046" i="17" s="1" a="1"/>
  <c r="O1047" i="17"/>
  <c r="P1047" i="17" s="1" a="1"/>
  <c r="O1048" i="17"/>
  <c r="P1048" i="17" s="1" a="1"/>
  <c r="O1049" i="17"/>
  <c r="P1049" i="17" s="1" a="1"/>
  <c r="O1050" i="17"/>
  <c r="P1050" i="17" s="1" a="1"/>
  <c r="O1051" i="17"/>
  <c r="P1051" i="17" s="1" a="1"/>
  <c r="O1052" i="17"/>
  <c r="P1052" i="17" s="1" a="1"/>
  <c r="O1053" i="17"/>
  <c r="P1053" i="17" s="1" a="1"/>
  <c r="O1054" i="17"/>
  <c r="P1054" i="17" s="1" a="1"/>
  <c r="O1055" i="17"/>
  <c r="P1055" i="17" s="1" a="1"/>
  <c r="O1056" i="17"/>
  <c r="P1056" i="17" s="1" a="1"/>
  <c r="O1057" i="17"/>
  <c r="P1057" i="17" s="1" a="1"/>
  <c r="O1058" i="17"/>
  <c r="P1058" i="17" s="1" a="1"/>
  <c r="O1059" i="17"/>
  <c r="P1059" i="17" s="1" a="1"/>
  <c r="O1060" i="17"/>
  <c r="P1060" i="17" s="1" a="1"/>
  <c r="O1061" i="17"/>
  <c r="P1061" i="17" s="1" a="1"/>
  <c r="O1062" i="17"/>
  <c r="P1062" i="17" s="1" a="1"/>
  <c r="O1063" i="17"/>
  <c r="P1063" i="17" s="1" a="1"/>
  <c r="O1064" i="17"/>
  <c r="P1064" i="17" s="1" a="1"/>
  <c r="O1065" i="17"/>
  <c r="P1065" i="17" s="1" a="1"/>
  <c r="O1066" i="17"/>
  <c r="P1066" i="17" s="1" a="1"/>
  <c r="O1067" i="17"/>
  <c r="P1067" i="17" s="1" a="1"/>
  <c r="O1068" i="17"/>
  <c r="P1068" i="17" s="1" a="1"/>
  <c r="O1069" i="17"/>
  <c r="P1069" i="17" s="1" a="1"/>
  <c r="O1070" i="17"/>
  <c r="P1070" i="17" s="1" a="1"/>
  <c r="O1071" i="17"/>
  <c r="P1071" i="17" s="1" a="1"/>
  <c r="O1072" i="17"/>
  <c r="P1072" i="17" s="1" a="1"/>
  <c r="O1073" i="17"/>
  <c r="P1073" i="17" s="1" a="1"/>
  <c r="O1074" i="17"/>
  <c r="P1074" i="17" s="1" a="1"/>
  <c r="O1075" i="17"/>
  <c r="P1075" i="17" s="1" a="1"/>
  <c r="O1076" i="17"/>
  <c r="P1076" i="17" s="1" a="1"/>
  <c r="O1077" i="17"/>
  <c r="P1077" i="17" s="1" a="1"/>
  <c r="O1078" i="17"/>
  <c r="P1078" i="17" s="1" a="1"/>
  <c r="O1079" i="17"/>
  <c r="P1079" i="17" s="1" a="1"/>
  <c r="O1080" i="17"/>
  <c r="P1080" i="17" s="1" a="1"/>
  <c r="O1081" i="17"/>
  <c r="P1081" i="17" s="1" a="1"/>
  <c r="O1082" i="17"/>
  <c r="P1082" i="17" s="1" a="1"/>
  <c r="O1083" i="17"/>
  <c r="P1083" i="17" s="1" a="1"/>
  <c r="O1084" i="17"/>
  <c r="P1084" i="17" s="1" a="1"/>
  <c r="O1085" i="17"/>
  <c r="P1085" i="17" s="1" a="1"/>
  <c r="O1086" i="17"/>
  <c r="P1086" i="17" s="1" a="1"/>
  <c r="O1087" i="17"/>
  <c r="P1087" i="17" s="1" a="1"/>
  <c r="O1088" i="17"/>
  <c r="P1088" i="17" s="1" a="1"/>
  <c r="O1089" i="17"/>
  <c r="P1089" i="17" s="1" a="1"/>
  <c r="O1090" i="17"/>
  <c r="P1090" i="17" s="1" a="1"/>
  <c r="O1091" i="17"/>
  <c r="P1091" i="17" s="1" a="1"/>
  <c r="O1092" i="17"/>
  <c r="P1092" i="17" s="1" a="1"/>
  <c r="O1093" i="17"/>
  <c r="P1093" i="17" s="1" a="1"/>
  <c r="O1094" i="17"/>
  <c r="P1094" i="17" s="1" a="1"/>
  <c r="O1095" i="17"/>
  <c r="P1095" i="17" s="1" a="1"/>
  <c r="O1096" i="17"/>
  <c r="P1096" i="17" s="1" a="1"/>
  <c r="O1097" i="17"/>
  <c r="P1097" i="17" s="1" a="1"/>
  <c r="O1098" i="17"/>
  <c r="P1098" i="17" s="1" a="1"/>
  <c r="O1099" i="17"/>
  <c r="P1099" i="17" s="1" a="1"/>
  <c r="O1100" i="17"/>
  <c r="P1100" i="17" s="1" a="1"/>
  <c r="O1101" i="17"/>
  <c r="P1101" i="17" s="1" a="1"/>
  <c r="O1102" i="17"/>
  <c r="P1102" i="17" s="1" a="1"/>
  <c r="O1103" i="17"/>
  <c r="P1103" i="17" s="1" a="1"/>
  <c r="O1104" i="17"/>
  <c r="P1104" i="17" s="1" a="1"/>
  <c r="O1105" i="17"/>
  <c r="P1105" i="17" s="1" a="1"/>
  <c r="O1106" i="17"/>
  <c r="P1106" i="17" s="1" a="1"/>
  <c r="O1107" i="17"/>
  <c r="P1107" i="17" s="1" a="1"/>
  <c r="O1108" i="17"/>
  <c r="P1108" i="17" s="1" a="1"/>
  <c r="O1109" i="17"/>
  <c r="P1109" i="17" s="1" a="1"/>
  <c r="O1110" i="17"/>
  <c r="P1110" i="17" s="1" a="1"/>
  <c r="O1111" i="17"/>
  <c r="P1111" i="17" s="1" a="1"/>
  <c r="O1112" i="17"/>
  <c r="P1112" i="17" s="1" a="1"/>
  <c r="O1113" i="17"/>
  <c r="P1113" i="17" s="1" a="1"/>
  <c r="O1114" i="17"/>
  <c r="P1114" i="17" s="1" a="1"/>
  <c r="O1115" i="17"/>
  <c r="P1115" i="17" s="1" a="1"/>
  <c r="O1116" i="17"/>
  <c r="P1116" i="17" s="1" a="1"/>
  <c r="O1117" i="17"/>
  <c r="P1117" i="17" s="1" a="1"/>
  <c r="O1118" i="17"/>
  <c r="P1118" i="17" s="1" a="1"/>
  <c r="O1119" i="17"/>
  <c r="P1119" i="17" s="1" a="1"/>
  <c r="O1120" i="17"/>
  <c r="P1120" i="17" s="1" a="1"/>
  <c r="O1121" i="17"/>
  <c r="P1121" i="17" s="1" a="1"/>
  <c r="O1122" i="17"/>
  <c r="P1122" i="17" s="1" a="1"/>
  <c r="O1123" i="17"/>
  <c r="P1123" i="17" s="1" a="1"/>
  <c r="O1124" i="17"/>
  <c r="P1124" i="17" s="1" a="1"/>
  <c r="O1125" i="17"/>
  <c r="P1125" i="17" s="1" a="1"/>
  <c r="O1126" i="17"/>
  <c r="P1126" i="17" s="1" a="1"/>
  <c r="O1127" i="17"/>
  <c r="P1127" i="17" s="1" a="1"/>
  <c r="O1128" i="17"/>
  <c r="P1128" i="17" s="1" a="1"/>
  <c r="O1129" i="17"/>
  <c r="P1129" i="17" s="1" a="1"/>
  <c r="O1130" i="17"/>
  <c r="P1130" i="17" s="1" a="1"/>
  <c r="O1131" i="17"/>
  <c r="P1131" i="17" s="1" a="1"/>
  <c r="O1132" i="17"/>
  <c r="P1132" i="17" s="1" a="1"/>
  <c r="O1133" i="17"/>
  <c r="P1133" i="17" s="1" a="1"/>
  <c r="O1134" i="17"/>
  <c r="P1134" i="17" s="1" a="1"/>
  <c r="O1135" i="17"/>
  <c r="P1135" i="17" s="1" a="1"/>
  <c r="O1136" i="17"/>
  <c r="P1136" i="17" s="1" a="1"/>
  <c r="O1137" i="17"/>
  <c r="P1137" i="17" s="1" a="1"/>
  <c r="O1138" i="17"/>
  <c r="P1138" i="17" s="1" a="1"/>
  <c r="O1139" i="17"/>
  <c r="P1139" i="17" s="1" a="1"/>
  <c r="O1140" i="17"/>
  <c r="P1140" i="17" s="1" a="1"/>
  <c r="O1141" i="17"/>
  <c r="P1141" i="17" s="1" a="1"/>
  <c r="O1142" i="17"/>
  <c r="P1142" i="17" s="1" a="1"/>
  <c r="O1143" i="17"/>
  <c r="P1143" i="17" s="1" a="1"/>
  <c r="O1144" i="17"/>
  <c r="P1144" i="17" s="1" a="1"/>
  <c r="O1145" i="17"/>
  <c r="P1145" i="17" s="1" a="1"/>
  <c r="O1146" i="17"/>
  <c r="P1146" i="17" s="1" a="1"/>
  <c r="O1147" i="17"/>
  <c r="P1147" i="17" s="1" a="1"/>
  <c r="O1148" i="17"/>
  <c r="P1148" i="17" s="1" a="1"/>
  <c r="O1149" i="17"/>
  <c r="P1149" i="17" s="1" a="1"/>
  <c r="O1150" i="17"/>
  <c r="P1150" i="17" s="1" a="1"/>
  <c r="O1151" i="17"/>
  <c r="P1151" i="17" s="1" a="1"/>
  <c r="O1152" i="17"/>
  <c r="P1152" i="17" s="1" a="1"/>
  <c r="O1153" i="17"/>
  <c r="P1153" i="17" s="1" a="1"/>
  <c r="O1154" i="17"/>
  <c r="P1154" i="17" s="1" a="1"/>
  <c r="O1155" i="17"/>
  <c r="P1155" i="17" s="1" a="1"/>
  <c r="O1156" i="17"/>
  <c r="P1156" i="17" s="1" a="1"/>
  <c r="O1157" i="17"/>
  <c r="P1157" i="17" s="1" a="1"/>
  <c r="O1158" i="17"/>
  <c r="P1158" i="17" s="1" a="1"/>
  <c r="O1159" i="17"/>
  <c r="P1159" i="17" s="1" a="1"/>
  <c r="O1160" i="17"/>
  <c r="P1160" i="17" s="1" a="1"/>
  <c r="O1161" i="17"/>
  <c r="P1161" i="17" s="1" a="1"/>
  <c r="O1162" i="17"/>
  <c r="P1162" i="17" s="1" a="1"/>
  <c r="O1163" i="17"/>
  <c r="P1163" i="17" s="1" a="1"/>
  <c r="O1164" i="17"/>
  <c r="P1164" i="17" s="1" a="1"/>
  <c r="O1165" i="17"/>
  <c r="P1165" i="17" s="1" a="1"/>
  <c r="O1166" i="17"/>
  <c r="P1166" i="17" s="1" a="1"/>
  <c r="O1167" i="17"/>
  <c r="P1167" i="17" s="1" a="1"/>
  <c r="O1168" i="17"/>
  <c r="P1168" i="17" s="1" a="1"/>
  <c r="O1169" i="17"/>
  <c r="P1169" i="17" s="1" a="1"/>
  <c r="O1170" i="17"/>
  <c r="P1170" i="17" s="1" a="1"/>
  <c r="O1171" i="17"/>
  <c r="P1171" i="17" s="1" a="1"/>
  <c r="O1172" i="17"/>
  <c r="P1172" i="17" s="1" a="1"/>
  <c r="O1173" i="17"/>
  <c r="P1173" i="17" s="1" a="1"/>
  <c r="O1174" i="17"/>
  <c r="P1174" i="17" s="1" a="1"/>
  <c r="O1175" i="17"/>
  <c r="P1175" i="17" s="1" a="1"/>
  <c r="O1176" i="17"/>
  <c r="P1176" i="17" s="1" a="1"/>
  <c r="O1177" i="17"/>
  <c r="P1177" i="17" s="1" a="1"/>
  <c r="O1178" i="17"/>
  <c r="P1178" i="17" s="1" a="1"/>
  <c r="O1179" i="17"/>
  <c r="P1179" i="17" s="1" a="1"/>
  <c r="O1180" i="17"/>
  <c r="P1180" i="17" s="1" a="1"/>
  <c r="O1181" i="17"/>
  <c r="P1181" i="17" s="1" a="1"/>
  <c r="O1182" i="17"/>
  <c r="P1182" i="17" s="1" a="1"/>
  <c r="O1183" i="17"/>
  <c r="P1183" i="17" s="1" a="1"/>
  <c r="O1184" i="17"/>
  <c r="P1184" i="17" s="1" a="1"/>
  <c r="O1185" i="17"/>
  <c r="P1185" i="17" s="1" a="1"/>
  <c r="O1186" i="17"/>
  <c r="P1186" i="17" s="1" a="1"/>
  <c r="O1187" i="17"/>
  <c r="P1187" i="17" s="1" a="1"/>
  <c r="O1188" i="17"/>
  <c r="P1188" i="17" s="1" a="1"/>
  <c r="O1189" i="17"/>
  <c r="P1189" i="17" s="1" a="1"/>
  <c r="O1190" i="17"/>
  <c r="P1190" i="17" s="1" a="1"/>
  <c r="O1191" i="17"/>
  <c r="P1191" i="17" s="1" a="1"/>
  <c r="O1192" i="17"/>
  <c r="P1192" i="17" s="1" a="1"/>
  <c r="O1193" i="17"/>
  <c r="P1193" i="17" s="1" a="1"/>
  <c r="O1194" i="17"/>
  <c r="P1194" i="17" s="1" a="1"/>
  <c r="O1195" i="17"/>
  <c r="P1195" i="17" s="1" a="1"/>
  <c r="O1196" i="17"/>
  <c r="P1196" i="17" s="1" a="1"/>
  <c r="O1197" i="17"/>
  <c r="P1197" i="17" s="1" a="1"/>
  <c r="O1198" i="17"/>
  <c r="P1198" i="17" s="1" a="1"/>
  <c r="O1199" i="17"/>
  <c r="P1199" i="17" s="1" a="1"/>
  <c r="O1200" i="17"/>
  <c r="P1200" i="17" s="1" a="1"/>
  <c r="O1201" i="17"/>
  <c r="P1201" i="17" s="1" a="1"/>
  <c r="O1202" i="17"/>
  <c r="P1202" i="17" s="1" a="1"/>
  <c r="O1203" i="17"/>
  <c r="P1203" i="17" s="1" a="1"/>
  <c r="O1204" i="17"/>
  <c r="P1204" i="17" s="1" a="1"/>
  <c r="O1205" i="17"/>
  <c r="P1205" i="17" s="1" a="1"/>
  <c r="O1206" i="17"/>
  <c r="P1206" i="17" s="1" a="1"/>
  <c r="O1207" i="17"/>
  <c r="P1207" i="17" s="1" a="1"/>
  <c r="O1208" i="17"/>
  <c r="P1208" i="17" s="1" a="1"/>
  <c r="O1209" i="17"/>
  <c r="P1209" i="17" s="1" a="1"/>
  <c r="O1210" i="17"/>
  <c r="P1210" i="17" s="1" a="1"/>
  <c r="O1211" i="17"/>
  <c r="P1211" i="17" s="1" a="1"/>
  <c r="O1212" i="17"/>
  <c r="P1212" i="17" s="1" a="1"/>
  <c r="O1213" i="17"/>
  <c r="P1213" i="17" s="1" a="1"/>
  <c r="O1214" i="17"/>
  <c r="P1214" i="17" s="1" a="1"/>
  <c r="O1215" i="17"/>
  <c r="P1215" i="17" s="1" a="1"/>
  <c r="O1216" i="17"/>
  <c r="P1216" i="17" s="1" a="1"/>
  <c r="O1217" i="17"/>
  <c r="P1217" i="17" s="1" a="1"/>
  <c r="O1218" i="17"/>
  <c r="P1218" i="17" s="1" a="1"/>
  <c r="O1219" i="17"/>
  <c r="P1219" i="17" s="1" a="1"/>
  <c r="O1220" i="17"/>
  <c r="P1220" i="17" s="1" a="1"/>
  <c r="O1221" i="17"/>
  <c r="P1221" i="17" s="1" a="1"/>
  <c r="O1222" i="17"/>
  <c r="P1222" i="17" s="1" a="1"/>
  <c r="O1223" i="17"/>
  <c r="P1223" i="17" s="1" a="1"/>
  <c r="O1224" i="17"/>
  <c r="P1224" i="17" s="1" a="1"/>
  <c r="O1225" i="17"/>
  <c r="P1225" i="17" s="1" a="1"/>
  <c r="O1226" i="17"/>
  <c r="P1226" i="17" s="1" a="1"/>
  <c r="O1227" i="17"/>
  <c r="P1227" i="17" s="1" a="1"/>
  <c r="O1228" i="17"/>
  <c r="P1228" i="17" s="1" a="1"/>
  <c r="O1229" i="17"/>
  <c r="P1229" i="17" s="1" a="1"/>
  <c r="O1230" i="17"/>
  <c r="P1230" i="17" s="1" a="1"/>
  <c r="O1231" i="17"/>
  <c r="P1231" i="17" s="1" a="1"/>
  <c r="O1232" i="17"/>
  <c r="P1232" i="17" s="1" a="1"/>
  <c r="O1233" i="17"/>
  <c r="P1233" i="17" s="1" a="1"/>
  <c r="O1234" i="17"/>
  <c r="P1234" i="17" s="1" a="1"/>
  <c r="O1235" i="17"/>
  <c r="P1235" i="17" s="1" a="1"/>
  <c r="O1236" i="17"/>
  <c r="P1236" i="17" s="1" a="1"/>
  <c r="O1237" i="17"/>
  <c r="P1237" i="17" s="1" a="1"/>
  <c r="O1238" i="17"/>
  <c r="P1238" i="17" s="1" a="1"/>
  <c r="O1239" i="17"/>
  <c r="P1239" i="17" s="1" a="1"/>
  <c r="O1240" i="17"/>
  <c r="P1240" i="17" s="1" a="1"/>
  <c r="O1241" i="17"/>
  <c r="P1241" i="17" s="1" a="1"/>
  <c r="O1242" i="17"/>
  <c r="P1242" i="17" s="1" a="1"/>
  <c r="O1243" i="17"/>
  <c r="P1243" i="17" s="1" a="1"/>
  <c r="O1244" i="17"/>
  <c r="P1244" i="17" s="1" a="1"/>
  <c r="O1245" i="17"/>
  <c r="P1245" i="17" s="1" a="1"/>
  <c r="O1246" i="17"/>
  <c r="P1246" i="17" s="1" a="1"/>
  <c r="O1247" i="17"/>
  <c r="P1247" i="17" s="1" a="1"/>
  <c r="O1248" i="17"/>
  <c r="P1248" i="17" s="1" a="1"/>
  <c r="O1249" i="17"/>
  <c r="P1249" i="17" s="1" a="1"/>
  <c r="O1250" i="17"/>
  <c r="P1250" i="17" s="1" a="1"/>
  <c r="O1251" i="17"/>
  <c r="P1251" i="17" s="1" a="1"/>
  <c r="O1252" i="17"/>
  <c r="P1252" i="17" s="1" a="1"/>
  <c r="O1253" i="17"/>
  <c r="P1253" i="17" s="1" a="1"/>
  <c r="O1254" i="17"/>
  <c r="P1254" i="17" s="1" a="1"/>
  <c r="O1255" i="17"/>
  <c r="P1255" i="17" s="1" a="1"/>
  <c r="O1256" i="17"/>
  <c r="P1256" i="17" s="1" a="1"/>
  <c r="O1257" i="17"/>
  <c r="P1257" i="17" s="1" a="1"/>
  <c r="O1258" i="17"/>
  <c r="P1258" i="17" s="1" a="1"/>
  <c r="O1259" i="17"/>
  <c r="P1259" i="17" s="1" a="1"/>
  <c r="O1260" i="17"/>
  <c r="P1260" i="17" s="1" a="1"/>
  <c r="O1261" i="17"/>
  <c r="P1261" i="17" s="1" a="1"/>
  <c r="O1262" i="17"/>
  <c r="P1262" i="17" s="1" a="1"/>
  <c r="O1263" i="17"/>
  <c r="P1263" i="17" s="1" a="1"/>
  <c r="O1264" i="17"/>
  <c r="P1264" i="17" s="1" a="1"/>
  <c r="O1265" i="17"/>
  <c r="P1265" i="17" s="1" a="1"/>
  <c r="O1266" i="17"/>
  <c r="P1266" i="17" s="1" a="1"/>
  <c r="O1267" i="17"/>
  <c r="P1267" i="17" s="1" a="1"/>
  <c r="O1268" i="17"/>
  <c r="P1268" i="17" s="1" a="1"/>
  <c r="O1269" i="17"/>
  <c r="P1269" i="17" s="1" a="1"/>
  <c r="O1270" i="17"/>
  <c r="P1270" i="17" s="1" a="1"/>
  <c r="O1271" i="17"/>
  <c r="P1271" i="17" s="1" a="1"/>
  <c r="O1272" i="17"/>
  <c r="P1272" i="17" s="1" a="1"/>
  <c r="O1273" i="17"/>
  <c r="P1273" i="17" s="1" a="1"/>
  <c r="O1274" i="17"/>
  <c r="P1274" i="17" s="1" a="1"/>
  <c r="O1275" i="17"/>
  <c r="P1275" i="17" s="1" a="1"/>
  <c r="O1276" i="17"/>
  <c r="P1276" i="17" s="1" a="1"/>
  <c r="O1277" i="17"/>
  <c r="P1277" i="17" s="1" a="1"/>
  <c r="O1278" i="17"/>
  <c r="P1278" i="17" s="1" a="1"/>
  <c r="O1279" i="17"/>
  <c r="P1279" i="17" s="1" a="1"/>
  <c r="O1280" i="17"/>
  <c r="P1280" i="17" s="1" a="1"/>
  <c r="O1281" i="17"/>
  <c r="P1281" i="17" s="1" a="1"/>
  <c r="O1282" i="17"/>
  <c r="P1282" i="17" s="1" a="1"/>
  <c r="O1283" i="17"/>
  <c r="P1283" i="17" s="1" a="1"/>
  <c r="O1284" i="17"/>
  <c r="P1284" i="17" s="1" a="1"/>
  <c r="O1285" i="17"/>
  <c r="P1285" i="17" s="1" a="1"/>
  <c r="O1286" i="17"/>
  <c r="P1286" i="17" s="1" a="1"/>
  <c r="O1287" i="17"/>
  <c r="P1287" i="17" s="1" a="1"/>
  <c r="O1288" i="17"/>
  <c r="P1288" i="17" s="1" a="1"/>
  <c r="O1289" i="17"/>
  <c r="P1289" i="17" s="1" a="1"/>
  <c r="O1290" i="17"/>
  <c r="P1290" i="17" s="1" a="1"/>
  <c r="O1291" i="17"/>
  <c r="P1291" i="17" s="1" a="1"/>
  <c r="O1292" i="17"/>
  <c r="P1292" i="17" s="1" a="1"/>
  <c r="O1293" i="17"/>
  <c r="P1293" i="17" s="1" a="1"/>
  <c r="O1294" i="17"/>
  <c r="P1294" i="17" s="1" a="1"/>
  <c r="O1295" i="17"/>
  <c r="P1295" i="17" s="1" a="1"/>
  <c r="O1296" i="17"/>
  <c r="P1296" i="17" s="1" a="1"/>
  <c r="O1297" i="17"/>
  <c r="P1297" i="17" s="1" a="1"/>
  <c r="O1298" i="17"/>
  <c r="P1298" i="17" s="1" a="1"/>
  <c r="O1299" i="17"/>
  <c r="P1299" i="17" s="1" a="1"/>
  <c r="O1300" i="17"/>
  <c r="P1300" i="17" s="1" a="1"/>
  <c r="O1301" i="17"/>
  <c r="P1301" i="17" s="1" a="1"/>
  <c r="O1302" i="17"/>
  <c r="P1302" i="17" s="1" a="1"/>
  <c r="O1303" i="17"/>
  <c r="P1303" i="17" s="1" a="1"/>
  <c r="O1304" i="17"/>
  <c r="P1304" i="17" s="1" a="1"/>
  <c r="O1305" i="17"/>
  <c r="P1305" i="17" s="1" a="1"/>
  <c r="O1306" i="17"/>
  <c r="P1306" i="17" s="1" a="1"/>
  <c r="O1307" i="17"/>
  <c r="P1307" i="17" s="1" a="1"/>
  <c r="O1308" i="17"/>
  <c r="P1308" i="17" s="1" a="1"/>
  <c r="O1309" i="17"/>
  <c r="P1309" i="17" s="1" a="1"/>
  <c r="O1310" i="17"/>
  <c r="P1310" i="17" s="1" a="1"/>
  <c r="O1311" i="17"/>
  <c r="P1311" i="17" s="1" a="1"/>
  <c r="O1312" i="17"/>
  <c r="P1312" i="17" s="1" a="1"/>
  <c r="O1313" i="17"/>
  <c r="P1313" i="17" s="1" a="1"/>
  <c r="O1314" i="17"/>
  <c r="P1314" i="17" s="1" a="1"/>
  <c r="O1315" i="17"/>
  <c r="P1315" i="17" s="1" a="1"/>
  <c r="O1316" i="17"/>
  <c r="P1316" i="17" s="1" a="1"/>
  <c r="O1317" i="17"/>
  <c r="P1317" i="17" s="1" a="1"/>
  <c r="O1318" i="17"/>
  <c r="P1318" i="17" s="1" a="1"/>
  <c r="O1319" i="17"/>
  <c r="P1319" i="17" s="1" a="1"/>
  <c r="O1320" i="17"/>
  <c r="P1320" i="17" s="1" a="1"/>
  <c r="O1321" i="17"/>
  <c r="P1321" i="17" s="1" a="1"/>
  <c r="O1322" i="17"/>
  <c r="P1322" i="17" s="1" a="1"/>
  <c r="O1323" i="17"/>
  <c r="P1323" i="17" s="1" a="1"/>
  <c r="O1324" i="17"/>
  <c r="P1324" i="17" s="1" a="1"/>
  <c r="O1325" i="17"/>
  <c r="P1325" i="17" s="1" a="1"/>
  <c r="O1326" i="17"/>
  <c r="P1326" i="17" s="1" a="1"/>
  <c r="O1327" i="17"/>
  <c r="P1327" i="17" s="1" a="1"/>
  <c r="O1328" i="17"/>
  <c r="P1328" i="17" s="1" a="1"/>
  <c r="O1329" i="17"/>
  <c r="P1329" i="17" s="1" a="1"/>
  <c r="O1330" i="17"/>
  <c r="P1330" i="17" s="1" a="1"/>
  <c r="O1331" i="17"/>
  <c r="P1331" i="17" s="1" a="1"/>
  <c r="O1332" i="17"/>
  <c r="P1332" i="17" s="1" a="1"/>
  <c r="O1333" i="17"/>
  <c r="P1333" i="17" s="1" a="1"/>
  <c r="O1334" i="17"/>
  <c r="P1334" i="17" s="1" a="1"/>
  <c r="O1335" i="17"/>
  <c r="P1335" i="17" s="1" a="1"/>
  <c r="O1336" i="17"/>
  <c r="P1336" i="17" s="1" a="1"/>
  <c r="O1337" i="17"/>
  <c r="P1337" i="17" s="1" a="1"/>
  <c r="O1338" i="17"/>
  <c r="P1338" i="17" s="1" a="1"/>
  <c r="O1339" i="17"/>
  <c r="P1339" i="17" s="1" a="1"/>
  <c r="O1340" i="17"/>
  <c r="P1340" i="17" s="1" a="1"/>
  <c r="O1341" i="17"/>
  <c r="P1341" i="17" s="1" a="1"/>
  <c r="O1342" i="17"/>
  <c r="P1342" i="17" s="1" a="1"/>
  <c r="O1343" i="17"/>
  <c r="P1343" i="17" s="1" a="1"/>
  <c r="O1344" i="17"/>
  <c r="P1344" i="17" s="1" a="1"/>
  <c r="O1345" i="17"/>
  <c r="P1345" i="17" s="1" a="1"/>
  <c r="O1346" i="17"/>
  <c r="P1346" i="17" s="1" a="1"/>
  <c r="O1347" i="17"/>
  <c r="P1347" i="17" s="1" a="1"/>
  <c r="O1348" i="17"/>
  <c r="P1348" i="17" s="1" a="1"/>
  <c r="O1349" i="17"/>
  <c r="P1349" i="17" s="1" a="1"/>
  <c r="O1350" i="17"/>
  <c r="P1350" i="17" s="1" a="1"/>
  <c r="O1351" i="17"/>
  <c r="P1351" i="17" s="1" a="1"/>
  <c r="O1352" i="17"/>
  <c r="P1352" i="17" s="1" a="1"/>
  <c r="O1353" i="17"/>
  <c r="P1353" i="17" s="1" a="1"/>
  <c r="O1354" i="17"/>
  <c r="P1354" i="17" s="1" a="1"/>
  <c r="O1355" i="17"/>
  <c r="P1355" i="17" s="1" a="1"/>
  <c r="O1356" i="17"/>
  <c r="P1356" i="17" s="1" a="1"/>
  <c r="O1357" i="17"/>
  <c r="P1357" i="17" s="1" a="1"/>
  <c r="O1358" i="17"/>
  <c r="P1358" i="17" s="1" a="1"/>
  <c r="O1359" i="17"/>
  <c r="P1359" i="17" s="1" a="1"/>
  <c r="O1360" i="17"/>
  <c r="P1360" i="17" s="1" a="1"/>
  <c r="O1361" i="17"/>
  <c r="P1361" i="17" s="1" a="1"/>
  <c r="O1362" i="17"/>
  <c r="P1362" i="17" s="1" a="1"/>
  <c r="O1363" i="17"/>
  <c r="P1363" i="17" s="1" a="1"/>
  <c r="O1364" i="17"/>
  <c r="P1364" i="17" s="1" a="1"/>
  <c r="O1365" i="17"/>
  <c r="P1365" i="17" s="1" a="1"/>
  <c r="O1366" i="17"/>
  <c r="P1366" i="17" s="1" a="1"/>
  <c r="O1367" i="17"/>
  <c r="P1367" i="17" s="1" a="1"/>
  <c r="O1368" i="17"/>
  <c r="P1368" i="17" s="1" a="1"/>
  <c r="O1369" i="17"/>
  <c r="P1369" i="17" s="1" a="1"/>
  <c r="O1370" i="17"/>
  <c r="P1370" i="17" s="1" a="1"/>
  <c r="O1371" i="17"/>
  <c r="P1371" i="17" s="1" a="1"/>
  <c r="O1372" i="17"/>
  <c r="P1372" i="17" s="1" a="1"/>
  <c r="O1373" i="17"/>
  <c r="P1373" i="17" s="1" a="1"/>
  <c r="O1374" i="17"/>
  <c r="P1374" i="17" s="1" a="1"/>
  <c r="O1375" i="17"/>
  <c r="P1375" i="17" s="1" a="1"/>
  <c r="O1376" i="17"/>
  <c r="P1376" i="17" s="1" a="1"/>
  <c r="O1377" i="17"/>
  <c r="P1377" i="17" s="1" a="1"/>
  <c r="O1378" i="17"/>
  <c r="P1378" i="17" s="1" a="1"/>
  <c r="O1379" i="17"/>
  <c r="P1379" i="17" s="1" a="1"/>
  <c r="O1380" i="17"/>
  <c r="P1380" i="17" s="1" a="1"/>
  <c r="O1381" i="17"/>
  <c r="P1381" i="17" s="1" a="1"/>
  <c r="O1382" i="17"/>
  <c r="P1382" i="17" s="1" a="1"/>
  <c r="O1383" i="17"/>
  <c r="P1383" i="17" s="1" a="1"/>
  <c r="O1384" i="17"/>
  <c r="P1384" i="17" s="1" a="1"/>
  <c r="O1385" i="17"/>
  <c r="P1385" i="17" s="1" a="1"/>
  <c r="O1386" i="17"/>
  <c r="P1386" i="17" s="1" a="1"/>
  <c r="O1387" i="17"/>
  <c r="P1387" i="17" s="1" a="1"/>
  <c r="O1388" i="17"/>
  <c r="P1388" i="17" s="1" a="1"/>
  <c r="O1389" i="17"/>
  <c r="P1389" i="17" s="1" a="1"/>
  <c r="O1390" i="17"/>
  <c r="P1390" i="17" s="1" a="1"/>
  <c r="O1391" i="17"/>
  <c r="P1391" i="17" s="1" a="1"/>
  <c r="O1392" i="17"/>
  <c r="P1392" i="17" s="1" a="1"/>
  <c r="O1393" i="17"/>
  <c r="P1393" i="17" s="1" a="1"/>
  <c r="O1394" i="17"/>
  <c r="P1394" i="17" s="1" a="1"/>
  <c r="O1395" i="17"/>
  <c r="P1395" i="17" s="1" a="1"/>
  <c r="O1396" i="17"/>
  <c r="P1396" i="17" s="1" a="1"/>
  <c r="O1397" i="17"/>
  <c r="P1397" i="17" s="1" a="1"/>
  <c r="O1398" i="17"/>
  <c r="P1398" i="17" s="1" a="1"/>
  <c r="O1399" i="17"/>
  <c r="P1399" i="17" s="1" a="1"/>
  <c r="O1400" i="17"/>
  <c r="P1400" i="17" s="1" a="1"/>
  <c r="O1401" i="17"/>
  <c r="P1401" i="17" s="1" a="1"/>
  <c r="O1402" i="17"/>
  <c r="P1402" i="17" s="1" a="1"/>
  <c r="O1403" i="17"/>
  <c r="P1403" i="17" s="1" a="1"/>
  <c r="O1404" i="17"/>
  <c r="P1404" i="17" s="1" a="1"/>
  <c r="O1405" i="17"/>
  <c r="P1405" i="17" s="1" a="1"/>
  <c r="O1406" i="17"/>
  <c r="P1406" i="17" s="1" a="1"/>
  <c r="O1407" i="17"/>
  <c r="P1407" i="17" s="1" a="1"/>
  <c r="O1408" i="17"/>
  <c r="P1408" i="17" s="1" a="1"/>
  <c r="O1409" i="17"/>
  <c r="P1409" i="17" s="1" a="1"/>
  <c r="O1410" i="17"/>
  <c r="P1410" i="17" s="1" a="1"/>
  <c r="O1411" i="17"/>
  <c r="P1411" i="17" s="1" a="1"/>
  <c r="O1412" i="17"/>
  <c r="P1412" i="17" s="1" a="1"/>
  <c r="O1413" i="17"/>
  <c r="P1413" i="17" s="1" a="1"/>
  <c r="O1414" i="17"/>
  <c r="P1414" i="17" s="1" a="1"/>
  <c r="O1415" i="17"/>
  <c r="P1415" i="17" s="1" a="1"/>
  <c r="O1416" i="17"/>
  <c r="P1416" i="17" s="1" a="1"/>
  <c r="O1417" i="17"/>
  <c r="P1417" i="17" s="1" a="1"/>
  <c r="O1418" i="17"/>
  <c r="P1418" i="17" s="1" a="1"/>
  <c r="O1419" i="17"/>
  <c r="P1419" i="17" s="1" a="1"/>
  <c r="O1420" i="17"/>
  <c r="P1420" i="17" s="1" a="1"/>
  <c r="O1421" i="17"/>
  <c r="P1421" i="17" s="1" a="1"/>
  <c r="O1422" i="17"/>
  <c r="P1422" i="17" s="1" a="1"/>
  <c r="O1423" i="17"/>
  <c r="P1423" i="17" s="1" a="1"/>
  <c r="O1424" i="17"/>
  <c r="P1424" i="17" s="1" a="1"/>
  <c r="O1425" i="17"/>
  <c r="P1425" i="17" s="1" a="1"/>
  <c r="O1426" i="17"/>
  <c r="P1426" i="17" s="1" a="1"/>
  <c r="O1427" i="17"/>
  <c r="P1427" i="17" s="1" a="1"/>
  <c r="O1428" i="17"/>
  <c r="P1428" i="17" s="1" a="1"/>
  <c r="O1429" i="17"/>
  <c r="P1429" i="17" s="1" a="1"/>
  <c r="O1430" i="17"/>
  <c r="P1430" i="17" s="1" a="1"/>
  <c r="O1431" i="17"/>
  <c r="P1431" i="17" s="1" a="1"/>
  <c r="O1432" i="17"/>
  <c r="P1432" i="17" s="1" a="1"/>
  <c r="O1433" i="17"/>
  <c r="P1433" i="17" s="1" a="1"/>
  <c r="O1434" i="17"/>
  <c r="P1434" i="17" s="1" a="1"/>
  <c r="O1435" i="17"/>
  <c r="P1435" i="17" s="1" a="1"/>
  <c r="O1436" i="17"/>
  <c r="P1436" i="17" s="1" a="1"/>
  <c r="O1437" i="17"/>
  <c r="P1437" i="17" s="1" a="1"/>
  <c r="O1438" i="17"/>
  <c r="P1438" i="17" s="1" a="1"/>
  <c r="O1439" i="17"/>
  <c r="P1439" i="17" s="1" a="1"/>
  <c r="O1440" i="17"/>
  <c r="P1440" i="17" s="1" a="1"/>
  <c r="O1441" i="17"/>
  <c r="P1441" i="17" s="1" a="1"/>
  <c r="O1442" i="17"/>
  <c r="P1442" i="17" s="1" a="1"/>
  <c r="O1443" i="17"/>
  <c r="P1443" i="17" s="1" a="1"/>
  <c r="O1444" i="17"/>
  <c r="P1444" i="17" s="1" a="1"/>
  <c r="O1445" i="17"/>
  <c r="P1445" i="17" s="1" a="1"/>
  <c r="O1446" i="17"/>
  <c r="P1446" i="17" s="1" a="1"/>
  <c r="O1447" i="17"/>
  <c r="P1447" i="17" s="1" a="1"/>
  <c r="O1448" i="17"/>
  <c r="P1448" i="17" s="1" a="1"/>
  <c r="O1449" i="17"/>
  <c r="P1449" i="17" s="1" a="1"/>
  <c r="O1450" i="17"/>
  <c r="P1450" i="17" s="1" a="1"/>
  <c r="O1451" i="17"/>
  <c r="P1451" i="17" s="1" a="1"/>
  <c r="O1452" i="17"/>
  <c r="P1452" i="17" s="1" a="1"/>
  <c r="O1453" i="17"/>
  <c r="P1453" i="17" s="1" a="1"/>
  <c r="O1454" i="17"/>
  <c r="P1454" i="17" s="1" a="1"/>
  <c r="O1455" i="17"/>
  <c r="P1455" i="17" s="1" a="1"/>
  <c r="O1456" i="17"/>
  <c r="P1456" i="17" s="1" a="1"/>
  <c r="O1457" i="17"/>
  <c r="P1457" i="17" s="1" a="1"/>
  <c r="O1458" i="17"/>
  <c r="P1458" i="17" s="1" a="1"/>
  <c r="O1459" i="17"/>
  <c r="P1459" i="17" s="1" a="1"/>
  <c r="O1460" i="17"/>
  <c r="P1460" i="17" s="1" a="1"/>
  <c r="O1461" i="17"/>
  <c r="P1461" i="17" s="1" a="1"/>
  <c r="O1462" i="17"/>
  <c r="P1462" i="17" s="1" a="1"/>
  <c r="O1463" i="17"/>
  <c r="P1463" i="17" s="1" a="1"/>
  <c r="O1464" i="17"/>
  <c r="P1464" i="17" s="1" a="1"/>
  <c r="O1465" i="17"/>
  <c r="P1465" i="17" s="1" a="1"/>
  <c r="O1466" i="17"/>
  <c r="P1466" i="17" s="1" a="1"/>
  <c r="O1467" i="17"/>
  <c r="P1467" i="17" s="1" a="1"/>
  <c r="O1468" i="17"/>
  <c r="P1468" i="17" s="1" a="1"/>
  <c r="O1469" i="17"/>
  <c r="P1469" i="17" s="1" a="1"/>
  <c r="O1470" i="17"/>
  <c r="P1470" i="17" s="1" a="1"/>
  <c r="O1471" i="17"/>
  <c r="P1471" i="17" s="1" a="1"/>
  <c r="O1472" i="17"/>
  <c r="P1472" i="17" s="1" a="1"/>
  <c r="O1473" i="17"/>
  <c r="P1473" i="17" s="1" a="1"/>
  <c r="O1474" i="17"/>
  <c r="P1474" i="17" s="1" a="1"/>
  <c r="O1475" i="17"/>
  <c r="P1475" i="17" s="1" a="1"/>
  <c r="O1476" i="17"/>
  <c r="P1476" i="17" s="1" a="1"/>
  <c r="O1477" i="17"/>
  <c r="P1477" i="17" s="1" a="1"/>
  <c r="O1478" i="17"/>
  <c r="P1478" i="17" s="1" a="1"/>
  <c r="O1479" i="17"/>
  <c r="P1479" i="17" s="1" a="1"/>
  <c r="O1480" i="17"/>
  <c r="P1480" i="17" s="1" a="1"/>
  <c r="O1481" i="17"/>
  <c r="P1481" i="17" s="1" a="1"/>
  <c r="O1482" i="17"/>
  <c r="P1482" i="17" s="1" a="1"/>
  <c r="O1483" i="17"/>
  <c r="P1483" i="17" s="1" a="1"/>
  <c r="O1484" i="17"/>
  <c r="P1484" i="17" s="1" a="1"/>
  <c r="O1485" i="17"/>
  <c r="P1485" i="17" s="1" a="1"/>
  <c r="O1486" i="17"/>
  <c r="P1486" i="17" s="1" a="1"/>
  <c r="O1487" i="17"/>
  <c r="P1487" i="17" s="1" a="1"/>
  <c r="O1488" i="17"/>
  <c r="P1488" i="17" s="1" a="1"/>
  <c r="O1489" i="17"/>
  <c r="P1489" i="17" s="1" a="1"/>
  <c r="O1490" i="17"/>
  <c r="P1490" i="17" s="1" a="1"/>
  <c r="O1491" i="17"/>
  <c r="P1491" i="17" s="1" a="1"/>
  <c r="O1492" i="17"/>
  <c r="P1492" i="17" s="1" a="1"/>
  <c r="O1493" i="17"/>
  <c r="P1493" i="17" s="1" a="1"/>
  <c r="O1494" i="17"/>
  <c r="P1494" i="17" s="1" a="1"/>
  <c r="O1495" i="17"/>
  <c r="P1495" i="17" s="1" a="1"/>
  <c r="O1496" i="17"/>
  <c r="P1496" i="17" s="1" a="1"/>
  <c r="O1497" i="17"/>
  <c r="P1497" i="17" s="1" a="1"/>
  <c r="O1498" i="17"/>
  <c r="P1498" i="17" s="1" a="1"/>
  <c r="O1499" i="17"/>
  <c r="P1499" i="17" s="1" a="1"/>
  <c r="O1500" i="17"/>
  <c r="P1500" i="17" s="1" a="1"/>
  <c r="O1501" i="17"/>
  <c r="P1501" i="17" s="1" a="1"/>
  <c r="O1502" i="17"/>
  <c r="P1502" i="17" s="1" a="1"/>
  <c r="O1503" i="17"/>
  <c r="P1503" i="17" s="1" a="1"/>
  <c r="O1504" i="17"/>
  <c r="P1504" i="17" s="1" a="1"/>
  <c r="O1505" i="17"/>
  <c r="P1505" i="17" s="1" a="1"/>
  <c r="O1506" i="17"/>
  <c r="P1506" i="17" s="1" a="1"/>
  <c r="O1507" i="17"/>
  <c r="P1507" i="17" s="1" a="1"/>
  <c r="O1508" i="17"/>
  <c r="P1508" i="17" s="1" a="1"/>
  <c r="O1509" i="17"/>
  <c r="P1509" i="17" s="1" a="1"/>
  <c r="O1510" i="17"/>
  <c r="P1510" i="17" s="1" a="1"/>
  <c r="O1511" i="17"/>
  <c r="P1511" i="17" s="1" a="1"/>
  <c r="O1512" i="17"/>
  <c r="P1512" i="17" s="1" a="1"/>
  <c r="O1513" i="17"/>
  <c r="P1513" i="17" s="1" a="1"/>
  <c r="O1514" i="17"/>
  <c r="P1514" i="17" s="1" a="1"/>
  <c r="O1515" i="17"/>
  <c r="P1515" i="17" s="1" a="1"/>
  <c r="O1516" i="17"/>
  <c r="P1516" i="17" s="1" a="1"/>
  <c r="O1517" i="17"/>
  <c r="P1517" i="17" s="1" a="1"/>
  <c r="O1518" i="17"/>
  <c r="P1518" i="17" s="1" a="1"/>
  <c r="O1519" i="17"/>
  <c r="P1519" i="17" s="1" a="1"/>
  <c r="O1520" i="17"/>
  <c r="P1520" i="17" s="1" a="1"/>
  <c r="O1521" i="17"/>
  <c r="P1521" i="17" s="1" a="1"/>
  <c r="O1522" i="17"/>
  <c r="P1522" i="17" s="1" a="1"/>
  <c r="O1523" i="17"/>
  <c r="P1523" i="17" s="1" a="1"/>
  <c r="O1524" i="17"/>
  <c r="P1524" i="17" s="1" a="1"/>
  <c r="O1525" i="17"/>
  <c r="P1525" i="17" s="1" a="1"/>
  <c r="O1526" i="17"/>
  <c r="P1526" i="17" s="1" a="1"/>
  <c r="O1527" i="17"/>
  <c r="P1527" i="17" s="1" a="1"/>
  <c r="O1528" i="17"/>
  <c r="P1528" i="17" s="1" a="1"/>
  <c r="O1529" i="17"/>
  <c r="P1529" i="17" s="1" a="1"/>
  <c r="O1530" i="17"/>
  <c r="P1530" i="17" s="1" a="1"/>
  <c r="O1531" i="17"/>
  <c r="P1531" i="17" s="1" a="1"/>
  <c r="O1532" i="17"/>
  <c r="P1532" i="17" s="1" a="1"/>
  <c r="O1533" i="17"/>
  <c r="P1533" i="17" s="1" a="1"/>
  <c r="O1534" i="17"/>
  <c r="P1534" i="17" s="1" a="1"/>
  <c r="O1535" i="17"/>
  <c r="P1535" i="17" s="1" a="1"/>
  <c r="O1536" i="17"/>
  <c r="P1536" i="17" s="1" a="1"/>
  <c r="O1537" i="17"/>
  <c r="P1537" i="17" s="1" a="1"/>
  <c r="O1538" i="17"/>
  <c r="P1538" i="17" s="1" a="1"/>
  <c r="O1539" i="17"/>
  <c r="P1539" i="17" s="1" a="1"/>
  <c r="O1540" i="17"/>
  <c r="P1540" i="17" s="1" a="1"/>
  <c r="O1541" i="17"/>
  <c r="P1541" i="17" s="1" a="1"/>
  <c r="O1542" i="17"/>
  <c r="P1542" i="17" s="1" a="1"/>
  <c r="O1543" i="17"/>
  <c r="P1543" i="17" s="1" a="1"/>
  <c r="O1544" i="17"/>
  <c r="P1544" i="17" s="1" a="1"/>
  <c r="O1545" i="17"/>
  <c r="P1545" i="17" s="1" a="1"/>
  <c r="O1546" i="17"/>
  <c r="P1546" i="17" s="1" a="1"/>
  <c r="O1547" i="17"/>
  <c r="P1547" i="17" s="1" a="1"/>
  <c r="O1548" i="17"/>
  <c r="P1548" i="17" s="1" a="1"/>
  <c r="O1549" i="17"/>
  <c r="P1549" i="17" s="1" a="1"/>
  <c r="O1550" i="17"/>
  <c r="P1550" i="17" s="1" a="1"/>
  <c r="O1551" i="17"/>
  <c r="P1551" i="17" s="1" a="1"/>
  <c r="O1552" i="17"/>
  <c r="P1552" i="17" s="1" a="1"/>
  <c r="O1553" i="17"/>
  <c r="P1553" i="17" s="1" a="1"/>
  <c r="O1554" i="17"/>
  <c r="P1554" i="17" s="1" a="1"/>
  <c r="O1555" i="17"/>
  <c r="P1555" i="17" s="1" a="1"/>
  <c r="O1556" i="17"/>
  <c r="P1556" i="17" s="1" a="1"/>
  <c r="O1557" i="17"/>
  <c r="P1557" i="17" s="1" a="1"/>
  <c r="O1558" i="17"/>
  <c r="P1558" i="17" s="1" a="1"/>
  <c r="O1559" i="17"/>
  <c r="P1559" i="17" s="1" a="1"/>
  <c r="O1560" i="17"/>
  <c r="P1560" i="17" s="1" a="1"/>
  <c r="O1561" i="17"/>
  <c r="P1561" i="17" s="1" a="1"/>
  <c r="O1562" i="17"/>
  <c r="P1562" i="17" s="1" a="1"/>
  <c r="O1563" i="17"/>
  <c r="P1563" i="17" s="1" a="1"/>
  <c r="O1564" i="17"/>
  <c r="P1564" i="17" s="1" a="1"/>
  <c r="O1565" i="17"/>
  <c r="P1565" i="17" s="1" a="1"/>
  <c r="O1566" i="17"/>
  <c r="P1566" i="17" s="1" a="1"/>
  <c r="O1567" i="17"/>
  <c r="P1567" i="17" s="1" a="1"/>
  <c r="O1568" i="17"/>
  <c r="P1568" i="17" s="1" a="1"/>
  <c r="O1569" i="17"/>
  <c r="P1569" i="17" s="1" a="1"/>
  <c r="O1570" i="17"/>
  <c r="P1570" i="17" s="1" a="1"/>
  <c r="O1571" i="17"/>
  <c r="P1571" i="17" s="1" a="1"/>
  <c r="O1572" i="17"/>
  <c r="P1572" i="17" s="1" a="1"/>
  <c r="O1573" i="17"/>
  <c r="P1573" i="17" s="1" a="1"/>
  <c r="O1574" i="17"/>
  <c r="P1574" i="17" s="1" a="1"/>
  <c r="O1575" i="17"/>
  <c r="P1575" i="17" s="1" a="1"/>
  <c r="O1576" i="17"/>
  <c r="P1576" i="17" s="1" a="1"/>
  <c r="O1577" i="17"/>
  <c r="P1577" i="17" s="1" a="1"/>
  <c r="O1578" i="17"/>
  <c r="P1578" i="17" s="1" a="1"/>
  <c r="O1579" i="17"/>
  <c r="P1579" i="17" s="1" a="1"/>
  <c r="O1580" i="17"/>
  <c r="P1580" i="17" s="1" a="1"/>
  <c r="O1581" i="17"/>
  <c r="P1581" i="17" s="1" a="1"/>
  <c r="O1582" i="17"/>
  <c r="P1582" i="17" s="1" a="1"/>
  <c r="O1583" i="17"/>
  <c r="P1583" i="17" s="1" a="1"/>
  <c r="O1584" i="17"/>
  <c r="P1584" i="17" s="1" a="1"/>
  <c r="O1585" i="17"/>
  <c r="P1585" i="17" s="1" a="1"/>
  <c r="O1586" i="17"/>
  <c r="P1586" i="17" s="1" a="1"/>
  <c r="O1587" i="17"/>
  <c r="P1587" i="17" s="1" a="1"/>
  <c r="O1588" i="17"/>
  <c r="P1588" i="17" s="1" a="1"/>
  <c r="O1589" i="17"/>
  <c r="P1589" i="17" s="1" a="1"/>
  <c r="O1590" i="17"/>
  <c r="P1590" i="17" s="1" a="1"/>
  <c r="O1591" i="17"/>
  <c r="P1591" i="17" s="1" a="1"/>
  <c r="O1592" i="17"/>
  <c r="P1592" i="17" s="1" a="1"/>
  <c r="O1593" i="17"/>
  <c r="P1593" i="17" s="1" a="1"/>
  <c r="O1594" i="17"/>
  <c r="P1594" i="17" s="1" a="1"/>
  <c r="O1595" i="17"/>
  <c r="P1595" i="17" s="1" a="1"/>
  <c r="O1596" i="17"/>
  <c r="P1596" i="17" s="1" a="1"/>
  <c r="O1597" i="17"/>
  <c r="P1597" i="17" s="1" a="1"/>
  <c r="O1598" i="17"/>
  <c r="P1598" i="17" s="1" a="1"/>
  <c r="O1599" i="17"/>
  <c r="P1599" i="17" s="1" a="1"/>
  <c r="O1600" i="17"/>
  <c r="P1600" i="17" s="1" a="1"/>
  <c r="O1601" i="17"/>
  <c r="P1601" i="17" s="1" a="1"/>
  <c r="O1602" i="17"/>
  <c r="P1602" i="17" s="1" a="1"/>
  <c r="O1603" i="17"/>
  <c r="P1603" i="17" s="1" a="1"/>
  <c r="O1604" i="17"/>
  <c r="P1604" i="17" s="1" a="1"/>
  <c r="O1605" i="17"/>
  <c r="P1605" i="17" s="1" a="1"/>
  <c r="O1606" i="17"/>
  <c r="P1606" i="17" s="1" a="1"/>
  <c r="O1607" i="17"/>
  <c r="P1607" i="17" s="1" a="1"/>
  <c r="O1608" i="17"/>
  <c r="P1608" i="17" s="1" a="1"/>
  <c r="O1609" i="17"/>
  <c r="P1609" i="17" s="1" a="1"/>
  <c r="O1610" i="17"/>
  <c r="P1610" i="17" s="1" a="1"/>
  <c r="O1611" i="17"/>
  <c r="P1611" i="17" s="1" a="1"/>
  <c r="O1612" i="17"/>
  <c r="P1612" i="17" s="1" a="1"/>
  <c r="O1613" i="17"/>
  <c r="P1613" i="17" s="1" a="1"/>
  <c r="O1614" i="17"/>
  <c r="P1614" i="17" s="1" a="1"/>
  <c r="O1615" i="17"/>
  <c r="P1615" i="17" s="1" a="1"/>
  <c r="O1616" i="17"/>
  <c r="P1616" i="17" s="1" a="1"/>
  <c r="O1617" i="17"/>
  <c r="P1617" i="17" s="1" a="1"/>
  <c r="O1618" i="17"/>
  <c r="P1618" i="17" s="1" a="1"/>
  <c r="O1619" i="17"/>
  <c r="P1619" i="17" s="1" a="1"/>
  <c r="O1620" i="17"/>
  <c r="P1620" i="17" s="1" a="1"/>
  <c r="O1621" i="17"/>
  <c r="P1621" i="17" s="1" a="1"/>
  <c r="O1622" i="17"/>
  <c r="P1622" i="17" s="1" a="1"/>
  <c r="O1623" i="17"/>
  <c r="P1623" i="17" s="1" a="1"/>
  <c r="O1624" i="17"/>
  <c r="P1624" i="17" s="1" a="1"/>
  <c r="O1625" i="17"/>
  <c r="P1625" i="17" s="1" a="1"/>
  <c r="O1626" i="17"/>
  <c r="P1626" i="17" s="1" a="1"/>
  <c r="O1627" i="17"/>
  <c r="P1627" i="17" s="1" a="1"/>
  <c r="O1628" i="17"/>
  <c r="P1628" i="17" s="1" a="1"/>
  <c r="O1629" i="17"/>
  <c r="P1629" i="17" s="1" a="1"/>
  <c r="O1630" i="17"/>
  <c r="P1630" i="17" s="1" a="1"/>
  <c r="O1631" i="17"/>
  <c r="P1631" i="17" s="1" a="1"/>
  <c r="O1632" i="17"/>
  <c r="P1632" i="17" s="1" a="1"/>
  <c r="O1633" i="17"/>
  <c r="P1633" i="17" s="1" a="1"/>
  <c r="O1634" i="17"/>
  <c r="P1634" i="17" s="1" a="1"/>
  <c r="O1635" i="17"/>
  <c r="P1635" i="17" s="1" a="1"/>
  <c r="O1636" i="17"/>
  <c r="P1636" i="17" s="1" a="1"/>
  <c r="O1637" i="17"/>
  <c r="P1637" i="17" s="1" a="1"/>
  <c r="O1638" i="17"/>
  <c r="P1638" i="17" s="1" a="1"/>
  <c r="O1639" i="17"/>
  <c r="P1639" i="17" s="1" a="1"/>
  <c r="O1640" i="17"/>
  <c r="P1640" i="17" s="1" a="1"/>
  <c r="O1641" i="17"/>
  <c r="P1641" i="17" s="1" a="1"/>
  <c r="O1642" i="17"/>
  <c r="P1642" i="17" s="1" a="1"/>
  <c r="O1643" i="17"/>
  <c r="P1643" i="17" s="1" a="1"/>
  <c r="O1644" i="17"/>
  <c r="P1644" i="17" s="1" a="1"/>
  <c r="O1645" i="17"/>
  <c r="P1645" i="17" s="1" a="1"/>
  <c r="O1646" i="17"/>
  <c r="P1646" i="17" s="1" a="1"/>
  <c r="O1647" i="17"/>
  <c r="P1647" i="17" s="1" a="1"/>
  <c r="O1648" i="17"/>
  <c r="P1648" i="17" s="1" a="1"/>
  <c r="O1649" i="17"/>
  <c r="P1649" i="17" s="1" a="1"/>
  <c r="O1650" i="17"/>
  <c r="P1650" i="17" s="1" a="1"/>
  <c r="O1651" i="17"/>
  <c r="P1651" i="17" s="1" a="1"/>
  <c r="O1652" i="17"/>
  <c r="P1652" i="17" s="1" a="1"/>
  <c r="O1653" i="17"/>
  <c r="P1653" i="17" s="1" a="1"/>
  <c r="O1654" i="17"/>
  <c r="P1654" i="17" s="1" a="1"/>
  <c r="O1655" i="17"/>
  <c r="P1655" i="17" s="1" a="1"/>
  <c r="O1656" i="17"/>
  <c r="P1656" i="17" s="1" a="1"/>
  <c r="O1657" i="17"/>
  <c r="P1657" i="17" s="1" a="1"/>
  <c r="O1658" i="17"/>
  <c r="P1658" i="17" s="1" a="1"/>
  <c r="O1659" i="17"/>
  <c r="P1659" i="17" s="1" a="1"/>
  <c r="O1660" i="17"/>
  <c r="P1660" i="17" s="1" a="1"/>
  <c r="O1661" i="17"/>
  <c r="P1661" i="17" s="1" a="1"/>
  <c r="O1662" i="17"/>
  <c r="P1662" i="17" s="1" a="1"/>
  <c r="O1663" i="17"/>
  <c r="P1663" i="17" s="1" a="1"/>
  <c r="O1664" i="17"/>
  <c r="P1664" i="17" s="1" a="1"/>
  <c r="O1665" i="17"/>
  <c r="P1665" i="17" s="1" a="1"/>
  <c r="O1666" i="17"/>
  <c r="P1666" i="17" s="1" a="1"/>
  <c r="O1667" i="17"/>
  <c r="P1667" i="17" s="1" a="1"/>
  <c r="O1668" i="17"/>
  <c r="P1668" i="17" s="1" a="1"/>
  <c r="O1669" i="17"/>
  <c r="P1669" i="17" s="1" a="1"/>
  <c r="O1670" i="17"/>
  <c r="P1670" i="17" s="1" a="1"/>
  <c r="O1671" i="17"/>
  <c r="P1671" i="17" s="1" a="1"/>
  <c r="O1672" i="17"/>
  <c r="P1672" i="17" s="1" a="1"/>
  <c r="O1673" i="17"/>
  <c r="P1673" i="17" s="1" a="1"/>
  <c r="O1674" i="17"/>
  <c r="P1674" i="17" s="1" a="1"/>
  <c r="O1675" i="17"/>
  <c r="P1675" i="17" s="1" a="1"/>
  <c r="O1676" i="17"/>
  <c r="P1676" i="17" s="1" a="1"/>
  <c r="O1677" i="17"/>
  <c r="P1677" i="17" s="1" a="1"/>
  <c r="O1678" i="17"/>
  <c r="P1678" i="17" s="1" a="1"/>
  <c r="O1679" i="17"/>
  <c r="P1679" i="17" s="1" a="1"/>
  <c r="O1680" i="17"/>
  <c r="P1680" i="17" s="1" a="1"/>
  <c r="O1681" i="17"/>
  <c r="P1681" i="17" s="1" a="1"/>
  <c r="O1682" i="17"/>
  <c r="P1682" i="17" s="1" a="1"/>
  <c r="O1683" i="17"/>
  <c r="P1683" i="17" s="1" a="1"/>
  <c r="O1684" i="17"/>
  <c r="P1684" i="17" s="1" a="1"/>
  <c r="O1685" i="17"/>
  <c r="P1685" i="17" s="1" a="1"/>
  <c r="O1686" i="17"/>
  <c r="P1686" i="17" s="1" a="1"/>
  <c r="O1687" i="17"/>
  <c r="P1687" i="17" s="1" a="1"/>
  <c r="O1688" i="17"/>
  <c r="P1688" i="17" s="1" a="1"/>
  <c r="O1689" i="17"/>
  <c r="P1689" i="17" s="1" a="1"/>
  <c r="O1690" i="17"/>
  <c r="P1690" i="17" s="1" a="1"/>
  <c r="O1691" i="17"/>
  <c r="P1691" i="17" s="1" a="1"/>
  <c r="O1692" i="17"/>
  <c r="P1692" i="17" s="1" a="1"/>
  <c r="O1693" i="17"/>
  <c r="P1693" i="17" s="1" a="1"/>
  <c r="O1694" i="17"/>
  <c r="P1694" i="17" s="1" a="1"/>
  <c r="O1695" i="17"/>
  <c r="P1695" i="17" s="1" a="1"/>
  <c r="O1696" i="17"/>
  <c r="P1696" i="17" s="1" a="1"/>
  <c r="O1697" i="17"/>
  <c r="P1697" i="17" s="1" a="1"/>
  <c r="O1698" i="17"/>
  <c r="P1698" i="17" s="1" a="1"/>
  <c r="O1699" i="17"/>
  <c r="P1699" i="17" s="1" a="1"/>
  <c r="O1700" i="17"/>
  <c r="P1700" i="17" s="1" a="1"/>
  <c r="O1701" i="17"/>
  <c r="P1701" i="17" s="1" a="1"/>
  <c r="O1702" i="17"/>
  <c r="P1702" i="17" s="1" a="1"/>
  <c r="O1703" i="17"/>
  <c r="P1703" i="17" s="1" a="1"/>
  <c r="O1704" i="17"/>
  <c r="P1704" i="17" s="1" a="1"/>
  <c r="O1705" i="17"/>
  <c r="P1705" i="17" s="1" a="1"/>
  <c r="O1706" i="17"/>
  <c r="P1706" i="17" s="1" a="1"/>
  <c r="O1707" i="17"/>
  <c r="P1707" i="17" s="1" a="1"/>
  <c r="O1708" i="17"/>
  <c r="P1708" i="17" s="1" a="1"/>
  <c r="O1709" i="17"/>
  <c r="P1709" i="17" s="1" a="1"/>
  <c r="O1710" i="17"/>
  <c r="P1710" i="17" s="1" a="1"/>
  <c r="O1711" i="17"/>
  <c r="P1711" i="17" s="1" a="1"/>
  <c r="O1712" i="17"/>
  <c r="P1712" i="17" s="1" a="1"/>
  <c r="O1713" i="17"/>
  <c r="P1713" i="17" s="1" a="1"/>
  <c r="O1714" i="17"/>
  <c r="P1714" i="17" s="1" a="1"/>
  <c r="O1715" i="17"/>
  <c r="P1715" i="17" s="1" a="1"/>
  <c r="O1716" i="17"/>
  <c r="P1716" i="17" s="1" a="1"/>
  <c r="O1717" i="17"/>
  <c r="P1717" i="17" s="1" a="1"/>
  <c r="O1718" i="17"/>
  <c r="P1718" i="17" s="1" a="1"/>
  <c r="O1719" i="17"/>
  <c r="P1719" i="17" s="1" a="1"/>
  <c r="O1720" i="17"/>
  <c r="P1720" i="17" s="1" a="1"/>
  <c r="O1721" i="17"/>
  <c r="P1721" i="17" s="1" a="1"/>
  <c r="O1722" i="17"/>
  <c r="P1722" i="17" s="1" a="1"/>
  <c r="O1723" i="17"/>
  <c r="P1723" i="17" s="1" a="1"/>
  <c r="O1724" i="17"/>
  <c r="P1724" i="17" s="1" a="1"/>
  <c r="O1725" i="17"/>
  <c r="P1725" i="17" s="1" a="1"/>
  <c r="O1726" i="17"/>
  <c r="P1726" i="17" s="1" a="1"/>
  <c r="O1727" i="17"/>
  <c r="P1727" i="17" s="1" a="1"/>
  <c r="O1728" i="17"/>
  <c r="P1728" i="17" s="1" a="1"/>
  <c r="O1729" i="17"/>
  <c r="P1729" i="17" s="1" a="1"/>
  <c r="O1730" i="17"/>
  <c r="P1730" i="17" s="1" a="1"/>
  <c r="O1731" i="17"/>
  <c r="P1731" i="17" s="1" a="1"/>
  <c r="O1732" i="17"/>
  <c r="P1732" i="17" s="1" a="1"/>
  <c r="O1733" i="17"/>
  <c r="P1733" i="17" s="1" a="1"/>
  <c r="O1734" i="17"/>
  <c r="P1734" i="17" s="1" a="1"/>
  <c r="O1735" i="17"/>
  <c r="P1735" i="17" s="1" a="1"/>
  <c r="O1736" i="17"/>
  <c r="P1736" i="17" s="1" a="1"/>
  <c r="O1737" i="17"/>
  <c r="P1737" i="17" s="1" a="1"/>
  <c r="O1738" i="17"/>
  <c r="P1738" i="17" s="1" a="1"/>
  <c r="O1739" i="17"/>
  <c r="P1739" i="17" s="1" a="1"/>
  <c r="O1740" i="17"/>
  <c r="P1740" i="17" s="1" a="1"/>
  <c r="O1741" i="17"/>
  <c r="P1741" i="17" s="1" a="1"/>
  <c r="O1742" i="17"/>
  <c r="P1742" i="17" s="1" a="1"/>
  <c r="O1743" i="17"/>
  <c r="P1743" i="17" s="1" a="1"/>
  <c r="O1744" i="17"/>
  <c r="P1744" i="17" s="1" a="1"/>
  <c r="O1745" i="17"/>
  <c r="P1745" i="17" s="1" a="1"/>
  <c r="O1746" i="17"/>
  <c r="P1746" i="17" s="1" a="1"/>
  <c r="O1747" i="17"/>
  <c r="P1747" i="17" s="1" a="1"/>
  <c r="O1748" i="17"/>
  <c r="P1748" i="17" s="1" a="1"/>
  <c r="O1749" i="17"/>
  <c r="P1749" i="17" s="1" a="1"/>
  <c r="O1750" i="17"/>
  <c r="P1750" i="17" s="1" a="1"/>
  <c r="O1751" i="17"/>
  <c r="P1751" i="17" s="1" a="1"/>
  <c r="O1752" i="17"/>
  <c r="P1752" i="17" s="1" a="1"/>
  <c r="O1753" i="17"/>
  <c r="P1753" i="17" s="1" a="1"/>
  <c r="O1754" i="17"/>
  <c r="P1754" i="17" s="1" a="1"/>
  <c r="O1755" i="17"/>
  <c r="P1755" i="17" s="1" a="1"/>
  <c r="O1756" i="17"/>
  <c r="P1756" i="17" s="1" a="1"/>
  <c r="O1757" i="17"/>
  <c r="P1757" i="17" s="1" a="1"/>
  <c r="O1758" i="17"/>
  <c r="P1758" i="17" s="1" a="1"/>
  <c r="O1759" i="17"/>
  <c r="P1759" i="17" s="1" a="1"/>
  <c r="O1760" i="17"/>
  <c r="P1760" i="17" s="1" a="1"/>
  <c r="O1761" i="17"/>
  <c r="P1761" i="17" s="1" a="1"/>
  <c r="O1762" i="17"/>
  <c r="P1762" i="17" s="1" a="1"/>
  <c r="O1763" i="17"/>
  <c r="P1763" i="17" s="1" a="1"/>
  <c r="O1764" i="17"/>
  <c r="P1764" i="17" s="1" a="1"/>
  <c r="O1765" i="17"/>
  <c r="P1765" i="17" s="1" a="1"/>
  <c r="O1766" i="17"/>
  <c r="P1766" i="17" s="1" a="1"/>
  <c r="O1767" i="17"/>
  <c r="P1767" i="17" s="1" a="1"/>
  <c r="O1768" i="17"/>
  <c r="P1768" i="17" s="1" a="1"/>
  <c r="O1769" i="17"/>
  <c r="P1769" i="17" s="1" a="1"/>
  <c r="O1770" i="17"/>
  <c r="P1770" i="17" s="1" a="1"/>
  <c r="O1771" i="17"/>
  <c r="P1771" i="17" s="1" a="1"/>
  <c r="O1772" i="17"/>
  <c r="P1772" i="17" s="1" a="1"/>
  <c r="O1773" i="17"/>
  <c r="P1773" i="17" s="1" a="1"/>
  <c r="O1774" i="17"/>
  <c r="P1774" i="17" s="1" a="1"/>
  <c r="O1775" i="17"/>
  <c r="P1775" i="17" s="1" a="1"/>
  <c r="O1776" i="17"/>
  <c r="P1776" i="17" s="1" a="1"/>
  <c r="O1777" i="17"/>
  <c r="P1777" i="17" s="1" a="1"/>
  <c r="O1778" i="17"/>
  <c r="P1778" i="17" s="1" a="1"/>
  <c r="O1779" i="17"/>
  <c r="P1779" i="17" s="1" a="1"/>
  <c r="O1780" i="17"/>
  <c r="P1780" i="17" s="1" a="1"/>
  <c r="O1781" i="17"/>
  <c r="P1781" i="17" s="1" a="1"/>
  <c r="O1782" i="17"/>
  <c r="P1782" i="17" s="1" a="1"/>
  <c r="O1783" i="17"/>
  <c r="P1783" i="17" s="1" a="1"/>
  <c r="O1784" i="17"/>
  <c r="P1784" i="17" s="1" a="1"/>
  <c r="O1785" i="17"/>
  <c r="P1785" i="17" s="1" a="1"/>
  <c r="O1786" i="17"/>
  <c r="P1786" i="17" s="1" a="1"/>
  <c r="O1787" i="17"/>
  <c r="P1787" i="17" s="1" a="1"/>
  <c r="O1788" i="17"/>
  <c r="P1788" i="17" s="1" a="1"/>
  <c r="O1789" i="17"/>
  <c r="P1789" i="17" s="1" a="1"/>
  <c r="O1790" i="17"/>
  <c r="P1790" i="17" s="1" a="1"/>
  <c r="O1791" i="17"/>
  <c r="P1791" i="17" s="1" a="1"/>
  <c r="O1792" i="17"/>
  <c r="P1792" i="17" s="1" a="1"/>
  <c r="O1793" i="17"/>
  <c r="P1793" i="17" s="1" a="1"/>
  <c r="O1794" i="17"/>
  <c r="P1794" i="17" s="1" a="1"/>
  <c r="O1795" i="17"/>
  <c r="P1795" i="17" s="1" a="1"/>
  <c r="O1796" i="17"/>
  <c r="P1796" i="17" s="1" a="1"/>
  <c r="O1797" i="17"/>
  <c r="P1797" i="17" s="1" a="1"/>
  <c r="O1798" i="17"/>
  <c r="P1798" i="17" s="1" a="1"/>
  <c r="O1799" i="17"/>
  <c r="P1799" i="17" s="1" a="1"/>
  <c r="O1800" i="17"/>
  <c r="P1800" i="17" s="1" a="1"/>
  <c r="O1801" i="17"/>
  <c r="P1801" i="17" s="1" a="1"/>
  <c r="O1802" i="17"/>
  <c r="P1802" i="17" s="1" a="1"/>
  <c r="O1803" i="17"/>
  <c r="P1803" i="17" s="1" a="1"/>
  <c r="O1804" i="17"/>
  <c r="P1804" i="17" s="1" a="1"/>
  <c r="O1805" i="17"/>
  <c r="P1805" i="17" s="1" a="1"/>
  <c r="O1806" i="17"/>
  <c r="P1806" i="17" s="1" a="1"/>
  <c r="O1807" i="17"/>
  <c r="P1807" i="17" s="1" a="1"/>
  <c r="O1808" i="17"/>
  <c r="P1808" i="17" s="1" a="1"/>
  <c r="O1809" i="17"/>
  <c r="P1809" i="17" s="1" a="1"/>
  <c r="O1810" i="17"/>
  <c r="P1810" i="17" s="1" a="1"/>
  <c r="O1811" i="17"/>
  <c r="P1811" i="17" s="1" a="1"/>
  <c r="O1812" i="17"/>
  <c r="P1812" i="17" s="1" a="1"/>
  <c r="O1813" i="17"/>
  <c r="P1813" i="17" s="1" a="1"/>
  <c r="O1814" i="17"/>
  <c r="P1814" i="17" s="1" a="1"/>
  <c r="O1815" i="17"/>
  <c r="P1815" i="17" s="1" a="1"/>
  <c r="O1816" i="17"/>
  <c r="P1816" i="17" s="1" a="1"/>
  <c r="O1817" i="17"/>
  <c r="P1817" i="17" s="1" a="1"/>
  <c r="O1818" i="17"/>
  <c r="P1818" i="17" s="1" a="1"/>
  <c r="O1819" i="17"/>
  <c r="P1819" i="17" s="1" a="1"/>
  <c r="O1820" i="17"/>
  <c r="P1820" i="17" s="1" a="1"/>
  <c r="O1821" i="17"/>
  <c r="P1821" i="17" s="1" a="1"/>
  <c r="O1822" i="17"/>
  <c r="P1822" i="17" s="1" a="1"/>
  <c r="O1823" i="17"/>
  <c r="P1823" i="17" s="1" a="1"/>
  <c r="O1824" i="17"/>
  <c r="P1824" i="17" s="1" a="1"/>
  <c r="O1825" i="17"/>
  <c r="P1825" i="17" s="1" a="1"/>
  <c r="O1826" i="17"/>
  <c r="P1826" i="17" s="1" a="1"/>
  <c r="O1827" i="17"/>
  <c r="P1827" i="17" s="1" a="1"/>
  <c r="O1828" i="17"/>
  <c r="P1828" i="17" s="1" a="1"/>
  <c r="O1829" i="17"/>
  <c r="P1829" i="17" s="1" a="1"/>
  <c r="O1830" i="17"/>
  <c r="P1830" i="17" s="1" a="1"/>
  <c r="O1831" i="17"/>
  <c r="P1831" i="17" s="1" a="1"/>
  <c r="O1832" i="17"/>
  <c r="P1832" i="17" s="1" a="1"/>
  <c r="O1833" i="17"/>
  <c r="P1833" i="17" s="1" a="1"/>
  <c r="O1834" i="17"/>
  <c r="P1834" i="17" s="1" a="1"/>
  <c r="O1835" i="17"/>
  <c r="P1835" i="17" s="1" a="1"/>
  <c r="O1836" i="17"/>
  <c r="P1836" i="17" s="1" a="1"/>
  <c r="O1837" i="17"/>
  <c r="P1837" i="17" s="1" a="1"/>
  <c r="O1838" i="17"/>
  <c r="P1838" i="17" s="1" a="1"/>
  <c r="O1839" i="17"/>
  <c r="P1839" i="17" s="1" a="1"/>
  <c r="O1840" i="17"/>
  <c r="P1840" i="17" s="1" a="1"/>
  <c r="O1841" i="17"/>
  <c r="P1841" i="17" s="1" a="1"/>
  <c r="O1842" i="17"/>
  <c r="P1842" i="17" s="1" a="1"/>
  <c r="O1843" i="17"/>
  <c r="P1843" i="17" s="1" a="1"/>
  <c r="O1844" i="17"/>
  <c r="P1844" i="17" s="1" a="1"/>
  <c r="O1845" i="17"/>
  <c r="P1845" i="17" s="1" a="1"/>
  <c r="O1846" i="17"/>
  <c r="P1846" i="17" s="1" a="1"/>
  <c r="O1847" i="17"/>
  <c r="P1847" i="17" s="1" a="1"/>
  <c r="O1848" i="17"/>
  <c r="P1848" i="17" s="1" a="1"/>
  <c r="O1849" i="17"/>
  <c r="P1849" i="17" s="1" a="1"/>
  <c r="O1850" i="17"/>
  <c r="P1850" i="17" s="1" a="1"/>
  <c r="O1851" i="17"/>
  <c r="P1851" i="17" s="1" a="1"/>
  <c r="O1852" i="17"/>
  <c r="P1852" i="17" s="1" a="1"/>
  <c r="O1853" i="17"/>
  <c r="P1853" i="17" s="1" a="1"/>
  <c r="O1854" i="17"/>
  <c r="P1854" i="17" s="1" a="1"/>
  <c r="O1855" i="17"/>
  <c r="P1855" i="17" s="1" a="1"/>
  <c r="O1856" i="17"/>
  <c r="P1856" i="17" s="1" a="1"/>
  <c r="O1857" i="17"/>
  <c r="P1857" i="17" s="1" a="1"/>
  <c r="O1858" i="17"/>
  <c r="P1858" i="17" s="1" a="1"/>
  <c r="O1859" i="17"/>
  <c r="P1859" i="17" s="1" a="1"/>
  <c r="O1860" i="17"/>
  <c r="P1860" i="17" s="1" a="1"/>
  <c r="O1861" i="17"/>
  <c r="P1861" i="17" s="1" a="1"/>
  <c r="O1862" i="17"/>
  <c r="P1862" i="17" s="1" a="1"/>
  <c r="O1863" i="17"/>
  <c r="P1863" i="17" s="1" a="1"/>
  <c r="O1864" i="17"/>
  <c r="P1864" i="17" s="1" a="1"/>
  <c r="O1865" i="17"/>
  <c r="P1865" i="17" s="1" a="1"/>
  <c r="O1866" i="17"/>
  <c r="P1866" i="17" s="1" a="1"/>
  <c r="O1867" i="17"/>
  <c r="P1867" i="17" s="1" a="1"/>
  <c r="O1868" i="17"/>
  <c r="P1868" i="17" s="1" a="1"/>
  <c r="O1869" i="17"/>
  <c r="P1869" i="17" s="1" a="1"/>
  <c r="O1870" i="17"/>
  <c r="P1870" i="17" s="1" a="1"/>
  <c r="O1871" i="17"/>
  <c r="P1871" i="17" s="1" a="1"/>
  <c r="O1872" i="17"/>
  <c r="P1872" i="17" s="1" a="1"/>
  <c r="O1873" i="17"/>
  <c r="P1873" i="17" s="1" a="1"/>
  <c r="O1874" i="17"/>
  <c r="P1874" i="17" s="1" a="1"/>
  <c r="O1875" i="17"/>
  <c r="P1875" i="17" s="1" a="1"/>
  <c r="O1876" i="17"/>
  <c r="P1876" i="17" s="1" a="1"/>
  <c r="O1877" i="17"/>
  <c r="P1877" i="17" s="1" a="1"/>
  <c r="O1878" i="17"/>
  <c r="P1878" i="17" s="1" a="1"/>
  <c r="O1879" i="17"/>
  <c r="P1879" i="17" s="1" a="1"/>
  <c r="O1880" i="17"/>
  <c r="P1880" i="17" s="1" a="1"/>
  <c r="O1881" i="17"/>
  <c r="P1881" i="17" s="1" a="1"/>
  <c r="O1882" i="17"/>
  <c r="P1882" i="17" s="1" a="1"/>
  <c r="O1883" i="17"/>
  <c r="P1883" i="17" s="1" a="1"/>
  <c r="O1884" i="17"/>
  <c r="P1884" i="17" s="1" a="1"/>
  <c r="O1885" i="17"/>
  <c r="P1885" i="17" s="1" a="1"/>
  <c r="O1886" i="17"/>
  <c r="P1886" i="17" s="1" a="1"/>
  <c r="O1887" i="17"/>
  <c r="P1887" i="17" s="1" a="1"/>
  <c r="O1888" i="17"/>
  <c r="P1888" i="17" s="1" a="1"/>
  <c r="O1889" i="17"/>
  <c r="P1889" i="17" s="1" a="1"/>
  <c r="O1890" i="17"/>
  <c r="P1890" i="17" s="1" a="1"/>
  <c r="O1891" i="17"/>
  <c r="P1891" i="17" s="1" a="1"/>
  <c r="O1892" i="17"/>
  <c r="P1892" i="17" s="1" a="1"/>
  <c r="O1893" i="17"/>
  <c r="P1893" i="17" s="1" a="1"/>
  <c r="O1894" i="17"/>
  <c r="P1894" i="17" s="1" a="1"/>
  <c r="O1895" i="17"/>
  <c r="P1895" i="17" s="1" a="1"/>
  <c r="O1896" i="17"/>
  <c r="P1896" i="17" s="1" a="1"/>
  <c r="O1897" i="17"/>
  <c r="P1897" i="17" s="1" a="1"/>
  <c r="O1898" i="17"/>
  <c r="P1898" i="17" s="1" a="1"/>
  <c r="O1899" i="17"/>
  <c r="P1899" i="17" s="1" a="1"/>
  <c r="O1900" i="17"/>
  <c r="P1900" i="17" s="1" a="1"/>
  <c r="O1901" i="17"/>
  <c r="P1901" i="17" s="1" a="1"/>
  <c r="O1902" i="17"/>
  <c r="P1902" i="17" s="1" a="1"/>
  <c r="O1903" i="17"/>
  <c r="P1903" i="17" s="1" a="1"/>
  <c r="O1904" i="17"/>
  <c r="P1904" i="17" s="1" a="1"/>
  <c r="O1905" i="17"/>
  <c r="P1905" i="17" s="1" a="1"/>
  <c r="O1906" i="17"/>
  <c r="P1906" i="17" s="1" a="1"/>
  <c r="O1907" i="17"/>
  <c r="P1907" i="17" s="1" a="1"/>
  <c r="O1908" i="17"/>
  <c r="P1908" i="17" s="1" a="1"/>
  <c r="O1909" i="17"/>
  <c r="P1909" i="17" s="1" a="1"/>
  <c r="O1910" i="17"/>
  <c r="P1910" i="17" s="1" a="1"/>
  <c r="O1911" i="17"/>
  <c r="P1911" i="17" s="1" a="1"/>
  <c r="O1912" i="17"/>
  <c r="P1912" i="17" s="1" a="1"/>
  <c r="O1913" i="17"/>
  <c r="P1913" i="17" s="1" a="1"/>
  <c r="O1914" i="17"/>
  <c r="P1914" i="17" s="1" a="1"/>
  <c r="O1915" i="17"/>
  <c r="P1915" i="17" s="1" a="1"/>
  <c r="O1916" i="17"/>
  <c r="P1916" i="17" s="1" a="1"/>
  <c r="O1917" i="17"/>
  <c r="P1917" i="17" s="1" a="1"/>
  <c r="O1918" i="17"/>
  <c r="P1918" i="17" s="1" a="1"/>
  <c r="O1919" i="17"/>
  <c r="P1919" i="17" s="1" a="1"/>
  <c r="O1920" i="17"/>
  <c r="P1920" i="17" s="1" a="1"/>
  <c r="O1921" i="17"/>
  <c r="P1921" i="17" s="1" a="1"/>
  <c r="O1922" i="17"/>
  <c r="P1922" i="17" s="1" a="1"/>
  <c r="O1923" i="17"/>
  <c r="P1923" i="17" s="1" a="1"/>
  <c r="O1924" i="17"/>
  <c r="P1924" i="17" s="1" a="1"/>
  <c r="O1925" i="17"/>
  <c r="P1925" i="17" s="1" a="1"/>
  <c r="O1926" i="17"/>
  <c r="P1926" i="17" s="1" a="1"/>
  <c r="O1927" i="17"/>
  <c r="P1927" i="17" s="1" a="1"/>
  <c r="O1928" i="17"/>
  <c r="P1928" i="17" s="1" a="1"/>
  <c r="O1929" i="17"/>
  <c r="P1929" i="17" s="1" a="1"/>
  <c r="O1930" i="17"/>
  <c r="P1930" i="17" s="1" a="1"/>
  <c r="O1931" i="17"/>
  <c r="P1931" i="17" s="1" a="1"/>
  <c r="O1932" i="17"/>
  <c r="P1932" i="17" s="1" a="1"/>
  <c r="O1933" i="17"/>
  <c r="P1933" i="17" s="1" a="1"/>
  <c r="O1934" i="17"/>
  <c r="P1934" i="17" s="1" a="1"/>
  <c r="O1935" i="17"/>
  <c r="P1935" i="17" s="1" a="1"/>
  <c r="O1936" i="17"/>
  <c r="P1936" i="17" s="1" a="1"/>
  <c r="O1937" i="17"/>
  <c r="P1937" i="17" s="1" a="1"/>
  <c r="O1938" i="17"/>
  <c r="P1938" i="17" s="1" a="1"/>
  <c r="O1939" i="17"/>
  <c r="P1939" i="17" s="1" a="1"/>
  <c r="O1940" i="17"/>
  <c r="P1940" i="17" s="1" a="1"/>
  <c r="O1941" i="17"/>
  <c r="P1941" i="17" s="1" a="1"/>
  <c r="O1942" i="17"/>
  <c r="P1942" i="17" s="1" a="1"/>
  <c r="O1943" i="17"/>
  <c r="P1943" i="17" s="1" a="1"/>
  <c r="O1944" i="17"/>
  <c r="P1944" i="17" s="1" a="1"/>
  <c r="O1945" i="17"/>
  <c r="P1945" i="17" s="1" a="1"/>
  <c r="O1946" i="17"/>
  <c r="P1946" i="17" s="1" a="1"/>
  <c r="O1947" i="17"/>
  <c r="P1947" i="17" s="1" a="1"/>
  <c r="O1948" i="17"/>
  <c r="P1948" i="17" s="1" a="1"/>
  <c r="O1949" i="17"/>
  <c r="P1949" i="17" s="1" a="1"/>
  <c r="O1950" i="17"/>
  <c r="P1950" i="17" s="1" a="1"/>
  <c r="O1951" i="17"/>
  <c r="P1951" i="17" s="1" a="1"/>
  <c r="O1952" i="17"/>
  <c r="P1952" i="17" s="1" a="1"/>
  <c r="O1953" i="17"/>
  <c r="P1953" i="17" s="1" a="1"/>
  <c r="O1954" i="17"/>
  <c r="P1954" i="17" s="1" a="1"/>
  <c r="O1955" i="17"/>
  <c r="P1955" i="17" s="1" a="1"/>
  <c r="O1956" i="17"/>
  <c r="P1956" i="17" s="1" a="1"/>
  <c r="O1957" i="17"/>
  <c r="P1957" i="17" s="1" a="1"/>
  <c r="O1958" i="17"/>
  <c r="P1958" i="17" s="1" a="1"/>
  <c r="O1959" i="17"/>
  <c r="P1959" i="17" s="1" a="1"/>
  <c r="O1960" i="17"/>
  <c r="P1960" i="17" s="1" a="1"/>
  <c r="O1961" i="17"/>
  <c r="P1961" i="17" s="1" a="1"/>
  <c r="O1962" i="17"/>
  <c r="P1962" i="17" s="1" a="1"/>
  <c r="O1963" i="17"/>
  <c r="P1963" i="17" s="1" a="1"/>
  <c r="O1964" i="17"/>
  <c r="P1964" i="17" s="1" a="1"/>
  <c r="O1965" i="17"/>
  <c r="P1965" i="17" s="1" a="1"/>
  <c r="O1966" i="17"/>
  <c r="P1966" i="17" s="1" a="1"/>
  <c r="O1967" i="17"/>
  <c r="P1967" i="17" s="1" a="1"/>
  <c r="O1968" i="17"/>
  <c r="P1968" i="17" s="1" a="1"/>
  <c r="O1969" i="17"/>
  <c r="P1969" i="17" s="1" a="1"/>
  <c r="O1970" i="17"/>
  <c r="P1970" i="17" s="1" a="1"/>
  <c r="O1971" i="17"/>
  <c r="P1971" i="17" s="1" a="1"/>
  <c r="O1972" i="17"/>
  <c r="P1972" i="17" s="1" a="1"/>
  <c r="O1973" i="17"/>
  <c r="P1973" i="17" s="1" a="1"/>
  <c r="O1974" i="17"/>
  <c r="P1974" i="17" s="1" a="1"/>
  <c r="O1975" i="17"/>
  <c r="P1975" i="17" s="1" a="1"/>
  <c r="O1976" i="17"/>
  <c r="P1976" i="17" s="1" a="1"/>
  <c r="O1977" i="17"/>
  <c r="P1977" i="17" s="1" a="1"/>
  <c r="O1978" i="17"/>
  <c r="P1978" i="17" s="1" a="1"/>
  <c r="O1979" i="17"/>
  <c r="P1979" i="17" s="1" a="1"/>
  <c r="O1980" i="17"/>
  <c r="P1980" i="17" s="1" a="1"/>
  <c r="O1981" i="17"/>
  <c r="P1981" i="17" s="1" a="1"/>
  <c r="O1982" i="17"/>
  <c r="P1982" i="17" s="1" a="1"/>
  <c r="O1983" i="17"/>
  <c r="P1983" i="17" s="1" a="1"/>
  <c r="O1984" i="17"/>
  <c r="P1984" i="17" s="1" a="1"/>
  <c r="O1985" i="17"/>
  <c r="P1985" i="17" s="1" a="1"/>
  <c r="O1986" i="17"/>
  <c r="P1986" i="17" s="1" a="1"/>
  <c r="O1987" i="17"/>
  <c r="P1987" i="17" s="1" a="1"/>
  <c r="O1988" i="17"/>
  <c r="P1988" i="17" s="1" a="1"/>
  <c r="O1989" i="17"/>
  <c r="P1989" i="17" s="1" a="1"/>
  <c r="O1990" i="17"/>
  <c r="P1990" i="17" s="1" a="1"/>
  <c r="O1991" i="17"/>
  <c r="P1991" i="17" s="1" a="1"/>
  <c r="O1992" i="17"/>
  <c r="P1992" i="17" s="1" a="1"/>
  <c r="O1993" i="17"/>
  <c r="P1993" i="17" s="1" a="1"/>
  <c r="O1994" i="17"/>
  <c r="P1994" i="17" s="1" a="1"/>
  <c r="O1995" i="17"/>
  <c r="P1995" i="17" s="1" a="1"/>
  <c r="O1996" i="17"/>
  <c r="P1996" i="17" s="1" a="1"/>
  <c r="O1997" i="17"/>
  <c r="P1997" i="17" s="1" a="1"/>
  <c r="O1998" i="17"/>
  <c r="P1998" i="17" s="1" a="1"/>
  <c r="O1999" i="17"/>
  <c r="P1999" i="17" s="1" a="1"/>
  <c r="O2000" i="17"/>
  <c r="P2000" i="17" s="1" a="1"/>
  <c r="C2012" i="17"/>
  <c r="C2011" i="17"/>
  <c r="C2010" i="17"/>
  <c r="C2009" i="17"/>
  <c r="C2008"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1472" i="17"/>
  <c r="M1473" i="17"/>
  <c r="M1474" i="17"/>
  <c r="M1475" i="17"/>
  <c r="M1476" i="17"/>
  <c r="M1477" i="17"/>
  <c r="M1478" i="17"/>
  <c r="M1479" i="17"/>
  <c r="M1480" i="17"/>
  <c r="M1481" i="17"/>
  <c r="M1482" i="17"/>
  <c r="M1483" i="17"/>
  <c r="M1484" i="17"/>
  <c r="M1485" i="17"/>
  <c r="M1486" i="17"/>
  <c r="M1487" i="17"/>
  <c r="M1488" i="17"/>
  <c r="M1489" i="17"/>
  <c r="M1490" i="17"/>
  <c r="M1491" i="17"/>
  <c r="M1492" i="17"/>
  <c r="M1493" i="17"/>
  <c r="M1494" i="17"/>
  <c r="M1495" i="17"/>
  <c r="M1496" i="17"/>
  <c r="M1497" i="17"/>
  <c r="M1498" i="17"/>
  <c r="M1499" i="17"/>
  <c r="M1500" i="17"/>
  <c r="M1501" i="17"/>
  <c r="M1502" i="17"/>
  <c r="M1503" i="17"/>
  <c r="M1504" i="17"/>
  <c r="M1505" i="17"/>
  <c r="M1506" i="17"/>
  <c r="M1507" i="17"/>
  <c r="M1508" i="17"/>
  <c r="M1509" i="17"/>
  <c r="M1510" i="17"/>
  <c r="M1511" i="17"/>
  <c r="M1512" i="17"/>
  <c r="M1513" i="17"/>
  <c r="M1514" i="17"/>
  <c r="M1515" i="17"/>
  <c r="M1516" i="17"/>
  <c r="M1517" i="17"/>
  <c r="M1518" i="17"/>
  <c r="M1519" i="17"/>
  <c r="M1520" i="17"/>
  <c r="M1521" i="17"/>
  <c r="M1522" i="17"/>
  <c r="M1523" i="17"/>
  <c r="M1524" i="17"/>
  <c r="M1525" i="17"/>
  <c r="M1526" i="17"/>
  <c r="M1527" i="17"/>
  <c r="M1528" i="17"/>
  <c r="M1529" i="17"/>
  <c r="M1530" i="17"/>
  <c r="M1531" i="17"/>
  <c r="M1532" i="17"/>
  <c r="M1533" i="17"/>
  <c r="M1534" i="17"/>
  <c r="M1535" i="17"/>
  <c r="M1536" i="17"/>
  <c r="M1537" i="17"/>
  <c r="M1538" i="17"/>
  <c r="M1539" i="17"/>
  <c r="M1540" i="17"/>
  <c r="M1541" i="17"/>
  <c r="M1542" i="17"/>
  <c r="M1543" i="17"/>
  <c r="M1544" i="17"/>
  <c r="M1545" i="17"/>
  <c r="M1546" i="17"/>
  <c r="M1547" i="17"/>
  <c r="M1548" i="17"/>
  <c r="M1549" i="17"/>
  <c r="M1550" i="17"/>
  <c r="M1551" i="17"/>
  <c r="M1552" i="17"/>
  <c r="M1553" i="17"/>
  <c r="M1554" i="17"/>
  <c r="M1555" i="17"/>
  <c r="M1556" i="17"/>
  <c r="M1557" i="17"/>
  <c r="M1558" i="17"/>
  <c r="M1559" i="17"/>
  <c r="M1560" i="17"/>
  <c r="M1561" i="17"/>
  <c r="M1562" i="17"/>
  <c r="M1563" i="17"/>
  <c r="M1564" i="17"/>
  <c r="M1565" i="17"/>
  <c r="M1566" i="17"/>
  <c r="M1567" i="17"/>
  <c r="M1568" i="17"/>
  <c r="M1569" i="17"/>
  <c r="M1570" i="17"/>
  <c r="M1571" i="17"/>
  <c r="M1572" i="17"/>
  <c r="M1573" i="17"/>
  <c r="M1574" i="17"/>
  <c r="M1575" i="17"/>
  <c r="M1576" i="17"/>
  <c r="M1577" i="17"/>
  <c r="M1578" i="17"/>
  <c r="M1579" i="17"/>
  <c r="M1580" i="17"/>
  <c r="M1581" i="17"/>
  <c r="M1582" i="17"/>
  <c r="M1583" i="17"/>
  <c r="M1584" i="17"/>
  <c r="M1585" i="17"/>
  <c r="M1586" i="17"/>
  <c r="M1587" i="17"/>
  <c r="M1588" i="17"/>
  <c r="M1589" i="17"/>
  <c r="M1590" i="17"/>
  <c r="M1591" i="17"/>
  <c r="M1592" i="17"/>
  <c r="M1593" i="17"/>
  <c r="M1594" i="17"/>
  <c r="M1595" i="17"/>
  <c r="M1596" i="17"/>
  <c r="M1597" i="17"/>
  <c r="M1598" i="17"/>
  <c r="M1599" i="17"/>
  <c r="M1600" i="17"/>
  <c r="M1601" i="17"/>
  <c r="M1602" i="17"/>
  <c r="M1603" i="17"/>
  <c r="M1604" i="17"/>
  <c r="M1605" i="17"/>
  <c r="M1606" i="17"/>
  <c r="M1607" i="17"/>
  <c r="M1608" i="17"/>
  <c r="M1609" i="17"/>
  <c r="M1610" i="17"/>
  <c r="M1611" i="17"/>
  <c r="M1612" i="17"/>
  <c r="M1613" i="17"/>
  <c r="M1614" i="17"/>
  <c r="M1615" i="17"/>
  <c r="M1616" i="17"/>
  <c r="M1617" i="17"/>
  <c r="M1618" i="17"/>
  <c r="M1619" i="17"/>
  <c r="M1620" i="17"/>
  <c r="M1621" i="17"/>
  <c r="M1622" i="17"/>
  <c r="M1623" i="17"/>
  <c r="M1624" i="17"/>
  <c r="M1625" i="17"/>
  <c r="M1626" i="17"/>
  <c r="M1627" i="17"/>
  <c r="M1628" i="17"/>
  <c r="M1629" i="17"/>
  <c r="M1630" i="17"/>
  <c r="M1631" i="17"/>
  <c r="M1632" i="17"/>
  <c r="M1633" i="17"/>
  <c r="M1634" i="17"/>
  <c r="M1635" i="17"/>
  <c r="M1636" i="17"/>
  <c r="M1637" i="17"/>
  <c r="M1638" i="17"/>
  <c r="M1639" i="17"/>
  <c r="M1640" i="17"/>
  <c r="M1641" i="17"/>
  <c r="M1642" i="17"/>
  <c r="M1643" i="17"/>
  <c r="M1644" i="17"/>
  <c r="M1645" i="17"/>
  <c r="M1646" i="17"/>
  <c r="M1647" i="17"/>
  <c r="M1648" i="17"/>
  <c r="M1649" i="17"/>
  <c r="M1650" i="17"/>
  <c r="M1651" i="17"/>
  <c r="M1652" i="17"/>
  <c r="M1653" i="17"/>
  <c r="M1654" i="17"/>
  <c r="M1655" i="17"/>
  <c r="M1656" i="17"/>
  <c r="M1657" i="17"/>
  <c r="M1658" i="17"/>
  <c r="M1659" i="17"/>
  <c r="M1660" i="17"/>
  <c r="M1661" i="17"/>
  <c r="M1662" i="17"/>
  <c r="M1663" i="17"/>
  <c r="M1664" i="17"/>
  <c r="M1665" i="17"/>
  <c r="M1666" i="17"/>
  <c r="M1667" i="17"/>
  <c r="M1668" i="17"/>
  <c r="M1669" i="17"/>
  <c r="M1670" i="17"/>
  <c r="M1671" i="17"/>
  <c r="M1672" i="17"/>
  <c r="M1673" i="17"/>
  <c r="M1674" i="17"/>
  <c r="M1675" i="17"/>
  <c r="M1676" i="17"/>
  <c r="M1677" i="17"/>
  <c r="M1678" i="17"/>
  <c r="M1679" i="17"/>
  <c r="M1680" i="17"/>
  <c r="M1681" i="17"/>
  <c r="M1682" i="17"/>
  <c r="M1683" i="17"/>
  <c r="M1684" i="17"/>
  <c r="M1685" i="17"/>
  <c r="M1686" i="17"/>
  <c r="M1687" i="17"/>
  <c r="M1688" i="17"/>
  <c r="M1689" i="17"/>
  <c r="M1690" i="17"/>
  <c r="M1691" i="17"/>
  <c r="M1692" i="17"/>
  <c r="M1693" i="17"/>
  <c r="M1694" i="17"/>
  <c r="M1695" i="17"/>
  <c r="M1696" i="17"/>
  <c r="M1697" i="17"/>
  <c r="M1698" i="17"/>
  <c r="M1699" i="17"/>
  <c r="M1700" i="17"/>
  <c r="M1701" i="17"/>
  <c r="M1702" i="17"/>
  <c r="M1703" i="17"/>
  <c r="M1704" i="17"/>
  <c r="M1705" i="17"/>
  <c r="M1706" i="17"/>
  <c r="M1707" i="17"/>
  <c r="M1708" i="17"/>
  <c r="M1709" i="17"/>
  <c r="M1710" i="17"/>
  <c r="M1711" i="17"/>
  <c r="M1712" i="17"/>
  <c r="M1713" i="17"/>
  <c r="M1714" i="17"/>
  <c r="M1715" i="17"/>
  <c r="M1716" i="17"/>
  <c r="M1717" i="17"/>
  <c r="M1718" i="17"/>
  <c r="M1719" i="17"/>
  <c r="M1720" i="17"/>
  <c r="M1721" i="17"/>
  <c r="M1722" i="17"/>
  <c r="M1723" i="17"/>
  <c r="M1724" i="17"/>
  <c r="M1725" i="17"/>
  <c r="M1726" i="17"/>
  <c r="M1727" i="17"/>
  <c r="M1728" i="17"/>
  <c r="M1729" i="17"/>
  <c r="M1730" i="17"/>
  <c r="M1731" i="17"/>
  <c r="M1732" i="17"/>
  <c r="M1733" i="17"/>
  <c r="M1734" i="17"/>
  <c r="M1735" i="17"/>
  <c r="M1736" i="17"/>
  <c r="M1737" i="17"/>
  <c r="M1738" i="17"/>
  <c r="M1739" i="17"/>
  <c r="M1740" i="17"/>
  <c r="M1741" i="17"/>
  <c r="M1742" i="17"/>
  <c r="M1743" i="17"/>
  <c r="M1744" i="17"/>
  <c r="M1745" i="17"/>
  <c r="M1746" i="17"/>
  <c r="M1747" i="17"/>
  <c r="M1748" i="17"/>
  <c r="M1749" i="17"/>
  <c r="M1750" i="17"/>
  <c r="M1751" i="17"/>
  <c r="M1752" i="17"/>
  <c r="M1753" i="17"/>
  <c r="M1754" i="17"/>
  <c r="M1755" i="17"/>
  <c r="M1756" i="17"/>
  <c r="M1757" i="17"/>
  <c r="M1758" i="17"/>
  <c r="M1759" i="17"/>
  <c r="M1760" i="17"/>
  <c r="M1761" i="17"/>
  <c r="M1762" i="17"/>
  <c r="M1763" i="17"/>
  <c r="M1764" i="17"/>
  <c r="M1765" i="17"/>
  <c r="M1766" i="17"/>
  <c r="M1767" i="17"/>
  <c r="M1768" i="17"/>
  <c r="M1769" i="17"/>
  <c r="M1770" i="17"/>
  <c r="M1771" i="17"/>
  <c r="M1772" i="17"/>
  <c r="M1773" i="17"/>
  <c r="M1774" i="17"/>
  <c r="M1775" i="17"/>
  <c r="M1776" i="17"/>
  <c r="M1777" i="17"/>
  <c r="M1778" i="17"/>
  <c r="M1779" i="17"/>
  <c r="M1780" i="17"/>
  <c r="M1781" i="17"/>
  <c r="M1782" i="17"/>
  <c r="M1783" i="17"/>
  <c r="M1784" i="17"/>
  <c r="M1785" i="17"/>
  <c r="M1786" i="17"/>
  <c r="M1787" i="17"/>
  <c r="M1788" i="17"/>
  <c r="M1789" i="17"/>
  <c r="M1790" i="17"/>
  <c r="M1791" i="17"/>
  <c r="M1792" i="17"/>
  <c r="M1793" i="17"/>
  <c r="M1794" i="17"/>
  <c r="M1795" i="17"/>
  <c r="M1796" i="17"/>
  <c r="M1797" i="17"/>
  <c r="M1798" i="17"/>
  <c r="M1799" i="17"/>
  <c r="M1800" i="17"/>
  <c r="M1801" i="17"/>
  <c r="M1802" i="17"/>
  <c r="M1803" i="17"/>
  <c r="M1804" i="17"/>
  <c r="M1805" i="17"/>
  <c r="M1806" i="17"/>
  <c r="M1807" i="17"/>
  <c r="M1808" i="17"/>
  <c r="M1809" i="17"/>
  <c r="M1810" i="17"/>
  <c r="M1811" i="17"/>
  <c r="M1812" i="17"/>
  <c r="M1813" i="17"/>
  <c r="M1814" i="17"/>
  <c r="M1815" i="17"/>
  <c r="M1816" i="17"/>
  <c r="M1817" i="17"/>
  <c r="M1818" i="17"/>
  <c r="M1819" i="17"/>
  <c r="M1820" i="17"/>
  <c r="M1821" i="17"/>
  <c r="M1822" i="17"/>
  <c r="M1823" i="17"/>
  <c r="M1824" i="17"/>
  <c r="M1825" i="17"/>
  <c r="M1826" i="17"/>
  <c r="M1827" i="17"/>
  <c r="M1828" i="17"/>
  <c r="M1829" i="17"/>
  <c r="M1830" i="17"/>
  <c r="M1831" i="17"/>
  <c r="M1832" i="17"/>
  <c r="M1833" i="17"/>
  <c r="M1834" i="17"/>
  <c r="M1835" i="17"/>
  <c r="M1836" i="17"/>
  <c r="M1837" i="17"/>
  <c r="M1838" i="17"/>
  <c r="M1839" i="17"/>
  <c r="M1840" i="17"/>
  <c r="M1841" i="17"/>
  <c r="M1842" i="17"/>
  <c r="M1843" i="17"/>
  <c r="M1844" i="17"/>
  <c r="M1845" i="17"/>
  <c r="M1846" i="17"/>
  <c r="M1847" i="17"/>
  <c r="M1848" i="17"/>
  <c r="M1849" i="17"/>
  <c r="M1850" i="17"/>
  <c r="M1851" i="17"/>
  <c r="M1852" i="17"/>
  <c r="M1853" i="17"/>
  <c r="M1854" i="17"/>
  <c r="M1855" i="17"/>
  <c r="M1856" i="17"/>
  <c r="M1857" i="17"/>
  <c r="M1858" i="17"/>
  <c r="M1859" i="17"/>
  <c r="M1860" i="17"/>
  <c r="M1861" i="17"/>
  <c r="M1862" i="17"/>
  <c r="M1863" i="17"/>
  <c r="M1864" i="17"/>
  <c r="M1865" i="17"/>
  <c r="M1866" i="17"/>
  <c r="M1867" i="17"/>
  <c r="M1868" i="17"/>
  <c r="M1869" i="17"/>
  <c r="M1870" i="17"/>
  <c r="M1871" i="17"/>
  <c r="M1872" i="17"/>
  <c r="M1873" i="17"/>
  <c r="M1874" i="17"/>
  <c r="M1875" i="17"/>
  <c r="M1876" i="17"/>
  <c r="M1877" i="17"/>
  <c r="M1878" i="17"/>
  <c r="M1879" i="17"/>
  <c r="M1880" i="17"/>
  <c r="M1881" i="17"/>
  <c r="M1882" i="17"/>
  <c r="M1883" i="17"/>
  <c r="M1884" i="17"/>
  <c r="M1885" i="17"/>
  <c r="M1886" i="17"/>
  <c r="M1887" i="17"/>
  <c r="M1888" i="17"/>
  <c r="M1889" i="17"/>
  <c r="M1890" i="17"/>
  <c r="M1891" i="17"/>
  <c r="M1892" i="17"/>
  <c r="M1893" i="17"/>
  <c r="M1894" i="17"/>
  <c r="M1895" i="17"/>
  <c r="M1896" i="17"/>
  <c r="M1897" i="17"/>
  <c r="M1898" i="17"/>
  <c r="M1899" i="17"/>
  <c r="M1900" i="17"/>
  <c r="M1901" i="17"/>
  <c r="M1902" i="17"/>
  <c r="M1903" i="17"/>
  <c r="M1904" i="17"/>
  <c r="M1905" i="17"/>
  <c r="M1906" i="17"/>
  <c r="M1907" i="17"/>
  <c r="M1908" i="17"/>
  <c r="M1909" i="17"/>
  <c r="M1910" i="17"/>
  <c r="M1911" i="17"/>
  <c r="M1912" i="17"/>
  <c r="M1913" i="17"/>
  <c r="M1914" i="17"/>
  <c r="M1915" i="17"/>
  <c r="M1916" i="17"/>
  <c r="M1917" i="17"/>
  <c r="M1918" i="17"/>
  <c r="M1919" i="17"/>
  <c r="M1920" i="17"/>
  <c r="M1921" i="17"/>
  <c r="M1922" i="17"/>
  <c r="M1923" i="17"/>
  <c r="M1924" i="17"/>
  <c r="M1925" i="17"/>
  <c r="M1926" i="17"/>
  <c r="M1927" i="17"/>
  <c r="M1928" i="17"/>
  <c r="M1929" i="17"/>
  <c r="M1930" i="17"/>
  <c r="M1931" i="17"/>
  <c r="M1932" i="17"/>
  <c r="M1933" i="17"/>
  <c r="M1934" i="17"/>
  <c r="M1935" i="17"/>
  <c r="M1936" i="17"/>
  <c r="M1937" i="17"/>
  <c r="M1938" i="17"/>
  <c r="M1939" i="17"/>
  <c r="M1940" i="17"/>
  <c r="M1941" i="17"/>
  <c r="M1942" i="17"/>
  <c r="M1943" i="17"/>
  <c r="M1944" i="17"/>
  <c r="M1945" i="17"/>
  <c r="M1946" i="17"/>
  <c r="M1947" i="17"/>
  <c r="M1948" i="17"/>
  <c r="M1949" i="17"/>
  <c r="M1950" i="17"/>
  <c r="M1951" i="17"/>
  <c r="M1952" i="17"/>
  <c r="M1953" i="17"/>
  <c r="M1954" i="17"/>
  <c r="M1955" i="17"/>
  <c r="M1956" i="17"/>
  <c r="M1957" i="17"/>
  <c r="M1958" i="17"/>
  <c r="M1959" i="17"/>
  <c r="M1960" i="17"/>
  <c r="M1961" i="17"/>
  <c r="M1962" i="17"/>
  <c r="M1963" i="17"/>
  <c r="M1964" i="17"/>
  <c r="M1965" i="17"/>
  <c r="M1966" i="17"/>
  <c r="M1967" i="17"/>
  <c r="M1968" i="17"/>
  <c r="M1969" i="17"/>
  <c r="M1970" i="17"/>
  <c r="M1971" i="17"/>
  <c r="M1972" i="17"/>
  <c r="M1973" i="17"/>
  <c r="M1974" i="17"/>
  <c r="M1975" i="17"/>
  <c r="M1976" i="17"/>
  <c r="M1977" i="17"/>
  <c r="M1978" i="17"/>
  <c r="M1979" i="17"/>
  <c r="M1980" i="17"/>
  <c r="M1981" i="17"/>
  <c r="M1982" i="17"/>
  <c r="M1983" i="17"/>
  <c r="M1984" i="17"/>
  <c r="M1985" i="17"/>
  <c r="M1986" i="17"/>
  <c r="M1987" i="17"/>
  <c r="M1988" i="17"/>
  <c r="M1989" i="17"/>
  <c r="M1990" i="17"/>
  <c r="M1991" i="17"/>
  <c r="M1992" i="17"/>
  <c r="M1993" i="17"/>
  <c r="M1994" i="17"/>
  <c r="M1995" i="17"/>
  <c r="M1996" i="17"/>
  <c r="M1997" i="17"/>
  <c r="M1998" i="17"/>
  <c r="M1999" i="17"/>
  <c r="M2000" i="17"/>
  <c r="C2006" i="17"/>
  <c r="C2005" i="17"/>
  <c r="C2004" i="17"/>
  <c r="E2005" i="17" l="1"/>
  <c r="E2006" i="17"/>
  <c r="E2007" i="17"/>
  <c r="E2008"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<sst xmlns="http://schemas.openxmlformats.org/spreadsheetml/2006/main" count="38248" uniqueCount="1410">
  <si>
    <t>Product</t>
  </si>
  <si>
    <t>Quantity</t>
  </si>
  <si>
    <t>Date</t>
  </si>
  <si>
    <t>Branch</t>
  </si>
  <si>
    <t>G. Segment</t>
  </si>
  <si>
    <t>Class</t>
  </si>
  <si>
    <t>Unit Cost</t>
  </si>
  <si>
    <t>Unit Price</t>
  </si>
  <si>
    <t>COGS</t>
  </si>
  <si>
    <t>Sales</t>
  </si>
  <si>
    <t>Marasa Matrouh</t>
  </si>
  <si>
    <t>Alexandria</t>
  </si>
  <si>
    <t>Nokia Lumia  - 4G</t>
  </si>
  <si>
    <t>Smartphones</t>
  </si>
  <si>
    <t>Alex</t>
  </si>
  <si>
    <t>Samsung Galaxy Note 10.1</t>
  </si>
  <si>
    <t>Tablets</t>
  </si>
  <si>
    <t>Zagazig</t>
  </si>
  <si>
    <t>Delta</t>
  </si>
  <si>
    <t>Samsung Galaxy Note3 (32GB) - 4G</t>
  </si>
  <si>
    <t>Mansoura</t>
  </si>
  <si>
    <t>Samsung Galaxy S3 (16GB) - 3G</t>
  </si>
  <si>
    <t>Ismailia</t>
  </si>
  <si>
    <t>Canal</t>
  </si>
  <si>
    <t>Minia</t>
  </si>
  <si>
    <t>Upper Egypt</t>
  </si>
  <si>
    <t>Samsung Galaxy S4 (16GB) - 4G</t>
  </si>
  <si>
    <t>Portsaied</t>
  </si>
  <si>
    <t>iPhone 5S (64GB)</t>
  </si>
  <si>
    <t>Cairo</t>
  </si>
  <si>
    <t>G. Cairo</t>
  </si>
  <si>
    <t>Giza</t>
  </si>
  <si>
    <t>iPhone 5C (16GB)</t>
  </si>
  <si>
    <t>iPhone 5C (32GB)</t>
  </si>
  <si>
    <t>Aswan</t>
  </si>
  <si>
    <t>iPhone 5S (32GB)</t>
  </si>
  <si>
    <t xml:space="preserve">Samsung Galaxy S4 Zoom - 3G  </t>
  </si>
  <si>
    <t>iPhone 5S (16GB)</t>
  </si>
  <si>
    <t>HTC ONE (32GB) Dual Sim - 3G</t>
  </si>
  <si>
    <t>Samsung Galaxy Note3 (32GB) - 3G</t>
  </si>
  <si>
    <t>Sony Xperia Z</t>
  </si>
  <si>
    <t>Samsung Galaxy S4  (16GB) - 3G</t>
  </si>
  <si>
    <t>Microsoft Surface Pro 2</t>
  </si>
  <si>
    <t>HTC One - (32GB) - 4G</t>
  </si>
  <si>
    <t>Gov:</t>
  </si>
  <si>
    <t>Group:</t>
  </si>
  <si>
    <t>insert piviot chart for all piviots and link them together</t>
  </si>
  <si>
    <t>●</t>
  </si>
  <si>
    <t>insert slicer for each piviot</t>
  </si>
  <si>
    <t>Count profit by category and sub category &amp; segment</t>
  </si>
  <si>
    <t>Calculate discount by 5% on profit</t>
  </si>
  <si>
    <t>sum of profit by region and segment</t>
  </si>
  <si>
    <t>Avgerage Profit by region</t>
  </si>
  <si>
    <t>** all answers in one book with the folowing Info:</t>
  </si>
  <si>
    <t>Satuden Name:</t>
  </si>
  <si>
    <t>Delivery Period:</t>
  </si>
  <si>
    <t>Row ID</t>
  </si>
  <si>
    <t>Ship Mode</t>
  </si>
  <si>
    <t>Segment</t>
  </si>
  <si>
    <t>State</t>
  </si>
  <si>
    <t>Region</t>
  </si>
  <si>
    <t>Category</t>
  </si>
  <si>
    <t>Sub-Category</t>
  </si>
  <si>
    <t>Product Name</t>
  </si>
  <si>
    <t>Discount</t>
  </si>
  <si>
    <t>Profit</t>
  </si>
  <si>
    <t>Second Class</t>
  </si>
  <si>
    <t>Consumer</t>
  </si>
  <si>
    <t>Kentucky</t>
  </si>
  <si>
    <t>South</t>
  </si>
  <si>
    <t>Furniture</t>
  </si>
  <si>
    <t>Bookcases</t>
  </si>
  <si>
    <t>Chairs</t>
  </si>
  <si>
    <t>Hon Deluxe Fabric Upholstered Stacking Chairs, Rounded Back</t>
  </si>
  <si>
    <t>Corporate</t>
  </si>
  <si>
    <t>California</t>
  </si>
  <si>
    <t>West</t>
  </si>
  <si>
    <t>Office Supplies</t>
  </si>
  <si>
    <t>Labels</t>
  </si>
  <si>
    <t>Self-Adhesive Address Labels for Typewriters by Universal</t>
  </si>
  <si>
    <t>Standard Class</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</si>
  <si>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</si>
  <si>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</si>
  <si>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</si>
  <si>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</si>
  <si>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</si>
  <si>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</si>
  <si>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</si>
  <si>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</si>
  <si>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</si>
  <si>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</si>
  <si>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</si>
  <si>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</si>
  <si>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</si>
  <si>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</si>
  <si>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</si>
  <si>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</si>
  <si>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</si>
  <si>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</si>
  <si>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North Carolina</t>
  </si>
  <si>
    <t>Paper</t>
  </si>
  <si>
    <t>Xerox 1967</t>
  </si>
  <si>
    <t>Washington</t>
  </si>
  <si>
    <t>Fellowes PB200 Plastic Comb Binding Machine</t>
  </si>
  <si>
    <t>Home Office</t>
  </si>
  <si>
    <t>Texas</t>
  </si>
  <si>
    <t>Central</t>
  </si>
  <si>
    <t>Holmes Replacement Filter for HEPA Air Cleaner, Very Large Room, HEPA Filter</t>
  </si>
  <si>
    <t>Storex DuraTech Recycled Plastic Frosted Binders</t>
  </si>
  <si>
    <t>Wisconsin</t>
  </si>
  <si>
    <t>Stur-D-Stor Shelving, Vertical 5-Shelf: 72"H x 36"W x 18 1/2"D</t>
  </si>
  <si>
    <t>Utah</t>
  </si>
  <si>
    <t>Fellowes Super Stor/Drawer</t>
  </si>
  <si>
    <t>Newell 341</t>
  </si>
  <si>
    <t>Cisco SPA 501G IP Phone</t>
  </si>
  <si>
    <t>Wilson Jones Hanging View Binder, White, 1"</t>
  </si>
  <si>
    <t>Nebraska</t>
  </si>
  <si>
    <t>Newell 318</t>
  </si>
  <si>
    <t>Acco Six-Outlet Power Strip, 4' Cord Length</t>
  </si>
  <si>
    <t>Pennsylvania</t>
  </si>
  <si>
    <t>East</t>
  </si>
  <si>
    <t>Global Deluxe Stacking Chair, Gray</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</si>
  <si>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</si>
  <si>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</si>
  <si>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</si>
  <si>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</si>
  <si>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</si>
  <si>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</si>
  <si>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</si>
  <si>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</si>
  <si>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</si>
  <si>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</si>
  <si>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</si>
  <si>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Easy-staple paper</t>
  </si>
  <si>
    <t>First Class</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</si>
  <si>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</si>
  <si>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</si>
  <si>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</si>
  <si>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</si>
  <si>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</si>
  <si>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</si>
  <si>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Illinois</t>
  </si>
  <si>
    <t>Panasonic Kx-TS550</t>
  </si>
  <si>
    <t>Eldon Base for stackable storage shelf, platinum</t>
  </si>
  <si>
    <t>Advantus 10-Drawer Portable Organizer, Chrome Metal Frame, Smoke Drawers</t>
  </si>
  <si>
    <t>Minnesota</t>
  </si>
  <si>
    <t>Verbatim 25 GB 6x Blu-ray Single Layer Recordable Disc, 25/Pack</t>
  </si>
  <si>
    <t>Wilson Jones Leather-Like Binders with DublLock Round Rings</t>
  </si>
  <si>
    <t>Michigan</t>
  </si>
  <si>
    <t>Gould Plastics 9-Pocket Panel Bin, 18-3/8w x 5-1/4d x 20-1/2h, Black</t>
  </si>
  <si>
    <t>Delaware</t>
  </si>
  <si>
    <t>Imation 8gb Micro Traveldrive Usb 2.0 Flash Drive</t>
  </si>
  <si>
    <t>LF Elite 3D Dazzle Designer Hard Case Cover, Lf Stylus Pen and Wiper For Apple Iphone 5c Mini Lite</t>
  </si>
  <si>
    <t>Indiana</t>
  </si>
  <si>
    <t>C-Line Peel &amp; Stick Add-On Filing Pockets, 8-3/4 x 5-1/8, 10/Pack</t>
  </si>
  <si>
    <t>Avery 485</t>
  </si>
  <si>
    <t>Longer-Life Soft White Bulbs</t>
  </si>
  <si>
    <t>Global Leather Task Chair, Black</t>
  </si>
  <si>
    <t>New York</t>
  </si>
  <si>
    <t>Fasteners</t>
  </si>
  <si>
    <t>Advantus Push Pins</t>
  </si>
  <si>
    <t>AT&amp;T CL83451 4-Handset Telephone</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</si>
  <si>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</si>
  <si>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</si>
  <si>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</si>
  <si>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</si>
  <si>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</si>
  <si>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</si>
  <si>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</si>
  <si>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</si>
  <si>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</si>
  <si>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</si>
  <si>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Global Value Mid-Back Manager's Chair, Gray</t>
  </si>
  <si>
    <t>Arizona</t>
  </si>
  <si>
    <t>Hunt BOSTON Model 1606 High-Volume Electric Pencil Sharpener, Beige</t>
  </si>
  <si>
    <t>netTALK DUO VoIP Telephone Service</t>
  </si>
  <si>
    <t>Virginia</t>
  </si>
  <si>
    <t>Snap-A-Way Black Print Carbonless Ruled Speed Letter, Triplicate</t>
  </si>
  <si>
    <t>Avery Binding System Hidden Tab Executive Style Index Sets</t>
  </si>
  <si>
    <t>Telephone Message Books with Fax/Mobile Section, 5 1/2" x 3 3/16"</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</si>
  <si>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</si>
  <si>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</si>
  <si>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</si>
  <si>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</si>
  <si>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</si>
  <si>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</si>
  <si>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</si>
  <si>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</si>
  <si>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Alabama</t>
  </si>
  <si>
    <t>1.7 Cubic Foot Compact "Cube" Office Refrigerators</t>
  </si>
  <si>
    <t>Avery Heavy-Duty EZD  Binder With Locking Rings</t>
  </si>
  <si>
    <t>Premium Writing Pencils, Soft, #2 by Central Association for the Blind</t>
  </si>
  <si>
    <t>Sortfiler Multipurpose Personal File Organizer, Black</t>
  </si>
  <si>
    <t>Jet-Pak Recycled Peel 'N' Seal Padded Mailers</t>
  </si>
  <si>
    <t>Safco Industrial Wire Shelving</t>
  </si>
  <si>
    <t>South Carolina</t>
  </si>
  <si>
    <t>Novimex Swivel Fabric Task Chair</t>
  </si>
  <si>
    <t>Logitech LS21 Speaker System - PC Multimedia - 2.1-CH - Wired</t>
  </si>
  <si>
    <t>Avery 511</t>
  </si>
  <si>
    <t>Eldon Portable Mobile Manager</t>
  </si>
  <si>
    <t>Turquoise Lead Holder with Pocket Clip</t>
  </si>
  <si>
    <t>Xerox 1995</t>
  </si>
  <si>
    <t>Xerox 1999</t>
  </si>
  <si>
    <t>Seth Thomas 13 1/2" Wall Clock</t>
  </si>
  <si>
    <t>Ibico Standard Transparent Covers</t>
  </si>
  <si>
    <t>Oregon</t>
  </si>
  <si>
    <t>Flexible Leather- Look Classic Collection Ring Binder</t>
  </si>
  <si>
    <t>9-3/4 Diameter Round Wall Clock</t>
  </si>
  <si>
    <t>Trimflex Flexible Post Binders</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</si>
  <si>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</si>
  <si>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</si>
  <si>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</si>
  <si>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</si>
  <si>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</si>
  <si>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Colorado</t>
  </si>
  <si>
    <t>Logitech K350 2.4Ghz Wireless Keyboard</t>
  </si>
  <si>
    <t>Deflect-o DuraMat Lighweight, Studded, Beveled Mat for Low Pile Carpeting</t>
  </si>
  <si>
    <t>Avery Trapezoid Ring Binder, 3" Capacity, Black, 1040 sheets</t>
  </si>
  <si>
    <t>Memorex Mini Travel Drive 8 GB USB 2.0 Flash Drive</t>
  </si>
  <si>
    <t>Speck Products Candyshell Flip Case</t>
  </si>
  <si>
    <t>Newell Chalk Holder</t>
  </si>
  <si>
    <t>Logitech Gaming G510s - Keyboard</t>
  </si>
  <si>
    <t>Magnifier Swing Arm Lamp</t>
  </si>
  <si>
    <t>Iowa</t>
  </si>
  <si>
    <t>Hunt PowerHouse Electric Pencil Sharpener, Blue</t>
  </si>
  <si>
    <t>Avery Durable Plastic 1" Binders</t>
  </si>
  <si>
    <t>Ohio</t>
  </si>
  <si>
    <t>OIC Colored Binder Clips, Assorted Sizes</t>
  </si>
  <si>
    <t>Redi-Strip #10 Envelopes, 4 1/8 x 9 1/2</t>
  </si>
  <si>
    <t>Xerox 1921</t>
  </si>
  <si>
    <t>Tyvek  Top-Opening Peel &amp; Seel Envelopes, Plain White</t>
  </si>
  <si>
    <t>Hon Racetrack Conference Tables</t>
  </si>
  <si>
    <t>GBC DocuBind 300 Electric Binding Machine</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</si>
  <si>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</si>
  <si>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</si>
  <si>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</si>
  <si>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</si>
  <si>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</si>
  <si>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Bevis 44 x 96 Conference Tables</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</si>
  <si>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</si>
  <si>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</si>
  <si>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</si>
  <si>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</si>
  <si>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</si>
  <si>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</si>
  <si>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</si>
  <si>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</si>
  <si>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</si>
  <si>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</si>
  <si>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</si>
  <si>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</si>
  <si>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</si>
  <si>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</si>
  <si>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</si>
  <si>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</si>
  <si>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</si>
  <si>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Missouri</t>
  </si>
  <si>
    <t>Sanyo 2.5 Cubic Foot Mid-Size Office Refrigerators</t>
  </si>
  <si>
    <t>Seth Thomas 14" Putty-Colored Wall Clock</t>
  </si>
  <si>
    <t>Plantronics Cordless Phone Headset with In-line Volume - M214C</t>
  </si>
  <si>
    <t>Anker Astro 15000mAh USB Portable Charger</t>
  </si>
  <si>
    <t>GBC Prestige Therm-A-Bind Covers</t>
  </si>
  <si>
    <t>Belkin 7 Outlet SurgeMaster Surge Protector with Phone Protection</t>
  </si>
  <si>
    <t>Jabra BIZ 2300 Duo QD Duo Corded Headset</t>
  </si>
  <si>
    <t>Southworth 25% Cotton Antique Laid Paper &amp; Envelopes</t>
  </si>
  <si>
    <t>Xerox 1883</t>
  </si>
  <si>
    <t>Tenex Personal Project File with Scoop Front Design, Black</t>
  </si>
  <si>
    <t>Newell 311</t>
  </si>
  <si>
    <t>Oklahoma</t>
  </si>
  <si>
    <t>Avery 519</t>
  </si>
  <si>
    <t>Avaya 5420 Digital phone</t>
  </si>
  <si>
    <t>Xerox 1920</t>
  </si>
  <si>
    <t>Lenovo 17-Key USB Numeric Keypad</t>
  </si>
  <si>
    <t>New Mexico</t>
  </si>
  <si>
    <t>Staple envelope</t>
  </si>
  <si>
    <t>Wilson Jones International Size A4 Ring Binders</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</si>
  <si>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</si>
  <si>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</si>
  <si>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</si>
  <si>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</si>
  <si>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</si>
  <si>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</si>
  <si>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</si>
  <si>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</si>
  <si>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</si>
  <si>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</si>
  <si>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</si>
  <si>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</si>
  <si>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</si>
  <si>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</si>
  <si>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</si>
  <si>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</si>
  <si>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</si>
  <si>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</si>
  <si>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</si>
  <si>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Louisiana</t>
  </si>
  <si>
    <t>AT&amp;T TR1909W</t>
  </si>
  <si>
    <t>Nokia Lumia 521 (T-Mobile)</t>
  </si>
  <si>
    <t>HP Standard 104 key PS/2 Keyboard</t>
  </si>
  <si>
    <t>Connecticut</t>
  </si>
  <si>
    <t>Avery Poly Binder Pockets</t>
  </si>
  <si>
    <t>SanDisk Ultra 32 GB MicroSDHC Class 10 Memory Card</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</si>
  <si>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</si>
  <si>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</si>
  <si>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</si>
  <si>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</si>
  <si>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</si>
  <si>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Binney &amp; Smith Crayola Metallic Colored Pencils, 8-Color Set</t>
  </si>
  <si>
    <t>Binney &amp; Smith inkTank Erasable Desk Highlighter, Chisel Tip, Yellow, 12/Box</t>
  </si>
  <si>
    <t>New Jersey</t>
  </si>
  <si>
    <t>Decoflex Hanging Personal Folder File</t>
  </si>
  <si>
    <t>Pressboard Covers with Storage Hooks, 9 1/2" x 11", Light Blue</t>
  </si>
  <si>
    <t>Wirebound Message Books, 5-1/2 x 4 Forms, 2 or 4 Forms per Page</t>
  </si>
  <si>
    <t>Southworth 25% Cotton Linen-Finish Paper &amp; Envelopes</t>
  </si>
  <si>
    <t>BoxOffice By Design Rectangular and Half-Moon Meeting Room Tables</t>
  </si>
  <si>
    <t>Bravo II Megaboss 12-Amp Hard Body Upright, Replacement Belts, 2 Belts per Pack</t>
  </si>
  <si>
    <t>Eureka Sanitaire  Commercial Upright</t>
  </si>
  <si>
    <t>Eldon 200 Class Desk Accessories, Burgundy</t>
  </si>
  <si>
    <t>Nortel Business Series Terminal T7208 Digital phone</t>
  </si>
  <si>
    <t>Tennsco Lockers, Gray</t>
  </si>
  <si>
    <t>Panasonic KX-TG6844B Expandable Digital Cordless Telephone</t>
  </si>
  <si>
    <t>Advantus Push Pins, Aluminum Head</t>
  </si>
  <si>
    <t>Gould Plastics 18-Pocket Panel Bin, 34w x 5-1/4d x 20-1/2h</t>
  </si>
  <si>
    <t>Memorex Micro Travel Drive 8 GB</t>
  </si>
  <si>
    <t>Avery 505</t>
  </si>
  <si>
    <t>O'Sullivan 2-Door Barrister Bookcase in Odessa Pine</t>
  </si>
  <si>
    <t>Cisco 9971 IP Video Phone Charcoal</t>
  </si>
  <si>
    <t>Sony Micro Vault Click 16 GB USB 2.0 Flash Drive</t>
  </si>
  <si>
    <t>Adtran 1202752G1</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</si>
  <si>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</si>
  <si>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</si>
  <si>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</si>
  <si>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</si>
  <si>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</si>
  <si>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</si>
  <si>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</si>
  <si>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</si>
  <si>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</si>
  <si>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</si>
  <si>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</si>
  <si>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Bush Advantage Collection Round Conference Table</t>
  </si>
  <si>
    <t>Bretford Rectangular Conference Table Tops</t>
  </si>
  <si>
    <t>Tenex Contemporary Contur Chairmats for Low and Medium Pile Carpet, Computer, 39" x 49"</t>
  </si>
  <si>
    <t>Logitech P710e Mobile Speakerphone</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</si>
  <si>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</si>
  <si>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</si>
  <si>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</si>
  <si>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</si>
  <si>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</si>
  <si>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</si>
  <si>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</si>
  <si>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</si>
  <si>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</si>
  <si>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</si>
  <si>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</si>
  <si>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</si>
  <si>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</si>
  <si>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</si>
  <si>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</si>
  <si>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</si>
  <si>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</si>
  <si>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</si>
  <si>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</si>
  <si>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</si>
  <si>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</si>
  <si>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</si>
  <si>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Microsoft Sculpt Comfort Mouse</t>
  </si>
  <si>
    <t>Quartet Omega Colored Chalk, 12/Pack</t>
  </si>
  <si>
    <t>Bagged Rubber Bands</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</si>
  <si>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</si>
  <si>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</si>
  <si>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</si>
  <si>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</si>
  <si>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</si>
  <si>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</si>
  <si>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</si>
  <si>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</si>
  <si>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</si>
  <si>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</si>
  <si>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</si>
  <si>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</si>
  <si>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</si>
  <si>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</si>
  <si>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</si>
  <si>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</si>
  <si>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</si>
  <si>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GBC VeloBinder Electric Binding Machine</t>
  </si>
  <si>
    <t>Premier Automatic Letter Opener</t>
  </si>
  <si>
    <t>Advantus SlideClip Paper Clips</t>
  </si>
  <si>
    <t>Avery 512</t>
  </si>
  <si>
    <t>Logitech Wireless Gaming Headset G930</t>
  </si>
  <si>
    <t>Bush Westfield Collection Bookcases, Medium Cherry Finish</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</si>
  <si>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</si>
  <si>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</si>
  <si>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</si>
  <si>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</si>
  <si>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</si>
  <si>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</si>
  <si>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</si>
  <si>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</si>
  <si>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</si>
  <si>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</si>
  <si>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</si>
  <si>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</si>
  <si>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Newell 350</t>
  </si>
  <si>
    <t>GBC Clear Cover, 8-1/2 x 11, unpunched, 25 covers per pack</t>
  </si>
  <si>
    <t>Boston Heavy-Duty Trimline Electric Pencil Sharpeners</t>
  </si>
  <si>
    <t>Faber Castell Col-Erase Pencils</t>
  </si>
  <si>
    <t>C-Line Cubicle Keepers Polyproplyene Holder With Velcro Backings</t>
  </si>
  <si>
    <t>Hon 4070 Series Pagoda Armless Upholstered Stacking Chairs</t>
  </si>
  <si>
    <t>Eldon Expressions Desk Accessory, Wood Photo Frame, Mahogany</t>
  </si>
  <si>
    <t>Avery 509</t>
  </si>
  <si>
    <t>Deflect-o SuperTray Unbreakable Stackable Tray, Letter, Black</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</si>
  <si>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</si>
  <si>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</si>
  <si>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</si>
  <si>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</si>
  <si>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</si>
  <si>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</si>
  <si>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OIC Binder Clips</t>
  </si>
  <si>
    <t>Logitech Wireless Headset h800</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</si>
  <si>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</si>
  <si>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</si>
  <si>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</si>
  <si>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</si>
  <si>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</si>
  <si>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</si>
  <si>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</si>
  <si>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</si>
  <si>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</si>
  <si>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</si>
  <si>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</si>
  <si>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</si>
  <si>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</si>
  <si>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</si>
  <si>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</si>
  <si>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OIC Binder Clips, Mini, 1/4" Capacity, Black</t>
  </si>
  <si>
    <t>Newell 314</t>
  </si>
  <si>
    <t>Square Credit Card Reader, 4 1/2" x 4 1/2" x 1", White</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</si>
  <si>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</si>
  <si>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</si>
  <si>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</si>
  <si>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</si>
  <si>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</si>
  <si>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</si>
  <si>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</si>
  <si>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</si>
  <si>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</si>
  <si>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</si>
  <si>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</si>
  <si>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</si>
  <si>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</si>
  <si>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</si>
  <si>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</si>
  <si>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</si>
  <si>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Wilson Jones “Snap” Scratch Pad Binder Tool for Ring Binders</t>
  </si>
  <si>
    <t>Staple remover</t>
  </si>
  <si>
    <t>Pizazz Global Quick File</t>
  </si>
  <si>
    <t>Xerox 1930</t>
  </si>
  <si>
    <t>File Shuttle I and Handi-File</t>
  </si>
  <si>
    <t>NETGEAR AC1750 Dual Band Gigabit Smart WiFi Router</t>
  </si>
  <si>
    <t>Newell 324</t>
  </si>
  <si>
    <t>Microsoft Natural Keyboard Elite</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</si>
  <si>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</si>
  <si>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</si>
  <si>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</si>
  <si>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</si>
  <si>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</si>
  <si>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</si>
  <si>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</si>
  <si>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</si>
  <si>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</si>
  <si>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</si>
  <si>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</si>
  <si>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</si>
  <si>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</si>
  <si>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</si>
  <si>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Nortel Meridian M3904 Professional Digital phone</t>
  </si>
  <si>
    <t>Canon PC1080F Personal Copier</t>
  </si>
  <si>
    <t>Wilson Jones Century Plastic Molded Ring Binders</t>
  </si>
  <si>
    <t>Nevada</t>
  </si>
  <si>
    <t>Tuf-Vin Binders</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</si>
  <si>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</si>
  <si>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</si>
  <si>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</si>
  <si>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</si>
  <si>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</si>
  <si>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</si>
  <si>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</si>
  <si>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</si>
  <si>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</si>
  <si>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</si>
  <si>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</si>
  <si>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</si>
  <si>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</si>
  <si>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</si>
  <si>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</si>
  <si>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</si>
  <si>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</si>
  <si>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</si>
  <si>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</si>
  <si>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</si>
  <si>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</si>
  <si>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Xerox 1987</t>
  </si>
  <si>
    <t>American Pencil</t>
  </si>
  <si>
    <t>White Envelopes, White Envelopes with Clear Poly Window</t>
  </si>
  <si>
    <t>KeyTronic 6101 Series - Keyboard - Black</t>
  </si>
  <si>
    <t>Westinghouse Mesh Shade Clip-On Gooseneck Lamp, Black</t>
  </si>
  <si>
    <t>Crate-A-Files</t>
  </si>
  <si>
    <t>Mississippi</t>
  </si>
  <si>
    <t>Hon Multipurpose Stacking Arm Chairs</t>
  </si>
  <si>
    <t>Coloredge Poster Frame</t>
  </si>
  <si>
    <t>GBC VeloBinder Manual Binding System</t>
  </si>
  <si>
    <t>Epson WorkForce WF-2530 All-in-One Printer, Copier Scanner</t>
  </si>
  <si>
    <t>Design Ebony Sketching Pencil</t>
  </si>
  <si>
    <t>GBC ProClick 150 Presentation Binding System</t>
  </si>
  <si>
    <t>Woodgrain Magazine Files by Perma</t>
  </si>
  <si>
    <t>Letter Size Cart</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</si>
  <si>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</si>
  <si>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</si>
  <si>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</si>
  <si>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</si>
  <si>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</si>
  <si>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</si>
  <si>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</si>
  <si>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</si>
  <si>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</si>
  <si>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</si>
  <si>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</si>
  <si>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</si>
  <si>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</si>
  <si>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</si>
  <si>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</si>
  <si>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</si>
  <si>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</si>
  <si>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</si>
  <si>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</si>
  <si>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</si>
  <si>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</si>
  <si>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</si>
  <si>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</si>
  <si>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</si>
  <si>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</si>
  <si>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</si>
  <si>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</si>
  <si>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</si>
  <si>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</si>
  <si>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Bush Mission Pointe Library</t>
  </si>
  <si>
    <t>Cardinal Hold-It CD Pocket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</si>
  <si>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</si>
  <si>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</si>
  <si>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</si>
  <si>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</si>
  <si>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</si>
  <si>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</si>
  <si>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</si>
  <si>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</si>
  <si>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</si>
  <si>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</si>
  <si>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</si>
  <si>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</si>
  <si>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</si>
  <si>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</si>
  <si>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</si>
  <si>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</si>
  <si>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Square Credit Card Reader</t>
  </si>
  <si>
    <t>Logitech M510 Wireless Mouse</t>
  </si>
  <si>
    <t>Fellowes Officeware Wire Shelving</t>
  </si>
  <si>
    <t>Colored Envelopes</t>
  </si>
  <si>
    <t>Sony Micro Vault Click 8 GB USB 2.0 Flash Drive</t>
  </si>
  <si>
    <t>Balt Solid Wood Rectangular Table</t>
  </si>
  <si>
    <t>Arkansas</t>
  </si>
  <si>
    <t>Strathmore #10 Envelopes, Ultimate White</t>
  </si>
  <si>
    <t>Clear Mylar Reinforcing Strips</t>
  </si>
  <si>
    <t>Howard Miller 14-1/2" Diameter Chrome Round Wall Clock</t>
  </si>
  <si>
    <t>Deflect-O Glasstique Clear Desk Accessories</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</si>
  <si>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</si>
  <si>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</si>
  <si>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</si>
  <si>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</si>
  <si>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</si>
  <si>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</si>
  <si>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</si>
  <si>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</si>
  <si>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</si>
  <si>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Executive Impressions Supervisor Wall Clock</t>
  </si>
  <si>
    <t>SanDisk Cruzer 32 GB USB Flash Drive</t>
  </si>
  <si>
    <t>Newell 327</t>
  </si>
  <si>
    <t>Newell 317</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</si>
  <si>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</si>
  <si>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</si>
  <si>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</si>
  <si>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</si>
  <si>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</si>
  <si>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</si>
  <si>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</si>
  <si>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</si>
  <si>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</si>
  <si>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</si>
  <si>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</si>
  <si>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</si>
  <si>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</si>
  <si>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</si>
  <si>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</si>
  <si>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Panasonic KX-TG9471B</t>
  </si>
  <si>
    <t>Sterilite Officeware Hinged File Box</t>
  </si>
  <si>
    <t>Premier Elliptical Ring Binder, Black</t>
  </si>
  <si>
    <t>Cardinal Poly Pocket Divider Pockets for Ring Binders</t>
  </si>
  <si>
    <t>Eureka The Boss Cordless Rechargeable Stick Vac</t>
  </si>
  <si>
    <t>Situations Contoured Folding Chairs, 4/Set</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</si>
  <si>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</si>
  <si>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</si>
  <si>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</si>
  <si>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</si>
  <si>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</si>
  <si>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</si>
  <si>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</si>
  <si>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</si>
  <si>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</si>
  <si>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</si>
  <si>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</si>
  <si>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</si>
  <si>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</si>
  <si>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</si>
  <si>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</si>
  <si>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</si>
  <si>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</si>
  <si>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</si>
  <si>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</si>
  <si>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</si>
  <si>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</si>
  <si>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</si>
  <si>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</si>
  <si>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</si>
  <si>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</si>
  <si>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</si>
  <si>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</si>
  <si>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</si>
  <si>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</si>
  <si>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</si>
  <si>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</si>
  <si>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</si>
  <si>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</si>
  <si>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i.Sound Portable Power - 8000 mAh</t>
  </si>
  <si>
    <t>Xerox 225</t>
  </si>
  <si>
    <t>Xerox 1894</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</si>
  <si>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</si>
  <si>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</si>
  <si>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</si>
  <si>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</si>
  <si>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</si>
  <si>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</si>
  <si>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</si>
  <si>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</si>
  <si>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</si>
  <si>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</si>
  <si>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</si>
  <si>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</si>
  <si>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</si>
  <si>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Prestige Round Ring Binders</t>
  </si>
  <si>
    <t>DAX Metal Frame, Desktop, Stepped-Edge</t>
  </si>
  <si>
    <t>DAX Value U-Channel Document Frames, Easel Back</t>
  </si>
  <si>
    <t>Recycled Easel Ring Binders</t>
  </si>
  <si>
    <t>Grandstream GXP1160 VoIP phone</t>
  </si>
  <si>
    <t>Cardinal Slant-D Ring Binder, Heavy Gauge Vinyl</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</si>
  <si>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</si>
  <si>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</si>
  <si>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</si>
  <si>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</si>
  <si>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</si>
  <si>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</si>
  <si>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</si>
  <si>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</si>
  <si>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</si>
  <si>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</si>
  <si>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Office Star - Mesh Screen back chair with Vinyl seat</t>
  </si>
  <si>
    <t>Premium Transparent Presentation Covers by GBC</t>
  </si>
  <si>
    <t>Tripp Lite TLP810NET Broadband Surge for Modem/Fax</t>
  </si>
  <si>
    <t>Wilson Jones Turn Tabs Binder Tool for Ring Binders</t>
  </si>
  <si>
    <t>Eldon 200 Class Desk Accessories</t>
  </si>
  <si>
    <t>Economy Rollaway Files</t>
  </si>
  <si>
    <t>Avery 480</t>
  </si>
  <si>
    <t>Xerox 1993</t>
  </si>
  <si>
    <t>Eureka The Boss Plus 12-Amp Hard Box Upright Vacuum, Red</t>
  </si>
  <si>
    <t>Belkin F9H710-06 7 Outlet SurgeMaster Surge Protector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</si>
  <si>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</si>
  <si>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</si>
  <si>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</si>
  <si>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</si>
  <si>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</si>
  <si>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</si>
  <si>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</si>
  <si>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</si>
  <si>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</si>
  <si>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</si>
  <si>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</si>
  <si>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</si>
  <si>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</si>
  <si>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</si>
  <si>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</si>
  <si>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</si>
  <si>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</si>
  <si>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</si>
  <si>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</si>
  <si>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</si>
  <si>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</si>
  <si>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Cubify CubeX 3D Printer Triple Head Print</t>
  </si>
  <si>
    <t>Avery 516</t>
  </si>
  <si>
    <t>Bush Andora Bookcase, Maple/Graphite Gray Finish</t>
  </si>
  <si>
    <t>Luxo Professional Magnifying Clamp-On Fluorescent Lamps</t>
  </si>
  <si>
    <t>Recycled Eldon Regeneration Jumbo File</t>
  </si>
  <si>
    <t>Imation Bio 8GB USB Flash Drive Imation Corp</t>
  </si>
  <si>
    <t>Xerox 1977</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</si>
  <si>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</si>
  <si>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</si>
  <si>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</si>
  <si>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</si>
  <si>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</si>
  <si>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</si>
  <si>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Xerox 220</t>
  </si>
  <si>
    <t>Fellowes 8 Outlet Superior Workstation Surge Protector</t>
  </si>
  <si>
    <t>O'Sullivan Living Dimensions 5-Shelf Bookcases</t>
  </si>
  <si>
    <t>#10- 4 1/8" x 9 1/2" Security-Tint Envelopes</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</si>
  <si>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</si>
  <si>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</si>
  <si>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</si>
  <si>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</si>
  <si>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</si>
  <si>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</si>
  <si>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</si>
  <si>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</si>
  <si>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Acme Softgrip Scissors</t>
  </si>
  <si>
    <t>Manila Recycled Extra-Heavyweight Clasp Envelopes, 6" x 9"</t>
  </si>
  <si>
    <t>ClearSounds CSC500 Amplified Spirit Phone Corded phone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</si>
  <si>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</si>
  <si>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</si>
  <si>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</si>
  <si>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</si>
  <si>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</si>
  <si>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</si>
  <si>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</si>
  <si>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</si>
  <si>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</si>
  <si>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</si>
  <si>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</si>
  <si>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Belkin iPhone and iPad Lightning Cable</t>
  </si>
  <si>
    <t>GBC Durable Plastic Covers</t>
  </si>
  <si>
    <t>Nu-Dell Leatherette Frames</t>
  </si>
  <si>
    <t>Avery Durable Binders</t>
  </si>
  <si>
    <t>Hewlett Packard 610 Color Digital Copier / Printer</t>
  </si>
  <si>
    <t>Chromcraft Round Conference Tables</t>
  </si>
  <si>
    <t>Avery 476</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</si>
  <si>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</si>
  <si>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</si>
  <si>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</si>
  <si>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</si>
  <si>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</si>
  <si>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</si>
  <si>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</si>
  <si>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</si>
  <si>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</si>
  <si>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</si>
  <si>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</si>
  <si>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</si>
  <si>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</si>
  <si>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</si>
  <si>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</si>
  <si>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</si>
  <si>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Heavy-Duty E-Z-D Binders</t>
  </si>
  <si>
    <t>Lifetime Advantage Folding Chairs, 4/Carton</t>
  </si>
  <si>
    <t>Acco PRESSTEX Data Binder with Storage Hooks, Dark Blue, 9 1/2" X 11"</t>
  </si>
  <si>
    <t>Office Star - Contemporary Task Swivel Chair</t>
  </si>
  <si>
    <t>Cisco Unified IP Phone 7945G VoIP phone</t>
  </si>
  <si>
    <t>Avery 499</t>
  </si>
  <si>
    <t>Xerox 1887</t>
  </si>
  <si>
    <t>Smead Alpha-Z Color-Coded Second Alphabetical Labels and Starter Set</t>
  </si>
  <si>
    <t>Executive Impressions 14" Contract Wall Clock</t>
  </si>
  <si>
    <t>Belkin 7 Outlet SurgeMaster II</t>
  </si>
  <si>
    <t>Xerox 218</t>
  </si>
  <si>
    <t>Eldon Stackable Tray, Side-Load, Legal, Smoke</t>
  </si>
  <si>
    <t>Model L Table or Wall-Mount Pencil Sharpener</t>
  </si>
  <si>
    <t>ClearOne CHATAttach 160 - speaker phone</t>
  </si>
  <si>
    <t xml:space="preserve">Kensington SlimBlade Notebook Wireless Mouse with Nano Receiver </t>
  </si>
  <si>
    <t>Newell 32</t>
  </si>
  <si>
    <t>Belkin F9G930V10-GRY 9 Outlet Surge</t>
  </si>
  <si>
    <t>Razer Tiamat Over Ear 7.1 Surround Sound PC Gaming Headset</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</si>
  <si>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</si>
  <si>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</si>
  <si>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</si>
  <si>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</si>
  <si>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</si>
  <si>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</si>
  <si>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</si>
  <si>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</si>
  <si>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</si>
  <si>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</si>
  <si>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</si>
  <si>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</si>
  <si>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</si>
  <si>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</si>
  <si>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</si>
  <si>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</si>
  <si>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</si>
  <si>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</si>
  <si>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</si>
  <si>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</si>
  <si>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</si>
  <si>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</si>
  <si>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</si>
  <si>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</si>
  <si>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</si>
  <si>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Linden 10" Round Wall Clock, Black</t>
  </si>
  <si>
    <t>Maxell DVD-RAM Discs</t>
  </si>
  <si>
    <t>DIXON Oriole Pencils</t>
  </si>
  <si>
    <t>Xerox 202</t>
  </si>
  <si>
    <t>Xerox 1884</t>
  </si>
  <si>
    <t>Acme Box Cutter Scissors</t>
  </si>
  <si>
    <t>Staple magnet</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</si>
  <si>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</si>
  <si>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</si>
  <si>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</si>
  <si>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</si>
  <si>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</si>
  <si>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</si>
  <si>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</si>
  <si>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</si>
  <si>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</si>
  <si>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</si>
  <si>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</si>
  <si>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</si>
  <si>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</si>
  <si>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</si>
  <si>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</si>
  <si>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</si>
  <si>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</si>
  <si>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</si>
  <si>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</si>
  <si>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</si>
  <si>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</si>
  <si>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</si>
  <si>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</si>
  <si>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</si>
  <si>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</si>
  <si>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</si>
  <si>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</si>
  <si>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</si>
  <si>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</si>
  <si>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</si>
  <si>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</si>
  <si>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</si>
  <si>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</si>
  <si>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</si>
  <si>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</si>
  <si>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</si>
  <si>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Lesro Sheffield Collection Coffee Table, End Table, Center Table, Corner Table</t>
  </si>
  <si>
    <t>Acco Perma 4000 Stacking Storage Drawers</t>
  </si>
  <si>
    <t>Maxell 4.7GB DVD-R</t>
  </si>
  <si>
    <t>OtterBox Commuter Series Case - iPhone 5 &amp; 5s</t>
  </si>
  <si>
    <t>Kensington 4 Outlet MasterPiece Compact Power Control Center</t>
  </si>
  <si>
    <t>Xerox 1985</t>
  </si>
  <si>
    <t>Hypercom P1300 Pinpad</t>
  </si>
  <si>
    <t>Sanford Prismacolor Professional Thick Lead Art Pencils, 36-Color Set</t>
  </si>
  <si>
    <t>RSVP Cards &amp; Envelopes, Blank White, 8-1/2" X 11", 24 Cards/25 Envelopes/Set</t>
  </si>
  <si>
    <t>Wirebound Message Books, 2 7/8" x 5", 3 Forms per Page</t>
  </si>
  <si>
    <t>JM Magazine Binder</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</si>
  <si>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</si>
  <si>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</si>
  <si>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</si>
  <si>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</si>
  <si>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</si>
  <si>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</si>
  <si>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</si>
  <si>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</si>
  <si>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</si>
  <si>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</si>
  <si>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Avery Durable Slant Ring Binders</t>
  </si>
  <si>
    <t>Universal Ultra Bright White Copier/Laser Paper, 8 1/2" x 11", Ream</t>
  </si>
  <si>
    <t>Luxo Professional Combination Clamp-On Lamps</t>
  </si>
  <si>
    <t>Zipper Ring Binder Pockets</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</si>
  <si>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</si>
  <si>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</si>
  <si>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</si>
  <si>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</si>
  <si>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</si>
  <si>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</si>
  <si>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</si>
  <si>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</si>
  <si>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</si>
  <si>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</si>
  <si>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</si>
  <si>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</si>
  <si>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</si>
  <si>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</si>
  <si>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</si>
  <si>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</si>
  <si>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</si>
  <si>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</si>
  <si>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</si>
  <si>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</si>
  <si>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</si>
  <si>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Fellowes Super Stor/Drawer Files</t>
  </si>
  <si>
    <t>UniKeep View Case Binders</t>
  </si>
  <si>
    <t>Eldon Delta Triangular Chair Mat, 52" x 58", Clear</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</si>
  <si>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</si>
  <si>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</si>
  <si>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</si>
  <si>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</si>
  <si>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</si>
  <si>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</si>
  <si>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</si>
  <si>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</si>
  <si>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</si>
  <si>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</si>
  <si>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</si>
  <si>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</si>
  <si>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</si>
  <si>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</si>
  <si>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</si>
  <si>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</si>
  <si>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</si>
  <si>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Eldon Advantage Chair Mats for Low to Medium Pile Carpets</t>
  </si>
  <si>
    <t>Aluminum Screw Posts</t>
  </si>
  <si>
    <t>Newell 336</t>
  </si>
  <si>
    <t>Maxell 4.7GB DVD+RW 3/Pack</t>
  </si>
  <si>
    <t>Atlantic Metals Mobile 5-Shelf Bookcases, Custom Colors</t>
  </si>
  <si>
    <t>Quartet Alpha White Chalk, 12/Pack</t>
  </si>
  <si>
    <t>Belkin F9S820V06 8 Outlet Surge</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</si>
  <si>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</si>
  <si>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</si>
  <si>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</si>
  <si>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</si>
  <si>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</si>
  <si>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</si>
  <si>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</si>
  <si>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</si>
  <si>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</si>
  <si>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</si>
  <si>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</si>
  <si>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</si>
  <si>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</si>
  <si>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</si>
  <si>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3M Organizer Strips</t>
  </si>
  <si>
    <t>Avery Durable Slant Ring Binders With Label Holder</t>
  </si>
  <si>
    <t>Micropad Numeric Keypads</t>
  </si>
  <si>
    <t>Newell 328</t>
  </si>
  <si>
    <t>Belkin 8 Outlet SurgeMaster II Gold Surge Protector</t>
  </si>
  <si>
    <t>Global High-Back Leather Tilter, Burgundy</t>
  </si>
  <si>
    <t>Ativa V4110MDD Micro-Cut Shredder</t>
  </si>
  <si>
    <t>Xerox 224</t>
  </si>
  <si>
    <t>Avery 488</t>
  </si>
  <si>
    <t>Innergie mMini Combo Duo USB Travel Charging Kit</t>
  </si>
  <si>
    <t>Stanley Contemporary Battery Pencil Sharpeners</t>
  </si>
  <si>
    <t>AT&amp;T 1080 Corded phone</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</si>
  <si>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</si>
  <si>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</si>
  <si>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</si>
  <si>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</si>
  <si>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</si>
  <si>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</si>
  <si>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</si>
  <si>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</si>
  <si>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</si>
  <si>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</si>
  <si>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</si>
  <si>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</si>
  <si>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Bush Saratoga Collection 5-Shelf Bookcase, Hanover Cherry, *Special Order</t>
  </si>
  <si>
    <t>Ampad Evidence Wirebond Steno Books, 6" x 9"</t>
  </si>
  <si>
    <t>Apple iPhone 5C</t>
  </si>
  <si>
    <t>Newell 351</t>
  </si>
  <si>
    <t>KI Adjustable-Height Table</t>
  </si>
  <si>
    <t>Xerox 1945</t>
  </si>
  <si>
    <t>Avery 502</t>
  </si>
  <si>
    <t>Steel Personal Filing/Posting Tote</t>
  </si>
  <si>
    <t>Tyvek  Top-Opening Peel &amp; Seel  Envelopes, Gray</t>
  </si>
  <si>
    <t>Xerox 1896</t>
  </si>
  <si>
    <t>Cardinal Slant-D Ring Binders</t>
  </si>
  <si>
    <t>Stockwell Push Pins</t>
  </si>
  <si>
    <t>Star Micronics TSP800 TSP847IIU Receipt Printer</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</si>
  <si>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</si>
  <si>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</si>
  <si>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</si>
  <si>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</si>
  <si>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</si>
  <si>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</si>
  <si>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</si>
  <si>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</si>
  <si>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</si>
  <si>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Belkin 325VA UPS Surge Protector, 6'</t>
  </si>
  <si>
    <t>PowerGen Dual USB Car Charger</t>
  </si>
  <si>
    <t>Cardinal HOLDit! Binder Insert Strips,Extra Strips</t>
  </si>
  <si>
    <t>C-Line Cubicle Keepers Polyproplyene Holder w/Velcro Back, 8-1/2x11, 25/Bx</t>
  </si>
  <si>
    <t>Xerox 1996</t>
  </si>
  <si>
    <t>Iris Project Case</t>
  </si>
  <si>
    <t>Geographics Note Cards, Blank, White, 8 1/2" x 11"</t>
  </si>
  <si>
    <t>ACCOHIDE Binder by Acco</t>
  </si>
  <si>
    <t>Avery 3 1/2" Diskette Storage Pages, 10/Pack</t>
  </si>
  <si>
    <t>Staple-on labels</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</si>
  <si>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</si>
  <si>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</si>
  <si>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</si>
  <si>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</si>
  <si>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</si>
  <si>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</si>
  <si>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</si>
  <si>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</si>
  <si>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</si>
  <si>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</si>
  <si>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</si>
  <si>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</si>
  <si>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</si>
  <si>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</si>
  <si>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</si>
  <si>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</si>
  <si>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</si>
  <si>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</si>
  <si>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</si>
  <si>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</si>
  <si>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</si>
  <si>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</si>
  <si>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Blue String-Tie &amp; Button Interoffice Envelopes, 10 x 13</t>
  </si>
  <si>
    <t>Canon Imageclass D680 Copier / Fax</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</si>
  <si>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</si>
  <si>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</si>
  <si>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</si>
  <si>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</si>
  <si>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</si>
  <si>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</si>
  <si>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Fashion Color Clasp Envelopes</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</si>
  <si>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</si>
  <si>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</si>
  <si>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</si>
  <si>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</si>
  <si>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</si>
  <si>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</si>
  <si>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</si>
  <si>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</si>
  <si>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</si>
  <si>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</si>
  <si>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</si>
  <si>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</si>
  <si>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</si>
  <si>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</si>
  <si>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</si>
  <si>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</si>
  <si>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</si>
  <si>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</si>
  <si>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</si>
  <si>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</si>
  <si>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</si>
  <si>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</si>
  <si>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</si>
  <si>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</si>
  <si>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Colorific Watercolor Pencils</t>
  </si>
  <si>
    <t>BIC Liqua Brite Liner</t>
  </si>
  <si>
    <t>ACCOHIDE 3-Ring Binder, Blue, 1"</t>
  </si>
  <si>
    <t>Xerox 1973</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</si>
  <si>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</si>
  <si>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</si>
  <si>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</si>
  <si>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</si>
  <si>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</si>
  <si>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</si>
  <si>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</si>
  <si>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</si>
  <si>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</si>
  <si>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</si>
  <si>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</si>
  <si>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</si>
  <si>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</si>
  <si>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</si>
  <si>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</si>
  <si>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</si>
  <si>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SAFCO Commercial Wire Shelving, Black</t>
  </si>
  <si>
    <t>Tensor Computer Mounted Lamp</t>
  </si>
  <si>
    <t>Polycom SoundPoint IP 450 VoIP phone</t>
  </si>
  <si>
    <t>Rediform S.O.S. 1-Up Phone Message Bk, 4-1/4x3-1/16 Bk, 1 Form/Pg, 40 Messages/Bk, 3/Pk</t>
  </si>
  <si>
    <t>Cisco CP-7937G Unified IP Conference Station Phone</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</si>
  <si>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</si>
  <si>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</si>
  <si>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</si>
  <si>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</si>
  <si>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</si>
  <si>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</si>
  <si>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</si>
  <si>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</si>
  <si>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</si>
  <si>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</si>
  <si>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</si>
  <si>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</si>
  <si>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</si>
  <si>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</si>
  <si>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</si>
  <si>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</si>
  <si>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</si>
  <si>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</si>
  <si>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</si>
  <si>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</si>
  <si>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</si>
  <si>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</si>
  <si>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</si>
  <si>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</si>
  <si>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</si>
  <si>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</si>
  <si>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</si>
  <si>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</si>
  <si>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</si>
  <si>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</si>
  <si>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</si>
  <si>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</si>
  <si>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</si>
  <si>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</si>
  <si>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</si>
  <si>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</si>
  <si>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</si>
  <si>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</si>
  <si>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</si>
  <si>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</si>
  <si>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</si>
  <si>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</si>
  <si>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</si>
  <si>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</si>
  <si>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</si>
  <si>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</si>
  <si>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</si>
  <si>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</si>
  <si>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</si>
  <si>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Surelock Post Binders</t>
  </si>
  <si>
    <t>Hewlett-Packard Deskjet 3050a All-in-One Color Inkjet Printer</t>
  </si>
  <si>
    <t>Ibico Plastic Spiral Binding Combs</t>
  </si>
  <si>
    <t>Iceberg OfficeWorks 42" Round Tables</t>
  </si>
  <si>
    <t>DAX Wood Document Frame</t>
  </si>
  <si>
    <t>Wilson Jones Heavy-Duty Casebound Ring Binders with Metal Hinges</t>
  </si>
  <si>
    <t>Global Executive Mid-Back Manager's Chair</t>
  </si>
  <si>
    <t>Xerox 1946</t>
  </si>
  <si>
    <t>Newell 320</t>
  </si>
  <si>
    <t>Eldon Image Series Desk Accessories, Burgundy</t>
  </si>
  <si>
    <t>Newell 340</t>
  </si>
  <si>
    <t>Avery 506</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</si>
  <si>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</si>
  <si>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</si>
  <si>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</si>
  <si>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</si>
  <si>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</si>
  <si>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</si>
  <si>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</si>
  <si>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</si>
  <si>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</si>
  <si>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</si>
  <si>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</si>
  <si>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</si>
  <si>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</si>
  <si>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</si>
  <si>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Newell 325</t>
  </si>
  <si>
    <t>Xerox 1970</t>
  </si>
  <si>
    <t>12 Colored Short Pencils</t>
  </si>
  <si>
    <t>Master Caster Door Stop, Large Neon Orange</t>
  </si>
  <si>
    <t>Rubber Band Ball</t>
  </si>
  <si>
    <t>Loose Memo Sheets</t>
  </si>
  <si>
    <t>Xerox 1988</t>
  </si>
  <si>
    <t>Neat Ideas Personal Hanging Folder Files, Black</t>
  </si>
  <si>
    <t>Belkin OmniView SE Rackmount Kit</t>
  </si>
  <si>
    <t>Rogers Jumbo File, Granite</t>
  </si>
  <si>
    <t>Commercial WindTunnel Clean Air Upright Vacuum, Replacement Belts, Filtration Bags</t>
  </si>
  <si>
    <t>Tenex Personal Self-Stacking Standard File Box, Black/Gray</t>
  </si>
  <si>
    <t>Hoover Commercial Soft Guard Upright Vacuum And Disposable Filtration Bags</t>
  </si>
  <si>
    <t>Avery 481</t>
  </si>
  <si>
    <t>Newell 310</t>
  </si>
  <si>
    <t>Newell 319</t>
  </si>
  <si>
    <t>Avery 518</t>
  </si>
  <si>
    <t>Sensible Storage WireTech Storage Systems</t>
  </si>
  <si>
    <t>Kingston Digital DataTraveler 16GB USB 2.0</t>
  </si>
  <si>
    <t>GBC Imprintable Covers</t>
  </si>
  <si>
    <t>Newell 347</t>
  </si>
  <si>
    <t>Pastel Pink Envelopes</t>
  </si>
  <si>
    <t>Belkin F8E887 USB Wired Ergonomic Keyboard</t>
  </si>
  <si>
    <t>ARKON Windshield Dashboard Air Vent Car Mount Holder</t>
  </si>
  <si>
    <t>Xerox 1949</t>
  </si>
  <si>
    <t>Conquest 14 Commercial Heavy-Duty Upright Vacuum, Collection System, Accessory Kit</t>
  </si>
  <si>
    <t>Xerox 1886</t>
  </si>
  <si>
    <t>Acco Clips to Go Binder Clips, 24 Clips in Two Sizes</t>
  </si>
  <si>
    <t>Dixon Ticonderoga Erasable Colored Pencil Set, 12-Color</t>
  </si>
  <si>
    <t>Pyle PRT45 Retro Home Telephone</t>
  </si>
  <si>
    <t>Spiral Phone Message Books with Labels by Adams</t>
  </si>
  <si>
    <t>Sauder Inglewood Library Bookcases</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</si>
  <si>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</si>
  <si>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</si>
  <si>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</si>
  <si>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</si>
  <si>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</si>
  <si>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</si>
  <si>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</si>
  <si>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</si>
  <si>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</si>
  <si>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</si>
  <si>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</si>
  <si>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</si>
  <si>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</si>
  <si>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GE 48" Fluorescent Tube, Cool White Energy Saver, 34 Watts, 30/Box</t>
  </si>
  <si>
    <t>Micro Innovations USB RF Wireless Keyboard with Mouse</t>
  </si>
  <si>
    <t>Plantronics Savi W720 Multi-Device Wireless Headset System</t>
  </si>
  <si>
    <t>Stacking Tray, Side-Loading, Legal, Smoke</t>
  </si>
  <si>
    <t>Smead Adjustable Mobile File Trolley with Lockable Top</t>
  </si>
  <si>
    <t>Jawbone MINI JAMBOX Wireless Bluetooth Speaker</t>
  </si>
  <si>
    <t>Weyerhaeuser First Choice Laser/Copy Paper (20Lb. and 88 Bright)</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</si>
  <si>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</si>
  <si>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</si>
  <si>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</si>
  <si>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</si>
  <si>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</si>
  <si>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</si>
  <si>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</si>
  <si>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</si>
  <si>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</si>
  <si>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</si>
  <si>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</si>
  <si>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</si>
  <si>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</si>
  <si>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</si>
  <si>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</si>
  <si>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DAX Natural Wood-Tone Poster Frame</t>
  </si>
  <si>
    <t>StarTech.com 10/100 VDSL2 Ethernet Extender Kit</t>
  </si>
  <si>
    <t>Acco Smartsocket Table Surge Protector, 6 Color-Coded Adapter Outlets</t>
  </si>
  <si>
    <t>GBC ProClick Spines for 32-Hole Punch</t>
  </si>
  <si>
    <t>Memorex Mini Travel Drive 4 GB USB 2.0 Flash Drive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</si>
  <si>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</si>
  <si>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</si>
  <si>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</si>
  <si>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</si>
  <si>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</si>
  <si>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</si>
  <si>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</si>
  <si>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</si>
  <si>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</si>
  <si>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</si>
  <si>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</si>
  <si>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</si>
  <si>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</si>
  <si>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</si>
  <si>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</si>
  <si>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</si>
  <si>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</si>
  <si>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</si>
  <si>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</si>
  <si>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</si>
  <si>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</si>
  <si>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</si>
  <si>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</si>
  <si>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</si>
  <si>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</si>
  <si>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Acco Data Flex Cable Posts For Top &amp; Bottom Load Binders, 6" Capacity</t>
  </si>
  <si>
    <t>Recycled Steel Personal File for Standard File Folders</t>
  </si>
  <si>
    <t>Blackstonian Pencils</t>
  </si>
  <si>
    <t>Xerox 1919</t>
  </si>
  <si>
    <t>Tops Wirebound Message Log Books</t>
  </si>
  <si>
    <t>AT&amp;T CL82213</t>
  </si>
  <si>
    <t>Maxell LTO Ultrium - 800 GB</t>
  </si>
  <si>
    <t>Office Star - Professional Matrix Back Chair with 2-to-1 Synchro Tilt and Mesh Fabric Seat</t>
  </si>
  <si>
    <t>Hunt BOSTON Vista Battery-Operated Pencil Sharpener, Black</t>
  </si>
  <si>
    <t>Kansas</t>
  </si>
  <si>
    <t>GE 30522EE2</t>
  </si>
  <si>
    <t>Ink Jet Note and Greeting Cards, 8-1/2" x 5-1/2" Card Size</t>
  </si>
  <si>
    <t>Logitech Wireless Marathon Mouse M705</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</si>
  <si>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</si>
  <si>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</si>
  <si>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</si>
  <si>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</si>
  <si>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</si>
  <si>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</si>
  <si>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</si>
  <si>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</si>
  <si>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</si>
  <si>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</si>
  <si>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Seth Thomas 14" Day/Date Wall Clock</t>
  </si>
  <si>
    <t>Samsung Galaxy S4 Mini</t>
  </si>
  <si>
    <t>Apple iPhone 5</t>
  </si>
  <si>
    <t>Polycom VVX 310 VoIP phone</t>
  </si>
  <si>
    <t>Bady BDG101FRU Card Printer</t>
  </si>
  <si>
    <t>Xerox 1998</t>
  </si>
  <si>
    <t>Honeywell Quietcare HEPA Air Cleaner</t>
  </si>
  <si>
    <t>Hon Olson Stacker Stools</t>
  </si>
  <si>
    <t>Dana Fluorescent Magnifying Lamp, White, 36"</t>
  </si>
  <si>
    <t>Flat Face Poster Frame</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</si>
  <si>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</si>
  <si>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</si>
  <si>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</si>
  <si>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</si>
  <si>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</si>
  <si>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</si>
  <si>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</si>
  <si>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</si>
  <si>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</si>
  <si>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</si>
  <si>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</si>
  <si>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</si>
  <si>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Safco Drafting Table</t>
  </si>
  <si>
    <t>Avery 510</t>
  </si>
  <si>
    <t>Ultra Door Pull Handle</t>
  </si>
  <si>
    <t>Avery Hi-Liter Fluorescent Desk Style Markers</t>
  </si>
  <si>
    <t>IBM Multi-Purpose Copy Paper, 8 1/2 x 11", Case</t>
  </si>
  <si>
    <t>Newell 309</t>
  </si>
  <si>
    <t>GBC DocuBind TL300 Electric Binding System</t>
  </si>
  <si>
    <t>Jiffy Padded Mailers with Self-Seal Closure</t>
  </si>
  <si>
    <t>GBC DocuBind 200 Manual Binding Machine</t>
  </si>
  <si>
    <t>SKILCRAFT Telephone Shoulder Rest, 2" x 6.5" x 2.5", Black</t>
  </si>
  <si>
    <t>Global Comet Stacking Armless Chair</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</si>
  <si>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</si>
  <si>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</si>
  <si>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</si>
  <si>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</si>
  <si>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</si>
  <si>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</si>
  <si>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</si>
  <si>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</si>
  <si>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</si>
  <si>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Cisco SPA 502G IP Phone</t>
  </si>
  <si>
    <t>Avaya 4621SW VoIP phone</t>
  </si>
  <si>
    <t>Xerox 214</t>
  </si>
  <si>
    <t>Motorola Moto X</t>
  </si>
  <si>
    <t>O'Sullivan 2-Shelf Heavy-Duty Bookcases</t>
  </si>
  <si>
    <t>Enermax Briskie RF Wireless Keyboard and Mouse Combo</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</si>
  <si>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</si>
  <si>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</si>
  <si>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</si>
  <si>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</si>
  <si>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</si>
  <si>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</si>
  <si>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</si>
  <si>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</si>
  <si>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</si>
  <si>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</si>
  <si>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</si>
  <si>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</si>
  <si>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</si>
  <si>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</si>
  <si>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</si>
  <si>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</si>
  <si>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</si>
  <si>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</si>
  <si>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</si>
  <si>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</si>
  <si>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</si>
  <si>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r>
      <t xml:space="preserve">Use the data in </t>
    </r>
    <r>
      <rPr>
        <b/>
        <sz val="13"/>
        <color theme="1"/>
        <rFont val="Calibri"/>
        <family val="2"/>
        <scheme val="minor"/>
      </rPr>
      <t>sales sheet</t>
    </r>
    <r>
      <rPr>
        <sz val="13"/>
        <color theme="1"/>
        <rFont val="Calibri"/>
        <family val="2"/>
        <scheme val="minor"/>
      </rPr>
      <t xml:space="preserve"> to analyze and convert all necessary data to chart from your own perspective</t>
    </r>
  </si>
  <si>
    <t>Code</t>
  </si>
  <si>
    <t>F-101</t>
  </si>
  <si>
    <t>O-102</t>
  </si>
  <si>
    <t>T-103</t>
  </si>
  <si>
    <t>ToTal sales</t>
  </si>
  <si>
    <t>Total Profit</t>
  </si>
  <si>
    <t>No of Quentity</t>
  </si>
  <si>
    <t>Profit after Discount</t>
  </si>
  <si>
    <t>Second High Sales</t>
  </si>
  <si>
    <t>Fourth Low Sales</t>
  </si>
  <si>
    <t>Max Profit</t>
  </si>
  <si>
    <t>No of High  Sales</t>
  </si>
  <si>
    <t>IF New Price = 150 Find New Sales</t>
  </si>
  <si>
    <t xml:space="preserve">Give Those classes to New Sales as Following </t>
  </si>
  <si>
    <t>A</t>
  </si>
  <si>
    <t>D</t>
  </si>
  <si>
    <t>B</t>
  </si>
  <si>
    <t>E</t>
  </si>
  <si>
    <t>less than 100</t>
  </si>
  <si>
    <t>C</t>
  </si>
  <si>
    <t>Average of Top 3 Profit Value</t>
  </si>
  <si>
    <t>Max new sales</t>
  </si>
  <si>
    <t>Min new sales</t>
  </si>
  <si>
    <t>average new sales</t>
  </si>
  <si>
    <t>Find Total New sales If State = California</t>
  </si>
  <si>
    <t>Find Average New Sales If state = Texas</t>
  </si>
  <si>
    <t>Highlight All Sub Category = Phones ( using Custom Format)</t>
  </si>
  <si>
    <t>Highlight all Negative Values in Profit</t>
  </si>
  <si>
    <t>use code sheet to assign each code to relative data in Category Column</t>
  </si>
  <si>
    <t>use spark line (Columns) to find change between  sales &amp; new sales</t>
  </si>
  <si>
    <r>
      <t xml:space="preserve">Create your Detailed interactive dashboard Based on analyzed data in </t>
    </r>
    <r>
      <rPr>
        <b/>
        <sz val="13"/>
        <color theme="1"/>
        <rFont val="Calibri"/>
        <family val="2"/>
        <scheme val="minor"/>
      </rPr>
      <t>NO (24)</t>
    </r>
  </si>
  <si>
    <t>** Send Final Answer Sheet to My Email " ahismailwork@gmail.com "</t>
  </si>
  <si>
    <t>Based on the given data Find</t>
  </si>
  <si>
    <r>
      <t>Based on</t>
    </r>
    <r>
      <rPr>
        <b/>
        <sz val="13"/>
        <color theme="1"/>
        <rFont val="Calibri"/>
        <family val="2"/>
        <scheme val="minor"/>
      </rPr>
      <t xml:space="preserve"> Sales shee</t>
    </r>
    <r>
      <rPr>
        <sz val="13"/>
        <color theme="1"/>
        <rFont val="Calibri"/>
        <family val="2"/>
        <scheme val="minor"/>
      </rPr>
      <t>t, use Piviot Table to Find:</t>
    </r>
  </si>
  <si>
    <r>
      <t xml:space="preserve">Use </t>
    </r>
    <r>
      <rPr>
        <b/>
        <sz val="13"/>
        <color theme="1"/>
        <rFont val="Calibri"/>
        <family val="2"/>
        <scheme val="minor"/>
      </rPr>
      <t>Data-1 Sheet</t>
    </r>
    <r>
      <rPr>
        <sz val="13"/>
        <color theme="1"/>
        <rFont val="Calibri"/>
        <family val="2"/>
        <scheme val="minor"/>
      </rPr>
      <t>, Change data to tabled data &amp; Name it with your Name &amp; Tack &amp; Gov</t>
    </r>
  </si>
  <si>
    <t>Total High Sales&gt;3000</t>
  </si>
  <si>
    <t>2 Days MAX</t>
  </si>
  <si>
    <t>profit after discount</t>
  </si>
  <si>
    <t xml:space="preserve">done </t>
  </si>
  <si>
    <t xml:space="preserve">classes </t>
  </si>
  <si>
    <t>New_Sales</t>
  </si>
  <si>
    <t>Category_Code</t>
  </si>
  <si>
    <t>sparkline</t>
  </si>
  <si>
    <t>Profit after discount</t>
  </si>
  <si>
    <t>Grand Total</t>
  </si>
  <si>
    <t>Sum of Profit</t>
  </si>
  <si>
    <t>Average of Profit</t>
  </si>
  <si>
    <t>Sum of Profit after discount</t>
  </si>
  <si>
    <t>Class&amp;Product</t>
  </si>
  <si>
    <t>G.Segment</t>
  </si>
  <si>
    <t>Sum of Quantity</t>
  </si>
  <si>
    <t>Sum of Sales</t>
  </si>
  <si>
    <t>2012</t>
  </si>
  <si>
    <t>2013</t>
  </si>
  <si>
    <t>2014</t>
  </si>
  <si>
    <t>Qtr1</t>
  </si>
  <si>
    <t>Qtr2</t>
  </si>
  <si>
    <t>Qtr3</t>
  </si>
  <si>
    <t>Qtr4</t>
  </si>
  <si>
    <t>Total of quantity</t>
  </si>
  <si>
    <t>Total of Sales</t>
  </si>
  <si>
    <t>power BI Tanta</t>
  </si>
  <si>
    <t>Areej fathy hassan gomaa</t>
  </si>
  <si>
    <t>Average of Sales</t>
  </si>
  <si>
    <t>Column Labels</t>
  </si>
  <si>
    <t>sales after discount</t>
  </si>
  <si>
    <t>profit margin</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</si>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</sst>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0.00_-;\-* #,##0.00_-;_-* &quot;-&quot;??_-;_-@_-"/>
    <numFmt numFmtId="172" formatCode="0.000%"/>
  </numFmts>
  <fonts count="15">
    <font>
      <sz val="11"/>
      <color theme="1"/>
      <name val="Calibri"/>
      <family val="2"/>
      <scheme val="minor"/>
    </font>
    <font>
      <sz val="11"/>
      <color theme="1"/>
      <name val="Calibri"/>
      <family val="2"/>
      <scheme val="minor"/>
    </font>
    <font>
      <sz val="11"/>
      <color theme="1"/>
      <name val="خط النص الأساسي"/>
      <family val="2"/>
      <charset val="178"/>
    </font>
    <font>
      <sz val="12"/>
      <color theme="1"/>
      <name val="Calibri"/>
      <family val="2"/>
      <charset val="178"/>
      <scheme val="minor"/>
    </font>
    <font>
      <sz val="13"/>
      <color theme="1"/>
      <name val="Calibri"/>
      <family val="2"/>
      <scheme val="minor"/>
    </font>
    <font>
      <b/>
      <sz val="14"/>
      <color rgb="FF002060"/>
      <name val="Calibri"/>
      <family val="2"/>
      <scheme val="minor"/>
    </font>
    <font>
      <b/>
      <sz val="16"/>
      <color rgb="FF002060"/>
      <name val="Calibri"/>
      <family val="2"/>
      <scheme val="minor"/>
    </font>
    <font>
      <sz val="11"/>
      <color theme="1"/>
      <name val="Calibri"/>
      <family val="2"/>
    </font>
    <font>
      <b/>
      <sz val="14"/>
      <color theme="0"/>
      <name val="Calibri"/>
      <family val="2"/>
      <scheme val="minor"/>
    </font>
    <font>
      <b/>
      <sz val="13"/>
      <color theme="1"/>
      <name val="Calibri"/>
      <family val="2"/>
      <scheme val="minor"/>
    </font>
    <font>
      <sz val="13"/>
      <color rgb="FFFF0000"/>
      <name val="Calibri"/>
      <family val="2"/>
      <scheme val="minor"/>
    </font>
    <font>
      <b/>
      <i/>
      <sz val="13"/>
      <color theme="1"/>
      <name val="Calibri"/>
      <family val="2"/>
      <scheme val="minor"/>
    </font>
    <font>
      <b/>
      <i/>
      <sz val="14"/>
      <color rgb="FF002060"/>
      <name val="Calibri"/>
      <family val="2"/>
      <scheme val="minor"/>
    </font>
    <font>
      <b/>
      <sz val="13"/>
      <color rgb="FF002060"/>
      <name val="Calibri"/>
      <family val="2"/>
      <scheme val="minor"/>
    </font>
    <font>
      <sz val="14"/>
      <color theme="1"/>
      <name val="Calibri"/>
      <family val="2"/>
    </font>
  </fonts>
  <fills count="8">
    <fill>
      <patternFill patternType="none"/>
    </fill>
    <fill>
      <patternFill patternType="gray125"/>
    </fill>
    <fill>
      <patternFill patternType="solid">
        <fgColor theme="7" tint="0.39997558519241921"/>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theme="0" tint="-0.499984740745262"/>
      </top>
      <bottom/>
      <diagonal/>
    </border>
    <border>
      <left style="thin">
        <color indexed="64"/>
      </left>
      <right style="thin">
        <color indexed="64"/>
      </right>
      <top/>
      <bottom style="thin">
        <color theme="0" tint="-0.499984740745262"/>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164" fontId="2" fillId="0" borderId="0" applyFont="0" applyFill="0" applyBorder="0" applyAlignment="0" applyProtection="0"/>
    <xf numFmtId="0" fontId="2" fillId="0" borderId="0"/>
    <xf numFmtId="0" fontId="3" fillId="0" borderId="0"/>
    <xf numFmtId="44"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0" fontId="0" fillId="5" borderId="0" xfId="0" applyFill="1"/>
    <xf numFmtId="0" fontId="4" fillId="4" borderId="0" xfId="0"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left"/>
    </xf>
    <xf numFmtId="0" fontId="0" fillId="5" borderId="0" xfId="0" applyFill="1" applyAlignment="1">
      <alignment wrapText="1"/>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left"/>
    </xf>
    <xf numFmtId="0" fontId="4" fillId="7" borderId="0" xfId="0" applyFont="1" applyFill="1" applyAlignment="1">
      <alignment horizontal="center"/>
    </xf>
    <xf numFmtId="0" fontId="4" fillId="7" borderId="4" xfId="0" applyFont="1" applyFill="1" applyBorder="1" applyAlignment="1">
      <alignment horizontal="center"/>
    </xf>
    <xf numFmtId="0" fontId="0" fillId="0" borderId="0" xfId="0" applyAlignment="1">
      <alignment horizontal="center"/>
    </xf>
    <xf numFmtId="2" fontId="0" fillId="0" borderId="0" xfId="0" applyNumberFormat="1" applyAlignment="1">
      <alignment horizontal="center"/>
    </xf>
    <xf numFmtId="0" fontId="4" fillId="4" borderId="0" xfId="0" applyFont="1" applyFill="1"/>
    <xf numFmtId="0" fontId="10" fillId="6" borderId="0" xfId="0" applyFont="1" applyFill="1" applyAlignment="1">
      <alignment horizontal="center"/>
    </xf>
    <xf numFmtId="0" fontId="4" fillId="4" borderId="5" xfId="0" applyFont="1" applyFill="1" applyBorder="1"/>
    <xf numFmtId="0" fontId="4" fillId="4" borderId="5"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4" borderId="6" xfId="0" applyFont="1"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0" fontId="0" fillId="4" borderId="15" xfId="0" applyFill="1" applyBorder="1" applyAlignment="1">
      <alignment horizontal="center"/>
    </xf>
    <xf numFmtId="0" fontId="0" fillId="4" borderId="10" xfId="0" applyFill="1" applyBorder="1" applyAlignment="1">
      <alignment horizontal="center" vertical="center"/>
    </xf>
    <xf numFmtId="0" fontId="4" fillId="4" borderId="16" xfId="0" applyFont="1" applyFill="1" applyBorder="1" applyAlignment="1">
      <alignment horizontal="left"/>
    </xf>
    <xf numFmtId="0" fontId="4" fillId="4" borderId="17" xfId="0" applyFont="1" applyFill="1" applyBorder="1"/>
    <xf numFmtId="0" fontId="4" fillId="4" borderId="17" xfId="0" applyFont="1" applyFill="1" applyBorder="1" applyAlignment="1">
      <alignment horizontal="left"/>
    </xf>
    <xf numFmtId="0" fontId="4" fillId="7" borderId="17" xfId="0" applyFont="1" applyFill="1" applyBorder="1" applyAlignment="1">
      <alignment horizontal="left"/>
    </xf>
    <xf numFmtId="0" fontId="4" fillId="4" borderId="17" xfId="0" applyFont="1" applyFill="1" applyBorder="1" applyAlignment="1">
      <alignment horizontal="center"/>
    </xf>
    <xf numFmtId="0" fontId="4" fillId="4" borderId="18" xfId="0" applyFont="1" applyFill="1" applyBorder="1"/>
    <xf numFmtId="0" fontId="4" fillId="7" borderId="16" xfId="0" applyFont="1" applyFill="1" applyBorder="1" applyAlignment="1">
      <alignment horizontal="left" vertical="center"/>
    </xf>
    <xf numFmtId="0" fontId="7" fillId="4" borderId="17" xfId="0" applyFont="1" applyFill="1" applyBorder="1" applyAlignment="1">
      <alignment horizontal="center" vertical="center"/>
    </xf>
    <xf numFmtId="0" fontId="4" fillId="6" borderId="4" xfId="0" applyFont="1" applyFill="1" applyBorder="1" applyAlignment="1">
      <alignment horizontal="center"/>
    </xf>
    <xf numFmtId="0" fontId="0" fillId="0" borderId="21" xfId="0" applyBorder="1" applyAlignment="1">
      <alignment horizontal="center" vertical="center"/>
    </xf>
    <xf numFmtId="0" fontId="4" fillId="4" borderId="21" xfId="0" applyFont="1" applyFill="1" applyBorder="1"/>
    <xf numFmtId="0" fontId="0" fillId="0" borderId="21" xfId="0" applyBorder="1" applyAlignment="1">
      <alignment horizontal="center"/>
    </xf>
    <xf numFmtId="0" fontId="4" fillId="4" borderId="21" xfId="0" applyFont="1" applyFill="1" applyBorder="1" applyAlignment="1">
      <alignment horizontal="left"/>
    </xf>
    <xf numFmtId="2" fontId="0" fillId="0" borderId="21" xfId="0" applyNumberFormat="1" applyBorder="1" applyAlignment="1">
      <alignment horizontal="center"/>
    </xf>
    <xf numFmtId="0" fontId="14" fillId="4" borderId="21" xfId="0" applyFont="1" applyFill="1" applyBorder="1" applyAlignment="1">
      <alignment horizontal="left"/>
    </xf>
    <xf numFmtId="0" fontId="14" fillId="4" borderId="21" xfId="0" applyFont="1" applyFill="1" applyBorder="1" applyAlignment="1">
      <alignment horizontal="center"/>
    </xf>
    <xf numFmtId="14" fontId="0" fillId="0" borderId="0" xfId="0" applyNumberFormat="1" applyAlignment="1">
      <alignment horizontal="left"/>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4" fillId="0" borderId="0" xfId="0" applyFont="1"/>
    <xf numFmtId="0" fontId="14" fillId="0" borderId="0" xfId="0" applyFont="1" applyAlignment="1">
      <alignment horizontal="center"/>
    </xf>
    <xf numFmtId="3" fontId="0" fillId="0" borderId="0" xfId="0" applyNumberFormat="1"/>
    <xf numFmtId="0" fontId="6" fillId="4" borderId="0" xfId="0" applyFont="1" applyFill="1" applyAlignment="1">
      <alignment horizontal="center" vertical="center"/>
    </xf>
    <xf numFmtId="0" fontId="5" fillId="5" borderId="0" xfId="0" applyFont="1" applyFill="1" applyAlignment="1">
      <alignment horizont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5" fillId="2" borderId="0" xfId="0" applyFont="1" applyFill="1" applyAlignment="1">
      <alignment horizontal="left" vertical="center" wrapText="1"/>
    </xf>
    <xf numFmtId="0" fontId="4" fillId="4" borderId="10" xfId="0" applyFont="1" applyFill="1" applyBorder="1" applyAlignment="1">
      <alignment horizontal="left" wrapText="1"/>
    </xf>
    <xf numFmtId="0" fontId="4" fillId="4" borderId="11" xfId="0" applyFont="1" applyFill="1" applyBorder="1" applyAlignment="1">
      <alignment horizontal="left" wrapText="1"/>
    </xf>
    <xf numFmtId="0" fontId="4" fillId="4" borderId="12" xfId="0" applyFont="1" applyFill="1" applyBorder="1" applyAlignment="1">
      <alignment horizontal="left" wrapText="1"/>
    </xf>
    <xf numFmtId="0" fontId="4" fillId="4" borderId="18" xfId="0" applyFont="1" applyFill="1" applyBorder="1" applyAlignment="1">
      <alignment horizontal="left" vertical="center" wrapText="1"/>
    </xf>
    <xf numFmtId="0" fontId="4" fillId="4" borderId="5" xfId="0" applyFont="1" applyFill="1" applyBorder="1" applyAlignment="1">
      <alignment horizontal="left" vertical="center" wrapText="1"/>
    </xf>
    <xf numFmtId="0" fontId="4" fillId="4" borderId="6" xfId="0" applyFont="1" applyFill="1" applyBorder="1" applyAlignment="1">
      <alignment horizontal="left" vertical="center" wrapText="1"/>
    </xf>
    <xf numFmtId="0" fontId="0" fillId="4" borderId="19" xfId="0" applyFill="1" applyBorder="1" applyAlignment="1">
      <alignment horizontal="center"/>
    </xf>
    <xf numFmtId="0" fontId="0" fillId="4" borderId="1" xfId="0" applyFill="1" applyBorder="1" applyAlignment="1">
      <alignment horizontal="center"/>
    </xf>
    <xf numFmtId="0" fontId="0" fillId="4" borderId="20" xfId="0" applyFill="1" applyBorder="1" applyAlignment="1">
      <alignment horizontal="center"/>
    </xf>
    <xf numFmtId="0" fontId="11" fillId="2" borderId="0" xfId="0" applyFont="1" applyFill="1" applyAlignment="1">
      <alignment horizontal="left" vertical="center" wrapText="1"/>
    </xf>
    <xf numFmtId="0" fontId="12" fillId="2" borderId="7"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3" fillId="2" borderId="7"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9" xfId="0" applyFont="1" applyFill="1" applyBorder="1" applyAlignment="1">
      <alignment horizontal="left" vertical="center" wrapText="1"/>
    </xf>
    <xf numFmtId="0" fontId="4" fillId="2" borderId="0" xfId="0" applyFont="1" applyFill="1" applyAlignment="1">
      <alignment horizontal="left" vertical="center" wrapText="1"/>
    </xf>
    <xf numFmtId="0" fontId="8" fillId="3" borderId="0" xfId="0" applyFont="1" applyFill="1" applyAlignment="1">
      <alignment horizontal="left" vertical="center" wrapText="1"/>
    </xf>
    <xf numFmtId="0" fontId="14" fillId="0" borderId="0" xfId="0" applyFont="1" applyAlignment="1">
      <alignment horizontal="center"/>
    </xf>
    <xf numFmtId="0" fontId="0" fillId="0" borderId="0" xfId="0" applyNumberFormat="1"/>
    <xf numFmtId="2" fontId="0" fillId="0" borderId="0" xfId="0" applyNumberFormat="1"/>
    <xf numFmtId="172" fontId="0" fillId="0" borderId="0" xfId="6" applyNumberFormat="1" applyFont="1"/>
    <xf numFmtId="44" fontId="0" fillId="0" borderId="0" xfId="5" applyFont="1"/>
  </cellXfs>
  <cellStyles count="7">
    <cellStyle name="Comma 2" xfId="2" xr:uid="{C1CA0BE0-E014-42AA-9F21-A9AD573C39DC}"/>
    <cellStyle name="Currency" xfId="5" builtinId="4"/>
    <cellStyle name="Normal" xfId="0" builtinId="0"/>
    <cellStyle name="Normal 2" xfId="1" xr:uid="{23BF9983-9694-4A20-BAD6-FDF80AA21FCB}"/>
    <cellStyle name="Normal 3" xfId="4" xr:uid="{B56B8742-FC5D-4086-9112-AFC078492952}"/>
    <cellStyle name="Percent" xfId="6" builtinId="5"/>
    <cellStyle name="عادي 2" xfId="3" xr:uid="{EBB29002-DDAC-4FCF-A6E5-AEDB88080ACA}"/>
  </cellStyles>
  <dxfs count="75">
    <dxf>
      <numFmt numFmtId="3" formatCode="#,##0"/>
    </dxf>
    <dxf>
      <numFmt numFmtId="3" formatCode="#,##0"/>
    </dxf>
    <dxf>
      <numFmt numFmtId="3" formatCode="#,##0"/>
    </dxf>
    <dxf>
      <numFmt numFmtId="2" formatCode="0.00"/>
      <alignment horizontal="center"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z val="11"/>
        <color theme="0"/>
      </font>
      <fill>
        <patternFill>
          <fgColor theme="0"/>
        </patternFill>
      </fill>
    </dxf>
    <dxf>
      <fill>
        <patternFill>
          <bgColor theme="1"/>
        </patternFill>
      </fill>
      <border diagonalDown="1">
        <left/>
        <right/>
        <top/>
        <bottom/>
        <diagonal style="thin">
          <color auto="1"/>
        </diagonal>
      </border>
    </dxf>
    <dxf>
      <fill>
        <patternFill>
          <bgColor theme="4"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 formatCode="#,##0"/>
    </dxf>
    <dxf>
      <numFmt numFmtId="3" formatCode="#,##0"/>
    </dxf>
    <dxf>
      <numFmt numFmtId="3" formatCode="#,##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s>
  <tableStyles count="1" defaultTableStyle="TableStyleMedium2" defaultPivotStyle="PivotStyleLight16">
    <tableStyle name="Slicer Style 1" pivot="0" table="0" count="10" xr9:uid="{48710EF1-3B56-4468-BF8B-2F74500DAEFA}">
      <tableStyleElement type="wholeTable" dxfId="38"/>
      <tableStyleElement type="headerRow" dxfId="37"/>
    </tableStyle>
  </tableStyles>
  <colors>
    <mruColors>
      <color rgb="FF99FF99"/>
      <color rgb="FFF2F2F2"/>
      <color rgb="FF00FFFF"/>
      <color rgb="FF99CCFF"/>
      <color rgb="FF3399FF"/>
      <color rgb="FFFFFF66"/>
      <color rgb="FFCCFF99"/>
      <color rgb="FF66FFFF"/>
      <color rgb="FFE6AF00"/>
      <color rgb="FFFFD243"/>
    </mruColors>
  </colors>
  <extLst>
    <ext xmlns:x14="http://schemas.microsoft.com/office/spreadsheetml/2009/9/main" uri="{46F421CA-312F-682f-3DD2-61675219B42D}">
      <x14:dxfs count="8">
        <dxf>
          <font>
            <b/>
            <i val="0"/>
            <color theme="0"/>
          </font>
          <border>
            <left style="thick">
              <color rgb="FF66FFFF"/>
            </left>
            <right style="thick">
              <color rgb="FF66FFFF"/>
            </right>
            <top style="thick">
              <color rgb="FF66FFFF"/>
            </top>
            <bottom style="thick">
              <color rgb="FF66FFFF"/>
            </bottom>
          </border>
        </dxf>
        <dxf>
          <font>
            <b/>
            <i val="0"/>
            <color theme="0"/>
          </font>
          <fill>
            <patternFill>
              <bgColor theme="1"/>
            </patternFill>
          </fill>
          <border diagonalDown="1">
            <left style="thick">
              <color rgb="FF66FFFF"/>
            </left>
            <right style="thick">
              <color rgb="FF66FFFF"/>
            </right>
            <top style="thick">
              <color rgb="FF66FFFF"/>
            </top>
            <bottom style="thick">
              <color rgb="FF66FFFF"/>
            </bottom>
            <diagonal style="thick">
              <color rgb="FF66FFFF"/>
            </diagonal>
          </border>
        </dxf>
        <dxf>
          <font>
            <b/>
            <i val="0"/>
            <color theme="0"/>
          </font>
          <fill>
            <patternFill>
              <bgColor theme="1"/>
            </patternFill>
          </fill>
          <border diagonalUp="1">
            <left style="thick">
              <color rgb="FF66FFFF"/>
            </left>
            <right style="thick">
              <color rgb="FF66FFFF"/>
            </right>
            <top style="thick">
              <color rgb="FF66FFFF"/>
            </top>
            <bottom style="thick">
              <color rgb="FF66FFFF"/>
            </bottom>
            <diagonal style="thick">
              <color rgb="FF66FFFF"/>
            </diagonal>
          </border>
        </dxf>
        <dxf>
          <font>
            <b/>
            <i val="0"/>
            <color theme="0"/>
          </font>
          <fill>
            <patternFill>
              <bgColor theme="1"/>
            </patternFill>
          </fill>
          <border>
            <left style="thick">
              <color rgb="FF66FFFF"/>
            </left>
            <right style="thick">
              <color rgb="FF66FFFF"/>
            </right>
            <top style="thick">
              <color rgb="FF66FFFF"/>
            </top>
            <bottom style="thick">
              <color rgb="FF66FFFF"/>
            </bottom>
          </border>
        </dxf>
        <dxf>
          <font>
            <b/>
            <i val="0"/>
            <color theme="0"/>
          </font>
          <fill>
            <patternFill>
              <bgColor theme="1"/>
            </patternFill>
          </fill>
          <border>
            <left style="thick">
              <color rgb="FF66FFFF"/>
            </left>
            <right style="thick">
              <color rgb="FF66FFFF"/>
            </right>
            <top style="thick">
              <color rgb="FF66FFFF"/>
            </top>
            <bottom style="thick">
              <color rgb="FF66FFFF"/>
            </bottom>
          </border>
        </dxf>
        <dxf>
          <font>
            <b/>
            <i val="0"/>
            <color theme="0"/>
          </font>
          <fill>
            <patternFill>
              <bgColor theme="1"/>
            </patternFill>
          </fill>
          <border diagonalUp="1" diagonalDown="1">
            <left style="thick">
              <color rgb="FF66FFFF"/>
            </left>
            <right style="thick">
              <color rgb="FF66FFFF"/>
            </right>
            <top style="thick">
              <color rgb="FF66FFFF"/>
            </top>
            <bottom style="thick">
              <color rgb="FF66FFFF"/>
            </bottom>
            <diagonal style="thick">
              <color rgb="FF66FFFF"/>
            </diagonal>
          </border>
        </dxf>
        <dxf>
          <font>
            <b/>
            <i val="0"/>
            <color theme="0"/>
          </font>
          <fill>
            <patternFill>
              <bgColor theme="1"/>
            </patternFill>
          </fill>
          <border diagonalDown="1">
            <left style="thick">
              <color rgb="FF66FFFF"/>
            </left>
            <right style="thick">
              <color rgb="FF66FFFF"/>
            </right>
            <top style="thick">
              <color rgb="FF66FFFF"/>
            </top>
            <bottom style="thick">
              <color rgb="FF66FFFF"/>
            </bottom>
            <diagonal style="thick">
              <color rgb="FF66FFFF"/>
            </diagonal>
          </border>
        </dxf>
        <dxf>
          <font>
            <b/>
            <i val="0"/>
            <color theme="0"/>
          </font>
          <fill>
            <patternFill>
              <bgColor theme="1"/>
            </patternFill>
          </fill>
          <border diagonalUp="0">
            <left style="thick">
              <color rgb="FF66FFFF"/>
            </left>
            <right style="thick">
              <color rgb="FF66FFFF"/>
            </right>
            <top style="thick">
              <color rgb="FF66FFFF"/>
            </top>
            <bottom style="thick">
              <color rgb="FF66FFFF"/>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[Sales_Dashboard.xlsx]PVT!PivotTable2</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solidFill>
                  <a:srgbClr val="00FFFF"/>
                </a:solidFill>
              </a:rPr>
              <a:t>Total Profit per Segment</a:t>
            </a:r>
          </a:p>
        </c:rich>
      </c:tx>
      <c:layout>
        <c:manualLayout>
          <c:xMode val="edge"/>
          <c:yMode val="edge"/>
          <c:x val="0.26589389469546654"/>
          <c:y val="0"/>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9525" cap="flat" cmpd="sng" algn="ctr">
            <a:solidFill>
              <a:schemeClr val="lt1">
                <a:alpha val="50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4400417384969"/>
          <c:y val="0.20596361503763971"/>
          <c:w val="0.75698278782941908"/>
          <c:h val="0.70423844751154852"/>
        </c:manualLayout>
      </c:layout>
      <c:barChart>
        <c:barDir val="bar"/>
        <c:grouping val="clustered"/>
        <c:varyColors val="0"/>
        <c:ser>
          <c:idx val="0"/>
          <c:order val="0"/>
          <c:tx>
            <c:strRef>
              <c:f>PVT!$E$3</c:f>
              <c:strCache>
                <c:ptCount val="1"/>
                <c:pt idx="0">
                  <c:v>Total</c:v>
                </c:pt>
              </c:strCache>
            </c:strRef>
          </c:tx>
          <c:spPr>
            <a:solidFill>
              <a:schemeClr val="bg1">
                <a:lumMod val="85000"/>
              </a:schemeClr>
            </a:solidFill>
            <a:ln w="9525" cap="flat" cmpd="sng" algn="ctr">
              <a:solidFill>
                <a:schemeClr val="lt1">
                  <a:alpha val="50000"/>
                </a:schemeClr>
              </a:solidFill>
              <a:round/>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PVT!$D$4:$D$9</c:f>
              <c:strCache>
                <c:ptCount val="5"/>
                <c:pt idx="0">
                  <c:v>Upper Egypt</c:v>
                </c:pt>
                <c:pt idx="1">
                  <c:v>G. Cairo</c:v>
                </c:pt>
                <c:pt idx="2">
                  <c:v>Delta</c:v>
                </c:pt>
                <c:pt idx="3">
                  <c:v>Alexandria</c:v>
                </c:pt>
                <c:pt idx="4">
                  <c:v>Canal</c:v>
                </c:pt>
              </c:strCache>
            </c:strRef>
          </c:cat>
          <c:val>
            <c:numRef>
              <c:f>PVT!$E$4:$E$9</c:f>
              <c:numCache>
                <c:formatCode>General</c:formatCode>
                <c:ptCount val="5"/>
                <c:pt idx="0">
                  <c:v>1915218</c:v>
                </c:pt>
                <c:pt idx="1">
                  <c:v>2023722</c:v>
                </c:pt>
                <c:pt idx="2">
                  <c:v>2056752</c:v>
                </c:pt>
                <c:pt idx="3">
                  <c:v>2087625</c:v>
                </c:pt>
                <c:pt idx="4">
                  <c:v>2164140</c:v>
                </c:pt>
              </c:numCache>
            </c:numRef>
          </c:val>
          <c:extLst>
            <c:ext xmlns:c16="http://schemas.microsoft.com/office/drawing/2014/chart" uri="{C3380CC4-5D6E-409C-BE32-E72D297353CC}">
              <c16:uniqueId val="{00000000-CD0B-4555-A05B-EEE5F6C31C88}"/>
            </c:ext>
          </c:extLst>
        </c:ser>
        <c:dLbls>
          <c:dLblPos val="inEnd"/>
          <c:showLegendKey val="0"/>
          <c:showVal val="1"/>
          <c:showCatName val="0"/>
          <c:showSerName val="0"/>
          <c:showPercent val="0"/>
          <c:showBubbleSize val="0"/>
        </c:dLbls>
        <c:gapWidth val="65"/>
        <c:axId val="1480006720"/>
        <c:axId val="1480008160"/>
      </c:barChart>
      <c:catAx>
        <c:axId val="148000672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ar-EG"/>
          </a:p>
        </c:txPr>
        <c:crossAx val="1480008160"/>
        <c:crosses val="autoZero"/>
        <c:auto val="1"/>
        <c:lblAlgn val="ctr"/>
        <c:lblOffset val="100"/>
        <c:noMultiLvlLbl val="0"/>
      </c:catAx>
      <c:valAx>
        <c:axId val="1480008160"/>
        <c:scaling>
          <c:orientation val="minMax"/>
        </c:scaling>
        <c:delete val="1"/>
        <c:axPos val="b"/>
        <c:numFmt formatCode="General" sourceLinked="1"/>
        <c:majorTickMark val="none"/>
        <c:minorTickMark val="none"/>
        <c:tickLblPos val="nextTo"/>
        <c:crossAx val="148000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[Sales_Dashboard.xlsx]PVT!PivotTable6</c:name>
    <c:fmtId val="2"/>
  </c:pivotSource>
  <c:chart>
    <c:title>
      <c:tx>
        <c:rich>
          <a:bodyPr rot="0" spcFirstLastPara="1" vertOverflow="ellipsis" vert="horz" wrap="square" anchor="ctr" anchorCtr="1"/>
          <a:lstStyle/>
          <a:p>
            <a:pPr algn="ctr" rtl="0">
              <a:defRPr lang="en-US" sz="1800" b="1" i="0" u="none" strike="noStrike" kern="1200" baseline="0">
                <a:solidFill>
                  <a:srgbClr val="00FFFF"/>
                </a:solidFill>
                <a:latin typeface="+mn-lt"/>
                <a:ea typeface="+mn-ea"/>
                <a:cs typeface="+mn-cs"/>
              </a:defRPr>
            </a:pPr>
            <a:r>
              <a:rPr lang="en-US" sz="1400" b="1" i="0" u="none" strike="noStrike" kern="1200" baseline="0">
                <a:solidFill>
                  <a:srgbClr val="00FFFF"/>
                </a:solidFill>
              </a:rPr>
              <a:t>Profit</a:t>
            </a:r>
            <a:r>
              <a:rPr lang="ar-EG" sz="1400" b="1" i="0" u="none" strike="noStrike" kern="1200" baseline="0">
                <a:solidFill>
                  <a:srgbClr val="00FFFF"/>
                </a:solidFill>
              </a:rPr>
              <a:t> </a:t>
            </a:r>
            <a:r>
              <a:rPr lang="en-US" sz="1400" b="1" i="0" u="none" strike="noStrike" kern="1200" baseline="0">
                <a:solidFill>
                  <a:srgbClr val="00FFFF"/>
                </a:solidFill>
              </a:rPr>
              <a:t>Margin %</a:t>
            </a:r>
            <a:r>
              <a:rPr lang="en-US" sz="1400" b="1" i="0" u="none" strike="noStrike" kern="1200" baseline="0">
                <a:solidFill>
                  <a:srgbClr val="00FFFF"/>
                </a:solidFill>
                <a:latin typeface="+mn-lt"/>
                <a:ea typeface="+mn-ea"/>
                <a:cs typeface="+mn-cs"/>
              </a:rPr>
              <a:t> By </a:t>
            </a:r>
            <a:r>
              <a:rPr lang="en-US" sz="1400" b="1" i="0" u="none" strike="noStrike" kern="1200" baseline="0">
                <a:solidFill>
                  <a:srgbClr val="00FFFF"/>
                </a:solidFill>
              </a:rPr>
              <a:t>Branch </a:t>
            </a:r>
            <a:r>
              <a:rPr lang="en-US" sz="1400" b="1" i="0" u="none" strike="noStrike" kern="1200" baseline="0">
                <a:solidFill>
                  <a:srgbClr val="00FFFF"/>
                </a:solidFill>
                <a:latin typeface="+mn-lt"/>
                <a:ea typeface="+mn-ea"/>
                <a:cs typeface="+mn-cs"/>
              </a:rPr>
              <a:t> </a:t>
            </a:r>
          </a:p>
        </c:rich>
      </c:tx>
      <c:layout>
        <c:manualLayout>
          <c:xMode val="edge"/>
          <c:yMode val="edge"/>
          <c:x val="0.25788261348024305"/>
          <c:y val="1.1508898844999795E-3"/>
        </c:manualLayout>
      </c:layout>
      <c:overlay val="0"/>
      <c:spPr>
        <a:noFill/>
        <a:ln>
          <a:noFill/>
        </a:ln>
        <a:effectLst/>
      </c:spPr>
      <c:txPr>
        <a:bodyPr rot="0" spcFirstLastPara="1" vertOverflow="ellipsis" vert="horz" wrap="square" anchor="ctr" anchorCtr="1"/>
        <a:lstStyle/>
        <a:p>
          <a:pPr algn="ctr" rtl="0">
            <a:defRPr lang="en-US" sz="1800" b="1" i="0" u="none" strike="noStrike" kern="1200" baseline="0">
              <a:solidFill>
                <a:srgbClr val="00FFFF"/>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tx1"/>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9525" cap="flat" cmpd="sng" algn="ctr">
            <a:solidFill>
              <a:schemeClr val="lt1">
                <a:alpha val="50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9525" cap="flat" cmpd="sng" algn="ctr">
            <a:solidFill>
              <a:schemeClr val="lt1">
                <a:alpha val="50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87237986484199"/>
          <c:y val="0.12779666748888482"/>
          <c:w val="0.67869322411659416"/>
          <c:h val="0.81132142075807345"/>
        </c:manualLayout>
      </c:layout>
      <c:barChart>
        <c:barDir val="bar"/>
        <c:grouping val="clustered"/>
        <c:varyColors val="0"/>
        <c:ser>
          <c:idx val="0"/>
          <c:order val="0"/>
          <c:tx>
            <c:strRef>
              <c:f>PVT!$E$27</c:f>
              <c:strCache>
                <c:ptCount val="1"/>
                <c:pt idx="0">
                  <c:v>Total</c:v>
                </c:pt>
              </c:strCache>
            </c:strRef>
          </c:tx>
          <c:spPr>
            <a:solidFill>
              <a:schemeClr val="bg1">
                <a:lumMod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PVT!$D$28:$D$38</c:f>
              <c:strCache>
                <c:ptCount val="10"/>
                <c:pt idx="0">
                  <c:v>Aswan</c:v>
                </c:pt>
                <c:pt idx="1">
                  <c:v>Ismailia</c:v>
                </c:pt>
                <c:pt idx="2">
                  <c:v>Cairo</c:v>
                </c:pt>
                <c:pt idx="3">
                  <c:v>Giza</c:v>
                </c:pt>
                <c:pt idx="4">
                  <c:v>Alex</c:v>
                </c:pt>
                <c:pt idx="5">
                  <c:v>Mansoura</c:v>
                </c:pt>
                <c:pt idx="6">
                  <c:v>Zagazig</c:v>
                </c:pt>
                <c:pt idx="7">
                  <c:v>Marasa Matrouh</c:v>
                </c:pt>
                <c:pt idx="8">
                  <c:v>Minia</c:v>
                </c:pt>
                <c:pt idx="9">
                  <c:v>Portsaied</c:v>
                </c:pt>
              </c:strCache>
            </c:strRef>
          </c:cat>
          <c:val>
            <c:numRef>
              <c:f>PVT!$E$28:$E$38</c:f>
              <c:numCache>
                <c:formatCode>0.00</c:formatCode>
                <c:ptCount val="10"/>
                <c:pt idx="0">
                  <c:v>17.508858876369001</c:v>
                </c:pt>
                <c:pt idx="1">
                  <c:v>17.930587662569788</c:v>
                </c:pt>
                <c:pt idx="2">
                  <c:v>18.849935542441678</c:v>
                </c:pt>
                <c:pt idx="3">
                  <c:v>18.862696368070569</c:v>
                </c:pt>
                <c:pt idx="4">
                  <c:v>18.982331738907963</c:v>
                </c:pt>
                <c:pt idx="5">
                  <c:v>19.150364556364469</c:v>
                </c:pt>
                <c:pt idx="6">
                  <c:v>19.462070968029064</c:v>
                </c:pt>
                <c:pt idx="7">
                  <c:v>19.480624745854687</c:v>
                </c:pt>
                <c:pt idx="8">
                  <c:v>19.560262598949649</c:v>
                </c:pt>
                <c:pt idx="9">
                  <c:v>20.347306851295095</c:v>
                </c:pt>
              </c:numCache>
            </c:numRef>
          </c:val>
          <c:extLst>
            <c:ext xmlns:c16="http://schemas.microsoft.com/office/drawing/2014/chart" uri="{C3380CC4-5D6E-409C-BE32-E72D297353CC}">
              <c16:uniqueId val="{00000006-DC62-4F46-9348-EC104215B354}"/>
            </c:ext>
          </c:extLst>
        </c:ser>
        <c:dLbls>
          <c:dLblPos val="inEnd"/>
          <c:showLegendKey val="0"/>
          <c:showVal val="1"/>
          <c:showCatName val="0"/>
          <c:showSerName val="0"/>
          <c:showPercent val="0"/>
          <c:showBubbleSize val="0"/>
        </c:dLbls>
        <c:gapWidth val="65"/>
        <c:axId val="1480016800"/>
        <c:axId val="1480021120"/>
      </c:barChart>
      <c:catAx>
        <c:axId val="1480016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bg1"/>
                </a:solidFill>
                <a:latin typeface="+mn-lt"/>
                <a:ea typeface="+mn-ea"/>
                <a:cs typeface="+mn-cs"/>
              </a:defRPr>
            </a:pPr>
            <a:endParaRPr lang="ar-EG"/>
          </a:p>
        </c:txPr>
        <c:crossAx val="1480021120"/>
        <c:crosses val="autoZero"/>
        <c:auto val="1"/>
        <c:lblAlgn val="ctr"/>
        <c:lblOffset val="100"/>
        <c:noMultiLvlLbl val="0"/>
      </c:catAx>
      <c:valAx>
        <c:axId val="1480021120"/>
        <c:scaling>
          <c:orientation val="minMax"/>
        </c:scaling>
        <c:delete val="1"/>
        <c:axPos val="b"/>
        <c:numFmt formatCode="0.00" sourceLinked="1"/>
        <c:majorTickMark val="none"/>
        <c:minorTickMark val="none"/>
        <c:tickLblPos val="nextTo"/>
        <c:crossAx val="14800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[Sales_Dashboard.xlsx]PVT!PivotTable12</c:name>
    <c:fmtId val="3"/>
  </c:pivotSource>
  <c:chart>
    <c:title>
      <c:tx>
        <c:rich>
          <a:bodyPr rot="0" spcFirstLastPara="1" vertOverflow="ellipsis" vert="horz" wrap="square" anchor="ctr" anchorCtr="1"/>
          <a:lstStyle/>
          <a:p>
            <a:pPr algn="ctr" rtl="0">
              <a:defRPr lang="en-US" sz="1400" b="1" i="0" u="none" strike="noStrike" kern="1200" baseline="0">
                <a:solidFill>
                  <a:srgbClr val="00FFFF"/>
                </a:solidFill>
                <a:latin typeface="+mn-lt"/>
                <a:ea typeface="+mn-ea"/>
                <a:cs typeface="+mn-cs"/>
              </a:defRPr>
            </a:pPr>
            <a:r>
              <a:rPr lang="en-US" sz="1400" b="1" i="0" u="none" strike="noStrike" kern="1200" baseline="0">
                <a:solidFill>
                  <a:srgbClr val="00FFFF"/>
                </a:solidFill>
                <a:latin typeface="+mn-lt"/>
                <a:ea typeface="+mn-ea"/>
                <a:cs typeface="+mn-cs"/>
              </a:rPr>
              <a:t>Top Selling Products</a:t>
            </a:r>
          </a:p>
        </c:rich>
      </c:tx>
      <c:layout>
        <c:manualLayout>
          <c:xMode val="edge"/>
          <c:yMode val="edge"/>
          <c:x val="0.32831821218157264"/>
          <c:y val="3.2629586264609739E-2"/>
        </c:manualLayout>
      </c:layout>
      <c:overlay val="0"/>
      <c:spPr>
        <a:noFill/>
        <a:ln>
          <a:noFill/>
        </a:ln>
        <a:effectLst/>
      </c:spPr>
      <c:txPr>
        <a:bodyPr rot="0" spcFirstLastPara="1" vertOverflow="ellipsis" vert="horz" wrap="square" anchor="ctr" anchorCtr="1"/>
        <a:lstStyle/>
        <a:p>
          <a:pPr algn="ctr" rtl="0">
            <a:defRPr lang="en-US" sz="1400" b="1" i="0" u="none" strike="noStrike" kern="1200" baseline="0">
              <a:solidFill>
                <a:srgbClr val="00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 sourceLinked="0"/>
          <c:spPr>
            <a:pattFill prst="pct75">
              <a:fgClr>
                <a:schemeClr val="tx1"/>
              </a:fgClr>
              <a:bgClr>
                <a:schemeClr val="tx1"/>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ar-E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99FF99"/>
          </a:solidFill>
          <a:ln>
            <a:noFill/>
          </a:ln>
          <a:effectLst>
            <a:outerShdw blurRad="254000" sx="102000" sy="102000" algn="ctr" rotWithShape="0">
              <a:prstClr val="black">
                <a:alpha val="20000"/>
              </a:prstClr>
            </a:outerShdw>
          </a:effectLst>
        </c:spPr>
      </c:pivotFmt>
      <c:pivotFmt>
        <c:idx val="29"/>
        <c:spPr>
          <a:solidFill>
            <a:srgbClr val="66FFFF"/>
          </a:solidFill>
          <a:ln>
            <a:noFill/>
          </a:ln>
          <a:effectLst>
            <a:outerShdw blurRad="254000" sx="102000" sy="102000" algn="ctr" rotWithShape="0">
              <a:prstClr val="black">
                <a:alpha val="20000"/>
              </a:prstClr>
            </a:outerShdw>
          </a:effectLst>
        </c:spPr>
      </c:pivotFmt>
      <c:pivotFmt>
        <c:idx val="30"/>
        <c:spPr>
          <a:solidFill>
            <a:srgbClr val="FFFF66"/>
          </a:solidFill>
          <a:ln>
            <a:noFill/>
          </a:ln>
          <a:effectLst>
            <a:outerShdw blurRad="254000" sx="102000" sy="102000" algn="ctr" rotWithShape="0">
              <a:prstClr val="black">
                <a:alpha val="20000"/>
              </a:prstClr>
            </a:outerShdw>
          </a:effectLst>
        </c:spPr>
      </c:pivotFmt>
      <c:pivotFmt>
        <c:idx val="31"/>
        <c:spPr>
          <a:solidFill>
            <a:srgbClr val="F2F2F2"/>
          </a:solidFill>
          <a:ln>
            <a:noFill/>
          </a:ln>
          <a:effectLst>
            <a:outerShdw blurRad="254000" sx="102000" sy="102000" algn="ctr" rotWithShape="0">
              <a:prstClr val="black">
                <a:alpha val="20000"/>
              </a:prstClr>
            </a:outerShdw>
          </a:effectLst>
        </c:spPr>
      </c:pivotFmt>
      <c:pivotFmt>
        <c:idx val="32"/>
        <c:spPr>
          <a:solidFill>
            <a:srgbClr val="CCFF99"/>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bg1">
              <a:lumMod val="95000"/>
            </a:schemeClr>
          </a:solidFill>
          <a:ln>
            <a:noFill/>
          </a:ln>
          <a:effectLst>
            <a:outerShdw blurRad="50800" dist="38100" dir="8100000" algn="tr" rotWithShape="0">
              <a:schemeClr val="bg2">
                <a:lumMod val="90000"/>
                <a:alpha val="40000"/>
              </a:schemeClr>
            </a:outerShdw>
          </a:effectLst>
        </c:spPr>
        <c:marker>
          <c:symbol val="none"/>
        </c:marker>
        <c:dLbl>
          <c:idx val="0"/>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bg1">
              <a:lumMod val="95000"/>
            </a:schemeClr>
          </a:solidFill>
          <a:ln>
            <a:noFill/>
          </a:ln>
          <a:effectLst>
            <a:outerShdw blurRad="50800" dist="38100" dir="8100000" algn="tr" rotWithShape="0">
              <a:schemeClr val="bg2">
                <a:lumMod val="90000"/>
                <a:alpha val="40000"/>
              </a:schemeClr>
            </a:outerShdw>
          </a:effectLst>
        </c:spPr>
      </c:pivotFmt>
      <c:pivotFmt>
        <c:idx val="41"/>
        <c:spPr>
          <a:solidFill>
            <a:srgbClr val="00FFFF"/>
          </a:solidFill>
          <a:ln>
            <a:solidFill>
              <a:srgbClr val="66FFFF">
                <a:alpha val="93000"/>
              </a:srgbClr>
            </a:solid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PVT!$B$46</c:f>
              <c:strCache>
                <c:ptCount val="1"/>
                <c:pt idx="0">
                  <c:v>Total</c:v>
                </c:pt>
              </c:strCache>
            </c:strRef>
          </c:tx>
          <c:spPr>
            <a:solidFill>
              <a:schemeClr val="bg1">
                <a:lumMod val="95000"/>
              </a:schemeClr>
            </a:solidFill>
            <a:ln>
              <a:noFill/>
            </a:ln>
            <a:effectLst>
              <a:outerShdw blurRad="50800" dist="38100" dir="8100000" algn="tr" rotWithShape="0">
                <a:schemeClr val="bg2">
                  <a:lumMod val="90000"/>
                  <a:alpha val="40000"/>
                </a:schemeClr>
              </a:outerShdw>
            </a:effectLst>
          </c:spPr>
          <c:invertIfNegative val="0"/>
          <c:dLbls>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PVT!$A$47:$A$52</c:f>
              <c:strCache>
                <c:ptCount val="5"/>
                <c:pt idx="0">
                  <c:v>Microsoft Surface Pro 2</c:v>
                </c:pt>
                <c:pt idx="1">
                  <c:v>iPhone 5S (64GB)</c:v>
                </c:pt>
                <c:pt idx="2">
                  <c:v>iPhone 5S (32GB)</c:v>
                </c:pt>
                <c:pt idx="3">
                  <c:v>Samsung Galaxy Note 10.1</c:v>
                </c:pt>
                <c:pt idx="4">
                  <c:v>Samsung Galaxy Note3 (32GB) - 3G</c:v>
                </c:pt>
              </c:strCache>
            </c:strRef>
          </c:cat>
          <c:val>
            <c:numRef>
              <c:f>PVT!$B$47:$B$52</c:f>
              <c:numCache>
                <c:formatCode>General</c:formatCode>
                <c:ptCount val="5"/>
                <c:pt idx="0">
                  <c:v>18030600</c:v>
                </c:pt>
                <c:pt idx="1">
                  <c:v>13724100</c:v>
                </c:pt>
                <c:pt idx="2">
                  <c:v>13186980</c:v>
                </c:pt>
                <c:pt idx="3">
                  <c:v>10596060</c:v>
                </c:pt>
                <c:pt idx="4">
                  <c:v>10224720</c:v>
                </c:pt>
              </c:numCache>
            </c:numRef>
          </c:val>
          <c:extLst>
            <c:ext xmlns:c16="http://schemas.microsoft.com/office/drawing/2014/chart" uri="{C3380CC4-5D6E-409C-BE32-E72D297353CC}">
              <c16:uniqueId val="{00000015-7356-4FFE-8805-FFA74182AEDB}"/>
            </c:ext>
          </c:extLst>
        </c:ser>
        <c:dLbls>
          <c:dLblPos val="outEnd"/>
          <c:showLegendKey val="0"/>
          <c:showVal val="1"/>
          <c:showCatName val="0"/>
          <c:showSerName val="0"/>
          <c:showPercent val="0"/>
          <c:showBubbleSize val="0"/>
        </c:dLbls>
        <c:gapWidth val="100"/>
        <c:axId val="596183680"/>
        <c:axId val="457288336"/>
      </c:barChart>
      <c:catAx>
        <c:axId val="59618368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457288336"/>
        <c:auto val="1"/>
        <c:lblAlgn val="ctr"/>
        <c:lblOffset val="100"/>
        <c:noMultiLvlLbl val="0"/>
      </c:catAx>
      <c:valAx>
        <c:axId val="457288336"/>
        <c:scaling>
          <c:orientation val="minMax"/>
        </c:scaling>
        <c:delete val="1"/>
        <c:axPos val="l"/>
        <c:numFmt formatCode="General" sourceLinked="1"/>
        <c:majorTickMark val="out"/>
        <c:minorTickMark val="none"/>
        <c:tickLblPos val="nextTo"/>
        <c:crossAx val="59618368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[Sales_Dashboard.xlsx]PVT!PivotTable7</c:name>
    <c:fmtId val="7"/>
  </c:pivotSource>
  <c:chart>
    <c:title>
      <c:tx>
        <c:rich>
          <a:bodyPr rot="0" spcFirstLastPara="1" vertOverflow="ellipsis" vert="horz" wrap="square" anchor="ctr" anchorCtr="0"/>
          <a:lstStyle/>
          <a:p>
            <a:pPr>
              <a:defRPr sz="1400" b="0" i="0" u="none" strike="noStrike" kern="1200" spc="0" baseline="0">
                <a:solidFill>
                  <a:schemeClr val="dk1"/>
                </a:solidFill>
                <a:latin typeface="+mn-lt"/>
                <a:ea typeface="+mn-ea"/>
                <a:cs typeface="+mn-cs"/>
              </a:defRPr>
            </a:pPr>
            <a:r>
              <a:rPr lang="en-US" b="1">
                <a:solidFill>
                  <a:schemeClr val="dk1"/>
                </a:solidFill>
                <a:latin typeface="+mn-lt"/>
                <a:ea typeface="+mn-ea"/>
                <a:cs typeface="+mn-cs"/>
              </a:rPr>
              <a:t>Total Sales &amp; Profit</a:t>
            </a:r>
            <a:r>
              <a:rPr lang="en-US" b="1" baseline="0">
                <a:solidFill>
                  <a:schemeClr val="dk1"/>
                </a:solidFill>
                <a:latin typeface="+mn-lt"/>
                <a:ea typeface="+mn-ea"/>
                <a:cs typeface="+mn-cs"/>
              </a:rPr>
              <a:t> per class</a:t>
            </a:r>
            <a:endParaRPr lang="en-US" b="1"/>
          </a:p>
        </c:rich>
      </c:tx>
      <c:layout>
        <c:manualLayout>
          <c:xMode val="edge"/>
          <c:yMode val="edge"/>
          <c:x val="0.14040571991607845"/>
          <c:y val="5.8685446009389668E-3"/>
        </c:manualLayout>
      </c:layout>
      <c:overlay val="0"/>
      <c:spPr>
        <a:noFill/>
        <a:ln w="12700" cap="flat" cmpd="sng" algn="ctr">
          <a:noFill/>
          <a:prstDash val="solid"/>
          <a:miter lim="800000"/>
        </a:ln>
        <a:effectLst/>
      </c:spPr>
      <c:txPr>
        <a:bodyPr rot="0" spcFirstLastPara="1" vertOverflow="ellipsis" vert="horz" wrap="square" anchor="ctr" anchorCtr="0"/>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alpha val="51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7202470903256"/>
          <c:y val="7.9020070792480329E-2"/>
          <c:w val="0.69128744682776722"/>
          <c:h val="0.37970938640055518"/>
        </c:manualLayout>
      </c:layout>
      <c:barChart>
        <c:barDir val="col"/>
        <c:grouping val="clustered"/>
        <c:varyColors val="0"/>
        <c:ser>
          <c:idx val="0"/>
          <c:order val="0"/>
          <c:tx>
            <c:strRef>
              <c:f>PVT!$G$36</c:f>
              <c:strCache>
                <c:ptCount val="1"/>
                <c:pt idx="0">
                  <c:v>Sum of Sales</c:v>
                </c:pt>
              </c:strCache>
            </c:strRef>
          </c:tx>
          <c:spPr>
            <a:solidFill>
              <a:schemeClr val="accent2">
                <a:lumMod val="75000"/>
              </a:schemeClr>
            </a:solidFill>
            <a:ln>
              <a:noFill/>
            </a:ln>
            <a:effectLst/>
          </c:spPr>
          <c:invertIfNegative val="0"/>
          <c:cat>
            <c:multiLvlStrRef>
              <c:f>PVT!$F$37:$F$47</c:f>
              <c:multiLvlStrCache>
                <c:ptCount val="8"/>
                <c:lvl>
                  <c:pt idx="0">
                    <c:v>iPhone 5S (16GB)</c:v>
                  </c:pt>
                  <c:pt idx="1">
                    <c:v>iPhone 5S (32GB)</c:v>
                  </c:pt>
                  <c:pt idx="2">
                    <c:v>iPhone 5S (64GB)</c:v>
                  </c:pt>
                  <c:pt idx="3">
                    <c:v>Samsung Galaxy Note3 (32GB) - 3G</c:v>
                  </c:pt>
                  <c:pt idx="4">
                    <c:v>Samsung Galaxy Note3 (32GB) - 4G</c:v>
                  </c:pt>
                  <c:pt idx="5">
                    <c:v>Microsoft Surface Pro 2</c:v>
                  </c:pt>
                  <c:pt idx="6">
                    <c:v>Samsung Galaxy Note 10.1</c:v>
                  </c:pt>
                  <c:pt idx="7">
                    <c:v>Sony Xperia Z</c:v>
                  </c:pt>
                </c:lvl>
                <c:lvl>
                  <c:pt idx="0">
                    <c:v>Smartphones</c:v>
                  </c:pt>
                  <c:pt idx="5">
                    <c:v>Tablets</c:v>
                  </c:pt>
                </c:lvl>
              </c:multiLvlStrCache>
            </c:multiLvlStrRef>
          </c:cat>
          <c:val>
            <c:numRef>
              <c:f>PVT!$G$37:$G$47</c:f>
              <c:numCache>
                <c:formatCode>General</c:formatCode>
                <c:ptCount val="8"/>
                <c:pt idx="0">
                  <c:v>9978840</c:v>
                </c:pt>
                <c:pt idx="1">
                  <c:v>13186980</c:v>
                </c:pt>
                <c:pt idx="2">
                  <c:v>13724100</c:v>
                </c:pt>
                <c:pt idx="3">
                  <c:v>10224720</c:v>
                </c:pt>
                <c:pt idx="4">
                  <c:v>10194300</c:v>
                </c:pt>
                <c:pt idx="5">
                  <c:v>18030600</c:v>
                </c:pt>
                <c:pt idx="6">
                  <c:v>10596060</c:v>
                </c:pt>
                <c:pt idx="7">
                  <c:v>9932040</c:v>
                </c:pt>
              </c:numCache>
            </c:numRef>
          </c:val>
          <c:extLst>
            <c:ext xmlns:c16="http://schemas.microsoft.com/office/drawing/2014/chart" uri="{C3380CC4-5D6E-409C-BE32-E72D297353CC}">
              <c16:uniqueId val="{00000000-EE57-40C6-B4DD-AD4F67EE794B}"/>
            </c:ext>
          </c:extLst>
        </c:ser>
        <c:dLbls>
          <c:showLegendKey val="0"/>
          <c:showVal val="0"/>
          <c:showCatName val="0"/>
          <c:showSerName val="0"/>
          <c:showPercent val="0"/>
          <c:showBubbleSize val="0"/>
        </c:dLbls>
        <c:gapWidth val="219"/>
        <c:overlap val="-27"/>
        <c:axId val="1993278127"/>
        <c:axId val="1993284367"/>
      </c:barChart>
      <c:lineChart>
        <c:grouping val="standard"/>
        <c:varyColors val="0"/>
        <c:ser>
          <c:idx val="1"/>
          <c:order val="1"/>
          <c:tx>
            <c:strRef>
              <c:f>PVT!$H$36</c:f>
              <c:strCache>
                <c:ptCount val="1"/>
                <c:pt idx="0">
                  <c:v>Sum of Profit</c:v>
                </c:pt>
              </c:strCache>
            </c:strRef>
          </c:tx>
          <c:spPr>
            <a:ln w="28575" cap="rnd">
              <a:solidFill>
                <a:srgbClr val="002060">
                  <a:alpha val="51000"/>
                </a:srgbClr>
              </a:solidFill>
              <a:round/>
            </a:ln>
            <a:effectLst/>
          </c:spPr>
          <c:marker>
            <c:symbol val="none"/>
          </c:marker>
          <c:cat>
            <c:multiLvlStrRef>
              <c:f>PVT!$F$37:$F$47</c:f>
              <c:multiLvlStrCache>
                <c:ptCount val="8"/>
                <c:lvl>
                  <c:pt idx="0">
                    <c:v>iPhone 5S (16GB)</c:v>
                  </c:pt>
                  <c:pt idx="1">
                    <c:v>iPhone 5S (32GB)</c:v>
                  </c:pt>
                  <c:pt idx="2">
                    <c:v>iPhone 5S (64GB)</c:v>
                  </c:pt>
                  <c:pt idx="3">
                    <c:v>Samsung Galaxy Note3 (32GB) - 3G</c:v>
                  </c:pt>
                  <c:pt idx="4">
                    <c:v>Samsung Galaxy Note3 (32GB) - 4G</c:v>
                  </c:pt>
                  <c:pt idx="5">
                    <c:v>Microsoft Surface Pro 2</c:v>
                  </c:pt>
                  <c:pt idx="6">
                    <c:v>Samsung Galaxy Note 10.1</c:v>
                  </c:pt>
                  <c:pt idx="7">
                    <c:v>Sony Xperia Z</c:v>
                  </c:pt>
                </c:lvl>
                <c:lvl>
                  <c:pt idx="0">
                    <c:v>Smartphones</c:v>
                  </c:pt>
                  <c:pt idx="5">
                    <c:v>Tablets</c:v>
                  </c:pt>
                </c:lvl>
              </c:multiLvlStrCache>
            </c:multiLvlStrRef>
          </c:cat>
          <c:val>
            <c:numRef>
              <c:f>PVT!$H$37:$H$47</c:f>
              <c:numCache>
                <c:formatCode>General</c:formatCode>
                <c:ptCount val="8"/>
                <c:pt idx="0">
                  <c:v>602496</c:v>
                </c:pt>
                <c:pt idx="1">
                  <c:v>821484</c:v>
                </c:pt>
                <c:pt idx="2">
                  <c:v>835380</c:v>
                </c:pt>
                <c:pt idx="3">
                  <c:v>604188</c:v>
                </c:pt>
                <c:pt idx="4">
                  <c:v>607320</c:v>
                </c:pt>
                <c:pt idx="5">
                  <c:v>1322244</c:v>
                </c:pt>
                <c:pt idx="6">
                  <c:v>788544</c:v>
                </c:pt>
                <c:pt idx="7">
                  <c:v>718488</c:v>
                </c:pt>
              </c:numCache>
            </c:numRef>
          </c:val>
          <c:smooth val="0"/>
          <c:extLst>
            <c:ext xmlns:c16="http://schemas.microsoft.com/office/drawing/2014/chart" uri="{C3380CC4-5D6E-409C-BE32-E72D297353CC}">
              <c16:uniqueId val="{00000001-EE57-40C6-B4DD-AD4F67EE794B}"/>
            </c:ext>
          </c:extLst>
        </c:ser>
        <c:dLbls>
          <c:showLegendKey val="0"/>
          <c:showVal val="0"/>
          <c:showCatName val="0"/>
          <c:showSerName val="0"/>
          <c:showPercent val="0"/>
          <c:showBubbleSize val="0"/>
        </c:dLbls>
        <c:marker val="1"/>
        <c:smooth val="0"/>
        <c:axId val="1993317967"/>
        <c:axId val="1993314127"/>
      </c:lineChart>
      <c:catAx>
        <c:axId val="199327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93284367"/>
        <c:crosses val="autoZero"/>
        <c:auto val="1"/>
        <c:lblAlgn val="ctr"/>
        <c:lblOffset val="100"/>
        <c:noMultiLvlLbl val="0"/>
      </c:catAx>
      <c:valAx>
        <c:axId val="1993284367"/>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ar-EG"/>
          </a:p>
        </c:txPr>
        <c:crossAx val="1993278127"/>
        <c:crosses val="autoZero"/>
        <c:crossBetween val="between"/>
        <c:dispUnits>
          <c:builtInUnit val="thousands"/>
        </c:dispUnits>
      </c:valAx>
      <c:valAx>
        <c:axId val="19933141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993317967"/>
        <c:crosses val="max"/>
        <c:crossBetween val="between"/>
        <c:dispUnits>
          <c:builtInUnit val="thousands"/>
        </c:dispUnits>
      </c:valAx>
      <c:catAx>
        <c:axId val="1993317967"/>
        <c:scaling>
          <c:orientation val="minMax"/>
        </c:scaling>
        <c:delete val="1"/>
        <c:axPos val="b"/>
        <c:numFmt formatCode="General" sourceLinked="1"/>
        <c:majorTickMark val="out"/>
        <c:minorTickMark val="none"/>
        <c:tickLblPos val="nextTo"/>
        <c:crossAx val="19933141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r>
              <a:rPr lang="en-US" b="1" baseline="0">
                <a:solidFill>
                  <a:schemeClr val="tx1"/>
                </a:solidFill>
              </a:rPr>
              <a:t>Profit by Branch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84304505723275"/>
          <c:y val="0.14259803921568628"/>
          <c:w val="0.66145190983737545"/>
          <c:h val="0.71150339663424422"/>
        </c:manualLayout>
      </c:layout>
      <c:barChart>
        <c:barDir val="bar"/>
        <c:grouping val="clustered"/>
        <c:varyColors val="0"/>
        <c:ser>
          <c:idx val="0"/>
          <c:order val="0"/>
          <c:tx>
            <c:strRef>
              <c:f>PVT!$B$56</c:f>
              <c:strCache>
                <c:ptCount val="1"/>
                <c:pt idx="0">
                  <c:v>Sum of Profit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PVT!$A$57:$A$72</c:f>
              <c:multiLvlStrCache>
                <c:ptCount val="10"/>
                <c:lvl>
                  <c:pt idx="0">
                    <c:v>Alex</c:v>
                  </c:pt>
                  <c:pt idx="1">
                    <c:v>Marasa Matrouh</c:v>
                  </c:pt>
                  <c:pt idx="2">
                    <c:v>Ismailia</c:v>
                  </c:pt>
                  <c:pt idx="3">
                    <c:v>Portsaied</c:v>
                  </c:pt>
                  <c:pt idx="4">
                    <c:v>Mansoura</c:v>
                  </c:pt>
                  <c:pt idx="5">
                    <c:v>Zagazig</c:v>
                  </c:pt>
                  <c:pt idx="6">
                    <c:v>Cairo</c:v>
                  </c:pt>
                  <c:pt idx="7">
                    <c:v>Giza</c:v>
                  </c:pt>
                  <c:pt idx="8">
                    <c:v>Aswan</c:v>
                  </c:pt>
                  <c:pt idx="9">
                    <c:v>Minia</c:v>
                  </c:pt>
                </c:lvl>
                <c:lvl>
                  <c:pt idx="0">
                    <c:v>Alexandria</c:v>
                  </c:pt>
                  <c:pt idx="2">
                    <c:v>Canal</c:v>
                  </c:pt>
                  <c:pt idx="4">
                    <c:v>Delta</c:v>
                  </c:pt>
                  <c:pt idx="6">
                    <c:v>G. Cairo</c:v>
                  </c:pt>
                  <c:pt idx="8">
                    <c:v>Upper Egypt</c:v>
                  </c:pt>
                </c:lvl>
              </c:multiLvlStrCache>
            </c:multiLvlStrRef>
          </c:cat>
          <c:val>
            <c:numRef>
              <c:f>PVT!$B$57:$B$72</c:f>
              <c:numCache>
                <c:formatCode>General</c:formatCode>
                <c:ptCount val="10"/>
                <c:pt idx="0">
                  <c:v>997830</c:v>
                </c:pt>
                <c:pt idx="1">
                  <c:v>1089795</c:v>
                </c:pt>
                <c:pt idx="2">
                  <c:v>1028574</c:v>
                </c:pt>
                <c:pt idx="3">
                  <c:v>1135566</c:v>
                </c:pt>
                <c:pt idx="4">
                  <c:v>1035432</c:v>
                </c:pt>
                <c:pt idx="5">
                  <c:v>1021320</c:v>
                </c:pt>
                <c:pt idx="6">
                  <c:v>1008450</c:v>
                </c:pt>
                <c:pt idx="7">
                  <c:v>1015272</c:v>
                </c:pt>
                <c:pt idx="8">
                  <c:v>965772</c:v>
                </c:pt>
                <c:pt idx="9">
                  <c:v>949446</c:v>
                </c:pt>
              </c:numCache>
            </c:numRef>
          </c:val>
          <c:extLst>
            <c:ext xmlns:c16="http://schemas.microsoft.com/office/drawing/2014/chart" uri="{C3380CC4-5D6E-409C-BE32-E72D297353CC}">
              <c16:uniqueId val="{00000000-908C-40B6-83CE-572BB33185A1}"/>
            </c:ext>
          </c:extLst>
        </c:ser>
        <c:ser>
          <c:idx val="1"/>
          <c:order val="1"/>
          <c:tx>
            <c:strRef>
              <c:f>PVT!$C$56</c:f>
              <c:strCache>
                <c:ptCount val="1"/>
                <c:pt idx="0">
                  <c:v>Sum of Profit after discount</c:v>
                </c:pt>
              </c:strCache>
            </c:strRef>
          </c:tx>
          <c:spPr>
            <a:solidFill>
              <a:srgbClr val="C0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PVT!$A$57:$A$72</c:f>
              <c:multiLvlStrCache>
                <c:ptCount val="10"/>
                <c:lvl>
                  <c:pt idx="0">
                    <c:v>Alex</c:v>
                  </c:pt>
                  <c:pt idx="1">
                    <c:v>Marasa Matrouh</c:v>
                  </c:pt>
                  <c:pt idx="2">
                    <c:v>Ismailia</c:v>
                  </c:pt>
                  <c:pt idx="3">
                    <c:v>Portsaied</c:v>
                  </c:pt>
                  <c:pt idx="4">
                    <c:v>Mansoura</c:v>
                  </c:pt>
                  <c:pt idx="5">
                    <c:v>Zagazig</c:v>
                  </c:pt>
                  <c:pt idx="6">
                    <c:v>Cairo</c:v>
                  </c:pt>
                  <c:pt idx="7">
                    <c:v>Giza</c:v>
                  </c:pt>
                  <c:pt idx="8">
                    <c:v>Aswan</c:v>
                  </c:pt>
                  <c:pt idx="9">
                    <c:v>Minia</c:v>
                  </c:pt>
                </c:lvl>
                <c:lvl>
                  <c:pt idx="0">
                    <c:v>Alexandria</c:v>
                  </c:pt>
                  <c:pt idx="2">
                    <c:v>Canal</c:v>
                  </c:pt>
                  <c:pt idx="4">
                    <c:v>Delta</c:v>
                  </c:pt>
                  <c:pt idx="6">
                    <c:v>G. Cairo</c:v>
                  </c:pt>
                  <c:pt idx="8">
                    <c:v>Upper Egypt</c:v>
                  </c:pt>
                </c:lvl>
              </c:multiLvlStrCache>
            </c:multiLvlStrRef>
          </c:cat>
          <c:val>
            <c:numRef>
              <c:f>PVT!$C$57:$C$72</c:f>
              <c:numCache>
                <c:formatCode>General</c:formatCode>
                <c:ptCount val="10"/>
                <c:pt idx="0">
                  <c:v>217480.5</c:v>
                </c:pt>
                <c:pt idx="1">
                  <c:v>250495.35</c:v>
                </c:pt>
                <c:pt idx="2">
                  <c:v>217147.5</c:v>
                </c:pt>
                <c:pt idx="3">
                  <c:v>248922</c:v>
                </c:pt>
                <c:pt idx="4">
                  <c:v>235471.5</c:v>
                </c:pt>
                <c:pt idx="5">
                  <c:v>222664.5</c:v>
                </c:pt>
                <c:pt idx="6">
                  <c:v>220864.5</c:v>
                </c:pt>
                <c:pt idx="7">
                  <c:v>217584</c:v>
                </c:pt>
                <c:pt idx="8">
                  <c:v>211347</c:v>
                </c:pt>
                <c:pt idx="9">
                  <c:v>201784.5</c:v>
                </c:pt>
              </c:numCache>
            </c:numRef>
          </c:val>
          <c:extLst>
            <c:ext xmlns:c16="http://schemas.microsoft.com/office/drawing/2014/chart" uri="{C3380CC4-5D6E-409C-BE32-E72D297353CC}">
              <c16:uniqueId val="{00000001-908C-40B6-83CE-572BB33185A1}"/>
            </c:ext>
          </c:extLst>
        </c:ser>
        <c:dLbls>
          <c:dLblPos val="outEnd"/>
          <c:showLegendKey val="0"/>
          <c:showVal val="1"/>
          <c:showCatName val="0"/>
          <c:showSerName val="0"/>
          <c:showPercent val="0"/>
          <c:showBubbleSize val="0"/>
        </c:dLbls>
        <c:gapWidth val="182"/>
        <c:axId val="746028463"/>
        <c:axId val="746040943"/>
      </c:barChart>
      <c:catAx>
        <c:axId val="74602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6040943"/>
        <c:crosses val="autoZero"/>
        <c:auto val="1"/>
        <c:lblAlgn val="ctr"/>
        <c:lblOffset val="100"/>
        <c:noMultiLvlLbl val="0"/>
      </c:catAx>
      <c:valAx>
        <c:axId val="7460409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6028463"/>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EG"/>
              </a:p>
            </c:txPr>
          </c:dispUnitsLbl>
        </c:dispUnits>
      </c:valAx>
      <c:spPr>
        <a:noFill/>
        <a:ln>
          <a:noFill/>
        </a:ln>
        <a:effectLst/>
      </c:spPr>
    </c:plotArea>
    <c:legend>
      <c:legendPos val="r"/>
      <c:layout>
        <c:manualLayout>
          <c:xMode val="edge"/>
          <c:yMode val="edge"/>
          <c:x val="0.46819922113572332"/>
          <c:y val="0.82926393392002473"/>
          <c:w val="0.51565127545045197"/>
          <c:h val="0.15563841284545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[Sales_Dashboard.xlsx]PVT!PivotTable10</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400" b="1" baseline="0">
                <a:solidFill>
                  <a:schemeClr val="tx1"/>
                </a:solidFill>
              </a:rPr>
              <a:t>Top sales by class</a:t>
            </a:r>
          </a:p>
        </c:rich>
      </c:tx>
      <c:layout>
        <c:manualLayout>
          <c:xMode val="edge"/>
          <c:yMode val="edge"/>
          <c:x val="0.34419217581149569"/>
          <c:y val="6.07064017660044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s>
    <c:plotArea>
      <c:layout/>
      <c:pieChart>
        <c:varyColors val="1"/>
        <c:ser>
          <c:idx val="0"/>
          <c:order val="0"/>
          <c:tx>
            <c:strRef>
              <c:f>PVT!$F$56</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BEF-4678-B160-A99E215A9712}"/>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BEF-4678-B160-A99E215A971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PVT!$E$57:$E$59</c:f>
              <c:strCache>
                <c:ptCount val="2"/>
                <c:pt idx="0">
                  <c:v>Smartphones</c:v>
                </c:pt>
                <c:pt idx="1">
                  <c:v>Tablets</c:v>
                </c:pt>
              </c:strCache>
            </c:strRef>
          </c:cat>
          <c:val>
            <c:numRef>
              <c:f>PVT!$F$57:$F$59</c:f>
              <c:numCache>
                <c:formatCode>General</c:formatCode>
                <c:ptCount val="2"/>
                <c:pt idx="0">
                  <c:v>49537.388096208721</c:v>
                </c:pt>
                <c:pt idx="1">
                  <c:v>70491.224862888484</c:v>
                </c:pt>
              </c:numCache>
            </c:numRef>
          </c:val>
          <c:extLst>
            <c:ext xmlns:c16="http://schemas.microsoft.com/office/drawing/2014/chart" uri="{C3380CC4-5D6E-409C-BE32-E72D297353CC}">
              <c16:uniqueId val="{00000004-4BEF-4678-B160-A99E215A97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[Sales_Dashboard.xlsx]PVT!PivotTable11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Qtr&amp;G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7185062074853"/>
          <c:y val="8.6021321625280978E-2"/>
          <c:w val="0.66625958769716898"/>
          <c:h val="0.81613834561002452"/>
        </c:manualLayout>
      </c:layout>
      <c:barChart>
        <c:barDir val="col"/>
        <c:grouping val="clustered"/>
        <c:varyColors val="0"/>
        <c:ser>
          <c:idx val="0"/>
          <c:order val="0"/>
          <c:tx>
            <c:strRef>
              <c:f>PVT!$F$63:$F$64</c:f>
              <c:strCache>
                <c:ptCount val="1"/>
                <c:pt idx="0">
                  <c:v>Alexandria</c:v>
                </c:pt>
              </c:strCache>
            </c:strRef>
          </c:tx>
          <c:spPr>
            <a:solidFill>
              <a:schemeClr val="accent1">
                <a:shade val="53000"/>
              </a:schemeClr>
            </a:solidFill>
            <a:ln>
              <a:noFill/>
            </a:ln>
            <a:effectLst/>
          </c:spPr>
          <c:invertIfNegative val="0"/>
          <c:cat>
            <c:strRef>
              <c:f>PVT!$E$65:$E$69</c:f>
              <c:strCache>
                <c:ptCount val="4"/>
                <c:pt idx="0">
                  <c:v>Qtr1</c:v>
                </c:pt>
                <c:pt idx="1">
                  <c:v>Qtr2</c:v>
                </c:pt>
                <c:pt idx="2">
                  <c:v>Qtr3</c:v>
                </c:pt>
                <c:pt idx="3">
                  <c:v>Qtr4</c:v>
                </c:pt>
              </c:strCache>
            </c:strRef>
          </c:cat>
          <c:val>
            <c:numRef>
              <c:f>PVT!$F$65:$F$69</c:f>
              <c:numCache>
                <c:formatCode>General</c:formatCode>
                <c:ptCount val="4"/>
                <c:pt idx="0">
                  <c:v>8936373</c:v>
                </c:pt>
                <c:pt idx="1">
                  <c:v>9866610</c:v>
                </c:pt>
                <c:pt idx="2">
                  <c:v>8043750</c:v>
                </c:pt>
                <c:pt idx="3">
                  <c:v>5546250</c:v>
                </c:pt>
              </c:numCache>
            </c:numRef>
          </c:val>
          <c:extLst>
            <c:ext xmlns:c16="http://schemas.microsoft.com/office/drawing/2014/chart" uri="{C3380CC4-5D6E-409C-BE32-E72D297353CC}">
              <c16:uniqueId val="{00000000-7C0C-4076-9BE2-777CF835C9CF}"/>
            </c:ext>
          </c:extLst>
        </c:ser>
        <c:ser>
          <c:idx val="1"/>
          <c:order val="1"/>
          <c:tx>
            <c:strRef>
              <c:f>PVT!$G$63:$G$64</c:f>
              <c:strCache>
                <c:ptCount val="1"/>
                <c:pt idx="0">
                  <c:v>Canal</c:v>
                </c:pt>
              </c:strCache>
            </c:strRef>
          </c:tx>
          <c:spPr>
            <a:solidFill>
              <a:schemeClr val="accent1">
                <a:shade val="76000"/>
              </a:schemeClr>
            </a:solidFill>
            <a:ln>
              <a:noFill/>
            </a:ln>
            <a:effectLst/>
          </c:spPr>
          <c:invertIfNegative val="0"/>
          <c:cat>
            <c:strRef>
              <c:f>PVT!$E$65:$E$69</c:f>
              <c:strCache>
                <c:ptCount val="4"/>
                <c:pt idx="0">
                  <c:v>Qtr1</c:v>
                </c:pt>
                <c:pt idx="1">
                  <c:v>Qtr2</c:v>
                </c:pt>
                <c:pt idx="2">
                  <c:v>Qtr3</c:v>
                </c:pt>
                <c:pt idx="3">
                  <c:v>Qtr4</c:v>
                </c:pt>
              </c:strCache>
            </c:strRef>
          </c:cat>
          <c:val>
            <c:numRef>
              <c:f>PVT!$G$65:$G$69</c:f>
              <c:numCache>
                <c:formatCode>General</c:formatCode>
                <c:ptCount val="4"/>
                <c:pt idx="0">
                  <c:v>8578170</c:v>
                </c:pt>
                <c:pt idx="1">
                  <c:v>9390150</c:v>
                </c:pt>
                <c:pt idx="2">
                  <c:v>9204480</c:v>
                </c:pt>
                <c:pt idx="3">
                  <c:v>6788610</c:v>
                </c:pt>
              </c:numCache>
            </c:numRef>
          </c:val>
          <c:extLst>
            <c:ext xmlns:c16="http://schemas.microsoft.com/office/drawing/2014/chart" uri="{C3380CC4-5D6E-409C-BE32-E72D297353CC}">
              <c16:uniqueId val="{00000009-B7EB-4C98-8E6F-F513D80D34AB}"/>
            </c:ext>
          </c:extLst>
        </c:ser>
        <c:ser>
          <c:idx val="2"/>
          <c:order val="2"/>
          <c:tx>
            <c:strRef>
              <c:f>PVT!$H$63:$H$64</c:f>
              <c:strCache>
                <c:ptCount val="1"/>
                <c:pt idx="0">
                  <c:v>Delta</c:v>
                </c:pt>
              </c:strCache>
            </c:strRef>
          </c:tx>
          <c:spPr>
            <a:solidFill>
              <a:schemeClr val="accent1"/>
            </a:solidFill>
            <a:ln>
              <a:noFill/>
            </a:ln>
            <a:effectLst/>
          </c:spPr>
          <c:invertIfNegative val="0"/>
          <c:cat>
            <c:strRef>
              <c:f>PVT!$E$65:$E$69</c:f>
              <c:strCache>
                <c:ptCount val="4"/>
                <c:pt idx="0">
                  <c:v>Qtr1</c:v>
                </c:pt>
                <c:pt idx="1">
                  <c:v>Qtr2</c:v>
                </c:pt>
                <c:pt idx="2">
                  <c:v>Qtr3</c:v>
                </c:pt>
                <c:pt idx="3">
                  <c:v>Qtr4</c:v>
                </c:pt>
              </c:strCache>
            </c:strRef>
          </c:cat>
          <c:val>
            <c:numRef>
              <c:f>PVT!$H$65:$H$69</c:f>
              <c:numCache>
                <c:formatCode>General</c:formatCode>
                <c:ptCount val="4"/>
                <c:pt idx="0">
                  <c:v>8235090</c:v>
                </c:pt>
                <c:pt idx="1">
                  <c:v>8912610</c:v>
                </c:pt>
                <c:pt idx="2">
                  <c:v>8747820</c:v>
                </c:pt>
                <c:pt idx="3">
                  <c:v>6076800</c:v>
                </c:pt>
              </c:numCache>
            </c:numRef>
          </c:val>
          <c:extLst>
            <c:ext xmlns:c16="http://schemas.microsoft.com/office/drawing/2014/chart" uri="{C3380CC4-5D6E-409C-BE32-E72D297353CC}">
              <c16:uniqueId val="{0000000A-B7EB-4C98-8E6F-F513D80D34AB}"/>
            </c:ext>
          </c:extLst>
        </c:ser>
        <c:ser>
          <c:idx val="3"/>
          <c:order val="3"/>
          <c:tx>
            <c:strRef>
              <c:f>PVT!$I$63:$I$64</c:f>
              <c:strCache>
                <c:ptCount val="1"/>
                <c:pt idx="0">
                  <c:v>G. Cairo</c:v>
                </c:pt>
              </c:strCache>
            </c:strRef>
          </c:tx>
          <c:spPr>
            <a:solidFill>
              <a:schemeClr val="accent1">
                <a:tint val="77000"/>
              </a:schemeClr>
            </a:solidFill>
            <a:ln>
              <a:noFill/>
            </a:ln>
            <a:effectLst/>
          </c:spPr>
          <c:invertIfNegative val="0"/>
          <c:cat>
            <c:strRef>
              <c:f>PVT!$E$65:$E$69</c:f>
              <c:strCache>
                <c:ptCount val="4"/>
                <c:pt idx="0">
                  <c:v>Qtr1</c:v>
                </c:pt>
                <c:pt idx="1">
                  <c:v>Qtr2</c:v>
                </c:pt>
                <c:pt idx="2">
                  <c:v>Qtr3</c:v>
                </c:pt>
                <c:pt idx="3">
                  <c:v>Qtr4</c:v>
                </c:pt>
              </c:strCache>
            </c:strRef>
          </c:cat>
          <c:val>
            <c:numRef>
              <c:f>PVT!$I$65:$I$69</c:f>
              <c:numCache>
                <c:formatCode>General</c:formatCode>
                <c:ptCount val="4"/>
                <c:pt idx="0">
                  <c:v>7507710</c:v>
                </c:pt>
                <c:pt idx="1">
                  <c:v>8365680</c:v>
                </c:pt>
                <c:pt idx="2">
                  <c:v>8914410</c:v>
                </c:pt>
                <c:pt idx="3">
                  <c:v>6917670</c:v>
                </c:pt>
              </c:numCache>
            </c:numRef>
          </c:val>
          <c:extLst>
            <c:ext xmlns:c16="http://schemas.microsoft.com/office/drawing/2014/chart" uri="{C3380CC4-5D6E-409C-BE32-E72D297353CC}">
              <c16:uniqueId val="{0000000B-B7EB-4C98-8E6F-F513D80D34AB}"/>
            </c:ext>
          </c:extLst>
        </c:ser>
        <c:ser>
          <c:idx val="4"/>
          <c:order val="4"/>
          <c:tx>
            <c:strRef>
              <c:f>PVT!$J$63:$J$64</c:f>
              <c:strCache>
                <c:ptCount val="1"/>
                <c:pt idx="0">
                  <c:v>Upper Egypt</c:v>
                </c:pt>
              </c:strCache>
            </c:strRef>
          </c:tx>
          <c:spPr>
            <a:solidFill>
              <a:schemeClr val="accent1">
                <a:tint val="54000"/>
              </a:schemeClr>
            </a:solidFill>
            <a:ln>
              <a:noFill/>
            </a:ln>
            <a:effectLst/>
          </c:spPr>
          <c:invertIfNegative val="0"/>
          <c:cat>
            <c:strRef>
              <c:f>PVT!$E$65:$E$69</c:f>
              <c:strCache>
                <c:ptCount val="4"/>
                <c:pt idx="0">
                  <c:v>Qtr1</c:v>
                </c:pt>
                <c:pt idx="1">
                  <c:v>Qtr2</c:v>
                </c:pt>
                <c:pt idx="2">
                  <c:v>Qtr3</c:v>
                </c:pt>
                <c:pt idx="3">
                  <c:v>Qtr4</c:v>
                </c:pt>
              </c:strCache>
            </c:strRef>
          </c:cat>
          <c:val>
            <c:numRef>
              <c:f>PVT!$J$65:$J$69</c:f>
              <c:numCache>
                <c:formatCode>General</c:formatCode>
                <c:ptCount val="4"/>
                <c:pt idx="0">
                  <c:v>7626600</c:v>
                </c:pt>
                <c:pt idx="1">
                  <c:v>7637490</c:v>
                </c:pt>
                <c:pt idx="2">
                  <c:v>8464410</c:v>
                </c:pt>
                <c:pt idx="3">
                  <c:v>6313230</c:v>
                </c:pt>
              </c:numCache>
            </c:numRef>
          </c:val>
          <c:extLst>
            <c:ext xmlns:c16="http://schemas.microsoft.com/office/drawing/2014/chart" uri="{C3380CC4-5D6E-409C-BE32-E72D297353CC}">
              <c16:uniqueId val="{0000000C-B7EB-4C98-8E6F-F513D80D34AB}"/>
            </c:ext>
          </c:extLst>
        </c:ser>
        <c:dLbls>
          <c:showLegendKey val="0"/>
          <c:showVal val="0"/>
          <c:showCatName val="0"/>
          <c:showSerName val="0"/>
          <c:showPercent val="0"/>
          <c:showBubbleSize val="0"/>
        </c:dLbls>
        <c:gapWidth val="219"/>
        <c:overlap val="-27"/>
        <c:axId val="745981903"/>
        <c:axId val="745973743"/>
      </c:barChart>
      <c:catAx>
        <c:axId val="74598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5973743"/>
        <c:crosses val="autoZero"/>
        <c:auto val="1"/>
        <c:lblAlgn val="ctr"/>
        <c:lblOffset val="100"/>
        <c:noMultiLvlLbl val="0"/>
      </c:catAx>
      <c:valAx>
        <c:axId val="745973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4598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[Sales_Dashboard.xlsx]PVT!PivotTable13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FFFF"/>
                </a:solidFill>
              </a:rPr>
              <a:t>Sales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99FF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ln w="28575" cap="rnd">
            <a:solidFill>
              <a:schemeClr val="bg1">
                <a:lumMod val="85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76822075029618E-2"/>
          <c:y val="0.13026821233376698"/>
          <c:w val="0.92964635584994071"/>
          <c:h val="0.63574799900272527"/>
        </c:manualLayout>
      </c:layout>
      <c:lineChart>
        <c:grouping val="standard"/>
        <c:varyColors val="0"/>
        <c:ser>
          <c:idx val="0"/>
          <c:order val="0"/>
          <c:tx>
            <c:strRef>
              <c:f>PVT!$M$60</c:f>
              <c:strCache>
                <c:ptCount val="1"/>
                <c:pt idx="0">
                  <c:v>Total</c:v>
                </c:pt>
              </c:strCache>
            </c:strRef>
          </c:tx>
          <c:spPr>
            <a:ln w="28575" cap="rnd">
              <a:solidFill>
                <a:schemeClr val="bg1">
                  <a:lumMod val="85000"/>
                </a:schemeClr>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PVT!$L$61:$L$64</c:f>
              <c:strCache>
                <c:ptCount val="3"/>
                <c:pt idx="0">
                  <c:v>2012</c:v>
                </c:pt>
                <c:pt idx="1">
                  <c:v>2013</c:v>
                </c:pt>
                <c:pt idx="2">
                  <c:v>2014</c:v>
                </c:pt>
              </c:strCache>
            </c:strRef>
          </c:cat>
          <c:val>
            <c:numRef>
              <c:f>PVT!$M$61:$M$64</c:f>
              <c:numCache>
                <c:formatCode>General</c:formatCode>
                <c:ptCount val="3"/>
                <c:pt idx="0">
                  <c:v>59015523</c:v>
                </c:pt>
                <c:pt idx="1">
                  <c:v>58545540</c:v>
                </c:pt>
                <c:pt idx="2">
                  <c:v>42512850</c:v>
                </c:pt>
              </c:numCache>
            </c:numRef>
          </c:val>
          <c:smooth val="0"/>
          <c:extLst>
            <c:ext xmlns:c16="http://schemas.microsoft.com/office/drawing/2014/chart" uri="{C3380CC4-5D6E-409C-BE32-E72D297353CC}">
              <c16:uniqueId val="{00000000-26CC-4552-8FB8-385B1410AE67}"/>
            </c:ext>
          </c:extLst>
        </c:ser>
        <c:dLbls>
          <c:dLblPos val="t"/>
          <c:showLegendKey val="0"/>
          <c:showVal val="1"/>
          <c:showCatName val="0"/>
          <c:showSerName val="0"/>
          <c:showPercent val="0"/>
          <c:showBubbleSize val="0"/>
        </c:dLbls>
        <c:smooth val="0"/>
        <c:axId val="594982272"/>
        <c:axId val="457219216"/>
      </c:lineChart>
      <c:catAx>
        <c:axId val="594982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7219216"/>
        <c:crosses val="autoZero"/>
        <c:auto val="1"/>
        <c:lblAlgn val="ctr"/>
        <c:lblOffset val="100"/>
        <c:noMultiLvlLbl val="0"/>
      </c:catAx>
      <c:valAx>
        <c:axId val="457219216"/>
        <c:scaling>
          <c:orientation val="minMax"/>
        </c:scaling>
        <c:delete val="1"/>
        <c:axPos val="l"/>
        <c:numFmt formatCode="General" sourceLinked="1"/>
        <c:majorTickMark val="none"/>
        <c:minorTickMark val="none"/>
        <c:tickLblPos val="nextTo"/>
        <c:crossAx val="5949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341259</xdr:colOff>
      <xdr:row>8</xdr:row>
      <xdr:rowOff>170758</xdr:rowOff>
    </xdr:from>
    <xdr:to>
      <xdr:col>15</xdr:col>
      <xdr:colOff>117999</xdr:colOff>
      <xdr:row>13</xdr:row>
      <xdr:rowOff>125446</xdr:rowOff>
    </xdr:to>
    <xdr:pic>
      <xdr:nvPicPr>
        <xdr:cNvPr id="2" name="Picture 1" descr="Premium Vector | Have a nice day cartoon character and greeting text hand  drawn lettering and smiling sun wishes you a good day vector color  illustration retro style">
          <a:extLst>
            <a:ext uri="{FF2B5EF4-FFF2-40B4-BE49-F238E27FC236}">
              <a16:creationId xmlns:a16="http://schemas.microsoft.com/office/drawing/2014/main" id="{032A5AED-7A14-4D3D-B096-23AAA5D63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807731">
          <a:off x="7980309" y="1685233"/>
          <a:ext cx="995940" cy="1050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271830</xdr:colOff>
      <xdr:row>4</xdr:row>
      <xdr:rowOff>180241</xdr:rowOff>
    </xdr:from>
    <xdr:to>
      <xdr:col>13</xdr:col>
      <xdr:colOff>603007</xdr:colOff>
      <xdr:row>9</xdr:row>
      <xdr:rowOff>19050</xdr:rowOff>
    </xdr:to>
    <xdr:pic>
      <xdr:nvPicPr>
        <xdr:cNvPr id="3" name="Picture 2" descr="Best Wishes Images – Browse 142,909 Stock Photos, Vectors, and Video |  Adobe Stock">
          <a:extLst>
            <a:ext uri="{FF2B5EF4-FFF2-40B4-BE49-F238E27FC236}">
              <a16:creationId xmlns:a16="http://schemas.microsoft.com/office/drawing/2014/main" id="{5236EC46-20D6-460C-AF12-3F285AD462D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619" t="13033" r="9734" b="9343"/>
        <a:stretch/>
      </xdr:blipFill>
      <xdr:spPr bwMode="auto">
        <a:xfrm>
          <a:off x="7301280" y="818416"/>
          <a:ext cx="940777" cy="934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13187</xdr:colOff>
      <xdr:row>16</xdr:row>
      <xdr:rowOff>163488</xdr:rowOff>
    </xdr:from>
    <xdr:to>
      <xdr:col>15</xdr:col>
      <xdr:colOff>380265</xdr:colOff>
      <xdr:row>18</xdr:row>
      <xdr:rowOff>156064</xdr:rowOff>
    </xdr:to>
    <xdr:pic>
      <xdr:nvPicPr>
        <xdr:cNvPr id="4" name="Picture 3" descr="https://signature.freefire-name.com/img.php?f=2&amp;t=Ahmed%20Ismail%20Attia">
          <a:extLst>
            <a:ext uri="{FF2B5EF4-FFF2-40B4-BE49-F238E27FC236}">
              <a16:creationId xmlns:a16="http://schemas.microsoft.com/office/drawing/2014/main" id="{70C87F91-BAD6-4EC4-B4CB-EBD041F92DF2}"/>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3792" t="30837" r="24377" b="7929"/>
        <a:stretch/>
      </xdr:blipFill>
      <xdr:spPr bwMode="auto">
        <a:xfrm rot="20881192">
          <a:off x="7042637" y="3430563"/>
          <a:ext cx="2195878" cy="430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55756</xdr:colOff>
      <xdr:row>10</xdr:row>
      <xdr:rowOff>47111</xdr:rowOff>
    </xdr:from>
    <xdr:to>
      <xdr:col>13</xdr:col>
      <xdr:colOff>270252</xdr:colOff>
      <xdr:row>15</xdr:row>
      <xdr:rowOff>44822</xdr:rowOff>
    </xdr:to>
    <xdr:pic>
      <xdr:nvPicPr>
        <xdr:cNvPr id="6" name="Picture 5" descr="Good luck PNG Designs for T Shirt &amp; Merch">
          <a:extLst>
            <a:ext uri="{FF2B5EF4-FFF2-40B4-BE49-F238E27FC236}">
              <a16:creationId xmlns:a16="http://schemas.microsoft.com/office/drawing/2014/main" id="{32852212-777B-4352-BD40-A04004B3702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21113819">
          <a:off x="7085206" y="1999736"/>
          <a:ext cx="824096" cy="1093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331470</xdr:colOff>
      <xdr:row>50</xdr:row>
      <xdr:rowOff>106680</xdr:rowOff>
    </xdr:from>
    <xdr:to>
      <xdr:col>15</xdr:col>
      <xdr:colOff>476250</xdr:colOff>
      <xdr:row>79</xdr:row>
      <xdr:rowOff>148590</xdr:rowOff>
    </xdr:to>
    <xdr:sp macro="" textlink="">
      <xdr:nvSpPr>
        <xdr:cNvPr id="38" name="Rectangle: Rounded Corners 37">
          <a:extLst>
            <a:ext uri="{FF2B5EF4-FFF2-40B4-BE49-F238E27FC236}">
              <a16:creationId xmlns:a16="http://schemas.microsoft.com/office/drawing/2014/main" id="{F21C68FE-A6CE-F6A3-B229-89931EF739BB}"/>
            </a:ext>
          </a:extLst>
        </xdr:cNvPr>
        <xdr:cNvSpPr/>
      </xdr:nvSpPr>
      <xdr:spPr>
        <a:xfrm>
          <a:off x="331470" y="8926830"/>
          <a:ext cx="10660380" cy="5124450"/>
        </a:xfrm>
        <a:prstGeom prst="roundRect">
          <a:avLst>
            <a:gd name="adj" fmla="val 3993"/>
          </a:avLst>
        </a:prstGeom>
        <a:solidFill>
          <a:schemeClr val="bg1">
            <a:lumMod val="95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1" anchor="t"/>
        <a:lstStyle/>
        <a:p>
          <a:pPr algn="l"/>
          <a:endParaRPr lang="ar-EG" sz="1100"/>
        </a:p>
      </xdr:txBody>
    </xdr:sp>
    <xdr:clientData/>
  </xdr:twoCellAnchor>
  <xdr:twoCellAnchor>
    <xdr:from>
      <xdr:col>1</xdr:col>
      <xdr:colOff>128419</xdr:colOff>
      <xdr:row>4</xdr:row>
      <xdr:rowOff>25549</xdr:rowOff>
    </xdr:from>
    <xdr:to>
      <xdr:col>16</xdr:col>
      <xdr:colOff>4482</xdr:colOff>
      <xdr:row>34</xdr:row>
      <xdr:rowOff>129988</xdr:rowOff>
    </xdr:to>
    <xdr:sp macro="" textlink="">
      <xdr:nvSpPr>
        <xdr:cNvPr id="20" name="Rectangle: Rounded Corners 19">
          <a:extLst>
            <a:ext uri="{FF2B5EF4-FFF2-40B4-BE49-F238E27FC236}">
              <a16:creationId xmlns:a16="http://schemas.microsoft.com/office/drawing/2014/main" id="{A81159F5-038D-9FC8-55DF-C90C5BF6AC66}"/>
            </a:ext>
          </a:extLst>
        </xdr:cNvPr>
        <xdr:cNvSpPr/>
      </xdr:nvSpPr>
      <xdr:spPr>
        <a:xfrm>
          <a:off x="769395" y="760655"/>
          <a:ext cx="9490711" cy="5667039"/>
        </a:xfrm>
        <a:prstGeom prst="roundRect">
          <a:avLst>
            <a:gd name="adj" fmla="val 2933"/>
          </a:avLst>
        </a:prstGeom>
        <a:solidFill>
          <a:schemeClr val="tx1"/>
        </a:solidFill>
      </xdr:spPr>
      <xdr:style>
        <a:lnRef idx="2">
          <a:schemeClr val="accent5"/>
        </a:lnRef>
        <a:fillRef idx="1">
          <a:schemeClr val="lt1"/>
        </a:fillRef>
        <a:effectRef idx="0">
          <a:schemeClr val="accent5"/>
        </a:effectRef>
        <a:fontRef idx="minor">
          <a:schemeClr val="dk1"/>
        </a:fontRef>
      </xdr:style>
      <xdr:txBody>
        <a:bodyPr vertOverflow="clip" horzOverflow="clip" rtlCol="1" anchor="t"/>
        <a:lstStyle/>
        <a:p>
          <a:pPr algn="l"/>
          <a:endParaRPr lang="ar-EG" sz="1100"/>
        </a:p>
      </xdr:txBody>
    </xdr:sp>
    <xdr:clientData/>
  </xdr:twoCellAnchor>
  <xdr:twoCellAnchor>
    <xdr:from>
      <xdr:col>3</xdr:col>
      <xdr:colOff>381497</xdr:colOff>
      <xdr:row>8</xdr:row>
      <xdr:rowOff>132687</xdr:rowOff>
    </xdr:from>
    <xdr:to>
      <xdr:col>9</xdr:col>
      <xdr:colOff>361950</xdr:colOff>
      <xdr:row>20</xdr:row>
      <xdr:rowOff>175260</xdr:rowOff>
    </xdr:to>
    <xdr:graphicFrame macro="">
      <xdr:nvGraphicFramePr>
        <xdr:cNvPr id="2" name="Chart 1">
          <a:extLst>
            <a:ext uri="{FF2B5EF4-FFF2-40B4-BE49-F238E27FC236}">
              <a16:creationId xmlns:a16="http://schemas.microsoft.com/office/drawing/2014/main" id="{13C5DFB6-576C-44DF-9165-9DFD0632A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481586</xdr:colOff>
      <xdr:row>8</xdr:row>
      <xdr:rowOff>115255</xdr:rowOff>
    </xdr:from>
    <xdr:to>
      <xdr:col>15</xdr:col>
      <xdr:colOff>578224</xdr:colOff>
      <xdr:row>21</xdr:row>
      <xdr:rowOff>20767</xdr:rowOff>
    </xdr:to>
    <xdr:graphicFrame macro="">
      <xdr:nvGraphicFramePr>
        <xdr:cNvPr id="3" name="Chart 2">
          <a:extLst>
            <a:ext uri="{FF2B5EF4-FFF2-40B4-BE49-F238E27FC236}">
              <a16:creationId xmlns:a16="http://schemas.microsoft.com/office/drawing/2014/main" id="{4029E0CB-E1B4-41FA-A711-94BC9458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396108</xdr:colOff>
      <xdr:row>4</xdr:row>
      <xdr:rowOff>118504</xdr:rowOff>
    </xdr:from>
    <xdr:to>
      <xdr:col>15</xdr:col>
      <xdr:colOff>491490</xdr:colOff>
      <xdr:row>7</xdr:row>
      <xdr:rowOff>182879</xdr:rowOff>
    </xdr:to>
    <mc:AlternateContent xmlns:mc="http://schemas.openxmlformats.org/markup-compatibility/2006">
      <mc:Choice xmlns:a14="http://schemas.microsoft.com/office/drawing/2010/main" Requires="a14">
        <xdr:graphicFrame macro="">
          <xdr:nvGraphicFramePr>
            <xdr:cNvPr id="6" name="Class">
              <a:extLst>
                <a:ext uri="{FF2B5EF4-FFF2-40B4-BE49-F238E27FC236}">
                  <a16:creationId xmlns:a16="http://schemas.microsoft.com/office/drawing/2014/main" id="{D47132B2-91ED-489B-9119-EFB9FF284CF0}"/>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7460937" y="858733"/>
              <a:ext cx="2664410" cy="668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212913</xdr:colOff>
      <xdr:row>6</xdr:row>
      <xdr:rowOff>110490</xdr:rowOff>
    </xdr:from>
    <xdr:to>
      <xdr:col>3</xdr:col>
      <xdr:colOff>340659</xdr:colOff>
      <xdr:row>13</xdr:row>
      <xdr:rowOff>22860</xdr:rowOff>
    </xdr:to>
    <mc:AlternateContent xmlns:mc="http://schemas.openxmlformats.org/markup-compatibility/2006">
      <mc:Choice xmlns:a14="http://schemas.microsoft.com/office/drawing/2010/main" Requires="a14">
        <xdr:graphicFrame macro="">
          <xdr:nvGraphicFramePr>
            <xdr:cNvPr id="7" name="Years (Date)">
              <a:extLst>
                <a:ext uri="{FF2B5EF4-FFF2-40B4-BE49-F238E27FC236}">
                  <a16:creationId xmlns:a16="http://schemas.microsoft.com/office/drawing/2014/main" id="{D81DAF04-8BF5-4D39-810A-AEA8EB7AEC4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855170" y="1269819"/>
              <a:ext cx="1412260" cy="1207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212913</xdr:colOff>
      <xdr:row>13</xdr:row>
      <xdr:rowOff>26670</xdr:rowOff>
    </xdr:from>
    <xdr:to>
      <xdr:col>3</xdr:col>
      <xdr:colOff>300094</xdr:colOff>
      <xdr:row>22</xdr:row>
      <xdr:rowOff>99060</xdr:rowOff>
    </xdr:to>
    <mc:AlternateContent xmlns:mc="http://schemas.openxmlformats.org/markup-compatibility/2006">
      <mc:Choice xmlns:a14="http://schemas.microsoft.com/office/drawing/2010/main" Requires="a14">
        <xdr:graphicFrame macro="">
          <xdr:nvGraphicFramePr>
            <xdr:cNvPr id="8" name="G. Segment">
              <a:extLst>
                <a:ext uri="{FF2B5EF4-FFF2-40B4-BE49-F238E27FC236}">
                  <a16:creationId xmlns:a16="http://schemas.microsoft.com/office/drawing/2014/main" id="{37A528A5-28B6-4B39-B4AC-1DAC3194FEE7}"/>
                </a:ext>
              </a:extLst>
            </xdr:cNvPr>
            <xdr:cNvGraphicFramePr/>
          </xdr:nvGraphicFramePr>
          <xdr:xfrm>
            <a:off x="0" y="0"/>
            <a:ext cx="0" cy="0"/>
          </xdr:xfrm>
          <a:graphic>
            <a:graphicData uri="http://schemas.microsoft.com/office/drawing/2010/slicer">
              <sle:slicer xmlns:sle="http://schemas.microsoft.com/office/drawing/2010/slicer" name="G. Segment"/>
            </a:graphicData>
          </a:graphic>
        </xdr:graphicFrame>
      </mc:Choice>
      <mc:Fallback>
        <xdr:sp macro="" textlink="">
          <xdr:nvSpPr>
            <xdr:cNvPr id="0" name=""/>
            <xdr:cNvSpPr>
              <a:spLocks noTextEdit="1"/>
            </xdr:cNvSpPr>
          </xdr:nvSpPr>
          <xdr:spPr>
            <a:xfrm>
              <a:off x="855170" y="2481399"/>
              <a:ext cx="1371695" cy="173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212913</xdr:colOff>
      <xdr:row>22</xdr:row>
      <xdr:rowOff>95250</xdr:rowOff>
    </xdr:from>
    <xdr:to>
      <xdr:col>3</xdr:col>
      <xdr:colOff>311524</xdr:colOff>
      <xdr:row>34</xdr:row>
      <xdr:rowOff>22412</xdr:rowOff>
    </xdr:to>
    <mc:AlternateContent xmlns:mc="http://schemas.openxmlformats.org/markup-compatibility/2006">
      <mc:Choice xmlns:a14="http://schemas.microsoft.com/office/drawing/2010/main" Requires="a14">
        <xdr:graphicFrame macro="">
          <xdr:nvGraphicFramePr>
            <xdr:cNvPr id="9" name="Branch">
              <a:extLst>
                <a:ext uri="{FF2B5EF4-FFF2-40B4-BE49-F238E27FC236}">
                  <a16:creationId xmlns:a16="http://schemas.microsoft.com/office/drawing/2014/main" id="{9E01B549-9A17-4ADE-886E-8E3AA00FCB1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55170" y="4215493"/>
              <a:ext cx="1383125" cy="2147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380552</xdr:colOff>
      <xdr:row>5</xdr:row>
      <xdr:rowOff>201536</xdr:rowOff>
    </xdr:from>
    <xdr:ext cx="1197238" cy="349942"/>
    <xdr:sp macro="" textlink="PVT!A14">
      <xdr:nvSpPr>
        <xdr:cNvPr id="11" name="Rectangle: Rounded Corners 10">
          <a:extLst>
            <a:ext uri="{FF2B5EF4-FFF2-40B4-BE49-F238E27FC236}">
              <a16:creationId xmlns:a16="http://schemas.microsoft.com/office/drawing/2014/main" id="{6210EDC8-A962-3E9E-6796-BB9BB676CA19}"/>
            </a:ext>
          </a:extLst>
        </xdr:cNvPr>
        <xdr:cNvSpPr/>
      </xdr:nvSpPr>
      <xdr:spPr>
        <a:xfrm>
          <a:off x="2303481" y="1120418"/>
          <a:ext cx="1197238" cy="349942"/>
        </a:xfrm>
        <a:prstGeom prst="roundRect">
          <a:avLst>
            <a:gd name="adj" fmla="val 28842"/>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rgbClr val="66FFFF"/>
          </a:solidFill>
        </a:ln>
      </xdr:spPr>
      <xdr:style>
        <a:lnRef idx="0">
          <a:scrgbClr r="0" g="0" b="0"/>
        </a:lnRef>
        <a:fillRef idx="0">
          <a:scrgbClr r="0" g="0" b="0"/>
        </a:fillRef>
        <a:effectRef idx="0">
          <a:scrgbClr r="0" g="0" b="0"/>
        </a:effectRef>
        <a:fontRef idx="minor">
          <a:schemeClr val="lt1"/>
        </a:fontRef>
      </xdr:style>
      <xdr:txBody>
        <a:bodyPr vertOverflow="clip" horzOverflow="clip" rtlCol="1" anchor="ctr" anchorCtr="1">
          <a:noAutofit/>
        </a:bodyPr>
        <a:lstStyle/>
        <a:p>
          <a:pPr algn="l"/>
          <a:fld id="{B7C86B50-B738-43BD-A266-845688D9D79E}" type="TxLink">
            <a:rPr lang="en-US" sz="1100" b="0" i="0" u="none" strike="noStrike">
              <a:ln w="6350" cmpd="sng">
                <a:solidFill>
                  <a:schemeClr val="bg1"/>
                </a:solidFill>
              </a:ln>
              <a:solidFill>
                <a:schemeClr val="bg1"/>
              </a:solidFill>
              <a:effectLst/>
              <a:latin typeface="Arial"/>
              <a:cs typeface="Arial"/>
            </a:rPr>
            <a:pPr algn="l"/>
            <a:t>10,247,457</a:t>
          </a:fld>
          <a:endParaRPr lang="ar-EG" sz="1100">
            <a:ln w="6350" cmpd="sng">
              <a:solidFill>
                <a:schemeClr val="bg1"/>
              </a:solidFill>
            </a:ln>
            <a:solidFill>
              <a:schemeClr val="bg1"/>
            </a:solidFill>
            <a:effectLst/>
          </a:endParaRPr>
        </a:p>
      </xdr:txBody>
    </xdr:sp>
    <xdr:clientData/>
  </xdr:oneCellAnchor>
  <xdr:oneCellAnchor>
    <xdr:from>
      <xdr:col>5</xdr:col>
      <xdr:colOff>379447</xdr:colOff>
      <xdr:row>5</xdr:row>
      <xdr:rowOff>204006</xdr:rowOff>
    </xdr:from>
    <xdr:ext cx="1197864" cy="347472"/>
    <xdr:sp macro="" textlink="PVT!B14">
      <xdr:nvSpPr>
        <xdr:cNvPr id="12" name="Rectangle: Rounded Corners 11">
          <a:extLst>
            <a:ext uri="{FF2B5EF4-FFF2-40B4-BE49-F238E27FC236}">
              <a16:creationId xmlns:a16="http://schemas.microsoft.com/office/drawing/2014/main" id="{753563C9-6E81-D604-222A-67E58A1D4127}"/>
            </a:ext>
          </a:extLst>
        </xdr:cNvPr>
        <xdr:cNvSpPr/>
      </xdr:nvSpPr>
      <xdr:spPr>
        <a:xfrm>
          <a:off x="3584329" y="1122888"/>
          <a:ext cx="1197864" cy="347472"/>
        </a:xfrm>
        <a:prstGeom prst="roundRect">
          <a:avLst>
            <a:gd name="adj" fmla="val 23431"/>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rgbClr val="66FFFF"/>
          </a:solidFill>
        </a:ln>
      </xdr:spPr>
      <xdr:style>
        <a:lnRef idx="0">
          <a:scrgbClr r="0" g="0" b="0"/>
        </a:lnRef>
        <a:fillRef idx="0">
          <a:scrgbClr r="0" g="0" b="0"/>
        </a:fillRef>
        <a:effectRef idx="0">
          <a:scrgbClr r="0" g="0" b="0"/>
        </a:effectRef>
        <a:fontRef idx="minor">
          <a:schemeClr val="lt1"/>
        </a:fontRef>
      </xdr:style>
      <xdr:txBody>
        <a:bodyPr vertOverflow="clip" horzOverflow="clip" rtlCol="1" anchor="ctr" anchorCtr="1">
          <a:noAutofit/>
        </a:bodyPr>
        <a:lstStyle/>
        <a:p>
          <a:pPr marL="0" indent="0" algn="l"/>
          <a:fld id="{7DD2A785-8AEE-4272-B65B-0FB4FA6BE896}" type="TxLink">
            <a:rPr lang="en-US" sz="1100" b="0" i="0" u="none" strike="noStrike">
              <a:ln w="6350" cmpd="sng">
                <a:solidFill>
                  <a:schemeClr val="bg1"/>
                </a:solidFill>
              </a:ln>
              <a:solidFill>
                <a:schemeClr val="bg1"/>
              </a:solidFill>
              <a:effectLst/>
              <a:latin typeface="Arial"/>
              <a:ea typeface="+mn-ea"/>
              <a:cs typeface="Arial"/>
            </a:rPr>
            <a:pPr marL="0" indent="0" algn="l"/>
            <a:t>43,608</a:t>
          </a:fld>
          <a:endParaRPr lang="ar-EG" sz="1100" b="0" i="0" u="none" strike="noStrike">
            <a:ln w="6350" cmpd="sng">
              <a:solidFill>
                <a:schemeClr val="bg1"/>
              </a:solidFill>
            </a:ln>
            <a:solidFill>
              <a:schemeClr val="bg1"/>
            </a:solidFill>
            <a:effectLst/>
            <a:latin typeface="Arial"/>
            <a:ea typeface="+mn-ea"/>
            <a:cs typeface="Arial"/>
          </a:endParaRPr>
        </a:p>
      </xdr:txBody>
    </xdr:sp>
    <xdr:clientData/>
  </xdr:oneCellAnchor>
  <xdr:oneCellAnchor>
    <xdr:from>
      <xdr:col>7</xdr:col>
      <xdr:colOff>378968</xdr:colOff>
      <xdr:row>5</xdr:row>
      <xdr:rowOff>204006</xdr:rowOff>
    </xdr:from>
    <xdr:ext cx="1197864" cy="347472"/>
    <xdr:sp macro="" textlink="PVT!C14">
      <xdr:nvSpPr>
        <xdr:cNvPr id="18" name="Rectangle: Rounded Corners 17">
          <a:extLst>
            <a:ext uri="{FF2B5EF4-FFF2-40B4-BE49-F238E27FC236}">
              <a16:creationId xmlns:a16="http://schemas.microsoft.com/office/drawing/2014/main" id="{B7179BD8-42E5-1585-4B0E-190089FBB7C0}"/>
            </a:ext>
          </a:extLst>
        </xdr:cNvPr>
        <xdr:cNvSpPr/>
      </xdr:nvSpPr>
      <xdr:spPr>
        <a:xfrm>
          <a:off x="4865803" y="1122888"/>
          <a:ext cx="1197864" cy="347472"/>
        </a:xfrm>
        <a:prstGeom prst="roundRect">
          <a:avLst>
            <a:gd name="adj" fmla="val 28636"/>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rgbClr val="66FFFF"/>
          </a:solidFill>
        </a:ln>
      </xdr:spPr>
      <xdr:style>
        <a:lnRef idx="0">
          <a:scrgbClr r="0" g="0" b="0"/>
        </a:lnRef>
        <a:fillRef idx="0">
          <a:scrgbClr r="0" g="0" b="0"/>
        </a:fillRef>
        <a:effectRef idx="0">
          <a:scrgbClr r="0" g="0" b="0"/>
        </a:effectRef>
        <a:fontRef idx="minor">
          <a:schemeClr val="lt1"/>
        </a:fontRef>
      </xdr:style>
      <xdr:txBody>
        <a:bodyPr vertOverflow="clip" horzOverflow="clip" rtlCol="1" anchor="ctr" anchorCtr="1">
          <a:noAutofit/>
        </a:bodyPr>
        <a:lstStyle/>
        <a:p>
          <a:pPr marL="0" indent="0" algn="l"/>
          <a:fld id="{0A828ACB-97FC-4E25-9F7A-DE1A75A8602B}" type="TxLink">
            <a:rPr lang="en-US" sz="1100" b="0" i="0" u="none" strike="noStrike">
              <a:ln w="6350" cmpd="sng">
                <a:solidFill>
                  <a:schemeClr val="bg1"/>
                </a:solidFill>
              </a:ln>
              <a:solidFill>
                <a:schemeClr val="bg1"/>
              </a:solidFill>
              <a:effectLst/>
              <a:latin typeface="Arial"/>
              <a:ea typeface="+mn-ea"/>
              <a:cs typeface="Arial"/>
            </a:rPr>
            <a:pPr marL="0" indent="0" algn="l"/>
            <a:t>160,073,913</a:t>
          </a:fld>
          <a:endParaRPr lang="en-US" sz="1100" b="0" i="0" u="none" strike="noStrike">
            <a:ln w="6350" cmpd="sng">
              <a:solidFill>
                <a:schemeClr val="bg1"/>
              </a:solidFill>
            </a:ln>
            <a:solidFill>
              <a:schemeClr val="bg1"/>
            </a:solidFill>
            <a:effectLst/>
            <a:latin typeface="Arial"/>
            <a:ea typeface="+mn-ea"/>
            <a:cs typeface="Arial"/>
          </a:endParaRPr>
        </a:p>
      </xdr:txBody>
    </xdr:sp>
    <xdr:clientData/>
  </xdr:oneCellAnchor>
  <xdr:twoCellAnchor>
    <xdr:from>
      <xdr:col>3</xdr:col>
      <xdr:colOff>423920</xdr:colOff>
      <xdr:row>4</xdr:row>
      <xdr:rowOff>63056</xdr:rowOff>
    </xdr:from>
    <xdr:to>
      <xdr:col>5</xdr:col>
      <xdr:colOff>252470</xdr:colOff>
      <xdr:row>5</xdr:row>
      <xdr:rowOff>127826</xdr:rowOff>
    </xdr:to>
    <xdr:sp macro="" textlink="">
      <xdr:nvSpPr>
        <xdr:cNvPr id="22" name="TextBox 21">
          <a:extLst>
            <a:ext uri="{FF2B5EF4-FFF2-40B4-BE49-F238E27FC236}">
              <a16:creationId xmlns:a16="http://schemas.microsoft.com/office/drawing/2014/main" id="{AC57004A-77CC-1566-7AAA-89EE45EF5BCE}"/>
            </a:ext>
          </a:extLst>
        </xdr:cNvPr>
        <xdr:cNvSpPr txBox="1"/>
      </xdr:nvSpPr>
      <xdr:spPr>
        <a:xfrm>
          <a:off x="2346849" y="798162"/>
          <a:ext cx="1110503" cy="248546"/>
        </a:xfrm>
        <a:custGeom>
          <a:avLst/>
          <a:gdLst>
            <a:gd name="connsiteX0" fmla="*/ 0 w 1310640"/>
            <a:gd name="connsiteY0" fmla="*/ 0 h 224790"/>
            <a:gd name="connsiteX1" fmla="*/ 1310640 w 1310640"/>
            <a:gd name="connsiteY1" fmla="*/ 0 h 224790"/>
            <a:gd name="connsiteX2" fmla="*/ 1310640 w 1310640"/>
            <a:gd name="connsiteY2" fmla="*/ 224790 h 224790"/>
            <a:gd name="connsiteX3" fmla="*/ 0 w 1310640"/>
            <a:gd name="connsiteY3" fmla="*/ 224790 h 224790"/>
            <a:gd name="connsiteX4" fmla="*/ 0 w 1310640"/>
            <a:gd name="connsiteY4" fmla="*/ 0 h 224790"/>
            <a:gd name="connsiteX0" fmla="*/ 0 w 1310640"/>
            <a:gd name="connsiteY0" fmla="*/ 0 h 224790"/>
            <a:gd name="connsiteX1" fmla="*/ 1291590 w 1310640"/>
            <a:gd name="connsiteY1" fmla="*/ 7620 h 224790"/>
            <a:gd name="connsiteX2" fmla="*/ 1310640 w 1310640"/>
            <a:gd name="connsiteY2" fmla="*/ 224790 h 224790"/>
            <a:gd name="connsiteX3" fmla="*/ 0 w 1310640"/>
            <a:gd name="connsiteY3" fmla="*/ 224790 h 224790"/>
            <a:gd name="connsiteX4" fmla="*/ 0 w 1310640"/>
            <a:gd name="connsiteY4" fmla="*/ 0 h 224790"/>
            <a:gd name="connsiteX0" fmla="*/ 41910 w 1310640"/>
            <a:gd name="connsiteY0" fmla="*/ 11430 h 217170"/>
            <a:gd name="connsiteX1" fmla="*/ 1291590 w 1310640"/>
            <a:gd name="connsiteY1" fmla="*/ 0 h 217170"/>
            <a:gd name="connsiteX2" fmla="*/ 1310640 w 1310640"/>
            <a:gd name="connsiteY2" fmla="*/ 217170 h 217170"/>
            <a:gd name="connsiteX3" fmla="*/ 0 w 1310640"/>
            <a:gd name="connsiteY3" fmla="*/ 217170 h 217170"/>
            <a:gd name="connsiteX4" fmla="*/ 41910 w 1310640"/>
            <a:gd name="connsiteY4" fmla="*/ 11430 h 2171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10640" h="217170">
              <a:moveTo>
                <a:pt x="41910" y="11430"/>
              </a:moveTo>
              <a:lnTo>
                <a:pt x="1291590" y="0"/>
              </a:lnTo>
              <a:lnTo>
                <a:pt x="1310640" y="217170"/>
              </a:lnTo>
              <a:lnTo>
                <a:pt x="0" y="217170"/>
              </a:lnTo>
              <a:lnTo>
                <a:pt x="41910" y="1143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cap="none" spc="0">
              <a:ln w="0"/>
              <a:solidFill>
                <a:srgbClr val="00FFFF"/>
              </a:solidFill>
              <a:effectLst>
                <a:outerShdw blurRad="38100" dist="19050" dir="2700000" algn="tl" rotWithShape="0">
                  <a:schemeClr val="dk1">
                    <a:alpha val="0"/>
                  </a:schemeClr>
                </a:outerShdw>
              </a:effectLst>
              <a:latin typeface="+mn-lt"/>
            </a:rPr>
            <a:t>Total Profit</a:t>
          </a:r>
          <a:endParaRPr lang="ar-EG" sz="1400" b="1" cap="none" spc="0">
            <a:ln w="0"/>
            <a:solidFill>
              <a:srgbClr val="00FFFF"/>
            </a:solidFill>
            <a:effectLst>
              <a:outerShdw blurRad="38100" dist="19050" dir="2700000" algn="tl" rotWithShape="0">
                <a:schemeClr val="dk1">
                  <a:alpha val="0"/>
                </a:schemeClr>
              </a:outerShdw>
            </a:effectLst>
            <a:latin typeface="+mn-lt"/>
          </a:endParaRPr>
        </a:p>
      </xdr:txBody>
    </xdr:sp>
    <xdr:clientData/>
  </xdr:twoCellAnchor>
  <xdr:twoCellAnchor>
    <xdr:from>
      <xdr:col>5</xdr:col>
      <xdr:colOff>209193</xdr:colOff>
      <xdr:row>4</xdr:row>
      <xdr:rowOff>63056</xdr:rowOff>
    </xdr:from>
    <xdr:to>
      <xdr:col>7</xdr:col>
      <xdr:colOff>369213</xdr:colOff>
      <xdr:row>5</xdr:row>
      <xdr:rowOff>135446</xdr:rowOff>
    </xdr:to>
    <xdr:sp macro="" textlink="">
      <xdr:nvSpPr>
        <xdr:cNvPr id="24" name="TextBox 23">
          <a:extLst>
            <a:ext uri="{FF2B5EF4-FFF2-40B4-BE49-F238E27FC236}">
              <a16:creationId xmlns:a16="http://schemas.microsoft.com/office/drawing/2014/main" id="{3F71FE66-2FE8-5DF6-4A35-F2C78CEF9BE1}"/>
            </a:ext>
          </a:extLst>
        </xdr:cNvPr>
        <xdr:cNvSpPr txBox="1"/>
      </xdr:nvSpPr>
      <xdr:spPr>
        <a:xfrm>
          <a:off x="3414075" y="798162"/>
          <a:ext cx="1441973" cy="256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r>
            <a:rPr lang="en-US" sz="1400" b="1" cap="none" spc="0">
              <a:ln w="0"/>
              <a:solidFill>
                <a:srgbClr val="00FFFF"/>
              </a:solidFill>
              <a:effectLst>
                <a:outerShdw blurRad="38100" dist="19050" dir="2700000" algn="tl" rotWithShape="0">
                  <a:schemeClr val="dk1">
                    <a:alpha val="0"/>
                  </a:schemeClr>
                </a:outerShdw>
              </a:effectLst>
              <a:latin typeface="+mn-lt"/>
              <a:ea typeface="+mn-ea"/>
              <a:cs typeface="+mn-cs"/>
            </a:rPr>
            <a:t>Total Quantity</a:t>
          </a:r>
          <a:endParaRPr lang="ar-EG" sz="1400" b="1" cap="none" spc="0">
            <a:ln w="0"/>
            <a:solidFill>
              <a:srgbClr val="00FFFF"/>
            </a:solidFill>
            <a:effectLst>
              <a:outerShdw blurRad="38100" dist="19050" dir="2700000" algn="tl" rotWithShape="0">
                <a:schemeClr val="dk1">
                  <a:alpha val="0"/>
                </a:schemeClr>
              </a:outerShdw>
            </a:effectLst>
            <a:latin typeface="+mn-lt"/>
            <a:ea typeface="+mn-ea"/>
            <a:cs typeface="+mn-cs"/>
          </a:endParaRPr>
        </a:p>
      </xdr:txBody>
    </xdr:sp>
    <xdr:clientData/>
  </xdr:twoCellAnchor>
  <xdr:twoCellAnchor>
    <xdr:from>
      <xdr:col>1</xdr:col>
      <xdr:colOff>186467</xdr:colOff>
      <xdr:row>4</xdr:row>
      <xdr:rowOff>106007</xdr:rowOff>
    </xdr:from>
    <xdr:to>
      <xdr:col>3</xdr:col>
      <xdr:colOff>327212</xdr:colOff>
      <xdr:row>6</xdr:row>
      <xdr:rowOff>26893</xdr:rowOff>
    </xdr:to>
    <xdr:sp macro="" textlink="">
      <xdr:nvSpPr>
        <xdr:cNvPr id="26" name="TextBox 25">
          <a:extLst>
            <a:ext uri="{FF2B5EF4-FFF2-40B4-BE49-F238E27FC236}">
              <a16:creationId xmlns:a16="http://schemas.microsoft.com/office/drawing/2014/main" id="{528A458A-4816-4B0A-8261-96CBB94935C4}"/>
            </a:ext>
          </a:extLst>
        </xdr:cNvPr>
        <xdr:cNvSpPr txBox="1"/>
      </xdr:nvSpPr>
      <xdr:spPr>
        <a:xfrm>
          <a:off x="827443" y="841113"/>
          <a:ext cx="1422698" cy="337745"/>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rgbClr val="66FFFF"/>
          </a:solidFill>
        </a:ln>
      </xdr:spPr>
      <xdr:style>
        <a:lnRef idx="0">
          <a:scrgbClr r="0" g="0" b="0"/>
        </a:lnRef>
        <a:fillRef idx="0">
          <a:scrgbClr r="0" g="0" b="0"/>
        </a:fillRef>
        <a:effectRef idx="0">
          <a:scrgbClr r="0" g="0" b="0"/>
        </a:effectRef>
        <a:fontRef idx="minor">
          <a:schemeClr val="lt1"/>
        </a:fontRef>
      </xdr:style>
      <xdr:txBody>
        <a:bodyPr vertOverflow="clip" horzOverflow="clip" rtlCol="1" anchor="ctr" anchorCtr="1">
          <a:noAutofit/>
        </a:bodyPr>
        <a:lstStyle/>
        <a:p>
          <a:pPr marL="0" indent="0" algn="l"/>
          <a:r>
            <a:rPr lang="en-US" sz="1100" b="1" i="0" u="none" strike="noStrike">
              <a:ln w="6350" cmpd="sng">
                <a:solidFill>
                  <a:schemeClr val="bg1"/>
                </a:solidFill>
              </a:ln>
              <a:solidFill>
                <a:schemeClr val="bg1"/>
              </a:solidFill>
              <a:effectLst/>
              <a:latin typeface="Arial"/>
              <a:ea typeface="+mn-ea"/>
              <a:cs typeface="Arial"/>
            </a:rPr>
            <a:t>Sales Dashboard </a:t>
          </a:r>
          <a:endParaRPr lang="ar-EG" sz="1100" b="1" i="0" u="none" strike="noStrike">
            <a:ln w="6350" cmpd="sng">
              <a:solidFill>
                <a:schemeClr val="bg1"/>
              </a:solidFill>
            </a:ln>
            <a:solidFill>
              <a:schemeClr val="bg1"/>
            </a:solidFill>
            <a:effectLst/>
            <a:latin typeface="Arial"/>
            <a:ea typeface="+mn-ea"/>
            <a:cs typeface="Arial"/>
          </a:endParaRPr>
        </a:p>
      </xdr:txBody>
    </xdr:sp>
    <xdr:clientData/>
  </xdr:twoCellAnchor>
  <xdr:twoCellAnchor>
    <xdr:from>
      <xdr:col>7</xdr:col>
      <xdr:colOff>325936</xdr:colOff>
      <xdr:row>4</xdr:row>
      <xdr:rowOff>63056</xdr:rowOff>
    </xdr:from>
    <xdr:to>
      <xdr:col>9</xdr:col>
      <xdr:colOff>402136</xdr:colOff>
      <xdr:row>5</xdr:row>
      <xdr:rowOff>143066</xdr:rowOff>
    </xdr:to>
    <xdr:sp macro="" textlink="">
      <xdr:nvSpPr>
        <xdr:cNvPr id="27" name="TextBox 26">
          <a:extLst>
            <a:ext uri="{FF2B5EF4-FFF2-40B4-BE49-F238E27FC236}">
              <a16:creationId xmlns:a16="http://schemas.microsoft.com/office/drawing/2014/main" id="{7B419B15-8048-DE8D-721C-CA82CA83647B}"/>
            </a:ext>
          </a:extLst>
        </xdr:cNvPr>
        <xdr:cNvSpPr txBox="1"/>
      </xdr:nvSpPr>
      <xdr:spPr>
        <a:xfrm>
          <a:off x="4812771" y="798162"/>
          <a:ext cx="1358153" cy="26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rgbClr val="00FFFF"/>
              </a:solidFill>
              <a:effectLst>
                <a:outerShdw blurRad="50800" dist="50800" dir="5400000" sx="1000" sy="1000" algn="ctr" rotWithShape="0">
                  <a:srgbClr val="000000">
                    <a:alpha val="0"/>
                  </a:srgbClr>
                </a:outerShdw>
              </a:effectLst>
              <a:latin typeface="+mn-lt"/>
              <a:ea typeface="+mn-ea"/>
              <a:cs typeface="+mn-cs"/>
            </a:rPr>
            <a:t>Total</a:t>
          </a:r>
          <a:r>
            <a:rPr lang="en-US" sz="1400" b="1">
              <a:solidFill>
                <a:srgbClr val="00FFFF"/>
              </a:solidFill>
              <a:latin typeface="+mn-lt"/>
            </a:rPr>
            <a:t> </a:t>
          </a:r>
          <a:r>
            <a:rPr lang="en-US" sz="1400" b="1" cap="none" spc="0">
              <a:ln w="0"/>
              <a:solidFill>
                <a:srgbClr val="00FFFF"/>
              </a:solidFill>
              <a:effectLst>
                <a:outerShdw blurRad="38100" dist="19050" dir="2700000" algn="tl" rotWithShape="0">
                  <a:schemeClr val="dk1">
                    <a:alpha val="0"/>
                  </a:schemeClr>
                </a:outerShdw>
              </a:effectLst>
              <a:latin typeface="+mn-lt"/>
              <a:ea typeface="+mn-ea"/>
              <a:cs typeface="+mn-cs"/>
            </a:rPr>
            <a:t>Sales</a:t>
          </a:r>
          <a:endParaRPr lang="ar-EG" sz="1400" b="1" cap="none" spc="0">
            <a:ln w="0"/>
            <a:solidFill>
              <a:srgbClr val="00FFFF"/>
            </a:solidFill>
            <a:effectLst>
              <a:outerShdw blurRad="38100" dist="19050" dir="2700000" algn="tl" rotWithShape="0">
                <a:schemeClr val="dk1">
                  <a:alpha val="0"/>
                </a:schemeClr>
              </a:outerShdw>
            </a:effectLst>
            <a:latin typeface="+mn-lt"/>
            <a:ea typeface="+mn-ea"/>
            <a:cs typeface="+mn-cs"/>
          </a:endParaRPr>
        </a:p>
      </xdr:txBody>
    </xdr:sp>
    <xdr:clientData/>
  </xdr:twoCellAnchor>
  <xdr:twoCellAnchor>
    <xdr:from>
      <xdr:col>3</xdr:col>
      <xdr:colOff>304128</xdr:colOff>
      <xdr:row>21</xdr:row>
      <xdr:rowOff>143435</xdr:rowOff>
    </xdr:from>
    <xdr:to>
      <xdr:col>9</xdr:col>
      <xdr:colOff>429858</xdr:colOff>
      <xdr:row>33</xdr:row>
      <xdr:rowOff>153592</xdr:rowOff>
    </xdr:to>
    <xdr:graphicFrame macro="">
      <xdr:nvGraphicFramePr>
        <xdr:cNvPr id="14" name="Chart 13">
          <a:extLst>
            <a:ext uri="{FF2B5EF4-FFF2-40B4-BE49-F238E27FC236}">
              <a16:creationId xmlns:a16="http://schemas.microsoft.com/office/drawing/2014/main" id="{9A3C334C-6C8B-461C-8475-30765EF80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51</xdr:row>
      <xdr:rowOff>64770</xdr:rowOff>
    </xdr:from>
    <xdr:to>
      <xdr:col>15</xdr:col>
      <xdr:colOff>327660</xdr:colOff>
      <xdr:row>66</xdr:row>
      <xdr:rowOff>15240</xdr:rowOff>
    </xdr:to>
    <xdr:graphicFrame macro="">
      <xdr:nvGraphicFramePr>
        <xdr:cNvPr id="5" name="Chart 4">
          <a:extLst>
            <a:ext uri="{FF2B5EF4-FFF2-40B4-BE49-F238E27FC236}">
              <a16:creationId xmlns:a16="http://schemas.microsoft.com/office/drawing/2014/main" id="{E5F9506B-63D4-4DFD-9FEA-F90866AC9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407670</xdr:colOff>
      <xdr:row>51</xdr:row>
      <xdr:rowOff>60960</xdr:rowOff>
    </xdr:from>
    <xdr:to>
      <xdr:col>9</xdr:col>
      <xdr:colOff>68580</xdr:colOff>
      <xdr:row>66</xdr:row>
      <xdr:rowOff>22860</xdr:rowOff>
    </xdr:to>
    <xdr:graphicFrame macro="">
      <xdr:nvGraphicFramePr>
        <xdr:cNvPr id="10" name="Chart 9">
          <a:extLst>
            <a:ext uri="{FF2B5EF4-FFF2-40B4-BE49-F238E27FC236}">
              <a16:creationId xmlns:a16="http://schemas.microsoft.com/office/drawing/2014/main" id="{342EA342-9CF5-44B0-B062-3E8493EB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407670</xdr:colOff>
      <xdr:row>66</xdr:row>
      <xdr:rowOff>57150</xdr:rowOff>
    </xdr:from>
    <xdr:to>
      <xdr:col>9</xdr:col>
      <xdr:colOff>64770</xdr:colOff>
      <xdr:row>79</xdr:row>
      <xdr:rowOff>80010</xdr:rowOff>
    </xdr:to>
    <xdr:graphicFrame macro="">
      <xdr:nvGraphicFramePr>
        <xdr:cNvPr id="13" name="Chart 12">
          <a:extLst>
            <a:ext uri="{FF2B5EF4-FFF2-40B4-BE49-F238E27FC236}">
              <a16:creationId xmlns:a16="http://schemas.microsoft.com/office/drawing/2014/main" id="{2318EA20-9894-49DA-8362-2AD82EFEB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118110</xdr:colOff>
      <xdr:row>66</xdr:row>
      <xdr:rowOff>60960</xdr:rowOff>
    </xdr:from>
    <xdr:to>
      <xdr:col>15</xdr:col>
      <xdr:colOff>331470</xdr:colOff>
      <xdr:row>79</xdr:row>
      <xdr:rowOff>68580</xdr:rowOff>
    </xdr:to>
    <xdr:graphicFrame macro="">
      <xdr:nvGraphicFramePr>
        <xdr:cNvPr id="15" name="Chart 14">
          <a:extLst>
            <a:ext uri="{FF2B5EF4-FFF2-40B4-BE49-F238E27FC236}">
              <a16:creationId xmlns:a16="http://schemas.microsoft.com/office/drawing/2014/main" id="{034E2902-9D93-44ED-8A0C-CFF6CD637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342900</xdr:colOff>
      <xdr:row>58</xdr:row>
      <xdr:rowOff>83820</xdr:rowOff>
    </xdr:from>
    <xdr:to>
      <xdr:col>2</xdr:col>
      <xdr:colOff>373380</xdr:colOff>
      <xdr:row>64</xdr:row>
      <xdr:rowOff>167640</xdr:rowOff>
    </xdr:to>
    <mc:AlternateContent xmlns:mc="http://schemas.openxmlformats.org/markup-compatibility/2006" xmlns:a14="http://schemas.microsoft.com/office/drawing/2010/main">
      <mc:Choice Requires="a14">
        <xdr:graphicFrame macro="">
          <xdr:nvGraphicFramePr>
            <xdr:cNvPr id="16" name="Years (Date) 1">
              <a:extLst>
                <a:ext uri="{FF2B5EF4-FFF2-40B4-BE49-F238E27FC236}">
                  <a16:creationId xmlns:a16="http://schemas.microsoft.com/office/drawing/2014/main" id="{DEAB063F-F3AC-45CD-BE41-4F905B70A42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342900" y="10306050"/>
              <a:ext cx="1432560" cy="11353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369570</xdr:colOff>
      <xdr:row>70</xdr:row>
      <xdr:rowOff>34290</xdr:rowOff>
    </xdr:from>
    <xdr:to>
      <xdr:col>2</xdr:col>
      <xdr:colOff>396240</xdr:colOff>
      <xdr:row>79</xdr:row>
      <xdr:rowOff>83820</xdr:rowOff>
    </xdr:to>
    <mc:AlternateContent xmlns:mc="http://schemas.openxmlformats.org/markup-compatibility/2006" xmlns:a14="http://schemas.microsoft.com/office/drawing/2010/main">
      <mc:Choice Requires="a14">
        <xdr:graphicFrame macro="">
          <xdr:nvGraphicFramePr>
            <xdr:cNvPr id="17" name="G. Segment 1">
              <a:extLst>
                <a:ext uri="{FF2B5EF4-FFF2-40B4-BE49-F238E27FC236}">
                  <a16:creationId xmlns:a16="http://schemas.microsoft.com/office/drawing/2014/main" id="{287E96CF-8931-459C-83F0-74B4CAB68CB6}"/>
                </a:ext>
              </a:extLst>
            </xdr:cNvPr>
            <xdr:cNvGraphicFramePr/>
          </xdr:nvGraphicFramePr>
          <xdr:xfrm>
            <a:off x="0" y="0"/>
            <a:ext cx="0" cy="0"/>
          </xdr:xfrm>
          <a:graphic>
            <a:graphicData uri="http://schemas.microsoft.com/office/drawing/2010/slicer">
              <sle:slicer xmlns:sle="http://schemas.microsoft.com/office/drawing/2010/slicer" name="G. Segment 1"/>
            </a:graphicData>
          </a:graphic>
        </xdr:graphicFrame>
      </mc:Choice>
      <mc:Fallback xmlns="">
        <xdr:sp macro="" textlink="">
          <xdr:nvSpPr>
            <xdr:cNvPr id="0" name=""/>
            <xdr:cNvSpPr>
              <a:spLocks noTextEdit="1"/>
            </xdr:cNvSpPr>
          </xdr:nvSpPr>
          <xdr:spPr>
            <a:xfrm>
              <a:off x="369570" y="12359640"/>
              <a:ext cx="1428750" cy="162687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350520</xdr:colOff>
      <xdr:row>64</xdr:row>
      <xdr:rowOff>160020</xdr:rowOff>
    </xdr:from>
    <xdr:to>
      <xdr:col>2</xdr:col>
      <xdr:colOff>384810</xdr:colOff>
      <xdr:row>70</xdr:row>
      <xdr:rowOff>26670</xdr:rowOff>
    </xdr:to>
    <mc:AlternateContent xmlns:mc="http://schemas.openxmlformats.org/markup-compatibility/2006" xmlns:a14="http://schemas.microsoft.com/office/drawing/2010/main">
      <mc:Choice Requires="a14">
        <xdr:graphicFrame macro="">
          <xdr:nvGraphicFramePr>
            <xdr:cNvPr id="21" name="Class 1">
              <a:extLst>
                <a:ext uri="{FF2B5EF4-FFF2-40B4-BE49-F238E27FC236}">
                  <a16:creationId xmlns:a16="http://schemas.microsoft.com/office/drawing/2014/main" id="{CA5B3F5C-68A7-4934-8909-17B6CFB08304}"/>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350520" y="11433810"/>
              <a:ext cx="1440180" cy="7734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476250</xdr:colOff>
      <xdr:row>51</xdr:row>
      <xdr:rowOff>64770</xdr:rowOff>
    </xdr:from>
    <xdr:to>
      <xdr:col>2</xdr:col>
      <xdr:colOff>300990</xdr:colOff>
      <xdr:row>54</xdr:row>
      <xdr:rowOff>53340</xdr:rowOff>
    </xdr:to>
    <xdr:sp macro="" textlink="PVT!A14">
      <xdr:nvSpPr>
        <xdr:cNvPr id="29" name="Rectangle: Rounded Corners 28">
          <a:extLst>
            <a:ext uri="{FF2B5EF4-FFF2-40B4-BE49-F238E27FC236}">
              <a16:creationId xmlns:a16="http://schemas.microsoft.com/office/drawing/2014/main" id="{F1D41294-BDBE-7A82-9171-2B5C18FBF55A}"/>
            </a:ext>
          </a:extLst>
        </xdr:cNvPr>
        <xdr:cNvSpPr/>
      </xdr:nvSpPr>
      <xdr:spPr>
        <a:xfrm>
          <a:off x="476250" y="9060180"/>
          <a:ext cx="1226820" cy="514350"/>
        </a:xfrm>
        <a:prstGeom prst="roundRect">
          <a:avLst/>
        </a:prstGeom>
        <a:solidFill>
          <a:schemeClr val="accent1">
            <a:lumMod val="75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nchorCtr="1"/>
        <a:lstStyle/>
        <a:p>
          <a:pPr algn="l"/>
          <a:fld id="{F0B18629-BFD0-4CAA-9C2A-A570260BA133}" type="TxLink">
            <a:rPr lang="en-US" sz="1100" b="0" i="0" u="none" strike="noStrike" cap="none" spc="0">
              <a:ln w="0"/>
              <a:solidFill>
                <a:schemeClr val="bg1"/>
              </a:solidFill>
              <a:effectLst>
                <a:outerShdw blurRad="38100" dist="19050" dir="2700000" algn="tl" rotWithShape="0">
                  <a:schemeClr val="dk1">
                    <a:alpha val="40000"/>
                  </a:schemeClr>
                </a:outerShdw>
              </a:effectLst>
              <a:latin typeface="Arial"/>
              <a:cs typeface="Arial"/>
            </a:rPr>
            <a:pPr algn="l"/>
            <a:t>10,247,457</a:t>
          </a:fld>
          <a:endParaRPr lang="ar-EG" sz="11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483870</xdr:colOff>
      <xdr:row>54</xdr:row>
      <xdr:rowOff>148590</xdr:rowOff>
    </xdr:from>
    <xdr:to>
      <xdr:col>2</xdr:col>
      <xdr:colOff>308610</xdr:colOff>
      <xdr:row>57</xdr:row>
      <xdr:rowOff>137160</xdr:rowOff>
    </xdr:to>
    <xdr:sp macro="" textlink="PVT!C14">
      <xdr:nvSpPr>
        <xdr:cNvPr id="34" name="Rectangle: Rounded Corners 33">
          <a:extLst>
            <a:ext uri="{FF2B5EF4-FFF2-40B4-BE49-F238E27FC236}">
              <a16:creationId xmlns:a16="http://schemas.microsoft.com/office/drawing/2014/main" id="{828EEE34-239B-4FA0-BCBA-926D2461C976}"/>
            </a:ext>
          </a:extLst>
        </xdr:cNvPr>
        <xdr:cNvSpPr/>
      </xdr:nvSpPr>
      <xdr:spPr>
        <a:xfrm>
          <a:off x="483870" y="9669780"/>
          <a:ext cx="1226820" cy="514350"/>
        </a:xfrm>
        <a:prstGeom prst="roundRect">
          <a:avLst/>
        </a:prstGeom>
        <a:solidFill>
          <a:schemeClr val="accent1">
            <a:lumMod val="75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nchorCtr="1"/>
        <a:lstStyle/>
        <a:p>
          <a:pPr algn="l"/>
          <a:fld id="{B25A774D-5E92-42D1-BB5B-A42C47613FBA}" type="TxLink">
            <a:rPr lang="en-US" sz="1100" b="0" i="0" u="none" strike="noStrike">
              <a:solidFill>
                <a:schemeClr val="bg1"/>
              </a:solidFill>
              <a:latin typeface="Arial"/>
              <a:cs typeface="Arial"/>
            </a:rPr>
            <a:pPr algn="l"/>
            <a:t>160,073,913</a:t>
          </a:fld>
          <a:endParaRPr lang="ar-EG" sz="1100">
            <a:solidFill>
              <a:schemeClr val="bg1"/>
            </a:solidFill>
          </a:endParaRPr>
        </a:p>
      </xdr:txBody>
    </xdr:sp>
    <xdr:clientData/>
  </xdr:twoCellAnchor>
  <xdr:oneCellAnchor>
    <xdr:from>
      <xdr:col>1</xdr:col>
      <xdr:colOff>19050</xdr:colOff>
      <xdr:row>52</xdr:row>
      <xdr:rowOff>106681</xdr:rowOff>
    </xdr:from>
    <xdr:ext cx="723900" cy="262890"/>
    <xdr:sp macro="" textlink="">
      <xdr:nvSpPr>
        <xdr:cNvPr id="35" name="TextBox 34">
          <a:extLst>
            <a:ext uri="{FF2B5EF4-FFF2-40B4-BE49-F238E27FC236}">
              <a16:creationId xmlns:a16="http://schemas.microsoft.com/office/drawing/2014/main" id="{AA9F449A-877E-F614-0055-A350789C56BC}"/>
            </a:ext>
          </a:extLst>
        </xdr:cNvPr>
        <xdr:cNvSpPr txBox="1"/>
      </xdr:nvSpPr>
      <xdr:spPr>
        <a:xfrm>
          <a:off x="720090" y="9277351"/>
          <a:ext cx="723900" cy="262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ctr"/>
          <a:r>
            <a:rPr lang="en-US" sz="1400" b="1">
              <a:solidFill>
                <a:srgbClr val="99CCFF"/>
              </a:solidFill>
            </a:rPr>
            <a:t>Profit</a:t>
          </a:r>
          <a:endParaRPr lang="ar-EG" sz="1400" b="1">
            <a:solidFill>
              <a:srgbClr val="99CCFF"/>
            </a:solidFill>
          </a:endParaRPr>
        </a:p>
      </xdr:txBody>
    </xdr:sp>
    <xdr:clientData/>
  </xdr:oneCellAnchor>
  <xdr:twoCellAnchor>
    <xdr:from>
      <xdr:col>3</xdr:col>
      <xdr:colOff>380551</xdr:colOff>
      <xdr:row>8</xdr:row>
      <xdr:rowOff>45720</xdr:rowOff>
    </xdr:from>
    <xdr:to>
      <xdr:col>9</xdr:col>
      <xdr:colOff>445321</xdr:colOff>
      <xdr:row>20</xdr:row>
      <xdr:rowOff>179070</xdr:rowOff>
    </xdr:to>
    <xdr:sp macro="" textlink="">
      <xdr:nvSpPr>
        <xdr:cNvPr id="19" name="Rectangle: Rounded Corners 18">
          <a:extLst>
            <a:ext uri="{FF2B5EF4-FFF2-40B4-BE49-F238E27FC236}">
              <a16:creationId xmlns:a16="http://schemas.microsoft.com/office/drawing/2014/main" id="{C905A5BF-032C-0262-F4FD-F3CFD146D79A}"/>
            </a:ext>
          </a:extLst>
        </xdr:cNvPr>
        <xdr:cNvSpPr/>
      </xdr:nvSpPr>
      <xdr:spPr>
        <a:xfrm>
          <a:off x="2303480" y="1565238"/>
          <a:ext cx="3910629" cy="2338667"/>
        </a:xfrm>
        <a:prstGeom prst="roundRect">
          <a:avLst>
            <a:gd name="adj" fmla="val 9575"/>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19050</xdr:colOff>
      <xdr:row>56</xdr:row>
      <xdr:rowOff>26670</xdr:rowOff>
    </xdr:from>
    <xdr:ext cx="723900" cy="262890"/>
    <xdr:sp macro="" textlink="">
      <xdr:nvSpPr>
        <xdr:cNvPr id="37" name="TextBox 36">
          <a:extLst>
            <a:ext uri="{FF2B5EF4-FFF2-40B4-BE49-F238E27FC236}">
              <a16:creationId xmlns:a16="http://schemas.microsoft.com/office/drawing/2014/main" id="{AF064226-49AE-4426-A369-9A82DF5F88CC}"/>
            </a:ext>
          </a:extLst>
        </xdr:cNvPr>
        <xdr:cNvSpPr txBox="1"/>
      </xdr:nvSpPr>
      <xdr:spPr>
        <a:xfrm>
          <a:off x="720090" y="9898380"/>
          <a:ext cx="723900" cy="262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ctr"/>
          <a:r>
            <a:rPr lang="en-US" sz="1400" b="1">
              <a:solidFill>
                <a:srgbClr val="99CCFF"/>
              </a:solidFill>
            </a:rPr>
            <a:t>Sales</a:t>
          </a:r>
          <a:endParaRPr lang="ar-EG" sz="1400" b="1">
            <a:solidFill>
              <a:srgbClr val="99CCFF"/>
            </a:solidFill>
          </a:endParaRPr>
        </a:p>
      </xdr:txBody>
    </xdr:sp>
    <xdr:clientData/>
  </xdr:oneCellAnchor>
  <xdr:twoCellAnchor>
    <xdr:from>
      <xdr:col>9</xdr:col>
      <xdr:colOff>535866</xdr:colOff>
      <xdr:row>8</xdr:row>
      <xdr:rowOff>53340</xdr:rowOff>
    </xdr:from>
    <xdr:to>
      <xdr:col>15</xdr:col>
      <xdr:colOff>566346</xdr:colOff>
      <xdr:row>21</xdr:row>
      <xdr:rowOff>3810</xdr:rowOff>
    </xdr:to>
    <xdr:sp macro="" textlink="">
      <xdr:nvSpPr>
        <xdr:cNvPr id="23" name="Rectangle: Rounded Corners 22">
          <a:extLst>
            <a:ext uri="{FF2B5EF4-FFF2-40B4-BE49-F238E27FC236}">
              <a16:creationId xmlns:a16="http://schemas.microsoft.com/office/drawing/2014/main" id="{9A745E44-72D6-4FD0-BA45-66D9331AD294}"/>
            </a:ext>
          </a:extLst>
        </xdr:cNvPr>
        <xdr:cNvSpPr/>
      </xdr:nvSpPr>
      <xdr:spPr>
        <a:xfrm>
          <a:off x="6304654" y="1572858"/>
          <a:ext cx="3876339" cy="2339564"/>
        </a:xfrm>
        <a:prstGeom prst="roundRect">
          <a:avLst>
            <a:gd name="adj" fmla="val 6130"/>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380999</xdr:colOff>
      <xdr:row>4</xdr:row>
      <xdr:rowOff>124385</xdr:rowOff>
    </xdr:from>
    <xdr:to>
      <xdr:col>15</xdr:col>
      <xdr:colOff>555812</xdr:colOff>
      <xdr:row>7</xdr:row>
      <xdr:rowOff>147245</xdr:rowOff>
    </xdr:to>
    <xdr:sp macro="" textlink="">
      <xdr:nvSpPr>
        <xdr:cNvPr id="25" name="Rectangle: Rounded Corners 24">
          <a:extLst>
            <a:ext uri="{FF2B5EF4-FFF2-40B4-BE49-F238E27FC236}">
              <a16:creationId xmlns:a16="http://schemas.microsoft.com/office/drawing/2014/main" id="{E6FEB3C0-D1EE-40F8-9737-1C17699FB558}"/>
            </a:ext>
          </a:extLst>
        </xdr:cNvPr>
        <xdr:cNvSpPr/>
      </xdr:nvSpPr>
      <xdr:spPr>
        <a:xfrm>
          <a:off x="7431740" y="859491"/>
          <a:ext cx="2738719" cy="623495"/>
        </a:xfrm>
        <a:prstGeom prst="roundRect">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183778</xdr:colOff>
      <xdr:row>6</xdr:row>
      <xdr:rowOff>76200</xdr:rowOff>
    </xdr:from>
    <xdr:to>
      <xdr:col>3</xdr:col>
      <xdr:colOff>308611</xdr:colOff>
      <xdr:row>34</xdr:row>
      <xdr:rowOff>62753</xdr:rowOff>
    </xdr:to>
    <xdr:sp macro="" textlink="">
      <xdr:nvSpPr>
        <xdr:cNvPr id="28" name="Rectangle: Rounded Corners 27">
          <a:extLst>
            <a:ext uri="{FF2B5EF4-FFF2-40B4-BE49-F238E27FC236}">
              <a16:creationId xmlns:a16="http://schemas.microsoft.com/office/drawing/2014/main" id="{6D9EA529-2103-4B9D-B77C-3ECF38538095}"/>
            </a:ext>
          </a:extLst>
        </xdr:cNvPr>
        <xdr:cNvSpPr/>
      </xdr:nvSpPr>
      <xdr:spPr>
        <a:xfrm>
          <a:off x="824754" y="1228165"/>
          <a:ext cx="1406786" cy="5132294"/>
        </a:xfrm>
        <a:prstGeom prst="roundRect">
          <a:avLst>
            <a:gd name="adj" fmla="val 6152"/>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380551</xdr:colOff>
      <xdr:row>21</xdr:row>
      <xdr:rowOff>111499</xdr:rowOff>
    </xdr:from>
    <xdr:to>
      <xdr:col>9</xdr:col>
      <xdr:colOff>445321</xdr:colOff>
      <xdr:row>34</xdr:row>
      <xdr:rowOff>61072</xdr:rowOff>
    </xdr:to>
    <xdr:sp macro="" textlink="">
      <xdr:nvSpPr>
        <xdr:cNvPr id="30" name="Rectangle: Rounded Corners 29">
          <a:extLst>
            <a:ext uri="{FF2B5EF4-FFF2-40B4-BE49-F238E27FC236}">
              <a16:creationId xmlns:a16="http://schemas.microsoft.com/office/drawing/2014/main" id="{91327D65-076E-49A6-BAFF-1DB6D7A47A08}"/>
            </a:ext>
          </a:extLst>
        </xdr:cNvPr>
        <xdr:cNvSpPr/>
      </xdr:nvSpPr>
      <xdr:spPr>
        <a:xfrm>
          <a:off x="2303480" y="4020111"/>
          <a:ext cx="3910629" cy="2338667"/>
        </a:xfrm>
        <a:prstGeom prst="roundRect">
          <a:avLst>
            <a:gd name="adj" fmla="val 6318"/>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535866</xdr:colOff>
      <xdr:row>21</xdr:row>
      <xdr:rowOff>110602</xdr:rowOff>
    </xdr:from>
    <xdr:to>
      <xdr:col>15</xdr:col>
      <xdr:colOff>566346</xdr:colOff>
      <xdr:row>34</xdr:row>
      <xdr:rowOff>61072</xdr:rowOff>
    </xdr:to>
    <xdr:sp macro="" textlink="">
      <xdr:nvSpPr>
        <xdr:cNvPr id="31" name="Rectangle: Rounded Corners 30">
          <a:extLst>
            <a:ext uri="{FF2B5EF4-FFF2-40B4-BE49-F238E27FC236}">
              <a16:creationId xmlns:a16="http://schemas.microsoft.com/office/drawing/2014/main" id="{5B9AA255-188D-4E86-B416-A0201E2F10B8}"/>
            </a:ext>
          </a:extLst>
        </xdr:cNvPr>
        <xdr:cNvSpPr/>
      </xdr:nvSpPr>
      <xdr:spPr>
        <a:xfrm>
          <a:off x="6304654" y="4019214"/>
          <a:ext cx="3876339" cy="2339564"/>
        </a:xfrm>
        <a:prstGeom prst="roundRect">
          <a:avLst>
            <a:gd name="adj" fmla="val 8045"/>
          </a:avLst>
        </a:prstGeom>
        <a:noFill/>
        <a:ln>
          <a:solidFill>
            <a:srgbClr val="66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378490</xdr:colOff>
      <xdr:row>5</xdr:row>
      <xdr:rowOff>204006</xdr:rowOff>
    </xdr:from>
    <xdr:ext cx="1197864" cy="347472"/>
    <xdr:sp macro="" textlink="PVT!$A$16">
      <xdr:nvSpPr>
        <xdr:cNvPr id="32" name="Rectangle: Rounded Corners 31">
          <a:extLst>
            <a:ext uri="{FF2B5EF4-FFF2-40B4-BE49-F238E27FC236}">
              <a16:creationId xmlns:a16="http://schemas.microsoft.com/office/drawing/2014/main" id="{5C1D3E4A-4889-4051-B744-562D66E85539}"/>
            </a:ext>
          </a:extLst>
        </xdr:cNvPr>
        <xdr:cNvSpPr/>
      </xdr:nvSpPr>
      <xdr:spPr>
        <a:xfrm>
          <a:off x="6147278" y="1122888"/>
          <a:ext cx="1197864" cy="347472"/>
        </a:xfrm>
        <a:prstGeom prst="roundRect">
          <a:avLst>
            <a:gd name="adj" fmla="val 28636"/>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rgbClr val="66FFFF"/>
          </a:solidFill>
        </a:ln>
      </xdr:spPr>
      <xdr:style>
        <a:lnRef idx="0">
          <a:scrgbClr r="0" g="0" b="0"/>
        </a:lnRef>
        <a:fillRef idx="0">
          <a:scrgbClr r="0" g="0" b="0"/>
        </a:fillRef>
        <a:effectRef idx="0">
          <a:scrgbClr r="0" g="0" b="0"/>
        </a:effectRef>
        <a:fontRef idx="minor">
          <a:schemeClr val="lt1"/>
        </a:fontRef>
      </xdr:style>
      <xdr:txBody>
        <a:bodyPr vertOverflow="clip" horzOverflow="clip" rtlCol="1" anchor="ctr" anchorCtr="1">
          <a:noAutofit/>
        </a:bodyPr>
        <a:lstStyle/>
        <a:p>
          <a:pPr marL="0" indent="0" algn="l"/>
          <a:fld id="{A406D19E-5E04-4EF8-B40B-3FA5783EEA9A}" type="TxLink">
            <a:rPr lang="en-US" sz="1100" b="0" i="0" u="none" strike="noStrike">
              <a:ln w="6350" cmpd="sng">
                <a:solidFill>
                  <a:schemeClr val="bg1"/>
                </a:solidFill>
              </a:ln>
              <a:solidFill>
                <a:schemeClr val="bg1"/>
              </a:solidFill>
              <a:effectLst/>
              <a:latin typeface="Arial"/>
              <a:ea typeface="+mn-ea"/>
              <a:cs typeface="Arial"/>
            </a:rPr>
            <a:pPr marL="0" indent="0" algn="l"/>
            <a:t>6.402%</a:t>
          </a:fld>
          <a:endParaRPr lang="en-US" sz="1100" b="0" i="0" u="none" strike="noStrike">
            <a:ln w="6350" cmpd="sng">
              <a:solidFill>
                <a:schemeClr val="bg1"/>
              </a:solidFill>
            </a:ln>
            <a:solidFill>
              <a:schemeClr val="bg1"/>
            </a:solidFill>
            <a:effectLst/>
            <a:latin typeface="Arial"/>
            <a:ea typeface="+mn-ea"/>
            <a:cs typeface="Arial"/>
          </a:endParaRPr>
        </a:p>
      </xdr:txBody>
    </xdr:sp>
    <xdr:clientData/>
  </xdr:oneCellAnchor>
  <xdr:twoCellAnchor>
    <xdr:from>
      <xdr:col>9</xdr:col>
      <xdr:colOff>121024</xdr:colOff>
      <xdr:row>4</xdr:row>
      <xdr:rowOff>63056</xdr:rowOff>
    </xdr:from>
    <xdr:to>
      <xdr:col>11</xdr:col>
      <xdr:colOff>573741</xdr:colOff>
      <xdr:row>5</xdr:row>
      <xdr:rowOff>143066</xdr:rowOff>
    </xdr:to>
    <xdr:sp macro="" textlink="">
      <xdr:nvSpPr>
        <xdr:cNvPr id="33" name="TextBox 32">
          <a:extLst>
            <a:ext uri="{FF2B5EF4-FFF2-40B4-BE49-F238E27FC236}">
              <a16:creationId xmlns:a16="http://schemas.microsoft.com/office/drawing/2014/main" id="{5A5F1F59-101A-4EDB-B5E8-2425E2C17656}"/>
            </a:ext>
          </a:extLst>
        </xdr:cNvPr>
        <xdr:cNvSpPr txBox="1"/>
      </xdr:nvSpPr>
      <xdr:spPr>
        <a:xfrm>
          <a:off x="5889812" y="798162"/>
          <a:ext cx="1734670" cy="26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rgbClr val="00FFFF"/>
              </a:solidFill>
              <a:effectLst>
                <a:outerShdw blurRad="50800" dist="50800" dir="5400000" sx="1000" sy="1000" algn="ctr" rotWithShape="0">
                  <a:srgbClr val="000000">
                    <a:alpha val="0"/>
                  </a:srgbClr>
                </a:outerShdw>
              </a:effectLst>
              <a:latin typeface="+mn-lt"/>
              <a:ea typeface="+mn-ea"/>
              <a:cs typeface="+mn-cs"/>
            </a:rPr>
            <a:t>Profit Margin%</a:t>
          </a:r>
          <a:endParaRPr lang="ar-EG" sz="1400" b="1" cap="none" spc="0">
            <a:ln w="0"/>
            <a:solidFill>
              <a:srgbClr val="00FFFF"/>
            </a:solidFill>
            <a:effectLst>
              <a:outerShdw blurRad="38100" dist="19050" dir="2700000" algn="tl" rotWithShape="0">
                <a:schemeClr val="dk1">
                  <a:alpha val="0"/>
                </a:schemeClr>
              </a:outerShdw>
            </a:effectLst>
            <a:latin typeface="+mn-lt"/>
            <a:ea typeface="+mn-ea"/>
            <a:cs typeface="+mn-cs"/>
          </a:endParaRPr>
        </a:p>
      </xdr:txBody>
    </xdr:sp>
    <xdr:clientData/>
  </xdr:twoCellAnchor>
  <xdr:twoCellAnchor>
    <xdr:from>
      <xdr:col>9</xdr:col>
      <xdr:colOff>510987</xdr:colOff>
      <xdr:row>21</xdr:row>
      <xdr:rowOff>107577</xdr:rowOff>
    </xdr:from>
    <xdr:to>
      <xdr:col>15</xdr:col>
      <xdr:colOff>636493</xdr:colOff>
      <xdr:row>34</xdr:row>
      <xdr:rowOff>44823</xdr:rowOff>
    </xdr:to>
    <xdr:graphicFrame macro="">
      <xdr:nvGraphicFramePr>
        <xdr:cNvPr id="36" name="Chart 35">
          <a:extLst>
            <a:ext uri="{FF2B5EF4-FFF2-40B4-BE49-F238E27FC236}">
              <a16:creationId xmlns:a16="http://schemas.microsoft.com/office/drawing/2014/main" id="{FFF6A2E9-FD78-49F7-B051-0370604FC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HIsmail\Desktop\Book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Sheet1"/>
      <sheetName val="yes and no (2)"/>
      <sheetName val="yes and no"/>
      <sheetName val="Sheet3"/>
      <sheetName val="Sheet2"/>
      <sheetName val="Sheet4"/>
      <sheetName val="piviot"/>
    </sheetNames>
    <sheetDataSet>
      <sheetData sheetId="0">
        <row r="6">
          <cell r="A6" t="str">
            <v>5014-1</v>
          </cell>
          <cell r="J6" t="str">
            <v>High</v>
          </cell>
          <cell r="O6">
            <v>41317</v>
          </cell>
        </row>
        <row r="7">
          <cell r="A7" t="str">
            <v>5016-1</v>
          </cell>
          <cell r="J7" t="str">
            <v>High</v>
          </cell>
          <cell r="O7">
            <v>41317</v>
          </cell>
        </row>
        <row r="8">
          <cell r="A8" t="str">
            <v>5018-1</v>
          </cell>
          <cell r="J8" t="str">
            <v>Critical</v>
          </cell>
          <cell r="O8">
            <v>41319</v>
          </cell>
        </row>
        <row r="9">
          <cell r="A9" t="str">
            <v>5019-1</v>
          </cell>
          <cell r="J9" t="str">
            <v>High</v>
          </cell>
          <cell r="O9">
            <v>41320</v>
          </cell>
        </row>
        <row r="10">
          <cell r="A10" t="str">
            <v>5020-1</v>
          </cell>
          <cell r="J10" t="str">
            <v>Critical</v>
          </cell>
          <cell r="O10">
            <v>41320</v>
          </cell>
        </row>
        <row r="11">
          <cell r="A11" t="str">
            <v>5023-1</v>
          </cell>
          <cell r="J11" t="str">
            <v>Low</v>
          </cell>
          <cell r="O11">
            <v>41327</v>
          </cell>
        </row>
        <row r="12">
          <cell r="A12" t="str">
            <v>5024-1</v>
          </cell>
          <cell r="J12" t="str">
            <v>Critical</v>
          </cell>
          <cell r="O12">
            <v>41325</v>
          </cell>
        </row>
        <row r="13">
          <cell r="A13" t="str">
            <v>5025-1</v>
          </cell>
          <cell r="J13" t="str">
            <v>Critical</v>
          </cell>
          <cell r="O13">
            <v>41327</v>
          </cell>
        </row>
        <row r="14">
          <cell r="A14" t="str">
            <v>5027-1</v>
          </cell>
          <cell r="J14" t="str">
            <v>Not Specified</v>
          </cell>
          <cell r="O14">
            <v>41328</v>
          </cell>
        </row>
        <row r="15">
          <cell r="A15" t="str">
            <v>5029-1</v>
          </cell>
          <cell r="J15" t="str">
            <v>Not Specified</v>
          </cell>
          <cell r="O15">
            <v>41328</v>
          </cell>
        </row>
        <row r="16">
          <cell r="A16" t="str">
            <v>5031-1</v>
          </cell>
          <cell r="J16" t="str">
            <v>Medium</v>
          </cell>
          <cell r="O16">
            <v>41332</v>
          </cell>
        </row>
        <row r="17">
          <cell r="A17" t="str">
            <v>5033-1</v>
          </cell>
          <cell r="J17" t="str">
            <v>Medium</v>
          </cell>
          <cell r="O17">
            <v>41332</v>
          </cell>
        </row>
        <row r="18">
          <cell r="A18" t="str">
            <v>5034-1</v>
          </cell>
          <cell r="J18" t="str">
            <v>High</v>
          </cell>
          <cell r="O18">
            <v>41331</v>
          </cell>
        </row>
        <row r="19">
          <cell r="A19" t="str">
            <v>5036-1</v>
          </cell>
          <cell r="J19" t="str">
            <v>Critical</v>
          </cell>
          <cell r="O19">
            <v>41343</v>
          </cell>
        </row>
        <row r="20">
          <cell r="A20" t="str">
            <v>5037-1</v>
          </cell>
          <cell r="J20" t="str">
            <v>Critical</v>
          </cell>
          <cell r="O20">
            <v>41346</v>
          </cell>
        </row>
        <row r="21">
          <cell r="A21" t="str">
            <v>5038-1</v>
          </cell>
          <cell r="J21" t="str">
            <v>Low</v>
          </cell>
          <cell r="O21">
            <v>41346</v>
          </cell>
        </row>
        <row r="22">
          <cell r="A22" t="str">
            <v>5039-1</v>
          </cell>
          <cell r="J22" t="str">
            <v>Medium</v>
          </cell>
          <cell r="O22">
            <v>41349</v>
          </cell>
        </row>
        <row r="23">
          <cell r="A23" t="str">
            <v>5040-1</v>
          </cell>
          <cell r="J23" t="str">
            <v>Low</v>
          </cell>
          <cell r="O23">
            <v>41353</v>
          </cell>
        </row>
        <row r="24">
          <cell r="A24" t="str">
            <v>5043-1</v>
          </cell>
          <cell r="J24" t="str">
            <v>High</v>
          </cell>
          <cell r="O24">
            <v>41359</v>
          </cell>
        </row>
        <row r="25">
          <cell r="A25" t="str">
            <v>5045-1</v>
          </cell>
          <cell r="J25" t="str">
            <v>Not Specified</v>
          </cell>
          <cell r="O25">
            <v>41361</v>
          </cell>
        </row>
        <row r="26">
          <cell r="A26" t="str">
            <v>5047-1</v>
          </cell>
          <cell r="J26" t="str">
            <v>Low</v>
          </cell>
          <cell r="O26">
            <v>41367</v>
          </cell>
        </row>
        <row r="27">
          <cell r="A27" t="str">
            <v>5048-1</v>
          </cell>
          <cell r="J27" t="str">
            <v>Medium</v>
          </cell>
          <cell r="O27">
            <v>41360</v>
          </cell>
        </row>
        <row r="28">
          <cell r="A28" t="str">
            <v>5049-1</v>
          </cell>
          <cell r="J28" t="str">
            <v>Not Specified</v>
          </cell>
          <cell r="O28">
            <v>41364</v>
          </cell>
        </row>
        <row r="29">
          <cell r="A29" t="str">
            <v>5050-1</v>
          </cell>
          <cell r="J29" t="str">
            <v>Not Specified</v>
          </cell>
          <cell r="O29">
            <v>41384</v>
          </cell>
        </row>
        <row r="30">
          <cell r="A30" t="str">
            <v>5052-1</v>
          </cell>
          <cell r="J30" t="str">
            <v>Not Specified</v>
          </cell>
          <cell r="O30">
            <v>41386</v>
          </cell>
        </row>
        <row r="31">
          <cell r="A31" t="str">
            <v>5055-1</v>
          </cell>
          <cell r="J31" t="str">
            <v>High</v>
          </cell>
          <cell r="O31">
            <v>41392</v>
          </cell>
        </row>
        <row r="32">
          <cell r="A32" t="str">
            <v>5057-1</v>
          </cell>
          <cell r="J32" t="str">
            <v>Medium</v>
          </cell>
          <cell r="O32">
            <v>41394</v>
          </cell>
        </row>
        <row r="33">
          <cell r="A33" t="str">
            <v>5059-1</v>
          </cell>
          <cell r="J33" t="str">
            <v>Medium</v>
          </cell>
          <cell r="O33">
            <v>41392</v>
          </cell>
        </row>
        <row r="34">
          <cell r="A34" t="str">
            <v>5060-1</v>
          </cell>
          <cell r="J34" t="str">
            <v>Medium</v>
          </cell>
          <cell r="O34">
            <v>41395</v>
          </cell>
        </row>
        <row r="35">
          <cell r="A35" t="str">
            <v>5061-1</v>
          </cell>
          <cell r="J35" t="str">
            <v>Not Specified</v>
          </cell>
          <cell r="O35">
            <v>41396</v>
          </cell>
        </row>
        <row r="36">
          <cell r="A36" t="str">
            <v>5062-1</v>
          </cell>
          <cell r="J36" t="str">
            <v>Not Specified</v>
          </cell>
          <cell r="O36">
            <v>41396</v>
          </cell>
        </row>
        <row r="37">
          <cell r="A37" t="str">
            <v>5063-1</v>
          </cell>
          <cell r="J37" t="str">
            <v>Not Specified</v>
          </cell>
          <cell r="O37">
            <v>41397</v>
          </cell>
        </row>
        <row r="38">
          <cell r="A38" t="str">
            <v>5064-1</v>
          </cell>
          <cell r="J38" t="str">
            <v>Not Specified</v>
          </cell>
          <cell r="O38">
            <v>41397</v>
          </cell>
        </row>
        <row r="39">
          <cell r="A39" t="str">
            <v>5066-1</v>
          </cell>
          <cell r="J39" t="str">
            <v>Critical</v>
          </cell>
          <cell r="O39">
            <v>41397</v>
          </cell>
        </row>
        <row r="40">
          <cell r="A40" t="str">
            <v>5068-1</v>
          </cell>
          <cell r="J40" t="str">
            <v>Critical</v>
          </cell>
          <cell r="O40">
            <v>41399</v>
          </cell>
        </row>
        <row r="41">
          <cell r="A41" t="str">
            <v>5070-1</v>
          </cell>
          <cell r="J41" t="str">
            <v>Critical</v>
          </cell>
          <cell r="O41">
            <v>41400</v>
          </cell>
        </row>
        <row r="42">
          <cell r="A42" t="str">
            <v>5071-1</v>
          </cell>
          <cell r="J42" t="str">
            <v>Medium</v>
          </cell>
          <cell r="O42">
            <v>41400</v>
          </cell>
        </row>
        <row r="43">
          <cell r="A43" t="str">
            <v>5071-2</v>
          </cell>
          <cell r="J43" t="str">
            <v>Medium</v>
          </cell>
          <cell r="O43">
            <v>41400</v>
          </cell>
        </row>
        <row r="44">
          <cell r="A44" t="str">
            <v>5075-1</v>
          </cell>
          <cell r="J44" t="str">
            <v>Low</v>
          </cell>
          <cell r="O44">
            <v>41404</v>
          </cell>
        </row>
        <row r="45">
          <cell r="A45" t="str">
            <v>5077-1</v>
          </cell>
          <cell r="J45" t="str">
            <v>Not Specified</v>
          </cell>
          <cell r="O45">
            <v>41403</v>
          </cell>
        </row>
        <row r="46">
          <cell r="A46" t="str">
            <v>5079-1</v>
          </cell>
          <cell r="J46" t="str">
            <v>Critical</v>
          </cell>
          <cell r="O46">
            <v>41404</v>
          </cell>
        </row>
        <row r="47">
          <cell r="A47" t="str">
            <v>5081-1</v>
          </cell>
          <cell r="J47" t="str">
            <v>Critical</v>
          </cell>
          <cell r="O47">
            <v>41405</v>
          </cell>
        </row>
        <row r="48">
          <cell r="A48" t="str">
            <v>5084-1</v>
          </cell>
          <cell r="J48" t="str">
            <v>Medium</v>
          </cell>
          <cell r="O48">
            <v>41409</v>
          </cell>
        </row>
        <row r="49">
          <cell r="A49" t="str">
            <v>5086-1</v>
          </cell>
          <cell r="J49" t="str">
            <v>High</v>
          </cell>
          <cell r="O49">
            <v>41409</v>
          </cell>
        </row>
        <row r="50">
          <cell r="A50" t="str">
            <v>5087-1</v>
          </cell>
          <cell r="J50" t="str">
            <v>Not Specified</v>
          </cell>
          <cell r="O50">
            <v>41410</v>
          </cell>
        </row>
        <row r="51">
          <cell r="A51" t="str">
            <v>5089-1</v>
          </cell>
          <cell r="J51" t="str">
            <v>High</v>
          </cell>
          <cell r="O51">
            <v>41410</v>
          </cell>
        </row>
        <row r="52">
          <cell r="A52" t="str">
            <v>5091-1</v>
          </cell>
          <cell r="J52" t="str">
            <v>High</v>
          </cell>
          <cell r="O52">
            <v>41414</v>
          </cell>
        </row>
        <row r="53">
          <cell r="A53" t="str">
            <v>5093-1</v>
          </cell>
          <cell r="J53" t="str">
            <v>Not Specified</v>
          </cell>
          <cell r="O53">
            <v>41414</v>
          </cell>
        </row>
        <row r="54">
          <cell r="A54" t="str">
            <v>5095-1</v>
          </cell>
          <cell r="J54" t="str">
            <v>High</v>
          </cell>
          <cell r="O54">
            <v>41415</v>
          </cell>
        </row>
        <row r="55">
          <cell r="A55" t="str">
            <v>5097-1</v>
          </cell>
          <cell r="J55" t="str">
            <v>Not Specified</v>
          </cell>
          <cell r="O55">
            <v>41416</v>
          </cell>
        </row>
        <row r="56">
          <cell r="A56" t="str">
            <v>5099-1</v>
          </cell>
          <cell r="J56" t="str">
            <v>High</v>
          </cell>
          <cell r="O56">
            <v>41415</v>
          </cell>
        </row>
        <row r="57">
          <cell r="A57" t="str">
            <v>5101-1</v>
          </cell>
          <cell r="J57" t="str">
            <v>Critical</v>
          </cell>
          <cell r="O57">
            <v>41417</v>
          </cell>
        </row>
        <row r="58">
          <cell r="A58" t="str">
            <v>5103-1</v>
          </cell>
          <cell r="J58" t="str">
            <v>Critical</v>
          </cell>
          <cell r="O58">
            <v>41418</v>
          </cell>
        </row>
        <row r="59">
          <cell r="A59" t="str">
            <v>5104-1</v>
          </cell>
          <cell r="J59" t="str">
            <v>Medium</v>
          </cell>
          <cell r="O59">
            <v>41419</v>
          </cell>
        </row>
        <row r="60">
          <cell r="A60" t="str">
            <v>5106-1</v>
          </cell>
          <cell r="J60" t="str">
            <v>Critical</v>
          </cell>
          <cell r="O60">
            <v>41420</v>
          </cell>
        </row>
        <row r="61">
          <cell r="A61" t="str">
            <v>5108-1</v>
          </cell>
          <cell r="J61" t="str">
            <v>Medium</v>
          </cell>
          <cell r="O61">
            <v>41422</v>
          </cell>
        </row>
        <row r="62">
          <cell r="A62" t="str">
            <v>5109-1</v>
          </cell>
          <cell r="J62" t="str">
            <v>Low</v>
          </cell>
          <cell r="O62">
            <v>41426</v>
          </cell>
        </row>
        <row r="63">
          <cell r="A63" t="str">
            <v>5111-1</v>
          </cell>
          <cell r="J63" t="str">
            <v>High</v>
          </cell>
          <cell r="O63">
            <v>41423</v>
          </cell>
        </row>
        <row r="64">
          <cell r="A64" t="str">
            <v>5112-1</v>
          </cell>
          <cell r="J64" t="str">
            <v>Medium</v>
          </cell>
          <cell r="O64">
            <v>41423</v>
          </cell>
        </row>
        <row r="65">
          <cell r="A65" t="str">
            <v>5113-1</v>
          </cell>
          <cell r="J65" t="str">
            <v>Medium</v>
          </cell>
          <cell r="O65">
            <v>41425</v>
          </cell>
        </row>
        <row r="66">
          <cell r="A66" t="str">
            <v>5114-1</v>
          </cell>
          <cell r="J66" t="str">
            <v>Not Specified</v>
          </cell>
          <cell r="O66">
            <v>41427</v>
          </cell>
        </row>
        <row r="67">
          <cell r="A67" t="str">
            <v>5115-1</v>
          </cell>
          <cell r="J67" t="str">
            <v>Low</v>
          </cell>
          <cell r="O67">
            <v>41429</v>
          </cell>
        </row>
        <row r="68">
          <cell r="A68" t="str">
            <v>5117-1</v>
          </cell>
          <cell r="J68" t="str">
            <v>Low</v>
          </cell>
          <cell r="O68">
            <v>41429</v>
          </cell>
        </row>
        <row r="69">
          <cell r="A69" t="str">
            <v>5119-1</v>
          </cell>
          <cell r="J69" t="str">
            <v>Not Specified</v>
          </cell>
          <cell r="O69">
            <v>41431</v>
          </cell>
        </row>
        <row r="70">
          <cell r="A70" t="str">
            <v>5120-1</v>
          </cell>
          <cell r="J70" t="str">
            <v>Critical</v>
          </cell>
          <cell r="O70">
            <v>41432</v>
          </cell>
        </row>
        <row r="71">
          <cell r="A71" t="str">
            <v>5122-1</v>
          </cell>
          <cell r="J71" t="str">
            <v>Low</v>
          </cell>
          <cell r="O71">
            <v>41430</v>
          </cell>
        </row>
        <row r="72">
          <cell r="A72" t="str">
            <v>5124-1</v>
          </cell>
          <cell r="J72" t="str">
            <v>Medium</v>
          </cell>
          <cell r="O72">
            <v>41433</v>
          </cell>
        </row>
        <row r="73">
          <cell r="A73" t="str">
            <v>5125-1</v>
          </cell>
          <cell r="J73" t="str">
            <v>Not Specified</v>
          </cell>
          <cell r="O73">
            <v>41433</v>
          </cell>
        </row>
        <row r="74">
          <cell r="A74" t="str">
            <v>5127-1</v>
          </cell>
          <cell r="J74" t="str">
            <v>Not Specified</v>
          </cell>
          <cell r="O74">
            <v>41434</v>
          </cell>
        </row>
        <row r="75">
          <cell r="A75" t="str">
            <v>5128-1</v>
          </cell>
          <cell r="J75" t="str">
            <v>Medium</v>
          </cell>
          <cell r="O75">
            <v>41437</v>
          </cell>
        </row>
        <row r="76">
          <cell r="A76" t="str">
            <v>5129-1</v>
          </cell>
          <cell r="J76" t="str">
            <v>Low</v>
          </cell>
          <cell r="O76">
            <v>41438</v>
          </cell>
        </row>
        <row r="77">
          <cell r="A77" t="str">
            <v>5131-1</v>
          </cell>
          <cell r="J77" t="str">
            <v>Medium</v>
          </cell>
          <cell r="O77">
            <v>41442</v>
          </cell>
        </row>
        <row r="78">
          <cell r="A78" t="str">
            <v>5133-1</v>
          </cell>
          <cell r="J78" t="str">
            <v>High</v>
          </cell>
          <cell r="O78">
            <v>41442</v>
          </cell>
        </row>
        <row r="79">
          <cell r="A79" t="str">
            <v>5134-1</v>
          </cell>
          <cell r="J79" t="str">
            <v>Low</v>
          </cell>
          <cell r="O79">
            <v>41441</v>
          </cell>
        </row>
        <row r="80">
          <cell r="A80" t="str">
            <v>5135-1</v>
          </cell>
          <cell r="J80" t="str">
            <v>Medium</v>
          </cell>
          <cell r="O80">
            <v>41446</v>
          </cell>
        </row>
        <row r="81">
          <cell r="A81" t="str">
            <v>5137-1</v>
          </cell>
          <cell r="J81" t="str">
            <v>Medium</v>
          </cell>
          <cell r="O81">
            <v>41447</v>
          </cell>
        </row>
        <row r="82">
          <cell r="A82" t="str">
            <v>5138-1</v>
          </cell>
          <cell r="J82" t="str">
            <v>High</v>
          </cell>
          <cell r="O82">
            <v>41448</v>
          </cell>
        </row>
        <row r="83">
          <cell r="A83" t="str">
            <v>5140-1</v>
          </cell>
          <cell r="J83" t="str">
            <v>High</v>
          </cell>
          <cell r="O83">
            <v>41450</v>
          </cell>
        </row>
        <row r="84">
          <cell r="A84" t="str">
            <v>5142-1</v>
          </cell>
          <cell r="J84" t="str">
            <v>High</v>
          </cell>
          <cell r="O84">
            <v>41451</v>
          </cell>
        </row>
        <row r="85">
          <cell r="A85" t="str">
            <v>5144-1</v>
          </cell>
          <cell r="J85" t="str">
            <v>Critical</v>
          </cell>
          <cell r="O85">
            <v>41452</v>
          </cell>
        </row>
        <row r="86">
          <cell r="A86" t="str">
            <v>5148-1</v>
          </cell>
          <cell r="J86" t="str">
            <v>Medium</v>
          </cell>
          <cell r="O86">
            <v>41456</v>
          </cell>
        </row>
        <row r="87">
          <cell r="A87" t="str">
            <v>5150-1</v>
          </cell>
          <cell r="J87" t="str">
            <v>Not Specified</v>
          </cell>
          <cell r="O87">
            <v>41456</v>
          </cell>
        </row>
        <row r="88">
          <cell r="A88" t="str">
            <v>5152-1</v>
          </cell>
          <cell r="J88" t="str">
            <v>Low</v>
          </cell>
          <cell r="O88">
            <v>41459</v>
          </cell>
        </row>
        <row r="89">
          <cell r="A89" t="str">
            <v>5154-1</v>
          </cell>
          <cell r="J89" t="str">
            <v>High</v>
          </cell>
          <cell r="O89">
            <v>41458</v>
          </cell>
        </row>
        <row r="90">
          <cell r="A90" t="str">
            <v>5156-1</v>
          </cell>
          <cell r="J90" t="str">
            <v>High</v>
          </cell>
          <cell r="O90">
            <v>41460</v>
          </cell>
        </row>
        <row r="91">
          <cell r="A91" t="str">
            <v>5158-1</v>
          </cell>
          <cell r="J91" t="str">
            <v>Not Specified</v>
          </cell>
          <cell r="O91">
            <v>41460</v>
          </cell>
        </row>
        <row r="92">
          <cell r="A92" t="str">
            <v>5159-1</v>
          </cell>
          <cell r="J92" t="str">
            <v>Critical</v>
          </cell>
          <cell r="O92">
            <v>41460</v>
          </cell>
        </row>
        <row r="93">
          <cell r="A93" t="str">
            <v>5160-1</v>
          </cell>
          <cell r="J93" t="str">
            <v>Not Specified</v>
          </cell>
          <cell r="O93">
            <v>41462</v>
          </cell>
        </row>
        <row r="94">
          <cell r="A94" t="str">
            <v>5160-2</v>
          </cell>
          <cell r="J94" t="str">
            <v>Not Specified</v>
          </cell>
          <cell r="O94">
            <v>41462</v>
          </cell>
        </row>
        <row r="95">
          <cell r="A95" t="str">
            <v>5163-1</v>
          </cell>
          <cell r="J95" t="str">
            <v>Medium</v>
          </cell>
          <cell r="O95">
            <v>41461</v>
          </cell>
        </row>
        <row r="96">
          <cell r="A96" t="str">
            <v>5165-1</v>
          </cell>
          <cell r="J96" t="str">
            <v>Critical</v>
          </cell>
          <cell r="O96">
            <v>41465</v>
          </cell>
        </row>
        <row r="97">
          <cell r="A97" t="str">
            <v>5166-1</v>
          </cell>
          <cell r="J97" t="str">
            <v>Not Specified</v>
          </cell>
          <cell r="O97">
            <v>41468</v>
          </cell>
        </row>
        <row r="98">
          <cell r="A98" t="str">
            <v>5168-1</v>
          </cell>
          <cell r="J98" t="str">
            <v>Critical</v>
          </cell>
          <cell r="O98">
            <v>41471</v>
          </cell>
        </row>
        <row r="99">
          <cell r="A99" t="str">
            <v>5168-2</v>
          </cell>
          <cell r="J99" t="str">
            <v>Critical</v>
          </cell>
          <cell r="O99">
            <v>41472</v>
          </cell>
        </row>
        <row r="100">
          <cell r="A100" t="str">
            <v>5171-1</v>
          </cell>
          <cell r="J100" t="str">
            <v>Critical</v>
          </cell>
          <cell r="O100">
            <v>41472</v>
          </cell>
        </row>
        <row r="101">
          <cell r="A101" t="str">
            <v>5173-1</v>
          </cell>
          <cell r="J101" t="str">
            <v>High</v>
          </cell>
          <cell r="O101">
            <v>41471</v>
          </cell>
        </row>
        <row r="102">
          <cell r="A102" t="str">
            <v>5174-1</v>
          </cell>
          <cell r="J102" t="str">
            <v>Low</v>
          </cell>
          <cell r="O102">
            <v>41472</v>
          </cell>
        </row>
        <row r="103">
          <cell r="A103" t="str">
            <v>5175-1</v>
          </cell>
          <cell r="J103" t="str">
            <v>Critical</v>
          </cell>
          <cell r="O103">
            <v>41475</v>
          </cell>
        </row>
        <row r="104">
          <cell r="A104" t="str">
            <v>5177-1</v>
          </cell>
          <cell r="J104" t="str">
            <v>Critical</v>
          </cell>
          <cell r="O104">
            <v>41477</v>
          </cell>
        </row>
        <row r="105">
          <cell r="A105" t="str">
            <v>5178-1</v>
          </cell>
          <cell r="J105" t="str">
            <v>High</v>
          </cell>
          <cell r="O105">
            <v>41478</v>
          </cell>
        </row>
        <row r="106">
          <cell r="A106" t="str">
            <v>5180-1</v>
          </cell>
          <cell r="J106" t="str">
            <v>High</v>
          </cell>
          <cell r="O106">
            <v>41478</v>
          </cell>
        </row>
        <row r="107">
          <cell r="A107" t="str">
            <v>5181-1</v>
          </cell>
          <cell r="J107" t="str">
            <v>Low</v>
          </cell>
          <cell r="O107">
            <v>41481</v>
          </cell>
        </row>
        <row r="108">
          <cell r="A108" t="str">
            <v>5183-1</v>
          </cell>
          <cell r="J108" t="str">
            <v>Not Specified</v>
          </cell>
          <cell r="O108">
            <v>41480</v>
          </cell>
        </row>
        <row r="109">
          <cell r="A109" t="str">
            <v>5185-1</v>
          </cell>
          <cell r="J109" t="str">
            <v>Critical</v>
          </cell>
          <cell r="O109">
            <v>41481</v>
          </cell>
        </row>
        <row r="110">
          <cell r="A110" t="str">
            <v>5186-1</v>
          </cell>
          <cell r="J110" t="str">
            <v>Low</v>
          </cell>
          <cell r="O110">
            <v>41486</v>
          </cell>
        </row>
        <row r="111">
          <cell r="A111" t="str">
            <v>5188-1</v>
          </cell>
          <cell r="J111" t="str">
            <v>Low</v>
          </cell>
          <cell r="O111">
            <v>41483</v>
          </cell>
        </row>
        <row r="112">
          <cell r="A112" t="str">
            <v>5189-1</v>
          </cell>
          <cell r="J112" t="str">
            <v>Low</v>
          </cell>
          <cell r="O112">
            <v>41484</v>
          </cell>
        </row>
        <row r="113">
          <cell r="A113" t="str">
            <v>5191-1</v>
          </cell>
          <cell r="J113" t="str">
            <v>Not Specified</v>
          </cell>
          <cell r="O113">
            <v>41485</v>
          </cell>
        </row>
        <row r="114">
          <cell r="A114" t="str">
            <v>5193-1</v>
          </cell>
          <cell r="J114" t="str">
            <v>Not Specified</v>
          </cell>
          <cell r="O114">
            <v>41485</v>
          </cell>
        </row>
        <row r="115">
          <cell r="A115" t="str">
            <v>5194-1</v>
          </cell>
          <cell r="J115" t="str">
            <v>Not Specified</v>
          </cell>
          <cell r="O115">
            <v>41486</v>
          </cell>
        </row>
        <row r="116">
          <cell r="A116" t="str">
            <v>5195-1</v>
          </cell>
          <cell r="J116" t="str">
            <v>Medium</v>
          </cell>
          <cell r="O116">
            <v>41487</v>
          </cell>
        </row>
        <row r="117">
          <cell r="A117" t="str">
            <v>5195-2</v>
          </cell>
          <cell r="J117" t="str">
            <v>Medium</v>
          </cell>
          <cell r="O117">
            <v>41488</v>
          </cell>
        </row>
        <row r="118">
          <cell r="A118" t="str">
            <v>5198-1</v>
          </cell>
          <cell r="J118" t="str">
            <v>Not Specified</v>
          </cell>
          <cell r="O118">
            <v>41490</v>
          </cell>
        </row>
        <row r="119">
          <cell r="A119" t="str">
            <v>5200-1</v>
          </cell>
          <cell r="J119" t="str">
            <v>Critical</v>
          </cell>
          <cell r="O119">
            <v>41494</v>
          </cell>
        </row>
        <row r="120">
          <cell r="A120" t="str">
            <v>5201-1</v>
          </cell>
          <cell r="J120" t="str">
            <v>High</v>
          </cell>
          <cell r="O120">
            <v>41495</v>
          </cell>
        </row>
        <row r="121">
          <cell r="A121" t="str">
            <v>5202-1</v>
          </cell>
          <cell r="J121" t="str">
            <v>Not Specified</v>
          </cell>
          <cell r="O121">
            <v>41495</v>
          </cell>
        </row>
        <row r="122">
          <cell r="A122" t="str">
            <v>5204-1</v>
          </cell>
          <cell r="J122" t="str">
            <v>Not Specified</v>
          </cell>
          <cell r="O122">
            <v>41496</v>
          </cell>
        </row>
        <row r="123">
          <cell r="A123" t="str">
            <v>5206-1</v>
          </cell>
          <cell r="J123" t="str">
            <v>Low</v>
          </cell>
          <cell r="O123">
            <v>41499</v>
          </cell>
        </row>
        <row r="124">
          <cell r="A124" t="str">
            <v>5207-1</v>
          </cell>
          <cell r="J124" t="str">
            <v>Low</v>
          </cell>
          <cell r="O124">
            <v>41502</v>
          </cell>
        </row>
        <row r="125">
          <cell r="A125" t="str">
            <v>5208-1</v>
          </cell>
          <cell r="J125" t="str">
            <v>High</v>
          </cell>
          <cell r="O125">
            <v>41498</v>
          </cell>
        </row>
        <row r="126">
          <cell r="A126" t="str">
            <v>5209-1</v>
          </cell>
          <cell r="J126" t="str">
            <v>Low</v>
          </cell>
          <cell r="O126">
            <v>41499</v>
          </cell>
        </row>
        <row r="127">
          <cell r="A127" t="str">
            <v>5211-1</v>
          </cell>
          <cell r="J127" t="str">
            <v>High</v>
          </cell>
          <cell r="O127">
            <v>41500</v>
          </cell>
        </row>
        <row r="128">
          <cell r="A128" t="str">
            <v>5212-1</v>
          </cell>
          <cell r="J128" t="str">
            <v>Low</v>
          </cell>
          <cell r="O128">
            <v>41509</v>
          </cell>
        </row>
        <row r="129">
          <cell r="A129" t="str">
            <v>5213-1</v>
          </cell>
          <cell r="J129" t="str">
            <v>High</v>
          </cell>
          <cell r="O129">
            <v>41502</v>
          </cell>
        </row>
        <row r="130">
          <cell r="A130" t="str">
            <v>5214-1</v>
          </cell>
          <cell r="J130" t="str">
            <v>Not Specified</v>
          </cell>
          <cell r="O130">
            <v>41503</v>
          </cell>
        </row>
        <row r="131">
          <cell r="A131" t="str">
            <v>5215-1</v>
          </cell>
          <cell r="J131" t="str">
            <v>High</v>
          </cell>
          <cell r="O131">
            <v>41508</v>
          </cell>
        </row>
        <row r="132">
          <cell r="A132" t="str">
            <v>5216-1</v>
          </cell>
          <cell r="J132" t="str">
            <v>Low</v>
          </cell>
          <cell r="O132">
            <v>41508</v>
          </cell>
        </row>
        <row r="133">
          <cell r="A133" t="str">
            <v>5218-1</v>
          </cell>
          <cell r="J133" t="str">
            <v>Low</v>
          </cell>
          <cell r="O133">
            <v>41510</v>
          </cell>
        </row>
        <row r="134">
          <cell r="A134" t="str">
            <v>5220-1</v>
          </cell>
          <cell r="J134" t="str">
            <v>Not Specified</v>
          </cell>
          <cell r="O134">
            <v>41513</v>
          </cell>
        </row>
        <row r="135">
          <cell r="A135" t="str">
            <v>5221-1</v>
          </cell>
          <cell r="J135" t="str">
            <v>Not Specified</v>
          </cell>
          <cell r="O135">
            <v>41512</v>
          </cell>
        </row>
        <row r="136">
          <cell r="A136" t="str">
            <v>5222-1</v>
          </cell>
          <cell r="J136" t="str">
            <v>Medium</v>
          </cell>
          <cell r="O136">
            <v>41512</v>
          </cell>
        </row>
        <row r="137">
          <cell r="A137" t="str">
            <v>5224-1</v>
          </cell>
          <cell r="J137" t="str">
            <v>Not Specified</v>
          </cell>
          <cell r="O137">
            <v>41515</v>
          </cell>
        </row>
        <row r="138">
          <cell r="A138" t="str">
            <v>5225-1</v>
          </cell>
          <cell r="J138" t="str">
            <v>Not Specified</v>
          </cell>
          <cell r="O138">
            <v>41516</v>
          </cell>
        </row>
        <row r="139">
          <cell r="A139" t="str">
            <v>5226-1</v>
          </cell>
          <cell r="J139" t="str">
            <v>Low</v>
          </cell>
          <cell r="O139">
            <v>41520</v>
          </cell>
        </row>
        <row r="140">
          <cell r="A140" t="str">
            <v>5227-1</v>
          </cell>
          <cell r="J140" t="str">
            <v>Medium</v>
          </cell>
          <cell r="O140">
            <v>41518</v>
          </cell>
        </row>
        <row r="141">
          <cell r="A141" t="str">
            <v>5229-1</v>
          </cell>
          <cell r="J141" t="str">
            <v>Critical</v>
          </cell>
          <cell r="O141">
            <v>41519</v>
          </cell>
        </row>
        <row r="142">
          <cell r="A142" t="str">
            <v>5231-1</v>
          </cell>
          <cell r="J142" t="str">
            <v>High</v>
          </cell>
          <cell r="O142">
            <v>41520</v>
          </cell>
        </row>
        <row r="143">
          <cell r="A143" t="str">
            <v>5232-1</v>
          </cell>
          <cell r="J143" t="str">
            <v>Low</v>
          </cell>
          <cell r="O143">
            <v>41522</v>
          </cell>
        </row>
        <row r="144">
          <cell r="A144" t="str">
            <v>5234-1</v>
          </cell>
          <cell r="J144" t="str">
            <v>Not Specified</v>
          </cell>
          <cell r="O144">
            <v>41523</v>
          </cell>
        </row>
        <row r="145">
          <cell r="A145" t="str">
            <v>5235-1</v>
          </cell>
          <cell r="J145" t="str">
            <v>Low</v>
          </cell>
          <cell r="O145">
            <v>41526</v>
          </cell>
        </row>
        <row r="146">
          <cell r="A146" t="str">
            <v>5236-1</v>
          </cell>
          <cell r="J146" t="str">
            <v>Not Specified</v>
          </cell>
          <cell r="O146">
            <v>41527</v>
          </cell>
        </row>
        <row r="147">
          <cell r="A147" t="str">
            <v>5238-1</v>
          </cell>
          <cell r="J147" t="str">
            <v>Not Specified</v>
          </cell>
          <cell r="O147">
            <v>41529</v>
          </cell>
        </row>
        <row r="148">
          <cell r="A148" t="str">
            <v>5239-1</v>
          </cell>
          <cell r="J148" t="str">
            <v>Critical</v>
          </cell>
          <cell r="O148">
            <v>41531</v>
          </cell>
        </row>
        <row r="149">
          <cell r="A149" t="str">
            <v>5240-1</v>
          </cell>
          <cell r="J149" t="str">
            <v>Not Specified</v>
          </cell>
          <cell r="O149">
            <v>41532</v>
          </cell>
        </row>
        <row r="150">
          <cell r="A150" t="str">
            <v>5241-1</v>
          </cell>
          <cell r="J150" t="str">
            <v>Medium</v>
          </cell>
          <cell r="O150">
            <v>41531</v>
          </cell>
        </row>
        <row r="151">
          <cell r="A151" t="str">
            <v>5242-1</v>
          </cell>
          <cell r="J151" t="str">
            <v>Low</v>
          </cell>
          <cell r="O151">
            <v>41535</v>
          </cell>
        </row>
        <row r="152">
          <cell r="A152" t="str">
            <v>5244-1</v>
          </cell>
          <cell r="J152" t="str">
            <v>High</v>
          </cell>
          <cell r="O152">
            <v>41536</v>
          </cell>
        </row>
        <row r="153">
          <cell r="A153" t="str">
            <v>5246-1</v>
          </cell>
          <cell r="J153" t="str">
            <v>Low</v>
          </cell>
          <cell r="O153">
            <v>41542</v>
          </cell>
        </row>
        <row r="154">
          <cell r="A154" t="str">
            <v>5247-1</v>
          </cell>
          <cell r="J154" t="str">
            <v>High</v>
          </cell>
          <cell r="O154">
            <v>41538</v>
          </cell>
        </row>
        <row r="155">
          <cell r="A155" t="str">
            <v>5248-1</v>
          </cell>
          <cell r="J155" t="str">
            <v>Critical</v>
          </cell>
          <cell r="O155">
            <v>41541</v>
          </cell>
        </row>
        <row r="156">
          <cell r="A156" t="str">
            <v>5250-1</v>
          </cell>
          <cell r="J156" t="str">
            <v>Low</v>
          </cell>
          <cell r="O156">
            <v>41547</v>
          </cell>
        </row>
        <row r="157">
          <cell r="A157" t="str">
            <v>5251-1</v>
          </cell>
          <cell r="J157" t="str">
            <v>Medium</v>
          </cell>
          <cell r="O157">
            <v>41545</v>
          </cell>
        </row>
        <row r="158">
          <cell r="A158" t="str">
            <v>5253-1</v>
          </cell>
          <cell r="J158" t="str">
            <v>High</v>
          </cell>
          <cell r="O158">
            <v>41545</v>
          </cell>
        </row>
        <row r="159">
          <cell r="A159" t="str">
            <v>5254-1</v>
          </cell>
          <cell r="J159" t="str">
            <v>Low</v>
          </cell>
          <cell r="O159">
            <v>41549</v>
          </cell>
        </row>
        <row r="160">
          <cell r="A160" t="str">
            <v>5256-1</v>
          </cell>
          <cell r="J160" t="str">
            <v>Not Specified</v>
          </cell>
          <cell r="O160">
            <v>41549</v>
          </cell>
        </row>
        <row r="161">
          <cell r="A161" t="str">
            <v>5257-1</v>
          </cell>
          <cell r="J161" t="str">
            <v>Medium</v>
          </cell>
          <cell r="O161">
            <v>41549</v>
          </cell>
        </row>
        <row r="162">
          <cell r="A162" t="str">
            <v>5259-1</v>
          </cell>
          <cell r="J162" t="str">
            <v>High</v>
          </cell>
          <cell r="O162">
            <v>41551</v>
          </cell>
        </row>
        <row r="163">
          <cell r="A163" t="str">
            <v>5260-1</v>
          </cell>
          <cell r="J163" t="str">
            <v>High</v>
          </cell>
          <cell r="O163">
            <v>41552</v>
          </cell>
        </row>
        <row r="164">
          <cell r="A164" t="str">
            <v>5261-1</v>
          </cell>
          <cell r="J164" t="str">
            <v>Low</v>
          </cell>
          <cell r="O164">
            <v>41559</v>
          </cell>
        </row>
        <row r="165">
          <cell r="A165" t="str">
            <v>5263-1</v>
          </cell>
          <cell r="J165" t="str">
            <v>Medium</v>
          </cell>
          <cell r="O165">
            <v>41554</v>
          </cell>
        </row>
        <row r="166">
          <cell r="A166" t="str">
            <v>5265-1</v>
          </cell>
          <cell r="J166" t="str">
            <v>Medium</v>
          </cell>
          <cell r="O166">
            <v>41554</v>
          </cell>
        </row>
        <row r="167">
          <cell r="A167" t="str">
            <v>5267-1</v>
          </cell>
          <cell r="J167" t="str">
            <v>Medium</v>
          </cell>
          <cell r="O167">
            <v>41558</v>
          </cell>
        </row>
        <row r="168">
          <cell r="A168" t="str">
            <v>5268-1</v>
          </cell>
          <cell r="J168" t="str">
            <v>Not Specified</v>
          </cell>
          <cell r="O168">
            <v>41560</v>
          </cell>
        </row>
        <row r="169">
          <cell r="A169" t="str">
            <v>5268-2</v>
          </cell>
          <cell r="J169" t="str">
            <v>Not Specified</v>
          </cell>
          <cell r="O169">
            <v>41559</v>
          </cell>
        </row>
        <row r="170">
          <cell r="A170" t="str">
            <v>5272-1</v>
          </cell>
          <cell r="J170" t="str">
            <v>Critical</v>
          </cell>
          <cell r="O170">
            <v>41559</v>
          </cell>
        </row>
        <row r="171">
          <cell r="A171" t="str">
            <v>5274-1</v>
          </cell>
          <cell r="J171" t="str">
            <v>Critical</v>
          </cell>
          <cell r="O171">
            <v>41561</v>
          </cell>
        </row>
        <row r="172">
          <cell r="A172" t="str">
            <v>5274-2</v>
          </cell>
          <cell r="J172" t="str">
            <v>Critical</v>
          </cell>
          <cell r="O172">
            <v>41560</v>
          </cell>
        </row>
        <row r="173">
          <cell r="A173" t="str">
            <v>5277-1</v>
          </cell>
          <cell r="J173" t="str">
            <v>Critical</v>
          </cell>
          <cell r="O173">
            <v>41569</v>
          </cell>
        </row>
        <row r="174">
          <cell r="A174" t="str">
            <v>5278-1</v>
          </cell>
          <cell r="J174" t="str">
            <v>Critical</v>
          </cell>
          <cell r="O174">
            <v>41567</v>
          </cell>
        </row>
        <row r="175">
          <cell r="A175" t="str">
            <v>5279-1</v>
          </cell>
          <cell r="J175" t="str">
            <v>Medium</v>
          </cell>
          <cell r="O175">
            <v>41568</v>
          </cell>
        </row>
        <row r="176">
          <cell r="A176" t="str">
            <v>5280-1</v>
          </cell>
          <cell r="J176" t="str">
            <v>Not Specified</v>
          </cell>
          <cell r="O176">
            <v>41570</v>
          </cell>
        </row>
        <row r="177">
          <cell r="A177" t="str">
            <v>5282-1</v>
          </cell>
          <cell r="J177" t="str">
            <v>Not Specified</v>
          </cell>
          <cell r="O177">
            <v>41570</v>
          </cell>
        </row>
        <row r="178">
          <cell r="A178" t="str">
            <v>5284-1</v>
          </cell>
          <cell r="J178" t="str">
            <v>High</v>
          </cell>
          <cell r="O178">
            <v>41574</v>
          </cell>
        </row>
        <row r="179">
          <cell r="A179" t="str">
            <v>5286-1</v>
          </cell>
          <cell r="J179" t="str">
            <v>High</v>
          </cell>
          <cell r="O179">
            <v>41574</v>
          </cell>
        </row>
        <row r="180">
          <cell r="A180" t="str">
            <v>5288-1</v>
          </cell>
          <cell r="J180" t="str">
            <v>Not Specified</v>
          </cell>
          <cell r="O180">
            <v>41575</v>
          </cell>
        </row>
        <row r="181">
          <cell r="A181" t="str">
            <v>5290-1</v>
          </cell>
          <cell r="J181" t="str">
            <v>High</v>
          </cell>
          <cell r="O181">
            <v>41576</v>
          </cell>
        </row>
        <row r="182">
          <cell r="A182" t="str">
            <v>5291-1</v>
          </cell>
          <cell r="J182" t="str">
            <v>High</v>
          </cell>
          <cell r="O182">
            <v>41576</v>
          </cell>
        </row>
        <row r="183">
          <cell r="A183" t="str">
            <v>5292-1</v>
          </cell>
          <cell r="J183" t="str">
            <v>Critical</v>
          </cell>
          <cell r="O183">
            <v>41577</v>
          </cell>
        </row>
        <row r="184">
          <cell r="A184" t="str">
            <v>5294-1</v>
          </cell>
          <cell r="J184" t="str">
            <v>Critical</v>
          </cell>
          <cell r="O184">
            <v>41580</v>
          </cell>
        </row>
        <row r="185">
          <cell r="A185" t="str">
            <v>5296-1</v>
          </cell>
          <cell r="J185" t="str">
            <v>Medium</v>
          </cell>
          <cell r="O185">
            <v>41581</v>
          </cell>
        </row>
        <row r="186">
          <cell r="A186" t="str">
            <v>5298-1</v>
          </cell>
          <cell r="J186" t="str">
            <v>Critical</v>
          </cell>
          <cell r="O186">
            <v>41581</v>
          </cell>
        </row>
        <row r="187">
          <cell r="A187" t="str">
            <v>5299-1</v>
          </cell>
          <cell r="J187" t="str">
            <v>Not Specified</v>
          </cell>
          <cell r="O187">
            <v>41585</v>
          </cell>
        </row>
        <row r="188">
          <cell r="A188" t="str">
            <v>5300-1</v>
          </cell>
          <cell r="J188" t="str">
            <v>Critical</v>
          </cell>
          <cell r="O188">
            <v>41584</v>
          </cell>
        </row>
        <row r="189">
          <cell r="A189" t="str">
            <v>5302-1</v>
          </cell>
          <cell r="J189" t="str">
            <v>Medium</v>
          </cell>
          <cell r="O189">
            <v>41586</v>
          </cell>
        </row>
        <row r="190">
          <cell r="A190" t="str">
            <v>5303-1</v>
          </cell>
          <cell r="J190" t="str">
            <v>Low</v>
          </cell>
          <cell r="O190">
            <v>41587</v>
          </cell>
        </row>
        <row r="191">
          <cell r="A191" t="str">
            <v>5304-1</v>
          </cell>
          <cell r="J191" t="str">
            <v>Medium</v>
          </cell>
          <cell r="O191">
            <v>41592</v>
          </cell>
        </row>
        <row r="192">
          <cell r="A192" t="str">
            <v>5305-1</v>
          </cell>
          <cell r="J192" t="str">
            <v>Not Specified</v>
          </cell>
          <cell r="O192">
            <v>41595</v>
          </cell>
        </row>
        <row r="193">
          <cell r="A193" t="str">
            <v>5307-1</v>
          </cell>
          <cell r="J193" t="str">
            <v>Not Specified</v>
          </cell>
          <cell r="O193">
            <v>41594</v>
          </cell>
        </row>
        <row r="194">
          <cell r="A194" t="str">
            <v>5309-1</v>
          </cell>
          <cell r="J194" t="str">
            <v>Critical</v>
          </cell>
          <cell r="O194">
            <v>41595</v>
          </cell>
        </row>
        <row r="195">
          <cell r="A195" t="str">
            <v>5310-1</v>
          </cell>
          <cell r="J195" t="str">
            <v>Critical</v>
          </cell>
          <cell r="O195">
            <v>41597</v>
          </cell>
        </row>
        <row r="196">
          <cell r="A196" t="str">
            <v>5311-1</v>
          </cell>
          <cell r="J196" t="str">
            <v>Critical</v>
          </cell>
          <cell r="O196">
            <v>41596</v>
          </cell>
        </row>
        <row r="197">
          <cell r="A197" t="str">
            <v>5312-1</v>
          </cell>
          <cell r="J197" t="str">
            <v>High</v>
          </cell>
          <cell r="O197">
            <v>41595</v>
          </cell>
        </row>
        <row r="198">
          <cell r="A198" t="str">
            <v>5313-1</v>
          </cell>
          <cell r="J198" t="str">
            <v>Low</v>
          </cell>
          <cell r="O198">
            <v>41598</v>
          </cell>
        </row>
        <row r="199">
          <cell r="A199" t="str">
            <v>5314-1</v>
          </cell>
          <cell r="J199" t="str">
            <v>High</v>
          </cell>
          <cell r="O199">
            <v>41598</v>
          </cell>
        </row>
        <row r="200">
          <cell r="A200" t="str">
            <v>5315-1</v>
          </cell>
          <cell r="J200" t="str">
            <v>Medium</v>
          </cell>
          <cell r="O200">
            <v>41599</v>
          </cell>
        </row>
        <row r="201">
          <cell r="A201" t="str">
            <v>5316-1</v>
          </cell>
          <cell r="J201" t="str">
            <v>Low</v>
          </cell>
          <cell r="O201">
            <v>41605</v>
          </cell>
        </row>
        <row r="202">
          <cell r="A202" t="str">
            <v>5318-1</v>
          </cell>
          <cell r="J202" t="str">
            <v>Not Specified</v>
          </cell>
          <cell r="O202">
            <v>41599</v>
          </cell>
        </row>
        <row r="203">
          <cell r="A203" t="str">
            <v>5319-1</v>
          </cell>
          <cell r="J203" t="str">
            <v>Not Specified</v>
          </cell>
          <cell r="O203">
            <v>41602</v>
          </cell>
        </row>
        <row r="204">
          <cell r="A204" t="str">
            <v>5321-1</v>
          </cell>
          <cell r="J204" t="str">
            <v>Medium</v>
          </cell>
          <cell r="O204">
            <v>41603</v>
          </cell>
        </row>
        <row r="205">
          <cell r="A205" t="str">
            <v>5323-1</v>
          </cell>
          <cell r="J205" t="str">
            <v>Critical</v>
          </cell>
          <cell r="O205">
            <v>41607</v>
          </cell>
        </row>
        <row r="206">
          <cell r="A206" t="str">
            <v>5324-1</v>
          </cell>
          <cell r="J206" t="str">
            <v>High</v>
          </cell>
          <cell r="O206">
            <v>41609</v>
          </cell>
        </row>
        <row r="207">
          <cell r="A207" t="str">
            <v>5326-1</v>
          </cell>
          <cell r="J207" t="str">
            <v>Not Specified</v>
          </cell>
          <cell r="O207">
            <v>41615</v>
          </cell>
        </row>
        <row r="208">
          <cell r="A208" t="str">
            <v>5328-1</v>
          </cell>
          <cell r="J208" t="str">
            <v>Low</v>
          </cell>
          <cell r="O208">
            <v>41623</v>
          </cell>
        </row>
        <row r="209">
          <cell r="A209" t="str">
            <v>5330-1</v>
          </cell>
          <cell r="J209" t="str">
            <v>Medium</v>
          </cell>
          <cell r="O209">
            <v>41616</v>
          </cell>
        </row>
        <row r="210">
          <cell r="A210" t="str">
            <v>5332-1</v>
          </cell>
          <cell r="J210" t="str">
            <v>Critical</v>
          </cell>
          <cell r="O210">
            <v>41617</v>
          </cell>
        </row>
        <row r="211">
          <cell r="A211" t="str">
            <v>5334-1</v>
          </cell>
          <cell r="J211" t="str">
            <v>Not Specified</v>
          </cell>
          <cell r="O211">
            <v>41620</v>
          </cell>
        </row>
        <row r="212">
          <cell r="A212" t="str">
            <v>5335-1</v>
          </cell>
          <cell r="J212" t="str">
            <v>Low</v>
          </cell>
          <cell r="O212">
            <v>41621</v>
          </cell>
        </row>
        <row r="213">
          <cell r="A213" t="str">
            <v>5335-2</v>
          </cell>
          <cell r="J213" t="str">
            <v>Low</v>
          </cell>
          <cell r="O213">
            <v>41623</v>
          </cell>
        </row>
        <row r="214">
          <cell r="A214" t="str">
            <v>5336-1</v>
          </cell>
          <cell r="J214" t="str">
            <v>Low</v>
          </cell>
          <cell r="O214">
            <v>41623</v>
          </cell>
        </row>
        <row r="215">
          <cell r="A215" t="str">
            <v>5340-1</v>
          </cell>
          <cell r="J215" t="str">
            <v>Not Specified</v>
          </cell>
          <cell r="O215">
            <v>41622</v>
          </cell>
        </row>
        <row r="216">
          <cell r="A216" t="str">
            <v>5342-1</v>
          </cell>
          <cell r="J216" t="str">
            <v>Critical</v>
          </cell>
          <cell r="O216">
            <v>41623</v>
          </cell>
        </row>
        <row r="217">
          <cell r="A217" t="str">
            <v>5343-1</v>
          </cell>
          <cell r="J217" t="str">
            <v>Critical</v>
          </cell>
          <cell r="O217">
            <v>41627</v>
          </cell>
        </row>
        <row r="218">
          <cell r="A218" t="str">
            <v>5345-1</v>
          </cell>
          <cell r="J218" t="str">
            <v>Critical</v>
          </cell>
          <cell r="O218">
            <v>41627</v>
          </cell>
        </row>
        <row r="219">
          <cell r="A219" t="str">
            <v>5346-1</v>
          </cell>
          <cell r="J219" t="str">
            <v>High</v>
          </cell>
          <cell r="O219">
            <v>41629</v>
          </cell>
        </row>
        <row r="220">
          <cell r="A220" t="str">
            <v>5347-1</v>
          </cell>
          <cell r="J220" t="str">
            <v>Critical</v>
          </cell>
          <cell r="O220">
            <v>41633</v>
          </cell>
        </row>
        <row r="221">
          <cell r="A221" t="str">
            <v>5349-1</v>
          </cell>
          <cell r="J221" t="str">
            <v>Medium</v>
          </cell>
          <cell r="O221">
            <v>41631</v>
          </cell>
        </row>
        <row r="222">
          <cell r="A222" t="str">
            <v>5350-1</v>
          </cell>
          <cell r="J222" t="str">
            <v>Low</v>
          </cell>
          <cell r="O222">
            <v>41637</v>
          </cell>
        </row>
        <row r="223">
          <cell r="A223" t="str">
            <v>5352-1</v>
          </cell>
          <cell r="J223" t="str">
            <v>Medium</v>
          </cell>
          <cell r="O223">
            <v>41638</v>
          </cell>
        </row>
        <row r="224">
          <cell r="A224" t="str">
            <v>5354-1</v>
          </cell>
          <cell r="J224" t="str">
            <v>Not Specified</v>
          </cell>
          <cell r="O224">
            <v>41638</v>
          </cell>
        </row>
        <row r="225">
          <cell r="A225" t="str">
            <v>5355-1</v>
          </cell>
          <cell r="J225" t="str">
            <v>High</v>
          </cell>
          <cell r="O225">
            <v>41639</v>
          </cell>
        </row>
        <row r="226">
          <cell r="A226" t="str">
            <v>5357-1</v>
          </cell>
          <cell r="J226" t="str">
            <v>Low</v>
          </cell>
          <cell r="O226">
            <v>41638</v>
          </cell>
        </row>
        <row r="227">
          <cell r="A227" t="str">
            <v>5358-1</v>
          </cell>
          <cell r="J227" t="str">
            <v>Critical</v>
          </cell>
          <cell r="O227">
            <v>41645</v>
          </cell>
        </row>
        <row r="228">
          <cell r="A228" t="str">
            <v>5358-2</v>
          </cell>
          <cell r="J228" t="str">
            <v>Critical</v>
          </cell>
          <cell r="O228">
            <v>41644</v>
          </cell>
        </row>
        <row r="229">
          <cell r="A229" t="str">
            <v>5360-1</v>
          </cell>
          <cell r="J229" t="str">
            <v>High</v>
          </cell>
          <cell r="O229">
            <v>41646</v>
          </cell>
        </row>
        <row r="230">
          <cell r="A230" t="str">
            <v>5362-1</v>
          </cell>
          <cell r="J230" t="str">
            <v>Medium</v>
          </cell>
          <cell r="O230">
            <v>41647</v>
          </cell>
        </row>
        <row r="231">
          <cell r="A231" t="str">
            <v>5364-1</v>
          </cell>
          <cell r="J231" t="str">
            <v>Low</v>
          </cell>
          <cell r="O231">
            <v>41654</v>
          </cell>
        </row>
        <row r="232">
          <cell r="A232" t="str">
            <v>5365-1</v>
          </cell>
          <cell r="J232" t="str">
            <v>Low</v>
          </cell>
          <cell r="O232">
            <v>41651</v>
          </cell>
        </row>
        <row r="233">
          <cell r="A233" t="str">
            <v>5367-1</v>
          </cell>
          <cell r="J233" t="str">
            <v>Medium</v>
          </cell>
          <cell r="O233">
            <v>41649</v>
          </cell>
        </row>
        <row r="234">
          <cell r="A234" t="str">
            <v>5367-2</v>
          </cell>
          <cell r="J234" t="str">
            <v>Medium</v>
          </cell>
          <cell r="O234">
            <v>41650</v>
          </cell>
        </row>
        <row r="235">
          <cell r="A235" t="str">
            <v>5369-1</v>
          </cell>
          <cell r="J235" t="str">
            <v>Not Specified</v>
          </cell>
          <cell r="O235">
            <v>41650</v>
          </cell>
        </row>
        <row r="236">
          <cell r="A236" t="str">
            <v>5373-1</v>
          </cell>
          <cell r="J236" t="str">
            <v>Low</v>
          </cell>
          <cell r="O236">
            <v>41657</v>
          </cell>
        </row>
        <row r="237">
          <cell r="A237" t="str">
            <v>5375-1</v>
          </cell>
          <cell r="J237" t="str">
            <v>Not Specified</v>
          </cell>
          <cell r="O237">
            <v>41655</v>
          </cell>
        </row>
        <row r="238">
          <cell r="A238" t="str">
            <v>5377-1</v>
          </cell>
          <cell r="J238" t="str">
            <v>Not Specified</v>
          </cell>
          <cell r="O238">
            <v>41656</v>
          </cell>
        </row>
        <row r="239">
          <cell r="A239" t="str">
            <v>5379-1</v>
          </cell>
          <cell r="J239" t="str">
            <v>Medium</v>
          </cell>
          <cell r="O239">
            <v>41656</v>
          </cell>
        </row>
        <row r="240">
          <cell r="A240" t="str">
            <v>5381-1</v>
          </cell>
          <cell r="J240" t="str">
            <v>Medium</v>
          </cell>
          <cell r="O240">
            <v>41656</v>
          </cell>
        </row>
        <row r="241">
          <cell r="A241" t="str">
            <v>5383-1</v>
          </cell>
          <cell r="J241" t="str">
            <v>Critical</v>
          </cell>
          <cell r="O241">
            <v>41658</v>
          </cell>
        </row>
        <row r="242">
          <cell r="A242" t="str">
            <v>5384-1</v>
          </cell>
          <cell r="J242" t="str">
            <v>Not Specified</v>
          </cell>
          <cell r="O242">
            <v>41664</v>
          </cell>
        </row>
        <row r="243">
          <cell r="A243" t="str">
            <v>5386-1</v>
          </cell>
          <cell r="J243" t="str">
            <v>High</v>
          </cell>
          <cell r="O243">
            <v>41665</v>
          </cell>
        </row>
        <row r="244">
          <cell r="A244" t="str">
            <v>5388-1</v>
          </cell>
          <cell r="J244" t="str">
            <v>Medium</v>
          </cell>
          <cell r="O244">
            <v>41666</v>
          </cell>
        </row>
        <row r="245">
          <cell r="A245" t="str">
            <v>5389-1</v>
          </cell>
          <cell r="J245" t="str">
            <v>Low</v>
          </cell>
          <cell r="O245">
            <v>41672</v>
          </cell>
        </row>
        <row r="246">
          <cell r="A246" t="str">
            <v>5391-1</v>
          </cell>
          <cell r="J246" t="str">
            <v>Critical</v>
          </cell>
          <cell r="O246">
            <v>41666</v>
          </cell>
        </row>
        <row r="247">
          <cell r="A247" t="str">
            <v>5392-1</v>
          </cell>
          <cell r="J247" t="str">
            <v>High</v>
          </cell>
          <cell r="O247">
            <v>41666</v>
          </cell>
        </row>
        <row r="248">
          <cell r="A248" t="str">
            <v>5393-1</v>
          </cell>
          <cell r="J248" t="str">
            <v>High</v>
          </cell>
          <cell r="O248">
            <v>41671</v>
          </cell>
        </row>
        <row r="249">
          <cell r="A249" t="str">
            <v>5394-1</v>
          </cell>
          <cell r="J249" t="str">
            <v>Critical</v>
          </cell>
          <cell r="O249">
            <v>41671</v>
          </cell>
        </row>
        <row r="250">
          <cell r="A250" t="str">
            <v>5395-1</v>
          </cell>
          <cell r="J250" t="str">
            <v>Medium</v>
          </cell>
          <cell r="O250">
            <v>41671</v>
          </cell>
        </row>
        <row r="251">
          <cell r="A251" t="str">
            <v>5396-1</v>
          </cell>
          <cell r="J251" t="str">
            <v>Low</v>
          </cell>
          <cell r="O251">
            <v>41677</v>
          </cell>
        </row>
        <row r="252">
          <cell r="A252" t="str">
            <v>5398-1</v>
          </cell>
          <cell r="J252" t="str">
            <v>Critical</v>
          </cell>
          <cell r="O252">
            <v>41674</v>
          </cell>
        </row>
        <row r="253">
          <cell r="A253" t="str">
            <v>5400-1</v>
          </cell>
          <cell r="J253" t="str">
            <v>Medium</v>
          </cell>
          <cell r="O253">
            <v>41676</v>
          </cell>
        </row>
        <row r="254">
          <cell r="A254" t="str">
            <v>5402-1</v>
          </cell>
          <cell r="J254" t="str">
            <v>Low</v>
          </cell>
          <cell r="O254">
            <v>41686</v>
          </cell>
        </row>
        <row r="255">
          <cell r="A255" t="str">
            <v>5402-2</v>
          </cell>
          <cell r="J255" t="str">
            <v>Low</v>
          </cell>
          <cell r="O255">
            <v>41682</v>
          </cell>
        </row>
        <row r="256">
          <cell r="A256" t="str">
            <v>5404-1</v>
          </cell>
          <cell r="J256" t="str">
            <v>Low</v>
          </cell>
          <cell r="O256">
            <v>41683</v>
          </cell>
        </row>
        <row r="257">
          <cell r="A257" t="str">
            <v>5405-1</v>
          </cell>
          <cell r="J257" t="str">
            <v>Critical</v>
          </cell>
          <cell r="O257">
            <v>41681</v>
          </cell>
        </row>
        <row r="258">
          <cell r="A258" t="str">
            <v>5407-1</v>
          </cell>
          <cell r="J258" t="str">
            <v>Low</v>
          </cell>
          <cell r="O258">
            <v>41682</v>
          </cell>
        </row>
        <row r="259">
          <cell r="A259" t="str">
            <v>5409-1</v>
          </cell>
          <cell r="J259" t="str">
            <v>High</v>
          </cell>
          <cell r="O259">
            <v>41683</v>
          </cell>
        </row>
        <row r="260">
          <cell r="A260" t="str">
            <v>5411-1</v>
          </cell>
          <cell r="J260" t="str">
            <v>High</v>
          </cell>
          <cell r="O260">
            <v>41683</v>
          </cell>
        </row>
        <row r="261">
          <cell r="A261" t="str">
            <v>5413-1</v>
          </cell>
          <cell r="J261" t="str">
            <v>Medium</v>
          </cell>
          <cell r="O261">
            <v>41686</v>
          </cell>
        </row>
        <row r="262">
          <cell r="A262" t="str">
            <v>5415-1</v>
          </cell>
          <cell r="J262" t="str">
            <v>Low</v>
          </cell>
          <cell r="O262">
            <v>41690</v>
          </cell>
        </row>
        <row r="263">
          <cell r="A263" t="str">
            <v>5416-1</v>
          </cell>
          <cell r="J263" t="str">
            <v>High</v>
          </cell>
          <cell r="O263">
            <v>41688</v>
          </cell>
        </row>
        <row r="264">
          <cell r="A264" t="str">
            <v>5418-1</v>
          </cell>
          <cell r="J264" t="str">
            <v>Critical</v>
          </cell>
          <cell r="O264">
            <v>41693</v>
          </cell>
        </row>
        <row r="265">
          <cell r="A265" t="str">
            <v>5420-1</v>
          </cell>
          <cell r="J265" t="str">
            <v>High</v>
          </cell>
          <cell r="O265">
            <v>41693</v>
          </cell>
        </row>
        <row r="266">
          <cell r="A266" t="str">
            <v>5421-1</v>
          </cell>
          <cell r="J266" t="str">
            <v>High</v>
          </cell>
          <cell r="O266">
            <v>41693</v>
          </cell>
        </row>
        <row r="267">
          <cell r="A267" t="str">
            <v>5423-1</v>
          </cell>
          <cell r="J267" t="str">
            <v>Medium</v>
          </cell>
          <cell r="O267">
            <v>41696</v>
          </cell>
        </row>
        <row r="268">
          <cell r="A268" t="str">
            <v>5424-1</v>
          </cell>
          <cell r="J268" t="str">
            <v>Critical</v>
          </cell>
          <cell r="O268">
            <v>41695</v>
          </cell>
        </row>
        <row r="269">
          <cell r="A269" t="str">
            <v>5426-1</v>
          </cell>
          <cell r="J269" t="str">
            <v>Not Specified</v>
          </cell>
          <cell r="O269">
            <v>41696</v>
          </cell>
        </row>
        <row r="270">
          <cell r="A270" t="str">
            <v>5428-1</v>
          </cell>
          <cell r="J270" t="str">
            <v>Not Specified</v>
          </cell>
          <cell r="O270">
            <v>41696</v>
          </cell>
        </row>
        <row r="271">
          <cell r="A271" t="str">
            <v>5430-1</v>
          </cell>
          <cell r="J271" t="str">
            <v>Critical</v>
          </cell>
          <cell r="O271">
            <v>41697</v>
          </cell>
        </row>
        <row r="272">
          <cell r="A272" t="str">
            <v>5432-1</v>
          </cell>
          <cell r="J272" t="str">
            <v>Medium</v>
          </cell>
          <cell r="O272">
            <v>41699</v>
          </cell>
        </row>
        <row r="273">
          <cell r="A273" t="str">
            <v>5433-1</v>
          </cell>
          <cell r="J273" t="str">
            <v>Medium</v>
          </cell>
          <cell r="O273">
            <v>41701</v>
          </cell>
        </row>
        <row r="274">
          <cell r="A274" t="str">
            <v>5434-1</v>
          </cell>
          <cell r="J274" t="str">
            <v>Critical</v>
          </cell>
          <cell r="O274">
            <v>41705</v>
          </cell>
        </row>
        <row r="275">
          <cell r="A275" t="str">
            <v>5435-1</v>
          </cell>
          <cell r="J275" t="str">
            <v>Not Specified</v>
          </cell>
          <cell r="O275">
            <v>41709</v>
          </cell>
        </row>
        <row r="276">
          <cell r="A276" t="str">
            <v>5436-1</v>
          </cell>
          <cell r="J276" t="str">
            <v>Medium</v>
          </cell>
          <cell r="O276">
            <v>41710</v>
          </cell>
        </row>
        <row r="277">
          <cell r="A277" t="str">
            <v>5438-1</v>
          </cell>
          <cell r="J277" t="str">
            <v>High</v>
          </cell>
          <cell r="O277">
            <v>41711</v>
          </cell>
        </row>
        <row r="278">
          <cell r="A278" t="str">
            <v>5439-1</v>
          </cell>
          <cell r="J278" t="str">
            <v>Low</v>
          </cell>
          <cell r="O278">
            <v>41711</v>
          </cell>
        </row>
        <row r="279">
          <cell r="A279" t="str">
            <v>5440-1</v>
          </cell>
          <cell r="J279" t="str">
            <v>Critical</v>
          </cell>
          <cell r="O279">
            <v>41713</v>
          </cell>
        </row>
        <row r="280">
          <cell r="A280" t="str">
            <v>5442-1</v>
          </cell>
          <cell r="J280" t="str">
            <v>Critical</v>
          </cell>
          <cell r="O280">
            <v>41716</v>
          </cell>
        </row>
        <row r="281">
          <cell r="A281" t="str">
            <v>5444-1</v>
          </cell>
          <cell r="J281" t="str">
            <v>Not Specified</v>
          </cell>
          <cell r="O281">
            <v>41716</v>
          </cell>
        </row>
        <row r="282">
          <cell r="A282" t="str">
            <v>5445-1</v>
          </cell>
          <cell r="J282" t="str">
            <v>Not Specified</v>
          </cell>
          <cell r="O282">
            <v>41716</v>
          </cell>
        </row>
        <row r="283">
          <cell r="A283" t="str">
            <v>5446-1</v>
          </cell>
          <cell r="J283" t="str">
            <v>Critical</v>
          </cell>
          <cell r="O283">
            <v>41719</v>
          </cell>
        </row>
        <row r="284">
          <cell r="A284" t="str">
            <v>5448-1</v>
          </cell>
          <cell r="J284" t="str">
            <v>Low</v>
          </cell>
          <cell r="O284">
            <v>41724</v>
          </cell>
        </row>
        <row r="285">
          <cell r="A285" t="str">
            <v>5449-1</v>
          </cell>
          <cell r="J285" t="str">
            <v>High</v>
          </cell>
          <cell r="O285">
            <v>41726</v>
          </cell>
        </row>
        <row r="286">
          <cell r="A286" t="str">
            <v>5450-1</v>
          </cell>
          <cell r="J286" t="str">
            <v>Not Specified</v>
          </cell>
          <cell r="O286">
            <v>41728</v>
          </cell>
        </row>
        <row r="287">
          <cell r="A287" t="str">
            <v>5451-1</v>
          </cell>
          <cell r="J287" t="str">
            <v>Not Specified</v>
          </cell>
          <cell r="O287">
            <v>41729</v>
          </cell>
        </row>
        <row r="288">
          <cell r="A288" t="str">
            <v>5453-1</v>
          </cell>
          <cell r="J288" t="str">
            <v>Critical</v>
          </cell>
          <cell r="O288">
            <v>41731</v>
          </cell>
        </row>
        <row r="289">
          <cell r="A289" t="str">
            <v>5455-1</v>
          </cell>
          <cell r="J289" t="str">
            <v>Medium</v>
          </cell>
          <cell r="O289">
            <v>41733</v>
          </cell>
        </row>
        <row r="290">
          <cell r="A290" t="str">
            <v>5456-1</v>
          </cell>
          <cell r="J290" t="str">
            <v>Critical</v>
          </cell>
          <cell r="O290">
            <v>41733</v>
          </cell>
        </row>
        <row r="291">
          <cell r="A291" t="str">
            <v>5457-1</v>
          </cell>
          <cell r="J291" t="str">
            <v>Medium</v>
          </cell>
          <cell r="O291">
            <v>41734</v>
          </cell>
        </row>
        <row r="292">
          <cell r="A292" t="str">
            <v>5458-1</v>
          </cell>
          <cell r="J292" t="str">
            <v>Not Specified</v>
          </cell>
          <cell r="O292">
            <v>41734</v>
          </cell>
        </row>
        <row r="293">
          <cell r="A293" t="str">
            <v>5460-1</v>
          </cell>
          <cell r="J293" t="str">
            <v>Low</v>
          </cell>
          <cell r="O293">
            <v>41740</v>
          </cell>
        </row>
        <row r="294">
          <cell r="A294" t="str">
            <v>5461-1</v>
          </cell>
          <cell r="J294" t="str">
            <v>Critical</v>
          </cell>
          <cell r="O294">
            <v>41736</v>
          </cell>
        </row>
        <row r="295">
          <cell r="A295" t="str">
            <v>5463-1</v>
          </cell>
          <cell r="J295" t="str">
            <v>Not Specified</v>
          </cell>
          <cell r="O295">
            <v>41736</v>
          </cell>
        </row>
        <row r="296">
          <cell r="A296" t="str">
            <v>5465-1</v>
          </cell>
          <cell r="J296" t="str">
            <v>Medium</v>
          </cell>
          <cell r="O296">
            <v>41738</v>
          </cell>
        </row>
        <row r="297">
          <cell r="A297" t="str">
            <v>5467-1</v>
          </cell>
          <cell r="J297" t="str">
            <v>Medium</v>
          </cell>
          <cell r="O297">
            <v>41741</v>
          </cell>
        </row>
        <row r="298">
          <cell r="A298" t="str">
            <v>5469-1</v>
          </cell>
          <cell r="J298" t="str">
            <v>High</v>
          </cell>
          <cell r="O298">
            <v>41745</v>
          </cell>
        </row>
        <row r="299">
          <cell r="A299" t="str">
            <v>5470-1</v>
          </cell>
          <cell r="J299" t="str">
            <v>High</v>
          </cell>
          <cell r="O299">
            <v>41748</v>
          </cell>
        </row>
        <row r="300">
          <cell r="A300" t="str">
            <v>5471-1</v>
          </cell>
          <cell r="J300" t="str">
            <v>Medium</v>
          </cell>
          <cell r="O300">
            <v>41747</v>
          </cell>
        </row>
        <row r="301">
          <cell r="A301" t="str">
            <v>5473-1</v>
          </cell>
          <cell r="J301" t="str">
            <v>Critical</v>
          </cell>
          <cell r="O301">
            <v>41747</v>
          </cell>
        </row>
        <row r="302">
          <cell r="A302" t="str">
            <v>5475-1</v>
          </cell>
          <cell r="J302" t="str">
            <v>Low</v>
          </cell>
          <cell r="O302">
            <v>41763</v>
          </cell>
        </row>
        <row r="303">
          <cell r="A303" t="str">
            <v>5476-1</v>
          </cell>
          <cell r="J303" t="str">
            <v>Not Specified</v>
          </cell>
          <cell r="O303">
            <v>41762</v>
          </cell>
        </row>
        <row r="304">
          <cell r="A304" t="str">
            <v>5477-1</v>
          </cell>
          <cell r="J304" t="str">
            <v>Critical</v>
          </cell>
          <cell r="O304">
            <v>41762</v>
          </cell>
        </row>
        <row r="305">
          <cell r="A305" t="str">
            <v>5478-1</v>
          </cell>
          <cell r="J305" t="str">
            <v>Low</v>
          </cell>
          <cell r="O305">
            <v>41766</v>
          </cell>
        </row>
        <row r="306">
          <cell r="A306" t="str">
            <v>5479-1</v>
          </cell>
          <cell r="J306" t="str">
            <v>Not Specified</v>
          </cell>
          <cell r="O306">
            <v>41767</v>
          </cell>
        </row>
        <row r="307">
          <cell r="A307" t="str">
            <v>5479-2</v>
          </cell>
          <cell r="J307" t="str">
            <v>Not Specified</v>
          </cell>
          <cell r="O307">
            <v>41767</v>
          </cell>
        </row>
        <row r="308">
          <cell r="A308" t="str">
            <v>5483-1</v>
          </cell>
          <cell r="J308" t="str">
            <v>Low</v>
          </cell>
          <cell r="O308">
            <v>41772</v>
          </cell>
        </row>
        <row r="309">
          <cell r="A309" t="str">
            <v>5485-1</v>
          </cell>
          <cell r="J309" t="str">
            <v>Low</v>
          </cell>
          <cell r="O309">
            <v>41771</v>
          </cell>
        </row>
        <row r="310">
          <cell r="A310" t="str">
            <v>5487-1</v>
          </cell>
          <cell r="J310" t="str">
            <v>Critical</v>
          </cell>
          <cell r="O310">
            <v>41769</v>
          </cell>
        </row>
        <row r="311">
          <cell r="A311" t="str">
            <v>5489-1</v>
          </cell>
          <cell r="J311" t="str">
            <v>Medium</v>
          </cell>
          <cell r="O311">
            <v>41771</v>
          </cell>
        </row>
        <row r="312">
          <cell r="A312" t="str">
            <v>5491-1</v>
          </cell>
          <cell r="J312" t="str">
            <v>Not Specified</v>
          </cell>
          <cell r="O312">
            <v>41773</v>
          </cell>
        </row>
        <row r="313">
          <cell r="A313" t="str">
            <v>5493-1</v>
          </cell>
          <cell r="J313" t="str">
            <v>Medium</v>
          </cell>
          <cell r="O313">
            <v>41775</v>
          </cell>
        </row>
        <row r="314">
          <cell r="A314" t="str">
            <v>5494-1</v>
          </cell>
          <cell r="J314" t="str">
            <v>Not Specified</v>
          </cell>
          <cell r="O314">
            <v>41777</v>
          </cell>
        </row>
        <row r="315">
          <cell r="A315" t="str">
            <v>5496-1</v>
          </cell>
          <cell r="J315" t="str">
            <v>Medium</v>
          </cell>
          <cell r="O315">
            <v>41779</v>
          </cell>
        </row>
        <row r="316">
          <cell r="A316" t="str">
            <v>5497-1</v>
          </cell>
          <cell r="J316" t="str">
            <v>Low</v>
          </cell>
          <cell r="O316">
            <v>41783</v>
          </cell>
        </row>
        <row r="317">
          <cell r="A317" t="str">
            <v>5498-1</v>
          </cell>
          <cell r="J317" t="str">
            <v>Low</v>
          </cell>
          <cell r="O317">
            <v>41788</v>
          </cell>
        </row>
        <row r="318">
          <cell r="A318" t="str">
            <v>5500-1</v>
          </cell>
          <cell r="J318" t="str">
            <v>Low</v>
          </cell>
          <cell r="O318">
            <v>41792</v>
          </cell>
        </row>
        <row r="319">
          <cell r="A319" t="str">
            <v>5502-1</v>
          </cell>
          <cell r="J319" t="str">
            <v>High</v>
          </cell>
          <cell r="O319">
            <v>41788</v>
          </cell>
        </row>
        <row r="320">
          <cell r="A320" t="str">
            <v>5504-1</v>
          </cell>
          <cell r="J320" t="str">
            <v>Medium</v>
          </cell>
          <cell r="O320">
            <v>41788</v>
          </cell>
        </row>
        <row r="321">
          <cell r="A321" t="str">
            <v>5505-1</v>
          </cell>
          <cell r="J321" t="str">
            <v>Critical</v>
          </cell>
          <cell r="O321">
            <v>41794</v>
          </cell>
        </row>
        <row r="322">
          <cell r="A322" t="str">
            <v>5506-1</v>
          </cell>
          <cell r="J322" t="str">
            <v>Not Specified</v>
          </cell>
          <cell r="O322">
            <v>41794</v>
          </cell>
        </row>
        <row r="323">
          <cell r="A323" t="str">
            <v>5507-1</v>
          </cell>
          <cell r="J323" t="str">
            <v>High</v>
          </cell>
          <cell r="O323">
            <v>41795</v>
          </cell>
        </row>
        <row r="324">
          <cell r="A324" t="str">
            <v>5508-1</v>
          </cell>
          <cell r="J324" t="str">
            <v>High</v>
          </cell>
          <cell r="O324">
            <v>41795</v>
          </cell>
        </row>
        <row r="325">
          <cell r="A325" t="str">
            <v>5510-1</v>
          </cell>
          <cell r="J325" t="str">
            <v>Not Specified</v>
          </cell>
          <cell r="O325">
            <v>41795</v>
          </cell>
        </row>
        <row r="326">
          <cell r="A326" t="str">
            <v>5512-1</v>
          </cell>
          <cell r="J326" t="str">
            <v>Medium</v>
          </cell>
          <cell r="O326">
            <v>41797</v>
          </cell>
        </row>
        <row r="327">
          <cell r="A327" t="str">
            <v>5513-1</v>
          </cell>
          <cell r="J327" t="str">
            <v>Medium</v>
          </cell>
          <cell r="O327">
            <v>41798</v>
          </cell>
        </row>
        <row r="328">
          <cell r="A328" t="str">
            <v>5514-1</v>
          </cell>
          <cell r="J328" t="str">
            <v>Not Specified</v>
          </cell>
          <cell r="O328">
            <v>41800</v>
          </cell>
        </row>
        <row r="329">
          <cell r="A329" t="str">
            <v>5516-1</v>
          </cell>
          <cell r="J329" t="str">
            <v>High</v>
          </cell>
          <cell r="O329">
            <v>41799</v>
          </cell>
        </row>
        <row r="330">
          <cell r="A330" t="str">
            <v>5518-1</v>
          </cell>
          <cell r="J330" t="str">
            <v>Low</v>
          </cell>
          <cell r="O330">
            <v>41812</v>
          </cell>
        </row>
        <row r="331">
          <cell r="A331" t="str">
            <v>5520-1</v>
          </cell>
          <cell r="J331" t="str">
            <v>Low</v>
          </cell>
          <cell r="O331">
            <v>41811</v>
          </cell>
        </row>
        <row r="332">
          <cell r="A332" t="str">
            <v>5521-1</v>
          </cell>
          <cell r="J332" t="str">
            <v>Medium</v>
          </cell>
          <cell r="O332">
            <v>41808</v>
          </cell>
        </row>
        <row r="333">
          <cell r="A333" t="str">
            <v>5523-1</v>
          </cell>
          <cell r="J333" t="str">
            <v>High</v>
          </cell>
          <cell r="O333">
            <v>41808</v>
          </cell>
        </row>
        <row r="334">
          <cell r="A334" t="str">
            <v>5525-1</v>
          </cell>
          <cell r="J334" t="str">
            <v>Critical</v>
          </cell>
          <cell r="O334">
            <v>41808</v>
          </cell>
        </row>
        <row r="335">
          <cell r="A335" t="str">
            <v>5526-1</v>
          </cell>
          <cell r="J335" t="str">
            <v>Medium</v>
          </cell>
          <cell r="O335">
            <v>41811</v>
          </cell>
        </row>
        <row r="336">
          <cell r="A336" t="str">
            <v>5527-1</v>
          </cell>
          <cell r="J336" t="str">
            <v>Not Specified</v>
          </cell>
          <cell r="O336">
            <v>41811</v>
          </cell>
        </row>
        <row r="337">
          <cell r="A337" t="str">
            <v>5529-1</v>
          </cell>
          <cell r="J337" t="str">
            <v>High</v>
          </cell>
          <cell r="O337">
            <v>41811</v>
          </cell>
        </row>
        <row r="338">
          <cell r="A338" t="str">
            <v>5531-1</v>
          </cell>
          <cell r="J338" t="str">
            <v>Not Specified</v>
          </cell>
          <cell r="O338">
            <v>41814</v>
          </cell>
        </row>
        <row r="339">
          <cell r="A339" t="str">
            <v>5533-1</v>
          </cell>
          <cell r="J339" t="str">
            <v>Medium</v>
          </cell>
          <cell r="O339">
            <v>41814</v>
          </cell>
        </row>
        <row r="340">
          <cell r="A340" t="str">
            <v>5534-1</v>
          </cell>
          <cell r="J340" t="str">
            <v>Medium</v>
          </cell>
          <cell r="O340">
            <v>41813</v>
          </cell>
        </row>
        <row r="341">
          <cell r="A341" t="str">
            <v>5536-1</v>
          </cell>
          <cell r="J341" t="str">
            <v>Not Specified</v>
          </cell>
          <cell r="O341">
            <v>41815</v>
          </cell>
        </row>
        <row r="342">
          <cell r="A342" t="str">
            <v>5537-1</v>
          </cell>
          <cell r="J342" t="str">
            <v>High</v>
          </cell>
          <cell r="O342">
            <v>41818</v>
          </cell>
        </row>
        <row r="343">
          <cell r="A343" t="str">
            <v>5539-1</v>
          </cell>
          <cell r="J343" t="str">
            <v>Not Specified</v>
          </cell>
          <cell r="O343">
            <v>41820</v>
          </cell>
        </row>
        <row r="344">
          <cell r="A344" t="str">
            <v>5539-2</v>
          </cell>
          <cell r="J344" t="str">
            <v>Not Specified</v>
          </cell>
          <cell r="O344">
            <v>41820</v>
          </cell>
        </row>
        <row r="345">
          <cell r="A345" t="str">
            <v>5541-1</v>
          </cell>
          <cell r="J345" t="str">
            <v>Medium</v>
          </cell>
          <cell r="O345">
            <v>41819</v>
          </cell>
        </row>
        <row r="346">
          <cell r="A346" t="str">
            <v>5544-1</v>
          </cell>
          <cell r="J346" t="str">
            <v>Not Specified</v>
          </cell>
          <cell r="O346">
            <v>41820</v>
          </cell>
        </row>
        <row r="347">
          <cell r="A347" t="str">
            <v>5546-1</v>
          </cell>
          <cell r="J347" t="str">
            <v>Medium</v>
          </cell>
          <cell r="O347">
            <v>41823</v>
          </cell>
        </row>
        <row r="348">
          <cell r="A348" t="str">
            <v>5547-1</v>
          </cell>
          <cell r="J348" t="str">
            <v>High</v>
          </cell>
          <cell r="O348">
            <v>41826</v>
          </cell>
        </row>
        <row r="349">
          <cell r="A349" t="str">
            <v>5548-1</v>
          </cell>
          <cell r="J349" t="str">
            <v>Critical</v>
          </cell>
          <cell r="O349">
            <v>41828</v>
          </cell>
        </row>
        <row r="350">
          <cell r="A350" t="str">
            <v>5549-1</v>
          </cell>
          <cell r="J350" t="str">
            <v>High</v>
          </cell>
          <cell r="O350">
            <v>41833</v>
          </cell>
        </row>
        <row r="351">
          <cell r="A351" t="str">
            <v>5551-1</v>
          </cell>
          <cell r="J351" t="str">
            <v>Medium</v>
          </cell>
          <cell r="O351">
            <v>41834</v>
          </cell>
        </row>
        <row r="352">
          <cell r="A352" t="str">
            <v>5552-1</v>
          </cell>
          <cell r="J352" t="str">
            <v>Not Specified</v>
          </cell>
          <cell r="O352">
            <v>41837</v>
          </cell>
        </row>
        <row r="353">
          <cell r="A353" t="str">
            <v>5554-1</v>
          </cell>
          <cell r="J353" t="str">
            <v>High</v>
          </cell>
          <cell r="O353">
            <v>41838</v>
          </cell>
        </row>
        <row r="354">
          <cell r="A354" t="str">
            <v>5556-1</v>
          </cell>
          <cell r="J354" t="str">
            <v>Medium</v>
          </cell>
          <cell r="O354">
            <v>41839</v>
          </cell>
        </row>
        <row r="355">
          <cell r="A355" t="str">
            <v>5558-1</v>
          </cell>
          <cell r="J355" t="str">
            <v>Low</v>
          </cell>
          <cell r="O355">
            <v>41840</v>
          </cell>
        </row>
        <row r="356">
          <cell r="A356" t="str">
            <v>5558-2</v>
          </cell>
          <cell r="J356" t="str">
            <v>Low</v>
          </cell>
          <cell r="O356">
            <v>41845</v>
          </cell>
        </row>
        <row r="357">
          <cell r="A357" t="str">
            <v>5560-1</v>
          </cell>
          <cell r="J357" t="str">
            <v>Low</v>
          </cell>
          <cell r="O357">
            <v>41844</v>
          </cell>
        </row>
        <row r="358">
          <cell r="A358" t="str">
            <v>5562-1</v>
          </cell>
          <cell r="J358" t="str">
            <v>Critical</v>
          </cell>
          <cell r="O358">
            <v>41846</v>
          </cell>
        </row>
        <row r="359">
          <cell r="A359" t="str">
            <v>5564-1</v>
          </cell>
          <cell r="J359" t="str">
            <v>Low</v>
          </cell>
          <cell r="O359">
            <v>41847</v>
          </cell>
        </row>
        <row r="360">
          <cell r="A360" t="str">
            <v>5566-1</v>
          </cell>
          <cell r="J360" t="str">
            <v>Low</v>
          </cell>
          <cell r="O360">
            <v>41855</v>
          </cell>
        </row>
        <row r="361">
          <cell r="A361" t="str">
            <v>5566-2</v>
          </cell>
          <cell r="J361" t="str">
            <v>Low</v>
          </cell>
          <cell r="O361">
            <v>41853</v>
          </cell>
        </row>
        <row r="362">
          <cell r="A362" t="str">
            <v>5569-1</v>
          </cell>
          <cell r="J362" t="str">
            <v>Medium</v>
          </cell>
          <cell r="O362">
            <v>41850</v>
          </cell>
        </row>
        <row r="363">
          <cell r="A363" t="str">
            <v>5570-1</v>
          </cell>
          <cell r="J363" t="str">
            <v>High</v>
          </cell>
          <cell r="O363">
            <v>41851</v>
          </cell>
        </row>
        <row r="364">
          <cell r="A364" t="str">
            <v>5572-1</v>
          </cell>
          <cell r="J364" t="str">
            <v>High</v>
          </cell>
          <cell r="O364">
            <v>41852</v>
          </cell>
        </row>
        <row r="365">
          <cell r="A365" t="str">
            <v>5574-1</v>
          </cell>
          <cell r="J365" t="str">
            <v>Medium</v>
          </cell>
          <cell r="O365">
            <v>41852</v>
          </cell>
        </row>
        <row r="366">
          <cell r="A366" t="str">
            <v>5576-1</v>
          </cell>
          <cell r="J366" t="str">
            <v>Medium</v>
          </cell>
          <cell r="O366">
            <v>41855</v>
          </cell>
        </row>
        <row r="367">
          <cell r="A367" t="str">
            <v>5578-1</v>
          </cell>
          <cell r="J367" t="str">
            <v>High</v>
          </cell>
          <cell r="O367">
            <v>41858</v>
          </cell>
        </row>
        <row r="368">
          <cell r="A368" t="str">
            <v>5579-1</v>
          </cell>
          <cell r="J368" t="str">
            <v>Low</v>
          </cell>
          <cell r="O368">
            <v>41857</v>
          </cell>
        </row>
        <row r="369">
          <cell r="A369" t="str">
            <v>5581-1</v>
          </cell>
          <cell r="J369" t="str">
            <v>Critical</v>
          </cell>
          <cell r="O369">
            <v>41860</v>
          </cell>
        </row>
        <row r="370">
          <cell r="A370" t="str">
            <v>5583-1</v>
          </cell>
          <cell r="J370" t="str">
            <v>Critical</v>
          </cell>
          <cell r="O370">
            <v>41863</v>
          </cell>
        </row>
        <row r="371">
          <cell r="A371" t="str">
            <v>5584-1</v>
          </cell>
          <cell r="J371" t="str">
            <v>Critical</v>
          </cell>
          <cell r="O371">
            <v>41865</v>
          </cell>
        </row>
        <row r="372">
          <cell r="A372" t="str">
            <v>5586-1</v>
          </cell>
          <cell r="J372" t="str">
            <v>Medium</v>
          </cell>
          <cell r="O372">
            <v>41864</v>
          </cell>
        </row>
        <row r="373">
          <cell r="A373" t="str">
            <v>5588-1</v>
          </cell>
          <cell r="J373" t="str">
            <v>High</v>
          </cell>
          <cell r="O373">
            <v>41864</v>
          </cell>
        </row>
        <row r="374">
          <cell r="A374" t="str">
            <v>5589-1</v>
          </cell>
          <cell r="J374" t="str">
            <v>Low</v>
          </cell>
          <cell r="O374">
            <v>41870</v>
          </cell>
        </row>
        <row r="375">
          <cell r="A375" t="str">
            <v>5591-1</v>
          </cell>
          <cell r="J375" t="str">
            <v>Not Specified</v>
          </cell>
          <cell r="O375">
            <v>41874</v>
          </cell>
        </row>
        <row r="376">
          <cell r="A376" t="str">
            <v>5593-1</v>
          </cell>
          <cell r="J376" t="str">
            <v>High</v>
          </cell>
          <cell r="O376">
            <v>41878</v>
          </cell>
        </row>
        <row r="377">
          <cell r="A377" t="str">
            <v>5594-1</v>
          </cell>
          <cell r="J377" t="str">
            <v>High</v>
          </cell>
          <cell r="O377">
            <v>41878</v>
          </cell>
        </row>
        <row r="378">
          <cell r="A378" t="str">
            <v>5596-1</v>
          </cell>
          <cell r="J378" t="str">
            <v>Medium</v>
          </cell>
          <cell r="O378">
            <v>41877</v>
          </cell>
        </row>
        <row r="379">
          <cell r="A379" t="str">
            <v>5597-1</v>
          </cell>
          <cell r="J379" t="str">
            <v>Not Specified</v>
          </cell>
          <cell r="O379">
            <v>41879</v>
          </cell>
        </row>
        <row r="380">
          <cell r="A380" t="str">
            <v>5599-1</v>
          </cell>
          <cell r="J380" t="str">
            <v>High</v>
          </cell>
          <cell r="O380">
            <v>41879</v>
          </cell>
        </row>
        <row r="381">
          <cell r="A381" t="str">
            <v>5599-2</v>
          </cell>
          <cell r="J381" t="str">
            <v>High</v>
          </cell>
          <cell r="O381">
            <v>41880</v>
          </cell>
        </row>
        <row r="382">
          <cell r="A382" t="str">
            <v>5603-1</v>
          </cell>
          <cell r="J382" t="str">
            <v>Low</v>
          </cell>
          <cell r="O382">
            <v>41883</v>
          </cell>
        </row>
        <row r="383">
          <cell r="A383" t="str">
            <v>5604-1</v>
          </cell>
          <cell r="J383" t="str">
            <v>Low</v>
          </cell>
          <cell r="O383">
            <v>41886</v>
          </cell>
        </row>
        <row r="384">
          <cell r="A384" t="str">
            <v>5605-1</v>
          </cell>
          <cell r="J384" t="str">
            <v>Medium</v>
          </cell>
          <cell r="O384">
            <v>41887</v>
          </cell>
        </row>
        <row r="385">
          <cell r="A385" t="str">
            <v>5606-1</v>
          </cell>
          <cell r="J385" t="str">
            <v>Low</v>
          </cell>
          <cell r="O385">
            <v>41892</v>
          </cell>
        </row>
        <row r="386">
          <cell r="A386" t="str">
            <v>5607-1</v>
          </cell>
          <cell r="J386" t="str">
            <v>Not Specified</v>
          </cell>
          <cell r="O386">
            <v>41887</v>
          </cell>
        </row>
        <row r="387">
          <cell r="A387" t="str">
            <v>5609-1</v>
          </cell>
          <cell r="J387" t="str">
            <v>Not Specified</v>
          </cell>
          <cell r="O387">
            <v>41889</v>
          </cell>
        </row>
        <row r="388">
          <cell r="A388" t="str">
            <v>5609-2</v>
          </cell>
          <cell r="J388" t="str">
            <v>Not Specified</v>
          </cell>
          <cell r="O388">
            <v>41891</v>
          </cell>
        </row>
        <row r="389">
          <cell r="A389" t="str">
            <v>5612-1</v>
          </cell>
          <cell r="J389" t="str">
            <v>Not Specified</v>
          </cell>
          <cell r="O389">
            <v>41894</v>
          </cell>
        </row>
        <row r="390">
          <cell r="A390" t="str">
            <v>5613-1</v>
          </cell>
          <cell r="J390" t="str">
            <v>Critical</v>
          </cell>
          <cell r="O390">
            <v>41895</v>
          </cell>
        </row>
        <row r="391">
          <cell r="A391" t="str">
            <v>5615-1</v>
          </cell>
          <cell r="J391" t="str">
            <v>Critical</v>
          </cell>
          <cell r="O391">
            <v>41895</v>
          </cell>
        </row>
        <row r="392">
          <cell r="A392" t="str">
            <v>5616-1</v>
          </cell>
          <cell r="J392" t="str">
            <v>Low</v>
          </cell>
          <cell r="O392">
            <v>41901</v>
          </cell>
        </row>
        <row r="393">
          <cell r="A393" t="str">
            <v>5618-1</v>
          </cell>
          <cell r="J393" t="str">
            <v>Low</v>
          </cell>
          <cell r="O393">
            <v>41899</v>
          </cell>
        </row>
        <row r="394">
          <cell r="A394" t="str">
            <v>5619-1</v>
          </cell>
          <cell r="J394" t="str">
            <v>Critical</v>
          </cell>
          <cell r="O394">
            <v>41900</v>
          </cell>
        </row>
        <row r="395">
          <cell r="A395" t="str">
            <v>5621-1</v>
          </cell>
          <cell r="J395" t="str">
            <v>Medium</v>
          </cell>
          <cell r="O395">
            <v>41905</v>
          </cell>
        </row>
        <row r="396">
          <cell r="A396" t="str">
            <v>5621-2</v>
          </cell>
          <cell r="J396" t="str">
            <v>Medium</v>
          </cell>
          <cell r="O396">
            <v>41904</v>
          </cell>
        </row>
        <row r="397">
          <cell r="A397" t="str">
            <v>5625-1</v>
          </cell>
          <cell r="J397" t="str">
            <v>High</v>
          </cell>
          <cell r="O397">
            <v>41907</v>
          </cell>
        </row>
        <row r="398">
          <cell r="A398" t="str">
            <v>5627-1</v>
          </cell>
          <cell r="J398" t="str">
            <v>Low</v>
          </cell>
          <cell r="O398">
            <v>41914</v>
          </cell>
        </row>
        <row r="399">
          <cell r="A399" t="str">
            <v>5629-1</v>
          </cell>
          <cell r="J399" t="str">
            <v>High</v>
          </cell>
          <cell r="O399">
            <v>41911</v>
          </cell>
        </row>
        <row r="400">
          <cell r="A400" t="str">
            <v>5630-1</v>
          </cell>
          <cell r="J400" t="str">
            <v>High</v>
          </cell>
          <cell r="O400">
            <v>41911</v>
          </cell>
        </row>
        <row r="401">
          <cell r="A401" t="str">
            <v>5631-1</v>
          </cell>
          <cell r="J401" t="str">
            <v>Low</v>
          </cell>
          <cell r="O401">
            <v>41911</v>
          </cell>
        </row>
        <row r="402">
          <cell r="A402" t="str">
            <v>5633-1</v>
          </cell>
          <cell r="J402" t="str">
            <v>High</v>
          </cell>
          <cell r="O402">
            <v>41915</v>
          </cell>
        </row>
        <row r="403">
          <cell r="A403" t="str">
            <v>5635-1</v>
          </cell>
          <cell r="J403" t="str">
            <v>Not Specified</v>
          </cell>
          <cell r="O403">
            <v>41914</v>
          </cell>
        </row>
        <row r="404">
          <cell r="A404" t="str">
            <v>5637-1</v>
          </cell>
          <cell r="J404" t="str">
            <v>High</v>
          </cell>
          <cell r="O404">
            <v>41916</v>
          </cell>
        </row>
        <row r="405">
          <cell r="A405" t="str">
            <v>5639-1</v>
          </cell>
          <cell r="J405" t="str">
            <v>High</v>
          </cell>
          <cell r="O405">
            <v>41916</v>
          </cell>
        </row>
        <row r="406">
          <cell r="A406" t="str">
            <v>5641-1</v>
          </cell>
          <cell r="J406" t="str">
            <v>Not Specified</v>
          </cell>
          <cell r="O406">
            <v>41917</v>
          </cell>
        </row>
        <row r="407">
          <cell r="A407" t="str">
            <v>5643-1</v>
          </cell>
          <cell r="J407" t="str">
            <v>Low</v>
          </cell>
          <cell r="O407">
            <v>41923</v>
          </cell>
        </row>
        <row r="408">
          <cell r="A408" t="str">
            <v>5644-1</v>
          </cell>
          <cell r="J408" t="str">
            <v>Low</v>
          </cell>
          <cell r="O408">
            <v>41918</v>
          </cell>
        </row>
        <row r="409">
          <cell r="A409" t="str">
            <v>5645-1</v>
          </cell>
          <cell r="J409" t="str">
            <v>Critical</v>
          </cell>
          <cell r="O409">
            <v>41919</v>
          </cell>
        </row>
        <row r="410">
          <cell r="A410" t="str">
            <v>5646-1</v>
          </cell>
          <cell r="J410" t="str">
            <v>High</v>
          </cell>
          <cell r="O410">
            <v>41922</v>
          </cell>
        </row>
        <row r="411">
          <cell r="A411" t="str">
            <v>5647-1</v>
          </cell>
          <cell r="J411" t="str">
            <v>High</v>
          </cell>
          <cell r="O411">
            <v>41921</v>
          </cell>
        </row>
        <row r="412">
          <cell r="A412" t="str">
            <v>5648-1</v>
          </cell>
          <cell r="J412" t="str">
            <v>Low</v>
          </cell>
          <cell r="O412">
            <v>41929</v>
          </cell>
        </row>
        <row r="413">
          <cell r="A413" t="str">
            <v>5650-1</v>
          </cell>
          <cell r="J413" t="str">
            <v>Medium</v>
          </cell>
          <cell r="O413">
            <v>41923</v>
          </cell>
        </row>
        <row r="414">
          <cell r="A414" t="str">
            <v>5651-1</v>
          </cell>
          <cell r="J414" t="str">
            <v>Low</v>
          </cell>
          <cell r="O414">
            <v>41931</v>
          </cell>
        </row>
        <row r="415">
          <cell r="A415" t="str">
            <v>5653-1</v>
          </cell>
          <cell r="J415" t="str">
            <v>Critical</v>
          </cell>
          <cell r="O415">
            <v>41929</v>
          </cell>
        </row>
        <row r="416">
          <cell r="A416" t="str">
            <v>5655-1</v>
          </cell>
          <cell r="J416" t="str">
            <v>Medium</v>
          </cell>
          <cell r="O416">
            <v>41929</v>
          </cell>
        </row>
        <row r="417">
          <cell r="A417" t="str">
            <v>5655-2</v>
          </cell>
          <cell r="J417" t="str">
            <v>Medium</v>
          </cell>
          <cell r="O417">
            <v>41931</v>
          </cell>
        </row>
        <row r="418">
          <cell r="A418" t="str">
            <v>5658-1</v>
          </cell>
          <cell r="J418" t="str">
            <v>Not Specified</v>
          </cell>
          <cell r="O418">
            <v>41932</v>
          </cell>
        </row>
        <row r="419">
          <cell r="A419" t="str">
            <v>5659-1</v>
          </cell>
          <cell r="J419" t="str">
            <v>High</v>
          </cell>
          <cell r="O419">
            <v>41932</v>
          </cell>
        </row>
        <row r="420">
          <cell r="A420" t="str">
            <v>5661-1</v>
          </cell>
          <cell r="J420" t="str">
            <v>Not Specified</v>
          </cell>
          <cell r="O420">
            <v>41934</v>
          </cell>
        </row>
        <row r="421">
          <cell r="A421" t="str">
            <v>5663-1</v>
          </cell>
          <cell r="J421" t="str">
            <v>Not Specified</v>
          </cell>
          <cell r="O421">
            <v>41934</v>
          </cell>
        </row>
        <row r="422">
          <cell r="A422" t="str">
            <v>5665-1</v>
          </cell>
          <cell r="J422" t="str">
            <v>Medium</v>
          </cell>
          <cell r="O422">
            <v>41933</v>
          </cell>
        </row>
        <row r="423">
          <cell r="A423" t="str">
            <v>5667-1</v>
          </cell>
          <cell r="J423" t="str">
            <v>High</v>
          </cell>
          <cell r="O423">
            <v>41935</v>
          </cell>
        </row>
        <row r="424">
          <cell r="A424" t="str">
            <v>5669-1</v>
          </cell>
          <cell r="J424" t="str">
            <v>Not Specified</v>
          </cell>
          <cell r="O424">
            <v>41937</v>
          </cell>
        </row>
        <row r="425">
          <cell r="A425" t="str">
            <v>5670-1</v>
          </cell>
          <cell r="J425" t="str">
            <v>Medium</v>
          </cell>
          <cell r="O425">
            <v>41939</v>
          </cell>
        </row>
        <row r="426">
          <cell r="A426" t="str">
            <v>5671-1</v>
          </cell>
          <cell r="J426" t="str">
            <v>Low</v>
          </cell>
          <cell r="O426">
            <v>41943</v>
          </cell>
        </row>
        <row r="427">
          <cell r="A427" t="str">
            <v>5672-1</v>
          </cell>
          <cell r="J427" t="str">
            <v>Medium</v>
          </cell>
          <cell r="O427">
            <v>41941</v>
          </cell>
        </row>
        <row r="428">
          <cell r="A428" t="str">
            <v>5674-1</v>
          </cell>
          <cell r="J428" t="str">
            <v>High</v>
          </cell>
          <cell r="O428">
            <v>41943</v>
          </cell>
        </row>
        <row r="429">
          <cell r="A429" t="str">
            <v>5676-1</v>
          </cell>
          <cell r="J429" t="str">
            <v>Not Specified</v>
          </cell>
          <cell r="O429">
            <v>41946</v>
          </cell>
        </row>
        <row r="430">
          <cell r="A430" t="str">
            <v>5677-1</v>
          </cell>
          <cell r="J430" t="str">
            <v>High</v>
          </cell>
          <cell r="O430">
            <v>41947</v>
          </cell>
        </row>
        <row r="431">
          <cell r="A431" t="str">
            <v>5679-1</v>
          </cell>
          <cell r="J431" t="str">
            <v>Low</v>
          </cell>
          <cell r="O431">
            <v>41950</v>
          </cell>
        </row>
        <row r="432">
          <cell r="A432" t="str">
            <v>5680-1</v>
          </cell>
          <cell r="J432" t="str">
            <v>Medium</v>
          </cell>
          <cell r="O432">
            <v>41947</v>
          </cell>
        </row>
        <row r="433">
          <cell r="A433" t="str">
            <v>5681-1</v>
          </cell>
          <cell r="J433" t="str">
            <v>Medium</v>
          </cell>
          <cell r="O433">
            <v>41952</v>
          </cell>
        </row>
        <row r="434">
          <cell r="A434" t="str">
            <v>5682-1</v>
          </cell>
          <cell r="J434" t="str">
            <v>High</v>
          </cell>
          <cell r="O434">
            <v>41955</v>
          </cell>
        </row>
        <row r="435">
          <cell r="A435" t="str">
            <v>5684-1</v>
          </cell>
          <cell r="J435" t="str">
            <v>Critical</v>
          </cell>
          <cell r="O435">
            <v>41955</v>
          </cell>
        </row>
        <row r="436">
          <cell r="A436" t="str">
            <v>5685-1</v>
          </cell>
          <cell r="J436" t="str">
            <v>Not Specified</v>
          </cell>
          <cell r="O436">
            <v>41961</v>
          </cell>
        </row>
        <row r="437">
          <cell r="A437" t="str">
            <v>5686-1</v>
          </cell>
          <cell r="J437" t="str">
            <v>Low</v>
          </cell>
          <cell r="O437">
            <v>41964</v>
          </cell>
        </row>
        <row r="438">
          <cell r="A438" t="str">
            <v>5687-1</v>
          </cell>
          <cell r="J438" t="str">
            <v>High</v>
          </cell>
          <cell r="O438">
            <v>41962</v>
          </cell>
        </row>
        <row r="439">
          <cell r="A439" t="str">
            <v>5689-1</v>
          </cell>
          <cell r="J439" t="str">
            <v>Critical</v>
          </cell>
          <cell r="O439">
            <v>41963</v>
          </cell>
        </row>
        <row r="440">
          <cell r="A440" t="str">
            <v>5690-1</v>
          </cell>
          <cell r="J440" t="str">
            <v>Medium</v>
          </cell>
          <cell r="O440">
            <v>41964</v>
          </cell>
        </row>
        <row r="441">
          <cell r="A441" t="str">
            <v>5692-1</v>
          </cell>
          <cell r="J441" t="str">
            <v>Medium</v>
          </cell>
          <cell r="O441">
            <v>41966</v>
          </cell>
        </row>
        <row r="442">
          <cell r="A442" t="str">
            <v>5693-1</v>
          </cell>
          <cell r="J442" t="str">
            <v>High</v>
          </cell>
          <cell r="O442">
            <v>41965</v>
          </cell>
        </row>
        <row r="443">
          <cell r="A443" t="str">
            <v>5695-1</v>
          </cell>
          <cell r="J443" t="str">
            <v>Critical</v>
          </cell>
          <cell r="O443">
            <v>41967</v>
          </cell>
        </row>
        <row r="444">
          <cell r="A444" t="str">
            <v>5696-1</v>
          </cell>
          <cell r="J444" t="str">
            <v>Critical</v>
          </cell>
          <cell r="O444">
            <v>41969</v>
          </cell>
        </row>
        <row r="445">
          <cell r="A445" t="str">
            <v>5698-1</v>
          </cell>
          <cell r="J445" t="str">
            <v>Low</v>
          </cell>
          <cell r="O445">
            <v>41970</v>
          </cell>
        </row>
        <row r="446">
          <cell r="A446" t="str">
            <v>5699-1</v>
          </cell>
          <cell r="J446" t="str">
            <v>High</v>
          </cell>
          <cell r="O446">
            <v>41971</v>
          </cell>
        </row>
        <row r="447">
          <cell r="A447" t="str">
            <v>5701-1</v>
          </cell>
          <cell r="J447" t="str">
            <v>High</v>
          </cell>
          <cell r="O447">
            <v>41975</v>
          </cell>
        </row>
        <row r="448">
          <cell r="A448" t="str">
            <v>5702-1</v>
          </cell>
          <cell r="J448" t="str">
            <v>Low</v>
          </cell>
          <cell r="O448">
            <v>41978</v>
          </cell>
        </row>
        <row r="449">
          <cell r="A449" t="str">
            <v>5703-1</v>
          </cell>
          <cell r="J449" t="str">
            <v>Low</v>
          </cell>
          <cell r="O449">
            <v>41981</v>
          </cell>
        </row>
        <row r="450">
          <cell r="A450" t="str">
            <v>5705-1</v>
          </cell>
          <cell r="J450" t="str">
            <v>Medium</v>
          </cell>
          <cell r="O450">
            <v>41978</v>
          </cell>
        </row>
        <row r="451">
          <cell r="A451" t="str">
            <v>5706-1</v>
          </cell>
          <cell r="J451" t="str">
            <v>Medium</v>
          </cell>
          <cell r="O451">
            <v>41979</v>
          </cell>
        </row>
        <row r="452">
          <cell r="A452" t="str">
            <v>5708-1</v>
          </cell>
          <cell r="J452" t="str">
            <v>Not Specified</v>
          </cell>
          <cell r="O452">
            <v>41981</v>
          </cell>
        </row>
        <row r="453">
          <cell r="A453" t="str">
            <v>5710-1</v>
          </cell>
          <cell r="J453" t="str">
            <v>High</v>
          </cell>
          <cell r="O453">
            <v>41983</v>
          </cell>
        </row>
        <row r="454">
          <cell r="A454" t="str">
            <v>5711-1</v>
          </cell>
          <cell r="J454" t="str">
            <v>Medium</v>
          </cell>
          <cell r="O454">
            <v>41984</v>
          </cell>
        </row>
        <row r="455">
          <cell r="A455" t="str">
            <v>5712-1</v>
          </cell>
          <cell r="J455" t="str">
            <v>Not Specified</v>
          </cell>
          <cell r="O455">
            <v>41984</v>
          </cell>
        </row>
        <row r="456">
          <cell r="A456" t="str">
            <v>5713-1</v>
          </cell>
          <cell r="J456" t="str">
            <v>Low</v>
          </cell>
          <cell r="O456">
            <v>41985</v>
          </cell>
        </row>
        <row r="457">
          <cell r="A457" t="str">
            <v>5715-1</v>
          </cell>
          <cell r="J457" t="str">
            <v>High</v>
          </cell>
          <cell r="O457">
            <v>41988</v>
          </cell>
        </row>
        <row r="458">
          <cell r="A458" t="str">
            <v>5717-1</v>
          </cell>
          <cell r="J458" t="str">
            <v>Medium</v>
          </cell>
          <cell r="O458">
            <v>41991</v>
          </cell>
        </row>
        <row r="459">
          <cell r="A459" t="str">
            <v>5718-1</v>
          </cell>
          <cell r="J459" t="str">
            <v>Medium</v>
          </cell>
          <cell r="O459">
            <v>41996</v>
          </cell>
        </row>
        <row r="460">
          <cell r="A460" t="str">
            <v>5719-1</v>
          </cell>
          <cell r="J460" t="str">
            <v>Medium</v>
          </cell>
          <cell r="O460">
            <v>42000</v>
          </cell>
        </row>
        <row r="461">
          <cell r="A461" t="str">
            <v>5720-1</v>
          </cell>
          <cell r="J461" t="str">
            <v>High</v>
          </cell>
          <cell r="O461">
            <v>42002</v>
          </cell>
        </row>
        <row r="462">
          <cell r="A462" t="str">
            <v>5721-1</v>
          </cell>
          <cell r="J462" t="str">
            <v>High</v>
          </cell>
          <cell r="O462">
            <v>42002</v>
          </cell>
        </row>
        <row r="463">
          <cell r="A463" t="str">
            <v>5722-1</v>
          </cell>
          <cell r="J463" t="str">
            <v>Critical</v>
          </cell>
          <cell r="O463">
            <v>42001</v>
          </cell>
        </row>
        <row r="464">
          <cell r="A464" t="str">
            <v>5724-1</v>
          </cell>
          <cell r="J464" t="str">
            <v>High</v>
          </cell>
          <cell r="O464">
            <v>42000</v>
          </cell>
        </row>
        <row r="465">
          <cell r="A465" t="str">
            <v>5724-2</v>
          </cell>
          <cell r="J465" t="str">
            <v>High</v>
          </cell>
          <cell r="O465">
            <v>42002</v>
          </cell>
        </row>
        <row r="466">
          <cell r="A466" t="str">
            <v>5728-1</v>
          </cell>
          <cell r="J466" t="str">
            <v>High</v>
          </cell>
          <cell r="O466">
            <v>42003</v>
          </cell>
        </row>
        <row r="467">
          <cell r="A467" t="str">
            <v>5730-1</v>
          </cell>
          <cell r="J467" t="str">
            <v>Not Specified</v>
          </cell>
          <cell r="O467">
            <v>42001</v>
          </cell>
        </row>
        <row r="468">
          <cell r="A468" t="str">
            <v>5731-1</v>
          </cell>
          <cell r="J468" t="str">
            <v>Not Specified</v>
          </cell>
          <cell r="O468">
            <v>42004</v>
          </cell>
        </row>
        <row r="469">
          <cell r="A469" t="str">
            <v>5732-1</v>
          </cell>
          <cell r="J469" t="str">
            <v>Not Specified</v>
          </cell>
          <cell r="O469">
            <v>42007</v>
          </cell>
        </row>
        <row r="470">
          <cell r="A470" t="str">
            <v>5734-1</v>
          </cell>
          <cell r="J470" t="str">
            <v>Low</v>
          </cell>
          <cell r="O470">
            <v>42008</v>
          </cell>
        </row>
        <row r="471">
          <cell r="A471" t="str">
            <v>5736-1</v>
          </cell>
          <cell r="J471" t="str">
            <v>Medium</v>
          </cell>
          <cell r="O471">
            <v>42008</v>
          </cell>
        </row>
        <row r="472">
          <cell r="A472" t="str">
            <v>5737-1</v>
          </cell>
          <cell r="J472" t="str">
            <v>Medium</v>
          </cell>
          <cell r="O472">
            <v>42013</v>
          </cell>
        </row>
        <row r="473">
          <cell r="A473" t="str">
            <v>5738-1</v>
          </cell>
          <cell r="J473" t="str">
            <v>Not Specified</v>
          </cell>
          <cell r="O473">
            <v>42013</v>
          </cell>
        </row>
        <row r="474">
          <cell r="A474" t="str">
            <v>5740-1</v>
          </cell>
          <cell r="J474" t="str">
            <v>High</v>
          </cell>
          <cell r="O474">
            <v>42015</v>
          </cell>
        </row>
        <row r="475">
          <cell r="A475" t="str">
            <v>5741-1</v>
          </cell>
          <cell r="J475" t="str">
            <v>Medium</v>
          </cell>
          <cell r="O475">
            <v>42016</v>
          </cell>
        </row>
        <row r="476">
          <cell r="A476" t="str">
            <v>5742-1</v>
          </cell>
          <cell r="J476" t="str">
            <v>Low</v>
          </cell>
          <cell r="O476">
            <v>42014</v>
          </cell>
        </row>
        <row r="477">
          <cell r="A477" t="str">
            <v>5743-1</v>
          </cell>
          <cell r="J477" t="str">
            <v>Not Specified</v>
          </cell>
          <cell r="O477">
            <v>42016</v>
          </cell>
        </row>
        <row r="478">
          <cell r="A478" t="str">
            <v>5745-1</v>
          </cell>
          <cell r="J478" t="str">
            <v>Not Specified</v>
          </cell>
          <cell r="O478">
            <v>42017</v>
          </cell>
        </row>
        <row r="479">
          <cell r="A479" t="str">
            <v>5747-1</v>
          </cell>
          <cell r="J479" t="str">
            <v>Not Specified</v>
          </cell>
          <cell r="O479">
            <v>42018</v>
          </cell>
        </row>
        <row r="480">
          <cell r="A480" t="str">
            <v>5749-1</v>
          </cell>
          <cell r="J480" t="str">
            <v>Critical</v>
          </cell>
          <cell r="O480">
            <v>42017</v>
          </cell>
        </row>
        <row r="481">
          <cell r="A481" t="str">
            <v>5750-1</v>
          </cell>
          <cell r="J481" t="str">
            <v>High</v>
          </cell>
          <cell r="O481">
            <v>42018</v>
          </cell>
        </row>
        <row r="482">
          <cell r="A482" t="str">
            <v>5752-1</v>
          </cell>
          <cell r="J482" t="str">
            <v>Not Specified</v>
          </cell>
          <cell r="O482">
            <v>42019</v>
          </cell>
        </row>
        <row r="483">
          <cell r="A483" t="str">
            <v>5754-1</v>
          </cell>
          <cell r="J483" t="str">
            <v>Critical</v>
          </cell>
          <cell r="O483">
            <v>42019</v>
          </cell>
        </row>
        <row r="484">
          <cell r="A484" t="str">
            <v>5755-1</v>
          </cell>
          <cell r="J484" t="str">
            <v>Critical</v>
          </cell>
          <cell r="O484">
            <v>42021</v>
          </cell>
        </row>
        <row r="485">
          <cell r="A485" t="str">
            <v>5757-1</v>
          </cell>
          <cell r="J485" t="str">
            <v>High</v>
          </cell>
          <cell r="O485">
            <v>42021</v>
          </cell>
        </row>
        <row r="486">
          <cell r="A486" t="str">
            <v>5760-1</v>
          </cell>
          <cell r="J486" t="str">
            <v>Medium</v>
          </cell>
          <cell r="O486">
            <v>42023</v>
          </cell>
        </row>
        <row r="487">
          <cell r="A487" t="str">
            <v>5762-1</v>
          </cell>
          <cell r="J487" t="str">
            <v>Not Specified</v>
          </cell>
          <cell r="O487">
            <v>42025</v>
          </cell>
        </row>
        <row r="488">
          <cell r="A488" t="str">
            <v>5762-2</v>
          </cell>
          <cell r="J488" t="str">
            <v>Not Specified</v>
          </cell>
          <cell r="O488">
            <v>42025</v>
          </cell>
        </row>
        <row r="489">
          <cell r="A489" t="str">
            <v>5766-1</v>
          </cell>
          <cell r="J489" t="str">
            <v>High</v>
          </cell>
          <cell r="O489">
            <v>42027</v>
          </cell>
        </row>
        <row r="490">
          <cell r="A490" t="str">
            <v>5768-1</v>
          </cell>
          <cell r="J490" t="str">
            <v>Critical</v>
          </cell>
          <cell r="O490">
            <v>42027</v>
          </cell>
        </row>
        <row r="491">
          <cell r="A491" t="str">
            <v>5768-2</v>
          </cell>
          <cell r="J491" t="str">
            <v>Critical</v>
          </cell>
          <cell r="O491">
            <v>42026</v>
          </cell>
        </row>
        <row r="492">
          <cell r="A492" t="str">
            <v>5768-2</v>
          </cell>
          <cell r="J492" t="str">
            <v>Critical</v>
          </cell>
          <cell r="O492">
            <v>42028</v>
          </cell>
        </row>
        <row r="493">
          <cell r="A493" t="str">
            <v>5773-1</v>
          </cell>
          <cell r="J493" t="str">
            <v>Not Specified</v>
          </cell>
          <cell r="O493">
            <v>42029</v>
          </cell>
        </row>
        <row r="494">
          <cell r="A494" t="str">
            <v>5775-1</v>
          </cell>
          <cell r="J494" t="str">
            <v>Not Specified</v>
          </cell>
          <cell r="O494">
            <v>42032</v>
          </cell>
        </row>
        <row r="495">
          <cell r="A495" t="str">
            <v>5777-1</v>
          </cell>
          <cell r="J495" t="str">
            <v>Medium</v>
          </cell>
          <cell r="O495">
            <v>42033</v>
          </cell>
        </row>
        <row r="496">
          <cell r="A496" t="str">
            <v>5778-1</v>
          </cell>
          <cell r="J496" t="str">
            <v>Not Specified</v>
          </cell>
          <cell r="O496">
            <v>42035</v>
          </cell>
        </row>
        <row r="497">
          <cell r="A497" t="str">
            <v>5779-1</v>
          </cell>
          <cell r="J497" t="str">
            <v>High</v>
          </cell>
          <cell r="O497">
            <v>42037</v>
          </cell>
        </row>
        <row r="498">
          <cell r="A498" t="str">
            <v>5781-1</v>
          </cell>
          <cell r="J498" t="str">
            <v>High</v>
          </cell>
          <cell r="O498">
            <v>42038</v>
          </cell>
        </row>
        <row r="499">
          <cell r="A499" t="str">
            <v>5782-1</v>
          </cell>
          <cell r="J499" t="str">
            <v>Critical</v>
          </cell>
          <cell r="O499">
            <v>42038</v>
          </cell>
        </row>
        <row r="500">
          <cell r="A500" t="str">
            <v>5784-1</v>
          </cell>
          <cell r="J500" t="str">
            <v>High</v>
          </cell>
          <cell r="O500">
            <v>42041</v>
          </cell>
        </row>
        <row r="501">
          <cell r="A501" t="str">
            <v>5786-1</v>
          </cell>
          <cell r="J501" t="str">
            <v>Medium</v>
          </cell>
          <cell r="O501">
            <v>42038</v>
          </cell>
        </row>
        <row r="502">
          <cell r="A502" t="str">
            <v>5787-1</v>
          </cell>
          <cell r="J502" t="str">
            <v>Low</v>
          </cell>
          <cell r="O502">
            <v>42065</v>
          </cell>
        </row>
        <row r="503">
          <cell r="A503" t="str">
            <v>5788-1</v>
          </cell>
          <cell r="J503" t="str">
            <v>Medium</v>
          </cell>
          <cell r="O503">
            <v>42041</v>
          </cell>
        </row>
        <row r="504">
          <cell r="A504" t="str">
            <v>5790-1</v>
          </cell>
          <cell r="J504" t="str">
            <v>Critical</v>
          </cell>
          <cell r="O504">
            <v>42041</v>
          </cell>
        </row>
        <row r="505">
          <cell r="A505" t="str">
            <v>5791-1</v>
          </cell>
          <cell r="J505" t="str">
            <v>Medium</v>
          </cell>
          <cell r="O505">
            <v>42053</v>
          </cell>
        </row>
        <row r="506">
          <cell r="A506" t="str">
            <v>5793-1</v>
          </cell>
          <cell r="J506" t="str">
            <v>Medium</v>
          </cell>
          <cell r="O506">
            <v>42045</v>
          </cell>
        </row>
        <row r="507">
          <cell r="A507" t="str">
            <v>5795-1</v>
          </cell>
          <cell r="J507" t="str">
            <v>Low</v>
          </cell>
          <cell r="O507">
            <v>42051</v>
          </cell>
        </row>
        <row r="508">
          <cell r="A508" t="str">
            <v>5797-1</v>
          </cell>
          <cell r="J508" t="str">
            <v>Low</v>
          </cell>
          <cell r="O508">
            <v>42047</v>
          </cell>
        </row>
        <row r="509">
          <cell r="A509" t="str">
            <v>5799-1</v>
          </cell>
          <cell r="J509" t="str">
            <v>Not Specified</v>
          </cell>
          <cell r="O509">
            <v>42048</v>
          </cell>
        </row>
        <row r="510">
          <cell r="A510" t="str">
            <v>5800-1</v>
          </cell>
          <cell r="J510" t="str">
            <v>Medium</v>
          </cell>
          <cell r="O510">
            <v>42050</v>
          </cell>
        </row>
        <row r="511">
          <cell r="A511" t="str">
            <v>5801-1</v>
          </cell>
          <cell r="J511" t="str">
            <v>Medium</v>
          </cell>
          <cell r="O511">
            <v>42051</v>
          </cell>
        </row>
        <row r="512">
          <cell r="A512" t="str">
            <v>5802-1</v>
          </cell>
          <cell r="J512" t="str">
            <v>Medium</v>
          </cell>
          <cell r="O512">
            <v>42054</v>
          </cell>
        </row>
        <row r="513">
          <cell r="A513" t="str">
            <v>5803-1</v>
          </cell>
          <cell r="J513" t="str">
            <v>High</v>
          </cell>
          <cell r="O513">
            <v>42055</v>
          </cell>
        </row>
        <row r="514">
          <cell r="A514" t="str">
            <v>5804-1</v>
          </cell>
          <cell r="J514" t="str">
            <v>High</v>
          </cell>
          <cell r="O514">
            <v>42056</v>
          </cell>
        </row>
        <row r="515">
          <cell r="A515" t="str">
            <v>5804-2</v>
          </cell>
          <cell r="J515" t="str">
            <v>High</v>
          </cell>
          <cell r="O515">
            <v>42054</v>
          </cell>
        </row>
        <row r="516">
          <cell r="A516" t="str">
            <v>5805-1</v>
          </cell>
          <cell r="J516" t="str">
            <v>Critical</v>
          </cell>
          <cell r="O516">
            <v>42061</v>
          </cell>
        </row>
        <row r="517">
          <cell r="A517" t="str">
            <v>5806-1</v>
          </cell>
          <cell r="J517" t="str">
            <v>Medium</v>
          </cell>
          <cell r="O517">
            <v>42060</v>
          </cell>
        </row>
        <row r="518">
          <cell r="A518" t="str">
            <v>5807-1</v>
          </cell>
          <cell r="J518" t="str">
            <v>Critical</v>
          </cell>
          <cell r="O518">
            <v>42059</v>
          </cell>
        </row>
        <row r="519">
          <cell r="A519" t="str">
            <v>5809-1</v>
          </cell>
          <cell r="J519" t="str">
            <v>High</v>
          </cell>
          <cell r="O519">
            <v>42063</v>
          </cell>
        </row>
        <row r="520">
          <cell r="A520" t="str">
            <v>5811-1</v>
          </cell>
          <cell r="J520" t="str">
            <v>Low</v>
          </cell>
          <cell r="O520">
            <v>42064</v>
          </cell>
        </row>
        <row r="521">
          <cell r="A521" t="str">
            <v>5813-1</v>
          </cell>
          <cell r="J521" t="str">
            <v>Medium</v>
          </cell>
          <cell r="O521">
            <v>42066</v>
          </cell>
        </row>
        <row r="522">
          <cell r="A522" t="str">
            <v>5814-1</v>
          </cell>
          <cell r="J522" t="str">
            <v>Critical</v>
          </cell>
          <cell r="O522">
            <v>42067</v>
          </cell>
        </row>
        <row r="523">
          <cell r="A523" t="str">
            <v>5815-1</v>
          </cell>
          <cell r="J523" t="str">
            <v>High</v>
          </cell>
          <cell r="O523">
            <v>42067</v>
          </cell>
        </row>
        <row r="524">
          <cell r="A524" t="str">
            <v>5816-1</v>
          </cell>
          <cell r="J524" t="str">
            <v>High</v>
          </cell>
          <cell r="O524">
            <v>42069</v>
          </cell>
        </row>
        <row r="525">
          <cell r="A525" t="str">
            <v>5818-1</v>
          </cell>
          <cell r="J525" t="str">
            <v>High</v>
          </cell>
          <cell r="O525">
            <v>42070</v>
          </cell>
        </row>
        <row r="526">
          <cell r="A526" t="str">
            <v>5819-1</v>
          </cell>
          <cell r="J526" t="str">
            <v>High</v>
          </cell>
          <cell r="O526">
            <v>42075</v>
          </cell>
        </row>
        <row r="527">
          <cell r="A527" t="str">
            <v>5821-1</v>
          </cell>
          <cell r="J527" t="str">
            <v>Critical</v>
          </cell>
          <cell r="O527">
            <v>42076</v>
          </cell>
        </row>
        <row r="528">
          <cell r="A528" t="str">
            <v>5822-1</v>
          </cell>
          <cell r="J528" t="str">
            <v>High</v>
          </cell>
          <cell r="O528">
            <v>42080</v>
          </cell>
        </row>
        <row r="529">
          <cell r="A529" t="str">
            <v>5824-1</v>
          </cell>
          <cell r="J529" t="str">
            <v>Not Specified</v>
          </cell>
          <cell r="O529">
            <v>42080</v>
          </cell>
        </row>
        <row r="530">
          <cell r="A530" t="str">
            <v>5826-1</v>
          </cell>
          <cell r="J530" t="str">
            <v>High</v>
          </cell>
          <cell r="O530">
            <v>42079</v>
          </cell>
        </row>
        <row r="531">
          <cell r="A531" t="str">
            <v>5829-1</v>
          </cell>
          <cell r="J531" t="str">
            <v>Medium</v>
          </cell>
          <cell r="O531">
            <v>42080</v>
          </cell>
        </row>
        <row r="532">
          <cell r="A532" t="str">
            <v>5831-1</v>
          </cell>
          <cell r="J532" t="str">
            <v>Critical</v>
          </cell>
          <cell r="O532">
            <v>42084</v>
          </cell>
        </row>
        <row r="533">
          <cell r="A533" t="str">
            <v>5832-1</v>
          </cell>
          <cell r="J533" t="str">
            <v>Critical</v>
          </cell>
          <cell r="O533">
            <v>42084</v>
          </cell>
        </row>
        <row r="534">
          <cell r="A534" t="str">
            <v>5833-1</v>
          </cell>
          <cell r="J534" t="str">
            <v>Low</v>
          </cell>
          <cell r="O534">
            <v>42091</v>
          </cell>
        </row>
        <row r="535">
          <cell r="A535" t="str">
            <v>5834-1</v>
          </cell>
          <cell r="J535" t="str">
            <v>Critical</v>
          </cell>
          <cell r="O535">
            <v>42085</v>
          </cell>
        </row>
        <row r="536">
          <cell r="A536" t="str">
            <v>5835-1</v>
          </cell>
          <cell r="J536" t="str">
            <v>High</v>
          </cell>
          <cell r="O536">
            <v>42086</v>
          </cell>
        </row>
        <row r="537">
          <cell r="A537" t="str">
            <v>5837-1</v>
          </cell>
          <cell r="J537" t="str">
            <v>Medium</v>
          </cell>
          <cell r="O537">
            <v>42089</v>
          </cell>
        </row>
        <row r="538">
          <cell r="A538" t="str">
            <v>5838-1</v>
          </cell>
          <cell r="J538" t="str">
            <v>Critical</v>
          </cell>
          <cell r="O538">
            <v>42088</v>
          </cell>
        </row>
        <row r="539">
          <cell r="A539" t="str">
            <v>5840-1</v>
          </cell>
          <cell r="J539" t="str">
            <v>Not Specified</v>
          </cell>
          <cell r="O539">
            <v>42090</v>
          </cell>
        </row>
        <row r="540">
          <cell r="A540" t="str">
            <v>5841-1</v>
          </cell>
          <cell r="J540" t="str">
            <v>Not Specified</v>
          </cell>
          <cell r="O540">
            <v>42090</v>
          </cell>
        </row>
        <row r="541">
          <cell r="A541" t="str">
            <v>5842-1</v>
          </cell>
          <cell r="J541" t="str">
            <v>Medium</v>
          </cell>
          <cell r="O541">
            <v>42095</v>
          </cell>
        </row>
        <row r="542">
          <cell r="A542" t="str">
            <v>5843-1</v>
          </cell>
          <cell r="J542" t="str">
            <v>Medium</v>
          </cell>
          <cell r="O542">
            <v>42099</v>
          </cell>
        </row>
        <row r="543">
          <cell r="A543" t="str">
            <v>5845-1</v>
          </cell>
          <cell r="J543" t="str">
            <v>High</v>
          </cell>
          <cell r="O543">
            <v>42099</v>
          </cell>
        </row>
        <row r="544">
          <cell r="A544" t="str">
            <v>5847-1</v>
          </cell>
          <cell r="J544" t="str">
            <v>Critical</v>
          </cell>
          <cell r="O544">
            <v>42103</v>
          </cell>
        </row>
        <row r="545">
          <cell r="A545" t="str">
            <v>5848-1</v>
          </cell>
          <cell r="J545" t="str">
            <v>Not Specified</v>
          </cell>
          <cell r="O545">
            <v>42103</v>
          </cell>
        </row>
        <row r="546">
          <cell r="A546" t="str">
            <v>5850-1</v>
          </cell>
          <cell r="J546" t="str">
            <v>High</v>
          </cell>
          <cell r="O546">
            <v>42107</v>
          </cell>
        </row>
        <row r="547">
          <cell r="A547" t="str">
            <v>5852-1</v>
          </cell>
          <cell r="J547" t="str">
            <v>Critical</v>
          </cell>
          <cell r="O547">
            <v>42105</v>
          </cell>
        </row>
        <row r="548">
          <cell r="A548" t="str">
            <v>5854-1</v>
          </cell>
          <cell r="J548" t="str">
            <v>Medium</v>
          </cell>
          <cell r="O548">
            <v>42106</v>
          </cell>
        </row>
        <row r="549">
          <cell r="A549" t="str">
            <v>5856-1</v>
          </cell>
          <cell r="J549" t="str">
            <v>High</v>
          </cell>
          <cell r="O549">
            <v>42108</v>
          </cell>
        </row>
        <row r="550">
          <cell r="A550" t="str">
            <v>5857-1</v>
          </cell>
          <cell r="J550" t="str">
            <v>Medium</v>
          </cell>
          <cell r="O550">
            <v>42113</v>
          </cell>
        </row>
        <row r="551">
          <cell r="A551" t="str">
            <v>5859-1</v>
          </cell>
          <cell r="J551" t="str">
            <v>Medium</v>
          </cell>
          <cell r="O551">
            <v>42113</v>
          </cell>
        </row>
        <row r="552">
          <cell r="A552" t="str">
            <v>5861-1</v>
          </cell>
          <cell r="J552" t="str">
            <v>Medium</v>
          </cell>
          <cell r="O552">
            <v>42112</v>
          </cell>
        </row>
        <row r="553">
          <cell r="A553" t="str">
            <v>5863-1</v>
          </cell>
          <cell r="J553" t="str">
            <v>Not Specified</v>
          </cell>
          <cell r="O553">
            <v>42113</v>
          </cell>
        </row>
        <row r="554">
          <cell r="A554" t="str">
            <v>5865-1</v>
          </cell>
          <cell r="J554" t="str">
            <v>High</v>
          </cell>
          <cell r="O554">
            <v>42116</v>
          </cell>
        </row>
        <row r="555">
          <cell r="A555" t="str">
            <v>5867-1</v>
          </cell>
          <cell r="J555" t="str">
            <v>High</v>
          </cell>
          <cell r="O555">
            <v>42117</v>
          </cell>
        </row>
        <row r="556">
          <cell r="A556" t="str">
            <v>5868-1</v>
          </cell>
          <cell r="J556" t="str">
            <v>Low</v>
          </cell>
          <cell r="O556">
            <v>42118</v>
          </cell>
        </row>
        <row r="557">
          <cell r="A557" t="str">
            <v>5869-1</v>
          </cell>
          <cell r="J557" t="str">
            <v>Critical</v>
          </cell>
          <cell r="O557">
            <v>42120</v>
          </cell>
        </row>
        <row r="558">
          <cell r="A558" t="str">
            <v>5869-2</v>
          </cell>
          <cell r="J558" t="str">
            <v>Critical</v>
          </cell>
          <cell r="O558">
            <v>42121</v>
          </cell>
        </row>
        <row r="559">
          <cell r="A559" t="str">
            <v>5870-1</v>
          </cell>
          <cell r="J559" t="str">
            <v>Critical</v>
          </cell>
          <cell r="O559">
            <v>42121</v>
          </cell>
        </row>
        <row r="560">
          <cell r="A560" t="str">
            <v>5871-1</v>
          </cell>
          <cell r="J560" t="str">
            <v>Critical</v>
          </cell>
          <cell r="O560">
            <v>42120</v>
          </cell>
        </row>
        <row r="561">
          <cell r="A561" t="str">
            <v>5872-1</v>
          </cell>
          <cell r="J561" t="str">
            <v>Critical</v>
          </cell>
          <cell r="O561">
            <v>42122</v>
          </cell>
        </row>
        <row r="562">
          <cell r="A562" t="str">
            <v>5873-1</v>
          </cell>
          <cell r="J562" t="str">
            <v>Low</v>
          </cell>
          <cell r="O562">
            <v>42124</v>
          </cell>
        </row>
        <row r="563">
          <cell r="A563" t="str">
            <v>5875-1</v>
          </cell>
          <cell r="J563" t="str">
            <v>Not Specified</v>
          </cell>
          <cell r="O563">
            <v>42125</v>
          </cell>
        </row>
        <row r="564">
          <cell r="A564" t="str">
            <v>5877-1</v>
          </cell>
          <cell r="J564" t="str">
            <v>Low</v>
          </cell>
          <cell r="O564">
            <v>42128</v>
          </cell>
        </row>
        <row r="565">
          <cell r="A565" t="str">
            <v>5879-1</v>
          </cell>
          <cell r="J565" t="str">
            <v>High</v>
          </cell>
          <cell r="O565">
            <v>42126</v>
          </cell>
        </row>
        <row r="566">
          <cell r="A566" t="str">
            <v>5881-1</v>
          </cell>
          <cell r="J566" t="str">
            <v>Not Specified</v>
          </cell>
          <cell r="O566">
            <v>42126</v>
          </cell>
        </row>
        <row r="567">
          <cell r="A567" t="str">
            <v>5882-1</v>
          </cell>
          <cell r="J567" t="str">
            <v>Critical</v>
          </cell>
          <cell r="O567">
            <v>42127</v>
          </cell>
        </row>
        <row r="568">
          <cell r="A568" t="str">
            <v>5884-1</v>
          </cell>
          <cell r="J568" t="str">
            <v>Critical</v>
          </cell>
          <cell r="O568">
            <v>42129</v>
          </cell>
        </row>
        <row r="569">
          <cell r="A569" t="str">
            <v>5885-1</v>
          </cell>
          <cell r="J569" t="str">
            <v>High</v>
          </cell>
          <cell r="O569">
            <v>42129</v>
          </cell>
        </row>
        <row r="570">
          <cell r="A570" t="str">
            <v>5886-1</v>
          </cell>
          <cell r="J570" t="str">
            <v>Low</v>
          </cell>
          <cell r="O570">
            <v>42132</v>
          </cell>
        </row>
        <row r="571">
          <cell r="A571" t="str">
            <v>5887-1</v>
          </cell>
          <cell r="J571" t="str">
            <v>Not Specified</v>
          </cell>
          <cell r="O571">
            <v>42135</v>
          </cell>
        </row>
        <row r="572">
          <cell r="A572" t="str">
            <v>5888-1</v>
          </cell>
          <cell r="J572" t="str">
            <v>Medium</v>
          </cell>
          <cell r="O572">
            <v>42137</v>
          </cell>
        </row>
        <row r="573">
          <cell r="A573" t="str">
            <v>5888-2</v>
          </cell>
          <cell r="J573" t="str">
            <v>Medium</v>
          </cell>
          <cell r="O573">
            <v>42137</v>
          </cell>
        </row>
        <row r="574">
          <cell r="A574" t="str">
            <v>5891-1</v>
          </cell>
          <cell r="J574" t="str">
            <v>High</v>
          </cell>
          <cell r="O574">
            <v>42138</v>
          </cell>
        </row>
        <row r="575">
          <cell r="A575" t="str">
            <v>5893-1</v>
          </cell>
          <cell r="J575" t="str">
            <v>Medium</v>
          </cell>
          <cell r="O575">
            <v>42138</v>
          </cell>
        </row>
        <row r="576">
          <cell r="A576" t="str">
            <v>5894-1</v>
          </cell>
          <cell r="J576" t="str">
            <v>High</v>
          </cell>
          <cell r="O576">
            <v>42140</v>
          </cell>
        </row>
        <row r="577">
          <cell r="A577" t="str">
            <v>5896-1</v>
          </cell>
          <cell r="J577" t="str">
            <v>High</v>
          </cell>
          <cell r="O577">
            <v>42141</v>
          </cell>
        </row>
        <row r="578">
          <cell r="A578" t="str">
            <v>5898-1</v>
          </cell>
          <cell r="J578" t="str">
            <v>Not Specified</v>
          </cell>
          <cell r="O578">
            <v>42144</v>
          </cell>
        </row>
        <row r="579">
          <cell r="A579" t="str">
            <v>5899-1</v>
          </cell>
          <cell r="J579" t="str">
            <v>Not Specified</v>
          </cell>
          <cell r="O579">
            <v>42144</v>
          </cell>
        </row>
        <row r="580">
          <cell r="A580" t="str">
            <v>5900-1</v>
          </cell>
          <cell r="J580" t="str">
            <v>Not Specified</v>
          </cell>
          <cell r="O580">
            <v>42142</v>
          </cell>
        </row>
        <row r="581">
          <cell r="A581" t="str">
            <v>5902-1</v>
          </cell>
          <cell r="J581" t="str">
            <v>Low</v>
          </cell>
          <cell r="O581">
            <v>42149</v>
          </cell>
        </row>
        <row r="582">
          <cell r="A582" t="str">
            <v>5904-1</v>
          </cell>
          <cell r="J582" t="str">
            <v>Critical</v>
          </cell>
          <cell r="O582">
            <v>42144</v>
          </cell>
        </row>
        <row r="583">
          <cell r="A583" t="str">
            <v>5906-1</v>
          </cell>
          <cell r="J583" t="str">
            <v>High</v>
          </cell>
          <cell r="O583">
            <v>42147</v>
          </cell>
        </row>
        <row r="584">
          <cell r="A584" t="str">
            <v>5907-1</v>
          </cell>
          <cell r="J584" t="str">
            <v>Critical</v>
          </cell>
          <cell r="O584">
            <v>42146</v>
          </cell>
        </row>
        <row r="585">
          <cell r="A585" t="str">
            <v>5908-1</v>
          </cell>
          <cell r="J585" t="str">
            <v>Critical</v>
          </cell>
          <cell r="O585">
            <v>42145</v>
          </cell>
        </row>
        <row r="586">
          <cell r="A586" t="str">
            <v>5909-1</v>
          </cell>
          <cell r="J586" t="str">
            <v>Critical</v>
          </cell>
          <cell r="O586">
            <v>42148</v>
          </cell>
        </row>
        <row r="587">
          <cell r="A587" t="str">
            <v>5911-1</v>
          </cell>
          <cell r="J587" t="str">
            <v>Medium</v>
          </cell>
          <cell r="O587">
            <v>42149</v>
          </cell>
        </row>
        <row r="588">
          <cell r="A588" t="str">
            <v>5913-1</v>
          </cell>
          <cell r="J588" t="str">
            <v>Low</v>
          </cell>
          <cell r="O588">
            <v>42152</v>
          </cell>
        </row>
        <row r="589">
          <cell r="A589" t="str">
            <v>5914-1</v>
          </cell>
          <cell r="J589" t="str">
            <v>Critical</v>
          </cell>
          <cell r="O589">
            <v>42152</v>
          </cell>
        </row>
        <row r="590">
          <cell r="A590" t="str">
            <v>5916-1</v>
          </cell>
          <cell r="J590" t="str">
            <v>Not Specified</v>
          </cell>
          <cell r="O590">
            <v>42153</v>
          </cell>
        </row>
        <row r="591">
          <cell r="A591" t="str">
            <v>5917-1</v>
          </cell>
          <cell r="J591" t="str">
            <v>Not Specified</v>
          </cell>
          <cell r="O591">
            <v>42153</v>
          </cell>
        </row>
        <row r="592">
          <cell r="A592" t="str">
            <v>5919-1</v>
          </cell>
          <cell r="J592" t="str">
            <v>High</v>
          </cell>
          <cell r="O592">
            <v>42155</v>
          </cell>
        </row>
        <row r="593">
          <cell r="A593" t="str">
            <v>5921-1</v>
          </cell>
          <cell r="J593" t="str">
            <v>Not Specified</v>
          </cell>
          <cell r="O593">
            <v>42157</v>
          </cell>
        </row>
        <row r="594">
          <cell r="A594" t="str">
            <v>5923-1</v>
          </cell>
          <cell r="J594" t="str">
            <v>Medium</v>
          </cell>
          <cell r="O594">
            <v>42156</v>
          </cell>
        </row>
        <row r="595">
          <cell r="A595" t="str">
            <v>5925-1</v>
          </cell>
          <cell r="J595" t="str">
            <v>Low</v>
          </cell>
          <cell r="O595">
            <v>42160</v>
          </cell>
        </row>
        <row r="596">
          <cell r="A596" t="str">
            <v>5927-1</v>
          </cell>
          <cell r="J596" t="str">
            <v>Low</v>
          </cell>
          <cell r="O596">
            <v>42161</v>
          </cell>
        </row>
        <row r="597">
          <cell r="A597" t="str">
            <v>5928-1</v>
          </cell>
          <cell r="J597" t="str">
            <v>Critical</v>
          </cell>
          <cell r="O597">
            <v>42165</v>
          </cell>
        </row>
        <row r="598">
          <cell r="A598" t="str">
            <v>5930-1</v>
          </cell>
          <cell r="J598" t="str">
            <v>Not Specified</v>
          </cell>
          <cell r="O598">
            <v>42164</v>
          </cell>
        </row>
        <row r="599">
          <cell r="A599" t="str">
            <v>5931-1</v>
          </cell>
          <cell r="J599" t="str">
            <v>Critical</v>
          </cell>
          <cell r="O599">
            <v>42167</v>
          </cell>
        </row>
        <row r="600">
          <cell r="A600" t="str">
            <v>5932-1</v>
          </cell>
          <cell r="J600" t="str">
            <v>Low</v>
          </cell>
          <cell r="O600">
            <v>42169</v>
          </cell>
        </row>
        <row r="601">
          <cell r="A601" t="str">
            <v>5933-1</v>
          </cell>
          <cell r="J601" t="str">
            <v>Low</v>
          </cell>
          <cell r="O601">
            <v>42166</v>
          </cell>
        </row>
        <row r="602">
          <cell r="A602" t="str">
            <v>5935-1</v>
          </cell>
          <cell r="J602" t="str">
            <v>High</v>
          </cell>
          <cell r="O602">
            <v>42168</v>
          </cell>
        </row>
        <row r="603">
          <cell r="A603" t="str">
            <v>5937-1</v>
          </cell>
          <cell r="J603" t="str">
            <v>Not Specified</v>
          </cell>
          <cell r="O603">
            <v>42171</v>
          </cell>
        </row>
        <row r="604">
          <cell r="A604" t="str">
            <v>5938-1</v>
          </cell>
          <cell r="J604" t="str">
            <v>High</v>
          </cell>
          <cell r="O604">
            <v>42170</v>
          </cell>
        </row>
        <row r="605">
          <cell r="A605" t="str">
            <v>5939-1</v>
          </cell>
          <cell r="J605" t="str">
            <v>Not Specified</v>
          </cell>
          <cell r="O605">
            <v>42177</v>
          </cell>
        </row>
        <row r="606">
          <cell r="A606" t="str">
            <v>5941-1</v>
          </cell>
          <cell r="J606" t="str">
            <v>Medium</v>
          </cell>
          <cell r="O606">
            <v>42178</v>
          </cell>
        </row>
        <row r="607">
          <cell r="A607" t="str">
            <v>5943-1</v>
          </cell>
          <cell r="J607" t="str">
            <v>Medium</v>
          </cell>
          <cell r="O607">
            <v>42180</v>
          </cell>
        </row>
        <row r="608">
          <cell r="A608" t="str">
            <v>5943-2</v>
          </cell>
          <cell r="J608" t="str">
            <v>Medium</v>
          </cell>
          <cell r="O608">
            <v>42182</v>
          </cell>
        </row>
        <row r="609">
          <cell r="A609" t="str">
            <v>5944-1</v>
          </cell>
          <cell r="J609" t="str">
            <v>High</v>
          </cell>
          <cell r="O609">
            <v>42181</v>
          </cell>
        </row>
        <row r="610">
          <cell r="A610" t="str">
            <v>5947-1</v>
          </cell>
          <cell r="J610" t="str">
            <v>Medium</v>
          </cell>
          <cell r="O610">
            <v>42184</v>
          </cell>
        </row>
        <row r="611">
          <cell r="A611" t="str">
            <v>5949-1</v>
          </cell>
          <cell r="J611" t="str">
            <v>High</v>
          </cell>
          <cell r="O611">
            <v>42182</v>
          </cell>
        </row>
        <row r="612">
          <cell r="A612" t="str">
            <v>5951-1</v>
          </cell>
          <cell r="J612" t="str">
            <v>Not Specified</v>
          </cell>
          <cell r="O612">
            <v>42184</v>
          </cell>
        </row>
        <row r="613">
          <cell r="A613" t="str">
            <v>5952-1</v>
          </cell>
          <cell r="J613" t="str">
            <v>Medium</v>
          </cell>
          <cell r="O613">
            <v>42185</v>
          </cell>
        </row>
        <row r="614">
          <cell r="A614" t="str">
            <v>5955-1</v>
          </cell>
          <cell r="J614" t="str">
            <v>Not Specified</v>
          </cell>
          <cell r="O614">
            <v>42184</v>
          </cell>
        </row>
        <row r="615">
          <cell r="A615" t="str">
            <v>5956-1</v>
          </cell>
          <cell r="J615" t="str">
            <v>Low</v>
          </cell>
          <cell r="O615">
            <v>42188</v>
          </cell>
        </row>
        <row r="616">
          <cell r="A616" t="str">
            <v>5960-1</v>
          </cell>
          <cell r="J616" t="str">
            <v>Critical</v>
          </cell>
          <cell r="O616">
            <v>42189</v>
          </cell>
        </row>
        <row r="617">
          <cell r="A617" t="str">
            <v>5962-1</v>
          </cell>
          <cell r="J617" t="str">
            <v>Not Specified</v>
          </cell>
          <cell r="O617">
            <v>42189</v>
          </cell>
        </row>
        <row r="618">
          <cell r="A618" t="str">
            <v>5964-1</v>
          </cell>
          <cell r="J618" t="str">
            <v>High</v>
          </cell>
          <cell r="O618">
            <v>42190</v>
          </cell>
        </row>
        <row r="619">
          <cell r="A619" t="str">
            <v>5965-1</v>
          </cell>
          <cell r="J619" t="str">
            <v>Critical</v>
          </cell>
          <cell r="O619">
            <v>42192</v>
          </cell>
        </row>
        <row r="620">
          <cell r="A620" t="str">
            <v>5967-1</v>
          </cell>
          <cell r="J620" t="str">
            <v>Not Specified</v>
          </cell>
          <cell r="O620">
            <v>42195</v>
          </cell>
        </row>
        <row r="621">
          <cell r="A621" t="str">
            <v>5968-1</v>
          </cell>
          <cell r="J621" t="str">
            <v>Medium</v>
          </cell>
          <cell r="O621">
            <v>42198</v>
          </cell>
        </row>
        <row r="622">
          <cell r="A622" t="str">
            <v>5969-1</v>
          </cell>
          <cell r="J622" t="str">
            <v>Low</v>
          </cell>
          <cell r="O622">
            <v>42199</v>
          </cell>
        </row>
        <row r="623">
          <cell r="A623" t="str">
            <v>5971-1</v>
          </cell>
          <cell r="J623" t="str">
            <v>Low</v>
          </cell>
          <cell r="O623">
            <v>42204</v>
          </cell>
        </row>
        <row r="624">
          <cell r="A624" t="str">
            <v>5973-1</v>
          </cell>
          <cell r="J624" t="str">
            <v>Low</v>
          </cell>
          <cell r="O624">
            <v>42204</v>
          </cell>
        </row>
        <row r="625">
          <cell r="A625" t="str">
            <v>5974-1</v>
          </cell>
          <cell r="J625" t="str">
            <v>Low</v>
          </cell>
          <cell r="O625">
            <v>42205</v>
          </cell>
        </row>
        <row r="626">
          <cell r="A626" t="str">
            <v>5976-1</v>
          </cell>
          <cell r="J626" t="str">
            <v>High</v>
          </cell>
          <cell r="O626">
            <v>42202</v>
          </cell>
        </row>
        <row r="627">
          <cell r="A627" t="str">
            <v>5977-1</v>
          </cell>
          <cell r="J627" t="str">
            <v>High</v>
          </cell>
          <cell r="O627">
            <v>42205</v>
          </cell>
        </row>
        <row r="628">
          <cell r="A628" t="str">
            <v>5978-1</v>
          </cell>
          <cell r="J628" t="str">
            <v>High</v>
          </cell>
          <cell r="O628">
            <v>42205</v>
          </cell>
        </row>
        <row r="629">
          <cell r="A629" t="str">
            <v>5980-1</v>
          </cell>
          <cell r="J629" t="str">
            <v>Medium</v>
          </cell>
          <cell r="O629">
            <v>42205</v>
          </cell>
        </row>
        <row r="630">
          <cell r="A630" t="str">
            <v>5982-1</v>
          </cell>
          <cell r="J630" t="str">
            <v>Critical</v>
          </cell>
          <cell r="O630">
            <v>42208</v>
          </cell>
        </row>
        <row r="631">
          <cell r="A631" t="str">
            <v>5983-1</v>
          </cell>
          <cell r="J631" t="str">
            <v>Low</v>
          </cell>
          <cell r="O631">
            <v>42215</v>
          </cell>
        </row>
        <row r="632">
          <cell r="A632" t="str">
            <v>5984-1</v>
          </cell>
          <cell r="J632" t="str">
            <v>Not Specified</v>
          </cell>
          <cell r="O632">
            <v>42209</v>
          </cell>
        </row>
        <row r="633">
          <cell r="A633" t="str">
            <v>5985-1</v>
          </cell>
          <cell r="J633" t="str">
            <v>Critical</v>
          </cell>
          <cell r="O633">
            <v>42209</v>
          </cell>
        </row>
        <row r="634">
          <cell r="A634" t="str">
            <v>5987-1</v>
          </cell>
          <cell r="J634" t="str">
            <v>High</v>
          </cell>
          <cell r="O634">
            <v>42211</v>
          </cell>
        </row>
        <row r="635">
          <cell r="A635" t="str">
            <v>5988-1</v>
          </cell>
          <cell r="J635" t="str">
            <v>High</v>
          </cell>
          <cell r="O635">
            <v>42211</v>
          </cell>
        </row>
        <row r="636">
          <cell r="A636" t="str">
            <v>5990-1</v>
          </cell>
          <cell r="J636" t="str">
            <v>High</v>
          </cell>
          <cell r="O636">
            <v>42211</v>
          </cell>
        </row>
        <row r="637">
          <cell r="A637" t="str">
            <v>5990-2</v>
          </cell>
          <cell r="J637" t="str">
            <v>High</v>
          </cell>
          <cell r="O637">
            <v>42212</v>
          </cell>
        </row>
        <row r="638">
          <cell r="A638" t="str">
            <v>5993-1</v>
          </cell>
          <cell r="J638" t="str">
            <v>Critical</v>
          </cell>
          <cell r="O638">
            <v>42213</v>
          </cell>
        </row>
        <row r="639">
          <cell r="A639" t="str">
            <v>5994-1</v>
          </cell>
          <cell r="J639" t="str">
            <v>Medium</v>
          </cell>
          <cell r="O639">
            <v>42212</v>
          </cell>
        </row>
        <row r="640">
          <cell r="A640" t="str">
            <v>5996-1</v>
          </cell>
          <cell r="J640" t="str">
            <v>High</v>
          </cell>
          <cell r="O640">
            <v>42211</v>
          </cell>
        </row>
        <row r="641">
          <cell r="A641" t="str">
            <v>5997-1</v>
          </cell>
          <cell r="J641" t="str">
            <v>Low</v>
          </cell>
          <cell r="O641">
            <v>42216</v>
          </cell>
        </row>
        <row r="642">
          <cell r="A642" t="str">
            <v>5997-2</v>
          </cell>
          <cell r="J642" t="str">
            <v>Low</v>
          </cell>
          <cell r="O642">
            <v>42217</v>
          </cell>
        </row>
        <row r="643">
          <cell r="A643" t="str">
            <v>6000-1</v>
          </cell>
          <cell r="J643" t="str">
            <v>High</v>
          </cell>
          <cell r="O643">
            <v>42216</v>
          </cell>
        </row>
        <row r="644">
          <cell r="A644" t="str">
            <v>6001-1</v>
          </cell>
          <cell r="J644" t="str">
            <v>Not Specified</v>
          </cell>
          <cell r="O644">
            <v>42215</v>
          </cell>
        </row>
        <row r="645">
          <cell r="A645" t="str">
            <v>6002-1</v>
          </cell>
          <cell r="J645" t="str">
            <v>High</v>
          </cell>
          <cell r="O645">
            <v>42216</v>
          </cell>
        </row>
        <row r="646">
          <cell r="A646" t="str">
            <v>6003-1</v>
          </cell>
          <cell r="J646" t="str">
            <v>Medium</v>
          </cell>
          <cell r="O646">
            <v>42216</v>
          </cell>
        </row>
        <row r="647">
          <cell r="A647" t="str">
            <v>6005-1</v>
          </cell>
          <cell r="J647" t="str">
            <v>Critical</v>
          </cell>
          <cell r="O647">
            <v>42219</v>
          </cell>
        </row>
        <row r="648">
          <cell r="A648" t="str">
            <v>6006-1</v>
          </cell>
          <cell r="J648" t="str">
            <v>Not Specified</v>
          </cell>
          <cell r="O648">
            <v>42220</v>
          </cell>
        </row>
        <row r="649">
          <cell r="A649" t="str">
            <v>6007-1</v>
          </cell>
          <cell r="J649" t="str">
            <v>Not Specified</v>
          </cell>
          <cell r="O649">
            <v>42220</v>
          </cell>
        </row>
        <row r="650">
          <cell r="A650" t="str">
            <v>6009-1</v>
          </cell>
          <cell r="J650" t="str">
            <v>Low</v>
          </cell>
          <cell r="O650">
            <v>42224</v>
          </cell>
        </row>
        <row r="651">
          <cell r="A651" t="str">
            <v>6011-1</v>
          </cell>
          <cell r="J651" t="str">
            <v>Critical</v>
          </cell>
          <cell r="O651">
            <v>42224</v>
          </cell>
        </row>
        <row r="652">
          <cell r="A652" t="str">
            <v>6012-1</v>
          </cell>
          <cell r="J652" t="str">
            <v>High</v>
          </cell>
          <cell r="O652">
            <v>42225</v>
          </cell>
        </row>
        <row r="653">
          <cell r="A653" t="str">
            <v>6014-1</v>
          </cell>
          <cell r="J653" t="str">
            <v>Not Specified</v>
          </cell>
          <cell r="O653">
            <v>42227</v>
          </cell>
        </row>
        <row r="654">
          <cell r="A654" t="str">
            <v>6014-2</v>
          </cell>
          <cell r="J654" t="str">
            <v>Not Specified</v>
          </cell>
          <cell r="O654">
            <v>42229</v>
          </cell>
        </row>
        <row r="655">
          <cell r="A655" t="str">
            <v>6017-1</v>
          </cell>
          <cell r="J655" t="str">
            <v>High</v>
          </cell>
          <cell r="O655">
            <v>42228</v>
          </cell>
        </row>
        <row r="656">
          <cell r="A656" t="str">
            <v>6019-1</v>
          </cell>
          <cell r="J656" t="str">
            <v>High</v>
          </cell>
          <cell r="O656">
            <v>42230</v>
          </cell>
        </row>
        <row r="657">
          <cell r="A657" t="str">
            <v>6021-1</v>
          </cell>
          <cell r="J657" t="str">
            <v>High</v>
          </cell>
          <cell r="O657">
            <v>42228</v>
          </cell>
        </row>
        <row r="658">
          <cell r="A658" t="str">
            <v>6023-1</v>
          </cell>
          <cell r="J658" t="str">
            <v>Not Specified</v>
          </cell>
          <cell r="O658">
            <v>42231</v>
          </cell>
        </row>
        <row r="659">
          <cell r="A659" t="str">
            <v>6025-1</v>
          </cell>
          <cell r="J659" t="str">
            <v>Medium</v>
          </cell>
          <cell r="O659">
            <v>42232</v>
          </cell>
        </row>
        <row r="660">
          <cell r="A660" t="str">
            <v>6027-1</v>
          </cell>
          <cell r="J660" t="str">
            <v>High</v>
          </cell>
          <cell r="O660">
            <v>42233</v>
          </cell>
        </row>
        <row r="661">
          <cell r="A661" t="str">
            <v>6029-1</v>
          </cell>
          <cell r="J661" t="str">
            <v>Not Specified</v>
          </cell>
          <cell r="O661">
            <v>42239</v>
          </cell>
        </row>
        <row r="662">
          <cell r="A662" t="str">
            <v>6030-1</v>
          </cell>
          <cell r="J662" t="str">
            <v>Low</v>
          </cell>
          <cell r="O662">
            <v>42243</v>
          </cell>
        </row>
        <row r="663">
          <cell r="A663" t="str">
            <v>6032-1</v>
          </cell>
          <cell r="J663" t="str">
            <v>Low</v>
          </cell>
          <cell r="O663">
            <v>42246</v>
          </cell>
        </row>
        <row r="664">
          <cell r="A664" t="str">
            <v>6034-1</v>
          </cell>
          <cell r="J664" t="str">
            <v>High</v>
          </cell>
          <cell r="O664">
            <v>42241</v>
          </cell>
        </row>
        <row r="665">
          <cell r="A665" t="str">
            <v>6036-1</v>
          </cell>
          <cell r="J665" t="str">
            <v>Low</v>
          </cell>
          <cell r="O665">
            <v>42244</v>
          </cell>
        </row>
        <row r="666">
          <cell r="A666" t="str">
            <v>6037-1</v>
          </cell>
          <cell r="J666" t="str">
            <v>Critical</v>
          </cell>
          <cell r="O666">
            <v>42242</v>
          </cell>
        </row>
        <row r="667">
          <cell r="A667" t="str">
            <v>6038-1</v>
          </cell>
          <cell r="J667" t="str">
            <v>Medium</v>
          </cell>
          <cell r="O667">
            <v>42244</v>
          </cell>
        </row>
        <row r="668">
          <cell r="A668" t="str">
            <v>6039-1</v>
          </cell>
          <cell r="J668" t="str">
            <v>Not Specified</v>
          </cell>
          <cell r="O668">
            <v>42243</v>
          </cell>
        </row>
        <row r="669">
          <cell r="A669" t="str">
            <v>6042-1</v>
          </cell>
          <cell r="J669" t="str">
            <v>Critical</v>
          </cell>
          <cell r="O669">
            <v>42246</v>
          </cell>
        </row>
        <row r="670">
          <cell r="A670" t="str">
            <v>6044-1</v>
          </cell>
          <cell r="J670" t="str">
            <v>Medium</v>
          </cell>
          <cell r="O670">
            <v>42248</v>
          </cell>
        </row>
        <row r="671">
          <cell r="A671" t="str">
            <v>6046-1</v>
          </cell>
          <cell r="J671" t="str">
            <v>Low</v>
          </cell>
          <cell r="O671">
            <v>42247</v>
          </cell>
        </row>
        <row r="672">
          <cell r="A672" t="str">
            <v>6048-1</v>
          </cell>
          <cell r="J672" t="str">
            <v>Critical</v>
          </cell>
          <cell r="O672">
            <v>42248</v>
          </cell>
        </row>
        <row r="673">
          <cell r="A673" t="str">
            <v>6050-1</v>
          </cell>
          <cell r="J673" t="str">
            <v>Medium</v>
          </cell>
          <cell r="O673">
            <v>42252</v>
          </cell>
        </row>
        <row r="674">
          <cell r="A674" t="str">
            <v>6052-1</v>
          </cell>
          <cell r="J674" t="str">
            <v>Medium</v>
          </cell>
          <cell r="O674">
            <v>42251</v>
          </cell>
        </row>
        <row r="675">
          <cell r="A675" t="str">
            <v>6054-1</v>
          </cell>
          <cell r="J675" t="str">
            <v>Low</v>
          </cell>
          <cell r="O675">
            <v>42254</v>
          </cell>
        </row>
        <row r="676">
          <cell r="A676" t="str">
            <v>6056-1</v>
          </cell>
          <cell r="J676" t="str">
            <v>Medium</v>
          </cell>
          <cell r="O676">
            <v>42253</v>
          </cell>
        </row>
        <row r="677">
          <cell r="A677" t="str">
            <v>6057-1</v>
          </cell>
          <cell r="J677" t="str">
            <v>Critical</v>
          </cell>
          <cell r="O677">
            <v>42254</v>
          </cell>
        </row>
        <row r="678">
          <cell r="A678" t="str">
            <v>6058-1</v>
          </cell>
          <cell r="J678" t="str">
            <v>High</v>
          </cell>
          <cell r="O678">
            <v>42256</v>
          </cell>
        </row>
        <row r="679">
          <cell r="A679" t="str">
            <v>6059-1</v>
          </cell>
          <cell r="J679" t="str">
            <v>High</v>
          </cell>
          <cell r="O679">
            <v>42257</v>
          </cell>
        </row>
        <row r="680">
          <cell r="A680" t="str">
            <v>6061-1</v>
          </cell>
          <cell r="J680" t="str">
            <v>High</v>
          </cell>
          <cell r="O680">
            <v>42257</v>
          </cell>
        </row>
        <row r="681">
          <cell r="A681" t="str">
            <v>6063-1</v>
          </cell>
          <cell r="J681" t="str">
            <v>Critical</v>
          </cell>
          <cell r="O681">
            <v>42258</v>
          </cell>
        </row>
        <row r="682">
          <cell r="A682" t="str">
            <v>6065-1</v>
          </cell>
          <cell r="J682" t="str">
            <v>Not Specified</v>
          </cell>
          <cell r="O682">
            <v>42258</v>
          </cell>
        </row>
        <row r="683">
          <cell r="A683" t="str">
            <v>6066-1</v>
          </cell>
          <cell r="J683" t="str">
            <v>Not Specified</v>
          </cell>
          <cell r="O683">
            <v>42260</v>
          </cell>
        </row>
        <row r="684">
          <cell r="A684" t="str">
            <v>6067-1</v>
          </cell>
          <cell r="J684" t="str">
            <v>Critical</v>
          </cell>
          <cell r="O684">
            <v>42264</v>
          </cell>
        </row>
        <row r="685">
          <cell r="A685" t="str">
            <v>6068-1</v>
          </cell>
          <cell r="J685" t="str">
            <v>Low</v>
          </cell>
          <cell r="O685">
            <v>42268</v>
          </cell>
        </row>
        <row r="686">
          <cell r="A686" t="str">
            <v>6070-1</v>
          </cell>
          <cell r="J686" t="str">
            <v>Not Specified</v>
          </cell>
          <cell r="O686">
            <v>42264</v>
          </cell>
        </row>
        <row r="687">
          <cell r="A687" t="str">
            <v>6071-1</v>
          </cell>
          <cell r="J687" t="str">
            <v>Not Specified</v>
          </cell>
          <cell r="O687">
            <v>42273</v>
          </cell>
        </row>
        <row r="688">
          <cell r="A688" t="str">
            <v>6072-1</v>
          </cell>
          <cell r="J688" t="str">
            <v>Critical</v>
          </cell>
          <cell r="O688">
            <v>42274</v>
          </cell>
        </row>
        <row r="689">
          <cell r="A689" t="str">
            <v>6074-1</v>
          </cell>
          <cell r="J689" t="str">
            <v>High</v>
          </cell>
          <cell r="O689">
            <v>42275</v>
          </cell>
        </row>
        <row r="690">
          <cell r="A690" t="str">
            <v>6076-1</v>
          </cell>
          <cell r="J690" t="str">
            <v>Not Specified</v>
          </cell>
          <cell r="O690">
            <v>42276</v>
          </cell>
        </row>
        <row r="691">
          <cell r="A691" t="str">
            <v>6077-1</v>
          </cell>
          <cell r="J691" t="str">
            <v>Low</v>
          </cell>
          <cell r="O691">
            <v>42274</v>
          </cell>
        </row>
        <row r="692">
          <cell r="A692" t="str">
            <v>6079-1</v>
          </cell>
          <cell r="J692" t="str">
            <v>Not Specified</v>
          </cell>
          <cell r="O692">
            <v>42277</v>
          </cell>
        </row>
        <row r="693">
          <cell r="A693" t="str">
            <v>6081-1</v>
          </cell>
          <cell r="J693" t="str">
            <v>Medium</v>
          </cell>
          <cell r="O693">
            <v>42277</v>
          </cell>
        </row>
        <row r="694">
          <cell r="A694" t="str">
            <v>6083-1</v>
          </cell>
          <cell r="J694" t="str">
            <v>Low</v>
          </cell>
          <cell r="O694">
            <v>42287</v>
          </cell>
        </row>
        <row r="695">
          <cell r="A695" t="str">
            <v>6085-1</v>
          </cell>
          <cell r="J695" t="str">
            <v>High</v>
          </cell>
          <cell r="O695">
            <v>42288</v>
          </cell>
        </row>
        <row r="696">
          <cell r="A696" t="str">
            <v>6086-1</v>
          </cell>
          <cell r="J696" t="str">
            <v>High</v>
          </cell>
          <cell r="O696">
            <v>42291</v>
          </cell>
        </row>
        <row r="697">
          <cell r="A697" t="str">
            <v>6088-1</v>
          </cell>
          <cell r="J697" t="str">
            <v>Low</v>
          </cell>
          <cell r="O697">
            <v>42292</v>
          </cell>
        </row>
        <row r="698">
          <cell r="A698" t="str">
            <v>6090-1</v>
          </cell>
          <cell r="J698" t="str">
            <v>Critical</v>
          </cell>
          <cell r="O698">
            <v>42293</v>
          </cell>
        </row>
        <row r="699">
          <cell r="A699" t="str">
            <v>6094-1</v>
          </cell>
          <cell r="J699" t="str">
            <v>Low</v>
          </cell>
          <cell r="O699">
            <v>42301</v>
          </cell>
        </row>
        <row r="700">
          <cell r="A700" t="str">
            <v>6095-1</v>
          </cell>
          <cell r="J700" t="str">
            <v>Medium</v>
          </cell>
          <cell r="O700">
            <v>42300</v>
          </cell>
        </row>
        <row r="701">
          <cell r="A701" t="str">
            <v>6096-1</v>
          </cell>
          <cell r="J701" t="str">
            <v>High</v>
          </cell>
          <cell r="O701">
            <v>42300</v>
          </cell>
        </row>
        <row r="702">
          <cell r="A702" t="str">
            <v>6098-1</v>
          </cell>
          <cell r="J702" t="str">
            <v>Critical</v>
          </cell>
          <cell r="O702">
            <v>42303</v>
          </cell>
        </row>
        <row r="703">
          <cell r="A703" t="str">
            <v>6099-1</v>
          </cell>
          <cell r="J703" t="str">
            <v>High</v>
          </cell>
          <cell r="O703">
            <v>42303</v>
          </cell>
        </row>
        <row r="704">
          <cell r="A704" t="str">
            <v>6100-1</v>
          </cell>
          <cell r="J704" t="str">
            <v>Not Specified</v>
          </cell>
          <cell r="O704">
            <v>42307</v>
          </cell>
        </row>
        <row r="705">
          <cell r="A705" t="str">
            <v>6102-1</v>
          </cell>
          <cell r="J705" t="str">
            <v>High</v>
          </cell>
          <cell r="O705">
            <v>42308</v>
          </cell>
        </row>
        <row r="706">
          <cell r="A706" t="str">
            <v>6103-1</v>
          </cell>
          <cell r="J706" t="str">
            <v>High</v>
          </cell>
          <cell r="O706">
            <v>42309</v>
          </cell>
        </row>
        <row r="707">
          <cell r="A707" t="str">
            <v>6104-1</v>
          </cell>
          <cell r="J707" t="str">
            <v>Low</v>
          </cell>
          <cell r="O707">
            <v>42311</v>
          </cell>
        </row>
        <row r="708">
          <cell r="A708" t="str">
            <v>6104-2</v>
          </cell>
          <cell r="J708" t="str">
            <v>Low</v>
          </cell>
          <cell r="O708">
            <v>42314</v>
          </cell>
        </row>
        <row r="709">
          <cell r="A709" t="str">
            <v>6108-1</v>
          </cell>
          <cell r="J709" t="str">
            <v>High</v>
          </cell>
          <cell r="O709">
            <v>42314</v>
          </cell>
        </row>
        <row r="710">
          <cell r="A710" t="str">
            <v>6109-1</v>
          </cell>
          <cell r="J710" t="str">
            <v>Low</v>
          </cell>
          <cell r="O710">
            <v>42321</v>
          </cell>
        </row>
        <row r="711">
          <cell r="A711" t="str">
            <v>6110-1</v>
          </cell>
          <cell r="J711" t="str">
            <v>Critical</v>
          </cell>
          <cell r="O711">
            <v>42316</v>
          </cell>
        </row>
        <row r="712">
          <cell r="A712" t="str">
            <v>6112-1</v>
          </cell>
          <cell r="J712" t="str">
            <v>Low</v>
          </cell>
          <cell r="O712">
            <v>42322</v>
          </cell>
        </row>
        <row r="713">
          <cell r="A713" t="str">
            <v>6113-1</v>
          </cell>
          <cell r="J713" t="str">
            <v>Medium</v>
          </cell>
          <cell r="O713">
            <v>42318</v>
          </cell>
        </row>
        <row r="714">
          <cell r="A714" t="str">
            <v>6114-1</v>
          </cell>
          <cell r="J714" t="str">
            <v>High</v>
          </cell>
          <cell r="O714">
            <v>42321</v>
          </cell>
        </row>
        <row r="715">
          <cell r="A715" t="str">
            <v>6116-1</v>
          </cell>
          <cell r="J715" t="str">
            <v>Not Specified</v>
          </cell>
          <cell r="O715">
            <v>42322</v>
          </cell>
        </row>
        <row r="716">
          <cell r="A716" t="str">
            <v>6118-1</v>
          </cell>
          <cell r="J716" t="str">
            <v>Low</v>
          </cell>
          <cell r="O716">
            <v>42332</v>
          </cell>
        </row>
        <row r="717">
          <cell r="A717" t="str">
            <v>6119-1</v>
          </cell>
          <cell r="J717" t="str">
            <v>Critical</v>
          </cell>
          <cell r="O717">
            <v>42325</v>
          </cell>
        </row>
        <row r="718">
          <cell r="A718" t="str">
            <v>6121-1</v>
          </cell>
          <cell r="J718" t="str">
            <v>Critical</v>
          </cell>
          <cell r="O718">
            <v>42327</v>
          </cell>
        </row>
        <row r="719">
          <cell r="A719" t="str">
            <v>6123-1</v>
          </cell>
          <cell r="J719" t="str">
            <v>Low</v>
          </cell>
          <cell r="O719">
            <v>42332</v>
          </cell>
        </row>
        <row r="720">
          <cell r="A720" t="str">
            <v>6124-1</v>
          </cell>
          <cell r="J720" t="str">
            <v>High</v>
          </cell>
          <cell r="O720">
            <v>42330</v>
          </cell>
        </row>
        <row r="721">
          <cell r="A721" t="str">
            <v>6125-1</v>
          </cell>
          <cell r="J721" t="str">
            <v>Medium</v>
          </cell>
          <cell r="O721">
            <v>42331</v>
          </cell>
        </row>
        <row r="722">
          <cell r="A722" t="str">
            <v>6127-1</v>
          </cell>
          <cell r="J722" t="str">
            <v>Low</v>
          </cell>
          <cell r="O722">
            <v>42332</v>
          </cell>
        </row>
        <row r="723">
          <cell r="A723" t="str">
            <v>6128-1</v>
          </cell>
          <cell r="J723" t="str">
            <v>Critical</v>
          </cell>
          <cell r="O723">
            <v>42338</v>
          </cell>
        </row>
        <row r="724">
          <cell r="A724" t="str">
            <v>6130-1</v>
          </cell>
          <cell r="J724" t="str">
            <v>High</v>
          </cell>
          <cell r="O724">
            <v>42339</v>
          </cell>
        </row>
        <row r="725">
          <cell r="A725" t="str">
            <v>6132-1</v>
          </cell>
          <cell r="J725" t="str">
            <v>Not Specified</v>
          </cell>
          <cell r="O725">
            <v>42339</v>
          </cell>
        </row>
        <row r="726">
          <cell r="A726" t="str">
            <v>6134-1</v>
          </cell>
          <cell r="J726" t="str">
            <v>High</v>
          </cell>
          <cell r="O726">
            <v>42343</v>
          </cell>
        </row>
        <row r="727">
          <cell r="A727" t="str">
            <v>6135-1</v>
          </cell>
          <cell r="J727" t="str">
            <v>Low</v>
          </cell>
          <cell r="O727">
            <v>42346</v>
          </cell>
        </row>
        <row r="728">
          <cell r="A728" t="str">
            <v>6136-1</v>
          </cell>
          <cell r="J728" t="str">
            <v>Not Specified</v>
          </cell>
          <cell r="O728">
            <v>42345</v>
          </cell>
        </row>
        <row r="729">
          <cell r="A729" t="str">
            <v>6138-1</v>
          </cell>
          <cell r="J729" t="str">
            <v>Low</v>
          </cell>
          <cell r="O729">
            <v>42350</v>
          </cell>
        </row>
        <row r="730">
          <cell r="A730" t="str">
            <v>6140-1</v>
          </cell>
          <cell r="J730" t="str">
            <v>High</v>
          </cell>
          <cell r="O730">
            <v>42347</v>
          </cell>
        </row>
        <row r="731">
          <cell r="A731" t="str">
            <v>6141-1</v>
          </cell>
          <cell r="J731" t="str">
            <v>Medium</v>
          </cell>
          <cell r="O731">
            <v>42348</v>
          </cell>
        </row>
        <row r="732">
          <cell r="A732" t="str">
            <v>6143-1</v>
          </cell>
          <cell r="J732" t="str">
            <v>Critical</v>
          </cell>
          <cell r="O732">
            <v>42356</v>
          </cell>
        </row>
        <row r="733">
          <cell r="A733" t="str">
            <v>6143-2</v>
          </cell>
          <cell r="J733" t="str">
            <v>Critical</v>
          </cell>
          <cell r="O733">
            <v>42356</v>
          </cell>
        </row>
        <row r="734">
          <cell r="A734" t="str">
            <v>6144-1</v>
          </cell>
          <cell r="J734" t="str">
            <v>Medium</v>
          </cell>
          <cell r="O734">
            <v>42355</v>
          </cell>
        </row>
        <row r="735">
          <cell r="A735" t="str">
            <v>6146-1</v>
          </cell>
          <cell r="J735" t="str">
            <v>Not Specified</v>
          </cell>
          <cell r="O735">
            <v>42359</v>
          </cell>
        </row>
        <row r="736">
          <cell r="A736" t="str">
            <v>6148-1</v>
          </cell>
          <cell r="J736" t="str">
            <v>Critical</v>
          </cell>
          <cell r="O736">
            <v>42359</v>
          </cell>
        </row>
        <row r="737">
          <cell r="A737" t="str">
            <v>6150-1</v>
          </cell>
          <cell r="J737" t="str">
            <v>Not Specified</v>
          </cell>
          <cell r="O737">
            <v>42362</v>
          </cell>
        </row>
        <row r="738">
          <cell r="A738" t="str">
            <v>6151-1</v>
          </cell>
          <cell r="J738" t="str">
            <v>Critical</v>
          </cell>
          <cell r="O738">
            <v>42364</v>
          </cell>
        </row>
        <row r="739">
          <cell r="A739" t="str">
            <v>6152-1</v>
          </cell>
          <cell r="J739" t="str">
            <v>Low</v>
          </cell>
          <cell r="O739">
            <v>42370</v>
          </cell>
        </row>
        <row r="740">
          <cell r="A740" t="str">
            <v>6154-1</v>
          </cell>
          <cell r="J740" t="str">
            <v>High</v>
          </cell>
          <cell r="O740">
            <v>42364</v>
          </cell>
        </row>
        <row r="741">
          <cell r="A741" t="str">
            <v>6155-1</v>
          </cell>
          <cell r="J741" t="str">
            <v>High</v>
          </cell>
          <cell r="O741">
            <v>42367</v>
          </cell>
        </row>
        <row r="742">
          <cell r="A742" t="str">
            <v>6157-1</v>
          </cell>
          <cell r="J742" t="str">
            <v>Critical</v>
          </cell>
          <cell r="O742">
            <v>42368</v>
          </cell>
        </row>
        <row r="743">
          <cell r="A743" t="str">
            <v>6158-1</v>
          </cell>
          <cell r="J743" t="str">
            <v>Low</v>
          </cell>
          <cell r="O743">
            <v>42373</v>
          </cell>
        </row>
        <row r="744">
          <cell r="A744" t="str">
            <v>6159-1</v>
          </cell>
          <cell r="J744" t="str">
            <v>High</v>
          </cell>
          <cell r="O744">
            <v>42370</v>
          </cell>
        </row>
        <row r="745">
          <cell r="A745" t="str">
            <v>6159-2</v>
          </cell>
          <cell r="J745" t="str">
            <v>Medium</v>
          </cell>
          <cell r="O745">
            <v>42370</v>
          </cell>
        </row>
        <row r="746">
          <cell r="A746" t="str">
            <v>6159-2</v>
          </cell>
          <cell r="J746" t="str">
            <v>High</v>
          </cell>
          <cell r="O746">
            <v>42370</v>
          </cell>
        </row>
        <row r="747">
          <cell r="A747" t="str">
            <v>6165-1</v>
          </cell>
          <cell r="J747" t="str">
            <v>Not Specified</v>
          </cell>
          <cell r="O747">
            <v>42372</v>
          </cell>
        </row>
        <row r="748">
          <cell r="A748" t="str">
            <v>6166-1</v>
          </cell>
          <cell r="J748" t="str">
            <v>High</v>
          </cell>
          <cell r="O748">
            <v>42380</v>
          </cell>
        </row>
        <row r="749">
          <cell r="A749" t="str">
            <v>6167-1</v>
          </cell>
          <cell r="J749" t="str">
            <v>High</v>
          </cell>
          <cell r="O749">
            <v>42383</v>
          </cell>
        </row>
        <row r="750">
          <cell r="A750" t="str">
            <v>6168-1</v>
          </cell>
          <cell r="J750" t="str">
            <v>High</v>
          </cell>
          <cell r="O750">
            <v>42387</v>
          </cell>
        </row>
        <row r="751">
          <cell r="A751" t="str">
            <v>6169-1</v>
          </cell>
          <cell r="J751" t="str">
            <v>Medium</v>
          </cell>
          <cell r="O751">
            <v>42386</v>
          </cell>
        </row>
        <row r="752">
          <cell r="A752" t="str">
            <v>6170-1</v>
          </cell>
          <cell r="J752" t="str">
            <v>Medium</v>
          </cell>
          <cell r="O752">
            <v>42388</v>
          </cell>
        </row>
        <row r="753">
          <cell r="A753" t="str">
            <v>6172-1</v>
          </cell>
          <cell r="J753" t="str">
            <v>Not Specified</v>
          </cell>
          <cell r="O753">
            <v>42389</v>
          </cell>
        </row>
        <row r="754">
          <cell r="A754" t="str">
            <v>6174-1</v>
          </cell>
          <cell r="J754" t="str">
            <v>High</v>
          </cell>
          <cell r="O754">
            <v>42388</v>
          </cell>
        </row>
        <row r="755">
          <cell r="A755" t="str">
            <v>6175-1</v>
          </cell>
          <cell r="J755" t="str">
            <v>Critical</v>
          </cell>
          <cell r="O755">
            <v>42388</v>
          </cell>
        </row>
        <row r="756">
          <cell r="A756" t="str">
            <v>6176-1</v>
          </cell>
          <cell r="J756" t="str">
            <v>Critical</v>
          </cell>
          <cell r="O756">
            <v>42388</v>
          </cell>
        </row>
        <row r="757">
          <cell r="A757" t="str">
            <v>6177-1</v>
          </cell>
          <cell r="J757" t="str">
            <v>Critical</v>
          </cell>
          <cell r="O757">
            <v>42394</v>
          </cell>
        </row>
        <row r="758">
          <cell r="A758" t="str">
            <v>6179-1</v>
          </cell>
          <cell r="J758" t="str">
            <v>High</v>
          </cell>
          <cell r="O758">
            <v>42397</v>
          </cell>
        </row>
        <row r="759">
          <cell r="A759" t="str">
            <v>6181-1</v>
          </cell>
          <cell r="J759" t="str">
            <v>Medium</v>
          </cell>
          <cell r="O759">
            <v>42398</v>
          </cell>
        </row>
        <row r="760">
          <cell r="A760" t="str">
            <v>6183-1</v>
          </cell>
          <cell r="J760" t="str">
            <v>Critical</v>
          </cell>
          <cell r="O760">
            <v>42399</v>
          </cell>
        </row>
        <row r="761">
          <cell r="A761" t="str">
            <v>6184-1</v>
          </cell>
          <cell r="J761" t="str">
            <v>Not Specified</v>
          </cell>
          <cell r="O761">
            <v>42400</v>
          </cell>
        </row>
        <row r="762">
          <cell r="A762" t="str">
            <v>6185-1</v>
          </cell>
          <cell r="J762" t="str">
            <v>High</v>
          </cell>
          <cell r="O762">
            <v>42402</v>
          </cell>
        </row>
        <row r="763">
          <cell r="A763" t="str">
            <v>6186-1</v>
          </cell>
          <cell r="J763" t="str">
            <v>Critical</v>
          </cell>
          <cell r="O763">
            <v>42403</v>
          </cell>
        </row>
        <row r="764">
          <cell r="A764" t="str">
            <v>6187-1</v>
          </cell>
          <cell r="J764" t="str">
            <v>Low</v>
          </cell>
          <cell r="O764">
            <v>42405</v>
          </cell>
        </row>
        <row r="765">
          <cell r="A765" t="str">
            <v>6189-1</v>
          </cell>
          <cell r="J765" t="str">
            <v>Not Specified</v>
          </cell>
          <cell r="O765">
            <v>42405</v>
          </cell>
        </row>
        <row r="766">
          <cell r="A766" t="str">
            <v>6190-1</v>
          </cell>
          <cell r="J766" t="str">
            <v>Medium</v>
          </cell>
          <cell r="O766">
            <v>42409</v>
          </cell>
        </row>
        <row r="767">
          <cell r="A767" t="str">
            <v>6191-1</v>
          </cell>
          <cell r="J767" t="str">
            <v>Low</v>
          </cell>
          <cell r="O767">
            <v>42414</v>
          </cell>
        </row>
        <row r="768">
          <cell r="A768" t="str">
            <v>6193-1</v>
          </cell>
          <cell r="J768" t="str">
            <v>Medium</v>
          </cell>
          <cell r="O768">
            <v>42411</v>
          </cell>
        </row>
        <row r="769">
          <cell r="A769" t="str">
            <v>6194-1</v>
          </cell>
          <cell r="J769" t="str">
            <v>Medium</v>
          </cell>
          <cell r="O769">
            <v>42413</v>
          </cell>
        </row>
        <row r="770">
          <cell r="A770" t="str">
            <v>6196-1</v>
          </cell>
          <cell r="J770" t="str">
            <v>Low</v>
          </cell>
          <cell r="O770">
            <v>42420</v>
          </cell>
        </row>
        <row r="771">
          <cell r="A771" t="str">
            <v>6197-1</v>
          </cell>
          <cell r="J771" t="str">
            <v>Critical</v>
          </cell>
          <cell r="O771">
            <v>42413</v>
          </cell>
        </row>
        <row r="772">
          <cell r="A772" t="str">
            <v>6197-2</v>
          </cell>
          <cell r="J772" t="str">
            <v>Critical</v>
          </cell>
          <cell r="O772">
            <v>42413</v>
          </cell>
        </row>
        <row r="773">
          <cell r="A773" t="str">
            <v>6201-1</v>
          </cell>
          <cell r="J773" t="str">
            <v>High</v>
          </cell>
          <cell r="O773">
            <v>42414</v>
          </cell>
        </row>
        <row r="774">
          <cell r="A774" t="str">
            <v>6203-1</v>
          </cell>
          <cell r="J774" t="str">
            <v>High</v>
          </cell>
          <cell r="O774">
            <v>42416</v>
          </cell>
        </row>
        <row r="775">
          <cell r="A775" t="str">
            <v>6204-1</v>
          </cell>
          <cell r="J775" t="str">
            <v>High</v>
          </cell>
          <cell r="O775">
            <v>42416</v>
          </cell>
        </row>
        <row r="776">
          <cell r="A776" t="str">
            <v>6206-1</v>
          </cell>
          <cell r="J776" t="str">
            <v>Not Specified</v>
          </cell>
          <cell r="O776">
            <v>42417</v>
          </cell>
        </row>
        <row r="777">
          <cell r="A777" t="str">
            <v>6208-1</v>
          </cell>
          <cell r="J777" t="str">
            <v>Low</v>
          </cell>
          <cell r="O777">
            <v>42421</v>
          </cell>
        </row>
        <row r="778">
          <cell r="A778" t="str">
            <v>6209-1</v>
          </cell>
          <cell r="J778" t="str">
            <v>Not Specified</v>
          </cell>
          <cell r="O778">
            <v>42418</v>
          </cell>
        </row>
        <row r="779">
          <cell r="A779" t="str">
            <v>6211-1</v>
          </cell>
          <cell r="J779" t="str">
            <v>Critical</v>
          </cell>
          <cell r="O779">
            <v>42422</v>
          </cell>
        </row>
        <row r="780">
          <cell r="A780" t="str">
            <v>6213-1</v>
          </cell>
          <cell r="J780" t="str">
            <v>Not Specified</v>
          </cell>
          <cell r="O780">
            <v>42423</v>
          </cell>
        </row>
        <row r="781">
          <cell r="A781" t="str">
            <v>6214-1</v>
          </cell>
          <cell r="J781" t="str">
            <v>Medium</v>
          </cell>
          <cell r="O781">
            <v>42424</v>
          </cell>
        </row>
        <row r="782">
          <cell r="A782" t="str">
            <v>6215-1</v>
          </cell>
          <cell r="J782" t="str">
            <v>Low</v>
          </cell>
          <cell r="O782">
            <v>42433</v>
          </cell>
        </row>
        <row r="783">
          <cell r="A783" t="str">
            <v>6217-1</v>
          </cell>
          <cell r="J783" t="str">
            <v>Medium</v>
          </cell>
          <cell r="O783">
            <v>42429</v>
          </cell>
        </row>
        <row r="784">
          <cell r="A784" t="str">
            <v>6219-1</v>
          </cell>
          <cell r="J784" t="str">
            <v>Low</v>
          </cell>
          <cell r="O784">
            <v>42438</v>
          </cell>
        </row>
        <row r="785">
          <cell r="A785" t="str">
            <v>6220-1</v>
          </cell>
          <cell r="J785" t="str">
            <v>Low</v>
          </cell>
          <cell r="O785">
            <v>42440</v>
          </cell>
        </row>
        <row r="786">
          <cell r="A786" t="str">
            <v>6221-1</v>
          </cell>
          <cell r="J786" t="str">
            <v>Not Specified</v>
          </cell>
          <cell r="O786">
            <v>42436</v>
          </cell>
        </row>
        <row r="787">
          <cell r="A787" t="str">
            <v>6222-1</v>
          </cell>
          <cell r="J787" t="str">
            <v>Medium</v>
          </cell>
          <cell r="O787">
            <v>42437</v>
          </cell>
        </row>
        <row r="788">
          <cell r="A788" t="str">
            <v>6223-1</v>
          </cell>
          <cell r="J788" t="str">
            <v>Medium</v>
          </cell>
          <cell r="O788">
            <v>42439</v>
          </cell>
        </row>
        <row r="789">
          <cell r="A789" t="str">
            <v>6224-1</v>
          </cell>
          <cell r="J789" t="str">
            <v>Medium</v>
          </cell>
          <cell r="O789">
            <v>42442</v>
          </cell>
        </row>
        <row r="790">
          <cell r="A790" t="str">
            <v>6225-1</v>
          </cell>
          <cell r="J790" t="str">
            <v>Medium</v>
          </cell>
          <cell r="O790">
            <v>42441</v>
          </cell>
        </row>
        <row r="791">
          <cell r="A791" t="str">
            <v>6226-1</v>
          </cell>
          <cell r="J791" t="str">
            <v>Low</v>
          </cell>
          <cell r="O791">
            <v>42446</v>
          </cell>
        </row>
        <row r="792">
          <cell r="A792" t="str">
            <v>6227-1</v>
          </cell>
          <cell r="J792" t="str">
            <v>Low</v>
          </cell>
          <cell r="O792">
            <v>42447</v>
          </cell>
        </row>
        <row r="793">
          <cell r="A793" t="str">
            <v>6228-1</v>
          </cell>
          <cell r="J793" t="str">
            <v>Critical</v>
          </cell>
          <cell r="O793">
            <v>42448</v>
          </cell>
        </row>
        <row r="794">
          <cell r="A794" t="str">
            <v>6228-1</v>
          </cell>
          <cell r="J794" t="str">
            <v>Critical</v>
          </cell>
          <cell r="O794">
            <v>42449</v>
          </cell>
        </row>
        <row r="795">
          <cell r="A795" t="str">
            <v>6230-1</v>
          </cell>
          <cell r="J795" t="str">
            <v>Medium</v>
          </cell>
          <cell r="O795">
            <v>42447</v>
          </cell>
        </row>
        <row r="796">
          <cell r="A796" t="str">
            <v>6231-1</v>
          </cell>
          <cell r="J796" t="str">
            <v>Low</v>
          </cell>
          <cell r="O796">
            <v>42452</v>
          </cell>
        </row>
        <row r="797">
          <cell r="A797" t="str">
            <v>6232-1</v>
          </cell>
          <cell r="J797" t="str">
            <v>High</v>
          </cell>
          <cell r="O797">
            <v>42447</v>
          </cell>
        </row>
        <row r="798">
          <cell r="A798" t="str">
            <v>6234-1</v>
          </cell>
          <cell r="J798" t="str">
            <v>Not Specified</v>
          </cell>
          <cell r="O798">
            <v>42451</v>
          </cell>
        </row>
        <row r="799">
          <cell r="A799" t="str">
            <v>6235-1</v>
          </cell>
          <cell r="J799" t="str">
            <v>Medium</v>
          </cell>
          <cell r="O799">
            <v>42451</v>
          </cell>
        </row>
        <row r="800">
          <cell r="A800" t="str">
            <v>6237-1</v>
          </cell>
          <cell r="J800" t="str">
            <v>Not Specified</v>
          </cell>
          <cell r="O800">
            <v>42454</v>
          </cell>
        </row>
        <row r="801">
          <cell r="A801" t="str">
            <v>6238-1</v>
          </cell>
          <cell r="J801" t="str">
            <v>Low</v>
          </cell>
          <cell r="O801">
            <v>42457</v>
          </cell>
        </row>
        <row r="802">
          <cell r="A802" t="str">
            <v>6240-1</v>
          </cell>
          <cell r="J802" t="str">
            <v>Critical</v>
          </cell>
          <cell r="O802">
            <v>42457</v>
          </cell>
        </row>
        <row r="803">
          <cell r="A803" t="str">
            <v>6242-1</v>
          </cell>
          <cell r="J803" t="str">
            <v>High</v>
          </cell>
          <cell r="O803">
            <v>42457</v>
          </cell>
        </row>
        <row r="804">
          <cell r="A804" t="str">
            <v>6243-1</v>
          </cell>
          <cell r="J804" t="str">
            <v>Low</v>
          </cell>
          <cell r="O804">
            <v>42463</v>
          </cell>
        </row>
        <row r="805">
          <cell r="A805" t="str">
            <v>6244-1</v>
          </cell>
          <cell r="J805" t="str">
            <v>Critical</v>
          </cell>
          <cell r="O805">
            <v>42459</v>
          </cell>
        </row>
        <row r="806">
          <cell r="A806" t="str">
            <v>6246-1</v>
          </cell>
          <cell r="J806" t="str">
            <v>Low</v>
          </cell>
          <cell r="O806">
            <v>42460</v>
          </cell>
        </row>
        <row r="807">
          <cell r="A807" t="str">
            <v>6248-1</v>
          </cell>
          <cell r="J807" t="str">
            <v>Not Specified</v>
          </cell>
          <cell r="O807">
            <v>42460</v>
          </cell>
        </row>
        <row r="808">
          <cell r="A808" t="str">
            <v>6250-1</v>
          </cell>
          <cell r="J808" t="str">
            <v>Low</v>
          </cell>
          <cell r="O808">
            <v>42470</v>
          </cell>
        </row>
        <row r="809">
          <cell r="A809" t="str">
            <v>6252-1</v>
          </cell>
          <cell r="J809" t="str">
            <v>Low</v>
          </cell>
          <cell r="O809">
            <v>42463</v>
          </cell>
        </row>
        <row r="810">
          <cell r="A810" t="str">
            <v>6254-1</v>
          </cell>
          <cell r="J810" t="str">
            <v>Low</v>
          </cell>
          <cell r="O810">
            <v>42471</v>
          </cell>
        </row>
        <row r="811">
          <cell r="A811" t="str">
            <v>6256-1</v>
          </cell>
          <cell r="J811" t="str">
            <v>Not Specified</v>
          </cell>
          <cell r="O811">
            <v>42468</v>
          </cell>
        </row>
        <row r="812">
          <cell r="A812" t="str">
            <v>6257-1</v>
          </cell>
          <cell r="J812" t="str">
            <v>Critical</v>
          </cell>
          <cell r="O812">
            <v>42472</v>
          </cell>
        </row>
        <row r="813">
          <cell r="A813" t="str">
            <v>6258-1</v>
          </cell>
          <cell r="J813" t="str">
            <v>Not Specified</v>
          </cell>
          <cell r="O813">
            <v>42473</v>
          </cell>
        </row>
        <row r="814">
          <cell r="A814" t="str">
            <v>6260-1</v>
          </cell>
          <cell r="J814" t="str">
            <v>Critical</v>
          </cell>
          <cell r="O814">
            <v>42471</v>
          </cell>
        </row>
        <row r="815">
          <cell r="A815" t="str">
            <v>6261-1</v>
          </cell>
          <cell r="J815" t="str">
            <v>High</v>
          </cell>
          <cell r="O815">
            <v>42472</v>
          </cell>
        </row>
        <row r="816">
          <cell r="A816" t="str">
            <v>6263-1</v>
          </cell>
          <cell r="J816" t="str">
            <v>Critical</v>
          </cell>
          <cell r="O816">
            <v>42475</v>
          </cell>
        </row>
        <row r="817">
          <cell r="A817" t="str">
            <v>6264-1</v>
          </cell>
          <cell r="J817" t="str">
            <v>Low</v>
          </cell>
          <cell r="O817">
            <v>42479</v>
          </cell>
        </row>
        <row r="818">
          <cell r="A818" t="str">
            <v>6266-1</v>
          </cell>
          <cell r="J818" t="str">
            <v>Medium</v>
          </cell>
          <cell r="O818">
            <v>42479</v>
          </cell>
        </row>
        <row r="819">
          <cell r="A819" t="str">
            <v>6266-2</v>
          </cell>
          <cell r="J819" t="str">
            <v>Medium</v>
          </cell>
          <cell r="O819">
            <v>42480</v>
          </cell>
        </row>
        <row r="820">
          <cell r="A820" t="str">
            <v>6269-1</v>
          </cell>
          <cell r="J820" t="str">
            <v>Not Specified</v>
          </cell>
          <cell r="O820">
            <v>42484</v>
          </cell>
        </row>
        <row r="821">
          <cell r="A821" t="str">
            <v>6270-1</v>
          </cell>
          <cell r="J821" t="str">
            <v>Not Specified</v>
          </cell>
          <cell r="O821">
            <v>42485</v>
          </cell>
        </row>
        <row r="822">
          <cell r="A822" t="str">
            <v>6272-1</v>
          </cell>
          <cell r="J822" t="str">
            <v>Not Specified</v>
          </cell>
          <cell r="O822">
            <v>42484</v>
          </cell>
        </row>
        <row r="823">
          <cell r="A823" t="str">
            <v>6273-1</v>
          </cell>
          <cell r="J823" t="str">
            <v>High</v>
          </cell>
          <cell r="O823">
            <v>42486</v>
          </cell>
        </row>
        <row r="824">
          <cell r="A824" t="str">
            <v>6274-1</v>
          </cell>
          <cell r="J824" t="str">
            <v>Not Specified</v>
          </cell>
          <cell r="O824">
            <v>42486</v>
          </cell>
        </row>
        <row r="825">
          <cell r="A825" t="str">
            <v>6275-1</v>
          </cell>
          <cell r="J825" t="str">
            <v>Medium</v>
          </cell>
          <cell r="O825">
            <v>42487</v>
          </cell>
        </row>
        <row r="826">
          <cell r="A826" t="str">
            <v>6276-1</v>
          </cell>
          <cell r="J826" t="str">
            <v>High</v>
          </cell>
          <cell r="O826">
            <v>42488</v>
          </cell>
        </row>
        <row r="827">
          <cell r="A827" t="str">
            <v>6278-1</v>
          </cell>
          <cell r="J827" t="str">
            <v>Not Specified</v>
          </cell>
          <cell r="O827">
            <v>42493</v>
          </cell>
        </row>
        <row r="828">
          <cell r="A828" t="str">
            <v>6278-2</v>
          </cell>
          <cell r="J828" t="str">
            <v>Not Specified</v>
          </cell>
          <cell r="O828">
            <v>42492</v>
          </cell>
        </row>
        <row r="829">
          <cell r="A829" t="str">
            <v>6280-1</v>
          </cell>
          <cell r="J829" t="str">
            <v>High</v>
          </cell>
          <cell r="O829">
            <v>42494</v>
          </cell>
        </row>
        <row r="830">
          <cell r="A830" t="str">
            <v>6280-2</v>
          </cell>
          <cell r="J830" t="str">
            <v>High</v>
          </cell>
          <cell r="O830">
            <v>42493</v>
          </cell>
        </row>
        <row r="831">
          <cell r="A831" t="str">
            <v>6281-1</v>
          </cell>
          <cell r="J831" t="str">
            <v>Not Specified</v>
          </cell>
          <cell r="O831">
            <v>42493</v>
          </cell>
        </row>
        <row r="832">
          <cell r="A832" t="str">
            <v>6285-1</v>
          </cell>
          <cell r="J832" t="str">
            <v>Medium</v>
          </cell>
          <cell r="O832">
            <v>42497</v>
          </cell>
        </row>
        <row r="833">
          <cell r="A833" t="str">
            <v>6287-1</v>
          </cell>
          <cell r="J833" t="str">
            <v>Low</v>
          </cell>
          <cell r="O833">
            <v>42502</v>
          </cell>
        </row>
        <row r="834">
          <cell r="A834" t="str">
            <v>6288-1</v>
          </cell>
          <cell r="J834" t="str">
            <v>Low</v>
          </cell>
          <cell r="O834">
            <v>42498</v>
          </cell>
        </row>
        <row r="835">
          <cell r="A835" t="str">
            <v>6290-1</v>
          </cell>
          <cell r="J835" t="str">
            <v>High</v>
          </cell>
          <cell r="O835">
            <v>42501</v>
          </cell>
        </row>
        <row r="836">
          <cell r="A836" t="str">
            <v>6291-1</v>
          </cell>
          <cell r="J836" t="str">
            <v>Not Specified</v>
          </cell>
          <cell r="O836">
            <v>42502</v>
          </cell>
        </row>
        <row r="837">
          <cell r="A837" t="str">
            <v>6293-1</v>
          </cell>
          <cell r="J837" t="str">
            <v>Critical</v>
          </cell>
          <cell r="O837">
            <v>42504</v>
          </cell>
        </row>
        <row r="838">
          <cell r="A838" t="str">
            <v>6294-1</v>
          </cell>
          <cell r="J838" t="str">
            <v>Not Specified</v>
          </cell>
          <cell r="O838">
            <v>42506</v>
          </cell>
        </row>
        <row r="839">
          <cell r="A839" t="str">
            <v>6295-1</v>
          </cell>
          <cell r="J839" t="str">
            <v>Not Specified</v>
          </cell>
          <cell r="O839">
            <v>42506</v>
          </cell>
        </row>
        <row r="840">
          <cell r="A840" t="str">
            <v>6295-1</v>
          </cell>
          <cell r="J840" t="str">
            <v>High</v>
          </cell>
          <cell r="O840">
            <v>42508</v>
          </cell>
        </row>
        <row r="841">
          <cell r="A841" t="str">
            <v>6296-1</v>
          </cell>
          <cell r="J841" t="str">
            <v>Not Specified</v>
          </cell>
          <cell r="O841">
            <v>42510</v>
          </cell>
        </row>
        <row r="842">
          <cell r="A842" t="str">
            <v>6298-1</v>
          </cell>
          <cell r="J842" t="str">
            <v>Medium</v>
          </cell>
          <cell r="O842">
            <v>42510</v>
          </cell>
        </row>
        <row r="843">
          <cell r="A843" t="str">
            <v>6300-1</v>
          </cell>
          <cell r="J843" t="str">
            <v>Critical</v>
          </cell>
          <cell r="O843">
            <v>42512</v>
          </cell>
        </row>
        <row r="844">
          <cell r="A844" t="str">
            <v>6301-1</v>
          </cell>
          <cell r="J844" t="str">
            <v>Critical</v>
          </cell>
          <cell r="O844">
            <v>42511</v>
          </cell>
        </row>
        <row r="845">
          <cell r="A845" t="str">
            <v>6302-1</v>
          </cell>
          <cell r="J845" t="str">
            <v>Critical</v>
          </cell>
          <cell r="O845">
            <v>42512</v>
          </cell>
        </row>
        <row r="846">
          <cell r="A846" t="str">
            <v>6303-1</v>
          </cell>
          <cell r="J846" t="str">
            <v>Medium</v>
          </cell>
          <cell r="O846">
            <v>42514</v>
          </cell>
        </row>
        <row r="847">
          <cell r="A847" t="str">
            <v>6304-1</v>
          </cell>
          <cell r="J847" t="str">
            <v>Not Specified</v>
          </cell>
          <cell r="O847">
            <v>42513</v>
          </cell>
        </row>
        <row r="848">
          <cell r="A848" t="str">
            <v>6306-1</v>
          </cell>
          <cell r="J848" t="str">
            <v>High</v>
          </cell>
          <cell r="O848">
            <v>42514</v>
          </cell>
        </row>
        <row r="849">
          <cell r="A849" t="str">
            <v>6307-1</v>
          </cell>
          <cell r="J849" t="str">
            <v>Medium</v>
          </cell>
          <cell r="O849">
            <v>42517</v>
          </cell>
        </row>
        <row r="850">
          <cell r="A850" t="str">
            <v>6309-1</v>
          </cell>
          <cell r="J850" t="str">
            <v>Not Specified</v>
          </cell>
          <cell r="O850">
            <v>42517</v>
          </cell>
        </row>
        <row r="851">
          <cell r="A851" t="str">
            <v>6311-1</v>
          </cell>
          <cell r="J851" t="str">
            <v>Medium</v>
          </cell>
          <cell r="O851">
            <v>42520</v>
          </cell>
        </row>
        <row r="852">
          <cell r="A852" t="str">
            <v>6313-1</v>
          </cell>
          <cell r="J852" t="str">
            <v>Medium</v>
          </cell>
          <cell r="O852">
            <v>42520</v>
          </cell>
        </row>
        <row r="853">
          <cell r="A853" t="str">
            <v>6315-1</v>
          </cell>
          <cell r="J853" t="str">
            <v>Low</v>
          </cell>
          <cell r="O853">
            <v>42523</v>
          </cell>
        </row>
        <row r="854">
          <cell r="A854" t="str">
            <v>6316-1</v>
          </cell>
          <cell r="J854" t="str">
            <v>High</v>
          </cell>
          <cell r="O854">
            <v>42524</v>
          </cell>
        </row>
        <row r="855">
          <cell r="A855" t="str">
            <v>6317-1</v>
          </cell>
          <cell r="J855" t="str">
            <v>Critical</v>
          </cell>
          <cell r="O855">
            <v>42525</v>
          </cell>
        </row>
        <row r="856">
          <cell r="A856" t="str">
            <v>6319-1</v>
          </cell>
          <cell r="J856" t="str">
            <v>Critical</v>
          </cell>
          <cell r="O856">
            <v>42525</v>
          </cell>
        </row>
        <row r="857">
          <cell r="A857" t="str">
            <v>6320-1</v>
          </cell>
          <cell r="J857" t="str">
            <v>Not Specified</v>
          </cell>
          <cell r="O857">
            <v>42526</v>
          </cell>
        </row>
        <row r="858">
          <cell r="A858" t="str">
            <v>6321-1</v>
          </cell>
          <cell r="J858" t="str">
            <v>Critical</v>
          </cell>
          <cell r="O858">
            <v>42533</v>
          </cell>
        </row>
        <row r="859">
          <cell r="A859" t="str">
            <v>6322-1</v>
          </cell>
          <cell r="J859" t="str">
            <v>Critical</v>
          </cell>
          <cell r="O859">
            <v>42536</v>
          </cell>
        </row>
        <row r="860">
          <cell r="A860" t="str">
            <v>6324-1</v>
          </cell>
          <cell r="J860" t="str">
            <v>Low</v>
          </cell>
          <cell r="O860">
            <v>42535</v>
          </cell>
        </row>
        <row r="861">
          <cell r="A861" t="str">
            <v>6325-1</v>
          </cell>
          <cell r="J861" t="str">
            <v>High</v>
          </cell>
          <cell r="O861">
            <v>42537</v>
          </cell>
        </row>
        <row r="862">
          <cell r="A862" t="str">
            <v>6325-2</v>
          </cell>
          <cell r="J862" t="str">
            <v>High</v>
          </cell>
          <cell r="O862">
            <v>42537</v>
          </cell>
        </row>
        <row r="863">
          <cell r="A863" t="str">
            <v>6327-1</v>
          </cell>
          <cell r="J863" t="str">
            <v>Critical</v>
          </cell>
          <cell r="O863">
            <v>42536</v>
          </cell>
        </row>
        <row r="864">
          <cell r="A864" t="str">
            <v>6328-1</v>
          </cell>
          <cell r="J864" t="str">
            <v>Low</v>
          </cell>
          <cell r="O864">
            <v>42540</v>
          </cell>
        </row>
        <row r="865">
          <cell r="A865" t="str">
            <v>6329-1</v>
          </cell>
          <cell r="J865" t="str">
            <v>Low</v>
          </cell>
          <cell r="O865">
            <v>42538</v>
          </cell>
        </row>
        <row r="866">
          <cell r="A866" t="str">
            <v>6330-1</v>
          </cell>
          <cell r="J866" t="str">
            <v>Not Specified</v>
          </cell>
          <cell r="O866">
            <v>42538</v>
          </cell>
        </row>
        <row r="867">
          <cell r="A867" t="str">
            <v>6332-1</v>
          </cell>
          <cell r="J867" t="str">
            <v>Low</v>
          </cell>
          <cell r="O867">
            <v>42541</v>
          </cell>
        </row>
        <row r="868">
          <cell r="A868" t="str">
            <v>6333-1</v>
          </cell>
          <cell r="J868" t="str">
            <v>Medium</v>
          </cell>
          <cell r="O868">
            <v>42541</v>
          </cell>
        </row>
        <row r="869">
          <cell r="A869" t="str">
            <v>6335-1</v>
          </cell>
          <cell r="J869" t="str">
            <v>High</v>
          </cell>
          <cell r="O869">
            <v>42542</v>
          </cell>
        </row>
        <row r="870">
          <cell r="A870" t="str">
            <v>6336-1</v>
          </cell>
          <cell r="J870" t="str">
            <v>Medium</v>
          </cell>
          <cell r="O870">
            <v>42541</v>
          </cell>
        </row>
        <row r="871">
          <cell r="A871" t="str">
            <v>6336-2</v>
          </cell>
          <cell r="J871" t="str">
            <v>Medium</v>
          </cell>
          <cell r="O871">
            <v>42544</v>
          </cell>
        </row>
        <row r="872">
          <cell r="A872" t="str">
            <v>6337-1</v>
          </cell>
          <cell r="J872" t="str">
            <v>Not Specified</v>
          </cell>
          <cell r="O872">
            <v>42548</v>
          </cell>
        </row>
        <row r="873">
          <cell r="A873" t="str">
            <v>6338-1</v>
          </cell>
          <cell r="J873" t="str">
            <v>Medium</v>
          </cell>
          <cell r="O873">
            <v>42551</v>
          </cell>
        </row>
        <row r="874">
          <cell r="A874" t="str">
            <v>6339-1</v>
          </cell>
          <cell r="J874" t="str">
            <v>Low</v>
          </cell>
          <cell r="O874">
            <v>42555</v>
          </cell>
        </row>
        <row r="875">
          <cell r="A875" t="str">
            <v>6339-2</v>
          </cell>
          <cell r="J875" t="str">
            <v>Low</v>
          </cell>
          <cell r="O875">
            <v>42554</v>
          </cell>
        </row>
        <row r="876">
          <cell r="A876" t="str">
            <v>6340-1</v>
          </cell>
          <cell r="J876" t="str">
            <v>Critical</v>
          </cell>
          <cell r="O876">
            <v>42552</v>
          </cell>
        </row>
        <row r="877">
          <cell r="A877" t="str">
            <v>6342-1</v>
          </cell>
          <cell r="J877" t="str">
            <v>Low</v>
          </cell>
          <cell r="O877">
            <v>42553</v>
          </cell>
        </row>
        <row r="878">
          <cell r="A878" t="str">
            <v>6343-1</v>
          </cell>
          <cell r="J878" t="str">
            <v>High</v>
          </cell>
          <cell r="O878">
            <v>42552</v>
          </cell>
        </row>
        <row r="879">
          <cell r="A879" t="str">
            <v>6345-1</v>
          </cell>
          <cell r="J879" t="str">
            <v>High</v>
          </cell>
          <cell r="O879">
            <v>42555</v>
          </cell>
        </row>
        <row r="880">
          <cell r="A880" t="str">
            <v>6346-1</v>
          </cell>
          <cell r="J880" t="str">
            <v>Critical</v>
          </cell>
          <cell r="O880">
            <v>42555</v>
          </cell>
        </row>
        <row r="881">
          <cell r="A881" t="str">
            <v>6347-1</v>
          </cell>
          <cell r="J881" t="str">
            <v>Low</v>
          </cell>
          <cell r="O881">
            <v>42560</v>
          </cell>
        </row>
        <row r="882">
          <cell r="A882" t="str">
            <v>6348-1</v>
          </cell>
          <cell r="J882" t="str">
            <v>Medium</v>
          </cell>
          <cell r="O882">
            <v>42556</v>
          </cell>
        </row>
        <row r="883">
          <cell r="A883" t="str">
            <v>6349-1</v>
          </cell>
          <cell r="J883" t="str">
            <v>Not Specified</v>
          </cell>
          <cell r="O883">
            <v>42558</v>
          </cell>
        </row>
        <row r="884">
          <cell r="A884" t="str">
            <v>6351-1</v>
          </cell>
          <cell r="J884" t="str">
            <v>High</v>
          </cell>
          <cell r="O884">
            <v>42559</v>
          </cell>
        </row>
        <row r="885">
          <cell r="A885" t="str">
            <v>6352-1</v>
          </cell>
          <cell r="J885" t="str">
            <v>Medium</v>
          </cell>
          <cell r="O885">
            <v>42563</v>
          </cell>
        </row>
        <row r="886">
          <cell r="A886" t="str">
            <v>6353-1</v>
          </cell>
          <cell r="J886" t="str">
            <v>Medium</v>
          </cell>
          <cell r="O886">
            <v>42564</v>
          </cell>
        </row>
        <row r="887">
          <cell r="A887" t="str">
            <v>6354-1</v>
          </cell>
          <cell r="J887" t="str">
            <v>High</v>
          </cell>
          <cell r="O887">
            <v>42569</v>
          </cell>
        </row>
        <row r="888">
          <cell r="A888" t="str">
            <v>6355-1</v>
          </cell>
          <cell r="J888" t="str">
            <v>Not Specified</v>
          </cell>
          <cell r="O888">
            <v>42569</v>
          </cell>
        </row>
        <row r="889">
          <cell r="A889" t="str">
            <v>6356-1</v>
          </cell>
          <cell r="J889" t="str">
            <v>Critical</v>
          </cell>
          <cell r="O889">
            <v>42580</v>
          </cell>
        </row>
        <row r="890">
          <cell r="A890" t="str">
            <v>6358-1</v>
          </cell>
          <cell r="J890" t="str">
            <v>Medium</v>
          </cell>
          <cell r="O890">
            <v>42581</v>
          </cell>
        </row>
        <row r="891">
          <cell r="A891" t="str">
            <v>6359-1</v>
          </cell>
          <cell r="J891" t="str">
            <v>Not Specified</v>
          </cell>
          <cell r="O891">
            <v>42586</v>
          </cell>
        </row>
        <row r="892">
          <cell r="A892" t="str">
            <v>6361-1</v>
          </cell>
          <cell r="J892" t="str">
            <v>Not Specified</v>
          </cell>
          <cell r="O892">
            <v>42586</v>
          </cell>
        </row>
        <row r="893">
          <cell r="A893" t="str">
            <v>6362-1</v>
          </cell>
          <cell r="J893" t="str">
            <v>High</v>
          </cell>
          <cell r="O893">
            <v>42588</v>
          </cell>
        </row>
        <row r="894">
          <cell r="A894" t="str">
            <v>6364-1</v>
          </cell>
          <cell r="J894" t="str">
            <v>High</v>
          </cell>
          <cell r="O894">
            <v>42588</v>
          </cell>
        </row>
        <row r="895">
          <cell r="A895" t="str">
            <v>6365-1</v>
          </cell>
          <cell r="J895" t="str">
            <v>Not Specified</v>
          </cell>
          <cell r="O895">
            <v>42590</v>
          </cell>
        </row>
        <row r="896">
          <cell r="A896" t="str">
            <v>6367-1</v>
          </cell>
          <cell r="J896" t="str">
            <v>High</v>
          </cell>
          <cell r="O896">
            <v>42591</v>
          </cell>
        </row>
        <row r="897">
          <cell r="A897" t="str">
            <v>6369-1</v>
          </cell>
          <cell r="J897" t="str">
            <v>High</v>
          </cell>
          <cell r="O897">
            <v>42595</v>
          </cell>
        </row>
        <row r="898">
          <cell r="A898" t="str">
            <v>6370-1</v>
          </cell>
          <cell r="J898" t="str">
            <v>Medium</v>
          </cell>
          <cell r="O898">
            <v>42595</v>
          </cell>
        </row>
        <row r="899">
          <cell r="A899" t="str">
            <v>6371-1</v>
          </cell>
          <cell r="J899" t="str">
            <v>Low</v>
          </cell>
          <cell r="O899">
            <v>42602</v>
          </cell>
        </row>
        <row r="900">
          <cell r="A900" t="str">
            <v>6373-1</v>
          </cell>
          <cell r="J900" t="str">
            <v>High</v>
          </cell>
          <cell r="O900">
            <v>42600</v>
          </cell>
        </row>
        <row r="901">
          <cell r="A901" t="str">
            <v>6374-1</v>
          </cell>
          <cell r="J901" t="str">
            <v>High</v>
          </cell>
          <cell r="O901">
            <v>42602</v>
          </cell>
        </row>
        <row r="902">
          <cell r="A902" t="str">
            <v>6376-1</v>
          </cell>
          <cell r="J902" t="str">
            <v>Low</v>
          </cell>
          <cell r="O902">
            <v>42604</v>
          </cell>
        </row>
        <row r="903">
          <cell r="A903" t="str">
            <v>6377-1</v>
          </cell>
          <cell r="J903" t="str">
            <v>Low</v>
          </cell>
          <cell r="O903">
            <v>42607</v>
          </cell>
        </row>
        <row r="904">
          <cell r="A904" t="str">
            <v>6379-1</v>
          </cell>
          <cell r="J904" t="str">
            <v>Not Specified</v>
          </cell>
          <cell r="O904">
            <v>42607</v>
          </cell>
        </row>
        <row r="905">
          <cell r="A905" t="str">
            <v>6380-1</v>
          </cell>
          <cell r="J905" t="str">
            <v>Low</v>
          </cell>
          <cell r="O905">
            <v>42606</v>
          </cell>
        </row>
        <row r="906">
          <cell r="A906" t="str">
            <v>6382-1</v>
          </cell>
          <cell r="J906" t="str">
            <v>Not Specified</v>
          </cell>
          <cell r="O906">
            <v>42609</v>
          </cell>
        </row>
        <row r="907">
          <cell r="A907" t="str">
            <v>6384-1</v>
          </cell>
          <cell r="J907" t="str">
            <v>Low</v>
          </cell>
          <cell r="O907">
            <v>42615</v>
          </cell>
        </row>
        <row r="908">
          <cell r="A908" t="str">
            <v>6384-2</v>
          </cell>
          <cell r="J908" t="str">
            <v>Low</v>
          </cell>
          <cell r="O908">
            <v>42615</v>
          </cell>
        </row>
        <row r="909">
          <cell r="A909" t="str">
            <v>6387-1</v>
          </cell>
          <cell r="J909" t="str">
            <v>Medium</v>
          </cell>
          <cell r="O909">
            <v>42606</v>
          </cell>
        </row>
        <row r="910">
          <cell r="A910" t="str">
            <v>6388-1</v>
          </cell>
          <cell r="J910" t="str">
            <v>Medium</v>
          </cell>
          <cell r="O910">
            <v>42607</v>
          </cell>
        </row>
        <row r="911">
          <cell r="A911" t="str">
            <v>6389-1</v>
          </cell>
          <cell r="J911" t="str">
            <v>High</v>
          </cell>
          <cell r="O911">
            <v>42610</v>
          </cell>
        </row>
        <row r="912">
          <cell r="A912" t="str">
            <v>6390-1</v>
          </cell>
          <cell r="J912" t="str">
            <v>Critical</v>
          </cell>
          <cell r="O912">
            <v>42615</v>
          </cell>
        </row>
        <row r="913">
          <cell r="A913" t="str">
            <v>6391-1</v>
          </cell>
          <cell r="J913" t="str">
            <v>Not Specified</v>
          </cell>
          <cell r="O913">
            <v>42618</v>
          </cell>
        </row>
        <row r="914">
          <cell r="A914" t="str">
            <v>6392-1</v>
          </cell>
          <cell r="J914" t="str">
            <v>Medium</v>
          </cell>
          <cell r="O914">
            <v>42620</v>
          </cell>
        </row>
        <row r="915">
          <cell r="A915" t="str">
            <v>6393-1</v>
          </cell>
          <cell r="J915" t="str">
            <v>Medium</v>
          </cell>
          <cell r="O915">
            <v>42620</v>
          </cell>
        </row>
        <row r="916">
          <cell r="A916" t="str">
            <v>6394-1</v>
          </cell>
          <cell r="J916" t="str">
            <v>Medium</v>
          </cell>
          <cell r="O916">
            <v>42621</v>
          </cell>
        </row>
        <row r="917">
          <cell r="A917" t="str">
            <v>6395-1</v>
          </cell>
          <cell r="J917" t="str">
            <v>High</v>
          </cell>
          <cell r="O917">
            <v>42621</v>
          </cell>
        </row>
        <row r="918">
          <cell r="A918" t="str">
            <v>6396-1</v>
          </cell>
          <cell r="J918" t="str">
            <v>Low</v>
          </cell>
          <cell r="O918">
            <v>42633</v>
          </cell>
        </row>
        <row r="919">
          <cell r="A919" t="str">
            <v>6397-1</v>
          </cell>
          <cell r="J919" t="str">
            <v>High</v>
          </cell>
          <cell r="O919">
            <v>42629</v>
          </cell>
        </row>
        <row r="920">
          <cell r="A920" t="str">
            <v>6399-1</v>
          </cell>
          <cell r="J920" t="str">
            <v>High</v>
          </cell>
          <cell r="O920">
            <v>42629</v>
          </cell>
        </row>
        <row r="921">
          <cell r="A921" t="str">
            <v>6401-1</v>
          </cell>
          <cell r="J921" t="str">
            <v>Low</v>
          </cell>
          <cell r="O921">
            <v>42632</v>
          </cell>
        </row>
        <row r="922">
          <cell r="A922" t="str">
            <v>6402-1</v>
          </cell>
          <cell r="J922" t="str">
            <v>Low</v>
          </cell>
          <cell r="O922">
            <v>42631</v>
          </cell>
        </row>
        <row r="923">
          <cell r="A923" t="str">
            <v>6403-1</v>
          </cell>
          <cell r="J923" t="str">
            <v>Medium</v>
          </cell>
          <cell r="O923">
            <v>42633</v>
          </cell>
        </row>
        <row r="924">
          <cell r="A924" t="str">
            <v>6403-2</v>
          </cell>
          <cell r="J924" t="str">
            <v>Medium</v>
          </cell>
          <cell r="O924">
            <v>42632</v>
          </cell>
        </row>
        <row r="925">
          <cell r="A925" t="str">
            <v>6407-1</v>
          </cell>
          <cell r="J925" t="str">
            <v>Low</v>
          </cell>
          <cell r="O925">
            <v>42633</v>
          </cell>
        </row>
        <row r="926">
          <cell r="A926" t="str">
            <v>6409-1</v>
          </cell>
          <cell r="J926" t="str">
            <v>Low</v>
          </cell>
          <cell r="O926">
            <v>42633</v>
          </cell>
        </row>
        <row r="927">
          <cell r="A927" t="str">
            <v>6411-1</v>
          </cell>
          <cell r="J927" t="str">
            <v>Medium</v>
          </cell>
          <cell r="O927">
            <v>42634</v>
          </cell>
        </row>
        <row r="928">
          <cell r="A928" t="str">
            <v>6413-1</v>
          </cell>
          <cell r="J928" t="str">
            <v>Medium</v>
          </cell>
          <cell r="O928">
            <v>42636</v>
          </cell>
        </row>
        <row r="929">
          <cell r="A929" t="str">
            <v>6414-1</v>
          </cell>
          <cell r="J929" t="str">
            <v>Medium</v>
          </cell>
          <cell r="O929">
            <v>42639</v>
          </cell>
        </row>
        <row r="930">
          <cell r="A930" t="str">
            <v>6415-1</v>
          </cell>
          <cell r="J930" t="str">
            <v>Critical</v>
          </cell>
          <cell r="O930">
            <v>42639</v>
          </cell>
        </row>
        <row r="931">
          <cell r="A931" t="str">
            <v>6417-1</v>
          </cell>
          <cell r="J931" t="str">
            <v>Medium</v>
          </cell>
          <cell r="O931">
            <v>42641</v>
          </cell>
        </row>
        <row r="932">
          <cell r="A932" t="str">
            <v>6417-2</v>
          </cell>
          <cell r="J932" t="str">
            <v>Medium</v>
          </cell>
          <cell r="O932">
            <v>42640</v>
          </cell>
        </row>
        <row r="933">
          <cell r="A933" t="str">
            <v>6418-1</v>
          </cell>
          <cell r="J933" t="str">
            <v>Low</v>
          </cell>
          <cell r="O933">
            <v>42648</v>
          </cell>
        </row>
        <row r="934">
          <cell r="A934" t="str">
            <v>6422-1</v>
          </cell>
          <cell r="J934" t="str">
            <v>High</v>
          </cell>
          <cell r="O934">
            <v>42643</v>
          </cell>
        </row>
        <row r="935">
          <cell r="A935" t="str">
            <v>6423-1</v>
          </cell>
          <cell r="J935" t="str">
            <v>High</v>
          </cell>
          <cell r="O935">
            <v>42645</v>
          </cell>
        </row>
        <row r="936">
          <cell r="A936" t="str">
            <v>6425-1</v>
          </cell>
          <cell r="J936" t="str">
            <v>Medium</v>
          </cell>
          <cell r="O936">
            <v>42645</v>
          </cell>
        </row>
        <row r="937">
          <cell r="A937" t="str">
            <v>6426-1</v>
          </cell>
          <cell r="J937" t="str">
            <v>Medium</v>
          </cell>
          <cell r="O937">
            <v>42645</v>
          </cell>
        </row>
        <row r="938">
          <cell r="A938" t="str">
            <v>6427-1</v>
          </cell>
          <cell r="J938" t="str">
            <v>High</v>
          </cell>
          <cell r="O938">
            <v>42651</v>
          </cell>
        </row>
        <row r="939">
          <cell r="A939" t="str">
            <v>6429-1</v>
          </cell>
          <cell r="J939" t="str">
            <v>High</v>
          </cell>
          <cell r="O939">
            <v>42651</v>
          </cell>
        </row>
        <row r="940">
          <cell r="A940" t="str">
            <v>6430-1</v>
          </cell>
          <cell r="J940" t="str">
            <v>Low</v>
          </cell>
          <cell r="O940">
            <v>42658</v>
          </cell>
        </row>
        <row r="941">
          <cell r="A941" t="str">
            <v>6432-1</v>
          </cell>
          <cell r="J941" t="str">
            <v>Not Specified</v>
          </cell>
          <cell r="O941">
            <v>42657</v>
          </cell>
        </row>
        <row r="942">
          <cell r="A942" t="str">
            <v>6433-1</v>
          </cell>
          <cell r="J942" t="str">
            <v>Low</v>
          </cell>
          <cell r="O942">
            <v>42661</v>
          </cell>
        </row>
        <row r="943">
          <cell r="A943" t="str">
            <v>6434-1</v>
          </cell>
          <cell r="J943" t="str">
            <v>Medium</v>
          </cell>
          <cell r="O943">
            <v>42660</v>
          </cell>
        </row>
        <row r="944">
          <cell r="A944" t="str">
            <v>6436-1</v>
          </cell>
          <cell r="J944" t="str">
            <v>Not Specified</v>
          </cell>
          <cell r="O944">
            <v>42658</v>
          </cell>
        </row>
        <row r="945">
          <cell r="A945" t="str">
            <v>6437-1</v>
          </cell>
          <cell r="J945" t="str">
            <v>Low</v>
          </cell>
          <cell r="O945">
            <v>42658</v>
          </cell>
        </row>
        <row r="946">
          <cell r="A946" t="str">
            <v>6437-2</v>
          </cell>
          <cell r="J946" t="str">
            <v>Low</v>
          </cell>
          <cell r="O946">
            <v>42662</v>
          </cell>
        </row>
        <row r="947">
          <cell r="A947" t="str">
            <v>6438-1</v>
          </cell>
          <cell r="J947" t="str">
            <v>Medium</v>
          </cell>
          <cell r="O947">
            <v>42661</v>
          </cell>
        </row>
        <row r="948">
          <cell r="A948" t="str">
            <v>6440-1</v>
          </cell>
          <cell r="J948" t="str">
            <v>Medium</v>
          </cell>
          <cell r="O948">
            <v>42664</v>
          </cell>
        </row>
        <row r="949">
          <cell r="A949" t="str">
            <v>6442-1</v>
          </cell>
          <cell r="J949" t="str">
            <v>Critical</v>
          </cell>
          <cell r="O949">
            <v>42664</v>
          </cell>
        </row>
        <row r="950">
          <cell r="A950" t="str">
            <v>6443-1</v>
          </cell>
          <cell r="J950" t="str">
            <v>Not Specified</v>
          </cell>
          <cell r="O950">
            <v>42663</v>
          </cell>
        </row>
        <row r="951">
          <cell r="A951" t="str">
            <v>6445-1</v>
          </cell>
          <cell r="J951" t="str">
            <v>Not Specified</v>
          </cell>
          <cell r="O951">
            <v>42667</v>
          </cell>
        </row>
        <row r="952">
          <cell r="A952" t="str">
            <v>6447-1</v>
          </cell>
          <cell r="J952" t="str">
            <v>Critical</v>
          </cell>
          <cell r="O952">
            <v>42668</v>
          </cell>
        </row>
        <row r="953">
          <cell r="A953" t="str">
            <v>6449-1</v>
          </cell>
          <cell r="J953" t="str">
            <v>Low</v>
          </cell>
          <cell r="O953">
            <v>42673</v>
          </cell>
        </row>
        <row r="954">
          <cell r="A954" t="str">
            <v>6451-1</v>
          </cell>
          <cell r="J954" t="str">
            <v>Medium</v>
          </cell>
          <cell r="O954">
            <v>42668</v>
          </cell>
        </row>
        <row r="955">
          <cell r="A955" t="str">
            <v>6453-1</v>
          </cell>
          <cell r="J955" t="str">
            <v>Critical</v>
          </cell>
          <cell r="O955">
            <v>42670</v>
          </cell>
        </row>
        <row r="956">
          <cell r="A956" t="str">
            <v>6455-1</v>
          </cell>
          <cell r="J956" t="str">
            <v>High</v>
          </cell>
          <cell r="O956">
            <v>42670</v>
          </cell>
        </row>
        <row r="957">
          <cell r="A957" t="str">
            <v>6457-1</v>
          </cell>
          <cell r="J957" t="str">
            <v>Medium</v>
          </cell>
          <cell r="O957">
            <v>42671</v>
          </cell>
        </row>
        <row r="958">
          <cell r="A958" t="str">
            <v>6457-2</v>
          </cell>
          <cell r="J958" t="str">
            <v>Medium</v>
          </cell>
          <cell r="O958">
            <v>42670</v>
          </cell>
        </row>
        <row r="959">
          <cell r="A959" t="str">
            <v>6460-1</v>
          </cell>
          <cell r="J959" t="str">
            <v>Low</v>
          </cell>
          <cell r="O959">
            <v>42680</v>
          </cell>
        </row>
        <row r="960">
          <cell r="A960" t="str">
            <v>6461-1</v>
          </cell>
          <cell r="J960" t="str">
            <v>Critical</v>
          </cell>
          <cell r="O960">
            <v>42673</v>
          </cell>
        </row>
        <row r="961">
          <cell r="A961" t="str">
            <v>6463-1</v>
          </cell>
          <cell r="J961" t="str">
            <v>Critical</v>
          </cell>
          <cell r="O961">
            <v>42673</v>
          </cell>
        </row>
        <row r="962">
          <cell r="A962" t="str">
            <v>6465-1</v>
          </cell>
          <cell r="J962" t="str">
            <v>Medium</v>
          </cell>
          <cell r="O962">
            <v>42674</v>
          </cell>
        </row>
        <row r="963">
          <cell r="A963" t="str">
            <v>6467-1</v>
          </cell>
          <cell r="J963" t="str">
            <v>Medium</v>
          </cell>
          <cell r="O963">
            <v>42675</v>
          </cell>
        </row>
        <row r="964">
          <cell r="A964" t="str">
            <v>6469-1</v>
          </cell>
          <cell r="J964" t="str">
            <v>Not Specified</v>
          </cell>
          <cell r="O964">
            <v>42677</v>
          </cell>
        </row>
        <row r="965">
          <cell r="A965" t="str">
            <v>6471-1</v>
          </cell>
          <cell r="J965" t="str">
            <v>Critical</v>
          </cell>
          <cell r="O965">
            <v>42677</v>
          </cell>
        </row>
        <row r="966">
          <cell r="A966" t="str">
            <v>6472-1</v>
          </cell>
          <cell r="J966" t="str">
            <v>Not Specified</v>
          </cell>
          <cell r="O966">
            <v>42677</v>
          </cell>
        </row>
        <row r="967">
          <cell r="A967" t="str">
            <v>6473-1</v>
          </cell>
          <cell r="J967" t="str">
            <v>Not Specified</v>
          </cell>
          <cell r="O967">
            <v>42678</v>
          </cell>
        </row>
        <row r="968">
          <cell r="A968" t="str">
            <v>6475-1</v>
          </cell>
          <cell r="J968" t="str">
            <v>Low</v>
          </cell>
          <cell r="O968">
            <v>42680</v>
          </cell>
        </row>
        <row r="969">
          <cell r="A969" t="str">
            <v>6477-1</v>
          </cell>
          <cell r="J969" t="str">
            <v>Not Specified</v>
          </cell>
          <cell r="O969">
            <v>42678</v>
          </cell>
        </row>
        <row r="970">
          <cell r="A970" t="str">
            <v>6479-1</v>
          </cell>
          <cell r="J970" t="str">
            <v>Low</v>
          </cell>
          <cell r="O970">
            <v>42686</v>
          </cell>
        </row>
        <row r="971">
          <cell r="A971" t="str">
            <v>6480-1</v>
          </cell>
          <cell r="J971" t="str">
            <v>Low</v>
          </cell>
          <cell r="O971">
            <v>42687</v>
          </cell>
        </row>
        <row r="972">
          <cell r="A972" t="str">
            <v>6482-1</v>
          </cell>
          <cell r="J972" t="str">
            <v>Low</v>
          </cell>
          <cell r="O972">
            <v>42684</v>
          </cell>
        </row>
        <row r="973">
          <cell r="A973" t="str">
            <v>6483-1</v>
          </cell>
          <cell r="J973" t="str">
            <v>Not Specified</v>
          </cell>
          <cell r="O973">
            <v>42682</v>
          </cell>
        </row>
        <row r="974">
          <cell r="A974" t="str">
            <v>6484-1</v>
          </cell>
          <cell r="J974" t="str">
            <v>High</v>
          </cell>
          <cell r="O974">
            <v>42685</v>
          </cell>
        </row>
        <row r="975">
          <cell r="A975" t="str">
            <v>6485-1</v>
          </cell>
          <cell r="J975" t="str">
            <v>Not Specified</v>
          </cell>
          <cell r="O975">
            <v>42686</v>
          </cell>
        </row>
        <row r="976">
          <cell r="A976" t="str">
            <v>6487-1</v>
          </cell>
          <cell r="J976" t="str">
            <v>Not Specified</v>
          </cell>
          <cell r="O976">
            <v>42686</v>
          </cell>
        </row>
        <row r="977">
          <cell r="A977" t="str">
            <v>6489-1</v>
          </cell>
          <cell r="J977" t="str">
            <v>Low</v>
          </cell>
          <cell r="O977">
            <v>42689</v>
          </cell>
        </row>
        <row r="978">
          <cell r="A978" t="str">
            <v>6491-1</v>
          </cell>
          <cell r="J978" t="str">
            <v>Medium</v>
          </cell>
          <cell r="O978">
            <v>42689</v>
          </cell>
        </row>
        <row r="979">
          <cell r="A979" t="str">
            <v>6493-1</v>
          </cell>
          <cell r="J979" t="str">
            <v>High</v>
          </cell>
          <cell r="O979">
            <v>42690</v>
          </cell>
        </row>
        <row r="980">
          <cell r="A980" t="str">
            <v>6495-1</v>
          </cell>
          <cell r="J980" t="str">
            <v>High</v>
          </cell>
          <cell r="O980">
            <v>42693</v>
          </cell>
        </row>
        <row r="981">
          <cell r="A981" t="str">
            <v>6496-1</v>
          </cell>
          <cell r="J981" t="str">
            <v>Medium</v>
          </cell>
          <cell r="O981">
            <v>42693</v>
          </cell>
        </row>
        <row r="982">
          <cell r="A982" t="str">
            <v>6497-1</v>
          </cell>
          <cell r="J982" t="str">
            <v>Critical</v>
          </cell>
          <cell r="O982">
            <v>42695</v>
          </cell>
        </row>
        <row r="983">
          <cell r="A983" t="str">
            <v>6498-1</v>
          </cell>
          <cell r="J983" t="str">
            <v>Low</v>
          </cell>
          <cell r="O983">
            <v>42701</v>
          </cell>
        </row>
        <row r="984">
          <cell r="A984" t="str">
            <v>6499-1</v>
          </cell>
          <cell r="J984" t="str">
            <v>Critical</v>
          </cell>
          <cell r="O984">
            <v>42699</v>
          </cell>
        </row>
        <row r="985">
          <cell r="A985" t="str">
            <v>6500-1</v>
          </cell>
          <cell r="J985" t="str">
            <v>Medium</v>
          </cell>
          <cell r="O985">
            <v>42702</v>
          </cell>
        </row>
        <row r="986">
          <cell r="A986" t="str">
            <v>6502-1</v>
          </cell>
          <cell r="J986" t="str">
            <v>Medium</v>
          </cell>
          <cell r="O986">
            <v>42702</v>
          </cell>
        </row>
        <row r="987">
          <cell r="A987" t="str">
            <v>6503-1</v>
          </cell>
          <cell r="J987" t="str">
            <v>Low</v>
          </cell>
          <cell r="O987">
            <v>42704</v>
          </cell>
        </row>
        <row r="988">
          <cell r="A988" t="str">
            <v>6504-1</v>
          </cell>
          <cell r="J988" t="str">
            <v>Not Specified</v>
          </cell>
          <cell r="O988">
            <v>42703</v>
          </cell>
        </row>
        <row r="989">
          <cell r="A989" t="str">
            <v>6505-1</v>
          </cell>
          <cell r="J989" t="str">
            <v>Low</v>
          </cell>
          <cell r="O989">
            <v>42701</v>
          </cell>
        </row>
        <row r="990">
          <cell r="A990" t="str">
            <v>6506-1</v>
          </cell>
          <cell r="J990" t="str">
            <v>Critical</v>
          </cell>
          <cell r="O990">
            <v>42703</v>
          </cell>
        </row>
        <row r="991">
          <cell r="A991" t="str">
            <v>6507-1</v>
          </cell>
          <cell r="J991" t="str">
            <v>Critical</v>
          </cell>
          <cell r="O991">
            <v>42705</v>
          </cell>
        </row>
        <row r="992">
          <cell r="A992" t="str">
            <v>6508-1</v>
          </cell>
          <cell r="J992" t="str">
            <v>Not Specified</v>
          </cell>
          <cell r="O992">
            <v>42704</v>
          </cell>
        </row>
        <row r="993">
          <cell r="A993" t="str">
            <v>6509-1</v>
          </cell>
          <cell r="J993" t="str">
            <v>High</v>
          </cell>
          <cell r="O993">
            <v>42706</v>
          </cell>
        </row>
        <row r="994">
          <cell r="A994" t="str">
            <v>6510-1</v>
          </cell>
          <cell r="J994" t="str">
            <v>Medium</v>
          </cell>
          <cell r="O994">
            <v>42709</v>
          </cell>
        </row>
        <row r="995">
          <cell r="A995" t="str">
            <v>6511-1</v>
          </cell>
          <cell r="J995" t="str">
            <v>High</v>
          </cell>
          <cell r="O995">
            <v>42709</v>
          </cell>
        </row>
        <row r="996">
          <cell r="A996" t="str">
            <v>6512-1</v>
          </cell>
          <cell r="J996" t="str">
            <v>High</v>
          </cell>
          <cell r="O996">
            <v>42711</v>
          </cell>
        </row>
        <row r="997">
          <cell r="A997" t="str">
            <v>6514-1</v>
          </cell>
          <cell r="J997" t="str">
            <v>Low</v>
          </cell>
          <cell r="O997">
            <v>42712</v>
          </cell>
        </row>
        <row r="998">
          <cell r="A998" t="str">
            <v>6515-1</v>
          </cell>
          <cell r="J998" t="str">
            <v>Low</v>
          </cell>
          <cell r="O998">
            <v>42719</v>
          </cell>
        </row>
        <row r="999">
          <cell r="A999" t="str">
            <v>6515-2</v>
          </cell>
          <cell r="J999" t="str">
            <v>Low</v>
          </cell>
          <cell r="O999">
            <v>42716</v>
          </cell>
        </row>
        <row r="1000">
          <cell r="A1000" t="str">
            <v>6517-1</v>
          </cell>
          <cell r="J1000" t="str">
            <v>High</v>
          </cell>
          <cell r="O1000">
            <v>42714</v>
          </cell>
        </row>
        <row r="1001">
          <cell r="A1001" t="str">
            <v>6521-1</v>
          </cell>
          <cell r="J1001" t="str">
            <v>High</v>
          </cell>
          <cell r="O1001">
            <v>42714</v>
          </cell>
        </row>
        <row r="1002">
          <cell r="A1002" t="str">
            <v>6523-1</v>
          </cell>
          <cell r="J1002" t="str">
            <v>Critical</v>
          </cell>
          <cell r="O1002">
            <v>42716</v>
          </cell>
        </row>
        <row r="1003">
          <cell r="A1003" t="str">
            <v>6525-1</v>
          </cell>
          <cell r="J1003" t="str">
            <v>Low</v>
          </cell>
          <cell r="O1003">
            <v>42718</v>
          </cell>
        </row>
        <row r="1004">
          <cell r="A1004" t="str">
            <v>6526-1</v>
          </cell>
          <cell r="J1004" t="str">
            <v>Not Specified</v>
          </cell>
          <cell r="O1004">
            <v>42716</v>
          </cell>
        </row>
        <row r="1005">
          <cell r="A1005" t="str">
            <v>6527-1</v>
          </cell>
          <cell r="J1005" t="str">
            <v>Low</v>
          </cell>
          <cell r="O1005">
            <v>42719</v>
          </cell>
        </row>
        <row r="1006">
          <cell r="A1006" t="str">
            <v>6528-1</v>
          </cell>
          <cell r="J1006" t="str">
            <v>Critical</v>
          </cell>
          <cell r="O1006">
            <v>42716</v>
          </cell>
        </row>
        <row r="1007">
          <cell r="A1007" t="str">
            <v>6529-1</v>
          </cell>
          <cell r="J1007" t="str">
            <v>High</v>
          </cell>
          <cell r="O1007">
            <v>42719</v>
          </cell>
        </row>
        <row r="1008">
          <cell r="A1008" t="str">
            <v>6530-1</v>
          </cell>
          <cell r="J1008" t="str">
            <v>Low</v>
          </cell>
          <cell r="O1008">
            <v>42728</v>
          </cell>
        </row>
        <row r="1009">
          <cell r="A1009" t="str">
            <v>6531-1</v>
          </cell>
          <cell r="J1009" t="str">
            <v>High</v>
          </cell>
          <cell r="O1009">
            <v>42723</v>
          </cell>
        </row>
        <row r="1010">
          <cell r="A1010" t="str">
            <v>6532-1</v>
          </cell>
          <cell r="J1010" t="str">
            <v>Critical</v>
          </cell>
          <cell r="O1010">
            <v>42723</v>
          </cell>
        </row>
        <row r="1011">
          <cell r="A1011" t="str">
            <v>6534-1</v>
          </cell>
          <cell r="J1011" t="str">
            <v>Critical</v>
          </cell>
          <cell r="O1011">
            <v>42725</v>
          </cell>
        </row>
        <row r="1012">
          <cell r="A1012" t="str">
            <v>6535-1</v>
          </cell>
          <cell r="J1012" t="str">
            <v>Critical</v>
          </cell>
          <cell r="O1012">
            <v>42726</v>
          </cell>
        </row>
        <row r="1013">
          <cell r="A1013" t="str">
            <v>6536-1</v>
          </cell>
          <cell r="J1013" t="str">
            <v>Critical</v>
          </cell>
          <cell r="O1013">
            <v>42727</v>
          </cell>
        </row>
        <row r="1014">
          <cell r="A1014" t="str">
            <v>6538-1</v>
          </cell>
          <cell r="J1014" t="str">
            <v>High</v>
          </cell>
          <cell r="O1014">
            <v>42729</v>
          </cell>
        </row>
        <row r="1015">
          <cell r="A1015" t="str">
            <v>6540-1</v>
          </cell>
          <cell r="J1015" t="str">
            <v>Not Specified</v>
          </cell>
          <cell r="O1015">
            <v>42730</v>
          </cell>
        </row>
        <row r="1016">
          <cell r="A1016" t="str">
            <v>6541-1</v>
          </cell>
          <cell r="J1016" t="str">
            <v>High</v>
          </cell>
          <cell r="O1016">
            <v>42734</v>
          </cell>
        </row>
        <row r="1017">
          <cell r="A1017" t="str">
            <v>6542-1</v>
          </cell>
          <cell r="J1017" t="str">
            <v>Medium</v>
          </cell>
          <cell r="O1017">
            <v>42733</v>
          </cell>
        </row>
        <row r="1018">
          <cell r="A1018" t="str">
            <v>6543-1</v>
          </cell>
          <cell r="J1018" t="str">
            <v>Medium</v>
          </cell>
          <cell r="O1018">
            <v>42733</v>
          </cell>
        </row>
        <row r="1019">
          <cell r="A1019" t="str">
            <v>6544-1</v>
          </cell>
          <cell r="J1019" t="str">
            <v>Low</v>
          </cell>
          <cell r="O1019">
            <v>42739</v>
          </cell>
        </row>
        <row r="1020">
          <cell r="A1020" t="str">
            <v>6546-1</v>
          </cell>
          <cell r="J1020" t="str">
            <v>Not Specified</v>
          </cell>
          <cell r="O1020">
            <v>42739</v>
          </cell>
        </row>
        <row r="1021">
          <cell r="A1021" t="str">
            <v>6548-1</v>
          </cell>
          <cell r="O1021">
            <v>42740</v>
          </cell>
        </row>
        <row r="1022">
          <cell r="A1022" t="str">
            <v>6550-1</v>
          </cell>
          <cell r="J1022" t="str">
            <v>Medium</v>
          </cell>
          <cell r="O1022">
            <v>42741</v>
          </cell>
        </row>
        <row r="1023">
          <cell r="A1023" t="str">
            <v>6552-1</v>
          </cell>
          <cell r="J1023" t="str">
            <v>Medium</v>
          </cell>
          <cell r="O1023">
            <v>42742</v>
          </cell>
        </row>
        <row r="1024">
          <cell r="A1024" t="str">
            <v>6553-1</v>
          </cell>
          <cell r="J1024" t="str">
            <v>Medium</v>
          </cell>
          <cell r="O1024">
            <v>42746</v>
          </cell>
        </row>
        <row r="1025">
          <cell r="A1025" t="str">
            <v>6555-1</v>
          </cell>
          <cell r="J1025" t="str">
            <v>Critical</v>
          </cell>
          <cell r="O1025">
            <v>42748</v>
          </cell>
        </row>
        <row r="1026">
          <cell r="A1026" t="str">
            <v>6557-1</v>
          </cell>
          <cell r="J1026" t="str">
            <v>Medium</v>
          </cell>
          <cell r="O1026">
            <v>42750</v>
          </cell>
        </row>
        <row r="1027">
          <cell r="A1027" t="str">
            <v>6558-1</v>
          </cell>
          <cell r="J1027" t="str">
            <v>Critical</v>
          </cell>
          <cell r="O1027">
            <v>42753</v>
          </cell>
        </row>
        <row r="1028">
          <cell r="A1028" t="str">
            <v>6560-1</v>
          </cell>
          <cell r="J1028" t="str">
            <v>Not Specified</v>
          </cell>
          <cell r="O1028">
            <v>42755</v>
          </cell>
        </row>
        <row r="1029">
          <cell r="A1029" t="str">
            <v>6561-1</v>
          </cell>
          <cell r="J1029" t="str">
            <v>Not Specified</v>
          </cell>
          <cell r="O1029">
            <v>42756</v>
          </cell>
        </row>
        <row r="1030">
          <cell r="A1030" t="str">
            <v>6562-1</v>
          </cell>
          <cell r="J1030" t="str">
            <v>Medium</v>
          </cell>
          <cell r="O1030">
            <v>42756</v>
          </cell>
        </row>
        <row r="1031">
          <cell r="A1031" t="str">
            <v>6564-1</v>
          </cell>
          <cell r="J1031" t="str">
            <v>Low</v>
          </cell>
          <cell r="O1031">
            <v>42761</v>
          </cell>
        </row>
        <row r="1032">
          <cell r="A1032" t="str">
            <v>6565-1</v>
          </cell>
          <cell r="J1032" t="str">
            <v>Not Specified</v>
          </cell>
          <cell r="O1032">
            <v>42756</v>
          </cell>
        </row>
        <row r="1033">
          <cell r="A1033" t="str">
            <v>6567-1</v>
          </cell>
          <cell r="J1033" t="str">
            <v>Not Specified</v>
          </cell>
          <cell r="O1033">
            <v>42760</v>
          </cell>
        </row>
        <row r="1034">
          <cell r="A1034" t="str">
            <v>6569-1</v>
          </cell>
          <cell r="J1034" t="str">
            <v>Not Specified</v>
          </cell>
          <cell r="O1034">
            <v>42761</v>
          </cell>
        </row>
        <row r="1035">
          <cell r="A1035" t="str">
            <v>6571-1</v>
          </cell>
          <cell r="J1035" t="str">
            <v>High</v>
          </cell>
          <cell r="O1035">
            <v>42762</v>
          </cell>
        </row>
        <row r="1036">
          <cell r="A1036" t="str">
            <v>6572-1</v>
          </cell>
          <cell r="J1036" t="str">
            <v>Critical</v>
          </cell>
          <cell r="O1036">
            <v>42763</v>
          </cell>
        </row>
        <row r="1037">
          <cell r="A1037" t="str">
            <v>6574-1</v>
          </cell>
          <cell r="J1037" t="str">
            <v>Not Specified</v>
          </cell>
          <cell r="O1037">
            <v>42768</v>
          </cell>
        </row>
        <row r="1038">
          <cell r="A1038" t="str">
            <v>6576-1</v>
          </cell>
          <cell r="J1038" t="str">
            <v>Low</v>
          </cell>
          <cell r="O1038">
            <v>42771</v>
          </cell>
        </row>
        <row r="1039">
          <cell r="A1039" t="str">
            <v>6577-1</v>
          </cell>
          <cell r="O1039">
            <v>42770</v>
          </cell>
        </row>
        <row r="1040">
          <cell r="A1040" t="str">
            <v>6579-1</v>
          </cell>
          <cell r="J1040" t="str">
            <v>High</v>
          </cell>
          <cell r="O1040">
            <v>42771</v>
          </cell>
        </row>
        <row r="1041">
          <cell r="A1041" t="str">
            <v>6581-1</v>
          </cell>
          <cell r="J1041" t="str">
            <v>High</v>
          </cell>
          <cell r="O1041">
            <v>42771</v>
          </cell>
        </row>
        <row r="1042">
          <cell r="A1042" t="str">
            <v>6582-1</v>
          </cell>
          <cell r="J1042" t="str">
            <v>Medium</v>
          </cell>
          <cell r="O1042">
            <v>42773</v>
          </cell>
        </row>
        <row r="1043">
          <cell r="A1043" t="str">
            <v>6584-1</v>
          </cell>
          <cell r="J1043" t="str">
            <v>Low</v>
          </cell>
        </row>
        <row r="1044">
          <cell r="A1044" t="str">
            <v>6586-1</v>
          </cell>
          <cell r="J1044" t="str">
            <v>Medium</v>
          </cell>
        </row>
      </sheetData>
      <sheetData sheetId="1">
        <row r="18">
          <cell r="H18" t="str">
            <v>D</v>
          </cell>
          <cell r="I18" t="str">
            <v>G</v>
          </cell>
        </row>
        <row r="19">
          <cell r="H19">
            <v>0</v>
          </cell>
          <cell r="I19" t="str">
            <v>F</v>
          </cell>
        </row>
        <row r="20">
          <cell r="H20">
            <v>50</v>
          </cell>
          <cell r="I20" t="str">
            <v>P</v>
          </cell>
        </row>
        <row r="21">
          <cell r="H21">
            <v>60</v>
          </cell>
          <cell r="I21" t="str">
            <v>G</v>
          </cell>
        </row>
        <row r="22">
          <cell r="H22">
            <v>70</v>
          </cell>
          <cell r="I22" t="str">
            <v>VG</v>
          </cell>
        </row>
        <row r="23">
          <cell r="H23">
            <v>80</v>
          </cell>
          <cell r="I23" t="str">
            <v>EX</v>
          </cell>
        </row>
        <row r="24">
          <cell r="H24">
            <v>90</v>
          </cell>
          <cell r="I24" t="str">
            <v>EXH</v>
          </cell>
        </row>
        <row r="25">
          <cell r="H25">
            <v>100</v>
          </cell>
          <cell r="I25" t="str">
            <v>EXH2</v>
          </cell>
        </row>
      </sheetData>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974403935186" createdVersion="8" refreshedVersion="8" minRefreshableVersion="3" recordCount="3000" xr:uid="{27339C87-1021-4C85-B6F7-40C7E7E6F0DD}">
  <cacheSource type="worksheet">
    <worksheetSource name="sales_table"/>
  </cacheSource>
  <cacheFields count="17">
    <cacheField name="Date" numFmtId="14">
      <sharedItems containsSemiMixedTypes="0" containsNonDate="0" containsDate="1" containsString="0" minDate="2012-01-01T00:00:00" maxDate="2014-10-01T00:00:00" count="958">
        <d v="2012-01-01T00:00:00"/>
        <d v="2012-01-02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5T00:00:00"/>
        <d v="2012-02-16T00:00:00"/>
        <d v="2012-02-17T00:00:00"/>
        <d v="2012-02-18T00:00:00"/>
        <d v="2012-02-19T00:00:00"/>
        <d v="2012-02-20T00:00:00"/>
        <d v="2012-02-21T00:00:00"/>
        <d v="2012-02-22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1T00:00:00"/>
        <d v="2012-06-22T00:00:00"/>
        <d v="2012-06-23T00:00:00"/>
        <d v="2012-06-24T00:00:00"/>
        <d v="2012-06-25T00:00:00"/>
        <d v="2012-06-26T00:00:00"/>
        <d v="2012-06-27T00:00:00"/>
        <d v="2012-06-28T00:00:00"/>
        <d v="2012-06-29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5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3T00:00:00"/>
        <d v="2012-11-14T00:00:00"/>
        <d v="2012-11-15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6T00:00:00"/>
        <d v="2013-01-17T00:00:00"/>
        <d v="2013-01-18T00:00:00"/>
        <d v="2013-01-19T00:00:00"/>
        <d v="2013-01-20T00:00:00"/>
        <d v="2013-01-21T00:00:00"/>
        <d v="2013-01-23T00:00:00"/>
        <d v="2013-01-24T00:00:00"/>
        <d v="2013-01-25T00:00:00"/>
        <d v="2013-01-26T00:00:00"/>
        <d v="2013-01-27T00:00:00"/>
        <d v="2013-01-28T00:00:00"/>
        <d v="2013-01-29T00:00:00"/>
        <d v="2013-01-30T00:00:00"/>
        <d v="2013-01-31T00:00:00"/>
        <d v="2013-02-01T00:00:00"/>
        <d v="2013-02-03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6T00:00:00"/>
        <d v="2013-03-27T00:00:00"/>
        <d v="2013-03-28T00:00:00"/>
        <d v="2013-03-29T00:00:00"/>
        <d v="2013-03-30T00:00:00"/>
        <d v="2013-03-31T00:00:00"/>
        <d v="2013-04-01T00:00:00"/>
        <d v="2013-04-02T00:00:00"/>
        <d v="2013-04-04T00:00:00"/>
        <d v="2013-04-05T00:00:00"/>
        <d v="2013-04-06T00:00:00"/>
        <d v="2013-04-07T00:00:00"/>
        <d v="2013-04-08T00:00:00"/>
        <d v="2013-04-10T00:00:00"/>
        <d v="2013-04-11T00:00:00"/>
        <d v="2013-04-12T00:00:00"/>
        <d v="2013-04-13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6T00:00:00"/>
        <d v="2013-07-27T00:00:00"/>
        <d v="2013-07-28T00:00:00"/>
        <d v="2013-07-29T00:00:00"/>
        <d v="2013-07-30T00:00:00"/>
        <d v="2013-07-31T00:00:00"/>
        <d v="2013-08-01T00:00:00"/>
        <d v="2013-08-02T00:00:00"/>
        <d v="2013-08-03T00:00:00"/>
        <d v="2013-08-04T00:00:00"/>
        <d v="2013-08-05T00:00:00"/>
        <d v="2013-08-07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5T00:00:00"/>
        <d v="2014-05-16T00:00:00"/>
        <d v="2014-05-17T00:00:00"/>
        <d v="2014-05-18T00:00:00"/>
        <d v="2014-05-19T00:00:00"/>
        <d v="2014-05-20T00:00:00"/>
        <d v="2014-05-21T00:00:00"/>
        <d v="2014-05-22T00:00:00"/>
        <d v="2014-05-23T00:00:00"/>
        <d v="2014-05-24T00:00:00"/>
        <d v="2014-05-25T00:00:00"/>
        <d v="2014-05-27T00:00:00"/>
        <d v="2014-05-28T00:00:00"/>
        <d v="2014-05-29T00:00:00"/>
        <d v="2014-05-30T00:00:00"/>
        <d v="2014-05-31T00:00:00"/>
        <d v="2014-06-01T00:00:00"/>
        <d v="2014-06-02T00:00:00"/>
        <d v="2014-06-03T00:00:00"/>
        <d v="2014-06-04T00:00:00"/>
        <d v="2014-06-06T00:00:00"/>
        <d v="2014-06-07T00:00:00"/>
        <d v="2014-06-08T00:00:00"/>
        <d v="2014-06-11T00:00:00"/>
        <d v="2014-06-12T00:00:00"/>
        <d v="2014-06-13T00:00:00"/>
        <d v="2014-06-14T00:00:00"/>
        <d v="2014-06-15T00:00:00"/>
        <d v="2014-06-16T00:00:00"/>
        <d v="2014-06-17T00:00:00"/>
        <d v="2014-06-18T00:00:00"/>
        <d v="2014-06-19T00:00:00"/>
        <d v="2014-06-20T00:00:00"/>
        <d v="2014-06-21T00:00:00"/>
        <d v="2014-06-22T00:00:00"/>
        <d v="2014-06-24T00:00:00"/>
        <d v="2014-06-25T00:00:00"/>
        <d v="2014-06-26T00:00:00"/>
        <d v="2014-06-27T00:00:00"/>
        <d v="2014-06-28T00:00:00"/>
        <d v="2014-06-29T00:00:00"/>
        <d v="2014-06-30T00:00:00"/>
        <d v="2014-07-01T00:00:00"/>
        <d v="2014-07-02T00:00:00"/>
        <d v="2014-07-03T00:00:00"/>
        <d v="2014-07-04T00:00:00"/>
        <d v="2014-07-05T00:00:00"/>
        <d v="2014-07-06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5T00:00:00"/>
        <d v="2014-08-16T00:00:00"/>
        <d v="2014-08-17T00:00:00"/>
        <d v="2014-08-19T00:00:00"/>
        <d v="2014-08-20T00:00:00"/>
        <d v="2014-08-21T00:00:00"/>
        <d v="2014-08-22T00:00:00"/>
        <d v="2014-08-23T00:00:00"/>
        <d v="2014-08-24T00:00:00"/>
        <d v="2014-08-25T00:00:00"/>
        <d v="2014-08-26T00:00:00"/>
        <d v="2014-08-27T00:00:00"/>
        <d v="2014-08-28T00:00:00"/>
        <d v="2014-08-30T00:00:00"/>
        <d v="2014-08-31T00:00:00"/>
        <d v="2014-09-01T00:00:00"/>
        <d v="2014-09-02T00:00:00"/>
        <d v="2014-09-03T00:00:00"/>
        <d v="2014-09-04T00:00:00"/>
        <d v="2014-09-07T00:00:00"/>
        <d v="2014-09-08T00:00:00"/>
        <d v="2014-09-09T00:00:00"/>
        <d v="2014-09-10T00:00:00"/>
        <d v="2014-09-11T00:00:00"/>
        <d v="2014-09-12T00:00:00"/>
        <d v="2014-09-13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sharedItems>
      <fieldGroup par="16"/>
    </cacheField>
    <cacheField name="Branch" numFmtId="0">
      <sharedItems count="10">
        <s v="Marasa Matrouh"/>
        <s v="Alex"/>
        <s v="Zagazig"/>
        <s v="Mansoura"/>
        <s v="Ismailia"/>
        <s v="Minia"/>
        <s v="Portsaied"/>
        <s v="Cairo"/>
        <s v="Giza"/>
        <s v="Aswan"/>
      </sharedItems>
    </cacheField>
    <cacheField name="G. Segment" numFmtId="0">
      <sharedItems count="5">
        <s v="Alexandria"/>
        <s v="Delta"/>
        <s v="Canal"/>
        <s v="Upper Egypt"/>
        <s v="G. Cairo"/>
      </sharedItems>
    </cacheField>
    <cacheField name="Product" numFmtId="0">
      <sharedItems count="17">
        <s v="Nokia Lumia  - 4G"/>
        <s v="Samsung Galaxy Note 10.1"/>
        <s v="Samsung Galaxy Note3 (32GB) - 4G"/>
        <s v="Samsung Galaxy S3 (16GB) - 3G"/>
        <s v="Samsung Galaxy S4 (16GB) - 4G"/>
        <s v="iPhone 5S (64GB)"/>
        <s v="iPhone 5C (16GB)"/>
        <s v="iPhone 5C (32GB)"/>
        <s v="iPhone 5S (32GB)"/>
        <s v="Samsung Galaxy S4 Zoom - 3G  "/>
        <s v="iPhone 5S (16GB)"/>
        <s v="HTC ONE (32GB) Dual Sim - 3G"/>
        <s v="Samsung Galaxy Note3 (32GB) - 3G"/>
        <s v="Sony Xperia Z"/>
        <s v="Samsung Galaxy S4  (16GB) - 3G"/>
        <s v="Microsoft Surface Pro 2"/>
        <s v="HTC One - (32GB) - 4G"/>
      </sharedItems>
    </cacheField>
    <cacheField name="Class" numFmtId="0">
      <sharedItems count="2">
        <s v="Smartphones"/>
        <s v="Tablets"/>
      </sharedItems>
    </cacheField>
    <cacheField name="Quantity" numFmtId="0">
      <sharedItems containsSemiMixedTypes="0" containsString="0" containsNumber="1" containsInteger="1" minValue="1" maxValue="27"/>
    </cacheField>
    <cacheField name="Unit Cost" numFmtId="0">
      <sharedItems containsSemiMixedTypes="0" containsString="0" containsNumber="1" containsInteger="1" minValue="2034" maxValue="7506"/>
    </cacheField>
    <cacheField name="Unit Price" numFmtId="0">
      <sharedItems containsSemiMixedTypes="0" containsString="0" containsNumber="1" containsInteger="1" minValue="2160" maxValue="8100"/>
    </cacheField>
    <cacheField name="COGS" numFmtId="0">
      <sharedItems containsSemiMixedTypes="0" containsString="0" containsNumber="1" containsInteger="1" minValue="2034" maxValue="187650"/>
    </cacheField>
    <cacheField name="Sales" numFmtId="0">
      <sharedItems containsSemiMixedTypes="0" containsString="0" containsNumber="1" containsInteger="1" minValue="2160" maxValue="202500"/>
    </cacheField>
    <cacheField name="Profit" numFmtId="0">
      <sharedItems containsSemiMixedTypes="0" containsString="0" containsNumber="1" containsInteger="1" minValue="126" maxValue="23781"/>
    </cacheField>
    <cacheField name="Profit after discount" numFmtId="0">
      <sharedItems containsSemiMixedTypes="0" containsString="0" containsNumber="1" minValue="18" maxValue="21778.35"/>
    </cacheField>
    <cacheField name="sales after discount" numFmtId="0">
      <sharedItems containsSemiMixedTypes="0" containsString="0" containsNumber="1" minValue="2052" maxValue="192375"/>
    </cacheField>
    <cacheField name="profit margin" numFmtId="2">
      <sharedItems containsSemiMixedTypes="0" containsString="0" containsNumber="1" minValue="5.8333333333333334E-2" maxValue="0.59373829675679723"/>
    </cacheField>
    <cacheField name="Months (Date)" numFmtId="0" databaseField="0">
      <fieldGroup base="0">
        <rangePr groupBy="months" startDate="2012-01-01T00:00:00" endDate="2014-10-01T00:00:00"/>
        <groupItems count="14">
          <s v="&lt;1/1/2012"/>
          <s v="Jan"/>
          <s v="Feb"/>
          <s v="Mar"/>
          <s v="Apr"/>
          <s v="May"/>
          <s v="Jun"/>
          <s v="Jul"/>
          <s v="Aug"/>
          <s v="Sep"/>
          <s v="Oct"/>
          <s v="Nov"/>
          <s v="Dec"/>
          <s v="&gt;10/1/2014"/>
        </groupItems>
      </fieldGroup>
    </cacheField>
    <cacheField name="Quarters (Date)" numFmtId="0" databaseField="0">
      <fieldGroup base="0">
        <rangePr groupBy="quarters" startDate="2012-01-01T00:00:00" endDate="2014-10-01T00:00:00"/>
        <groupItems count="6">
          <s v="&lt;1/1/2012"/>
          <s v="Qtr1"/>
          <s v="Qtr2"/>
          <s v="Qtr3"/>
          <s v="Qtr4"/>
          <s v="&gt;10/1/2014"/>
        </groupItems>
      </fieldGroup>
    </cacheField>
    <cacheField name="Years (Date)" numFmtId="0" databaseField="0">
      <fieldGroup base="0">
        <rangePr groupBy="years" startDate="2012-01-01T00:00:00" endDate="2014-10-01T00:00:00"/>
        <groupItems count="5">
          <s v="&lt;1/1/2012"/>
          <s v="2012"/>
          <s v="2013"/>
          <s v="2014"/>
          <s v="&gt;10/1/2014"/>
        </groupItems>
      </fieldGroup>
    </cacheField>
  </cacheFields>
  <extLst>
    <ext xmlns:x14="http://schemas.microsoft.com/office/spreadsheetml/2009/9/main" uri="{725AE2AE-9491-48be-B2B4-4EB974FC3084}">
      <x14:pivotCacheDefinition pivotCacheId="141782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n v="8"/>
    <n v="2034"/>
    <n v="2160"/>
    <n v="16272"/>
    <n v="40053"/>
    <n v="23781"/>
    <n v="21778.35"/>
    <n v="38050.35"/>
    <n v="0.59373829675679723"/>
  </r>
  <r>
    <x v="0"/>
    <x v="1"/>
    <x v="0"/>
    <x v="1"/>
    <x v="1"/>
    <n v="21"/>
    <n v="3582"/>
    <n v="3870"/>
    <n v="75222"/>
    <n v="81270"/>
    <n v="6048"/>
    <n v="1984.5"/>
    <n v="77206.5"/>
    <n v="7.441860465116279E-2"/>
  </r>
  <r>
    <x v="0"/>
    <x v="2"/>
    <x v="1"/>
    <x v="2"/>
    <x v="0"/>
    <n v="16"/>
    <n v="3978"/>
    <n v="4230"/>
    <n v="63648"/>
    <n v="67680"/>
    <n v="4032"/>
    <n v="648"/>
    <n v="64296"/>
    <n v="5.9574468085106386E-2"/>
  </r>
  <r>
    <x v="0"/>
    <x v="3"/>
    <x v="1"/>
    <x v="3"/>
    <x v="0"/>
    <n v="23"/>
    <n v="2196"/>
    <n v="2340"/>
    <n v="50508"/>
    <n v="53820"/>
    <n v="3312"/>
    <n v="621"/>
    <n v="51129"/>
    <n v="6.1538461538461542E-2"/>
  </r>
  <r>
    <x v="1"/>
    <x v="4"/>
    <x v="2"/>
    <x v="2"/>
    <x v="0"/>
    <n v="22"/>
    <n v="3978"/>
    <n v="4230"/>
    <n v="87516"/>
    <n v="93060"/>
    <n v="5544"/>
    <n v="891"/>
    <n v="88407"/>
    <n v="5.9574468085106386E-2"/>
  </r>
  <r>
    <x v="1"/>
    <x v="5"/>
    <x v="3"/>
    <x v="2"/>
    <x v="0"/>
    <n v="13"/>
    <n v="3978"/>
    <n v="4230"/>
    <n v="51714"/>
    <n v="54990"/>
    <n v="3276"/>
    <n v="526.5"/>
    <n v="52240.5"/>
    <n v="5.9574468085106386E-2"/>
  </r>
  <r>
    <x v="1"/>
    <x v="1"/>
    <x v="0"/>
    <x v="4"/>
    <x v="0"/>
    <n v="27"/>
    <n v="3042"/>
    <n v="3240"/>
    <n v="82134"/>
    <n v="87480"/>
    <n v="5346"/>
    <n v="972"/>
    <n v="83106"/>
    <n v="6.1111111111111109E-2"/>
  </r>
  <r>
    <x v="1"/>
    <x v="6"/>
    <x v="2"/>
    <x v="2"/>
    <x v="0"/>
    <n v="27"/>
    <n v="3978"/>
    <n v="4230"/>
    <n v="107406"/>
    <n v="114210"/>
    <n v="6804"/>
    <n v="1093.5"/>
    <n v="108499.5"/>
    <n v="5.9574468085106386E-2"/>
  </r>
  <r>
    <x v="2"/>
    <x v="0"/>
    <x v="0"/>
    <x v="2"/>
    <x v="0"/>
    <n v="27"/>
    <n v="3978"/>
    <n v="4230"/>
    <n v="107406"/>
    <n v="114210"/>
    <n v="6804"/>
    <n v="1093.5"/>
    <n v="108499.5"/>
    <n v="5.9574468085106386E-2"/>
  </r>
  <r>
    <x v="3"/>
    <x v="5"/>
    <x v="3"/>
    <x v="5"/>
    <x v="0"/>
    <n v="27"/>
    <n v="5832"/>
    <n v="6210"/>
    <n v="157464"/>
    <n v="167670"/>
    <n v="10206"/>
    <n v="1822.5"/>
    <n v="159286.5"/>
    <n v="6.0869565217391307E-2"/>
  </r>
  <r>
    <x v="3"/>
    <x v="7"/>
    <x v="4"/>
    <x v="3"/>
    <x v="0"/>
    <n v="27"/>
    <n v="2196"/>
    <n v="2340"/>
    <n v="59292"/>
    <n v="63180"/>
    <n v="3888"/>
    <n v="729"/>
    <n v="60021"/>
    <n v="6.1538461538461542E-2"/>
  </r>
  <r>
    <x v="3"/>
    <x v="8"/>
    <x v="4"/>
    <x v="6"/>
    <x v="0"/>
    <n v="27"/>
    <n v="3546"/>
    <n v="3780"/>
    <n v="95742"/>
    <n v="102060"/>
    <n v="6318"/>
    <n v="1215"/>
    <n v="96957"/>
    <n v="6.1904761904761907E-2"/>
  </r>
  <r>
    <x v="4"/>
    <x v="6"/>
    <x v="2"/>
    <x v="1"/>
    <x v="1"/>
    <n v="12"/>
    <n v="3582"/>
    <n v="3870"/>
    <n v="42984"/>
    <n v="46440"/>
    <n v="3456"/>
    <n v="1134"/>
    <n v="44118"/>
    <n v="7.441860465116279E-2"/>
  </r>
  <r>
    <x v="5"/>
    <x v="6"/>
    <x v="2"/>
    <x v="7"/>
    <x v="0"/>
    <n v="18"/>
    <n v="3978"/>
    <n v="4230"/>
    <n v="71604"/>
    <n v="76140"/>
    <n v="4536"/>
    <n v="729"/>
    <n v="72333"/>
    <n v="5.9574468085106386E-2"/>
  </r>
  <r>
    <x v="6"/>
    <x v="8"/>
    <x v="4"/>
    <x v="7"/>
    <x v="0"/>
    <n v="8"/>
    <n v="3978"/>
    <n v="4230"/>
    <n v="31824"/>
    <n v="33840"/>
    <n v="2016"/>
    <n v="324"/>
    <n v="32148"/>
    <n v="5.9574468085106386E-2"/>
  </r>
  <r>
    <x v="6"/>
    <x v="9"/>
    <x v="3"/>
    <x v="0"/>
    <x v="0"/>
    <n v="21"/>
    <n v="2034"/>
    <n v="2160"/>
    <n v="42714"/>
    <n v="45360"/>
    <n v="2646"/>
    <n v="378"/>
    <n v="43092"/>
    <n v="5.8333333333333334E-2"/>
  </r>
  <r>
    <x v="6"/>
    <x v="0"/>
    <x v="0"/>
    <x v="4"/>
    <x v="0"/>
    <n v="25"/>
    <n v="3042"/>
    <n v="3240"/>
    <n v="76050"/>
    <n v="81000"/>
    <n v="4950"/>
    <n v="900"/>
    <n v="76950"/>
    <n v="6.1111111111111109E-2"/>
  </r>
  <r>
    <x v="6"/>
    <x v="0"/>
    <x v="0"/>
    <x v="8"/>
    <x v="0"/>
    <n v="12"/>
    <n v="5148"/>
    <n v="5490"/>
    <n v="61776"/>
    <n v="65880"/>
    <n v="4104"/>
    <n v="810"/>
    <n v="62586"/>
    <n v="6.2295081967213117E-2"/>
  </r>
  <r>
    <x v="6"/>
    <x v="8"/>
    <x v="4"/>
    <x v="9"/>
    <x v="0"/>
    <n v="9"/>
    <n v="2106"/>
    <n v="2250"/>
    <n v="18954"/>
    <n v="20250"/>
    <n v="1296"/>
    <n v="283.5"/>
    <n v="19237.5"/>
    <n v="6.4000000000000001E-2"/>
  </r>
  <r>
    <x v="7"/>
    <x v="2"/>
    <x v="1"/>
    <x v="10"/>
    <x v="0"/>
    <n v="23"/>
    <n v="4482"/>
    <n v="4770"/>
    <n v="103086"/>
    <n v="109710"/>
    <n v="6624"/>
    <n v="1138.5"/>
    <n v="104224.5"/>
    <n v="6.0377358490566038E-2"/>
  </r>
  <r>
    <x v="8"/>
    <x v="8"/>
    <x v="4"/>
    <x v="11"/>
    <x v="0"/>
    <n v="23"/>
    <n v="3546"/>
    <n v="3780"/>
    <n v="81558"/>
    <n v="86940"/>
    <n v="5382"/>
    <n v="1035"/>
    <n v="82593"/>
    <n v="6.1904761904761907E-2"/>
  </r>
  <r>
    <x v="8"/>
    <x v="2"/>
    <x v="1"/>
    <x v="10"/>
    <x v="0"/>
    <n v="20"/>
    <n v="4482"/>
    <n v="4770"/>
    <n v="89640"/>
    <n v="95400"/>
    <n v="5760"/>
    <n v="990"/>
    <n v="90630"/>
    <n v="6.0377358490566038E-2"/>
  </r>
  <r>
    <x v="9"/>
    <x v="0"/>
    <x v="0"/>
    <x v="10"/>
    <x v="0"/>
    <n v="25"/>
    <n v="4482"/>
    <n v="4770"/>
    <n v="112050"/>
    <n v="119250"/>
    <n v="7200"/>
    <n v="1237.5"/>
    <n v="113287.5"/>
    <n v="6.0377358490566038E-2"/>
  </r>
  <r>
    <x v="9"/>
    <x v="1"/>
    <x v="0"/>
    <x v="0"/>
    <x v="0"/>
    <n v="4"/>
    <n v="2034"/>
    <n v="2160"/>
    <n v="8136"/>
    <n v="8640"/>
    <n v="504"/>
    <n v="72"/>
    <n v="8208"/>
    <n v="5.8333333333333334E-2"/>
  </r>
  <r>
    <x v="9"/>
    <x v="8"/>
    <x v="4"/>
    <x v="7"/>
    <x v="0"/>
    <n v="24"/>
    <n v="3978"/>
    <n v="4230"/>
    <n v="95472"/>
    <n v="101520"/>
    <n v="6048"/>
    <n v="972"/>
    <n v="96444"/>
    <n v="5.9574468085106386E-2"/>
  </r>
  <r>
    <x v="9"/>
    <x v="0"/>
    <x v="0"/>
    <x v="5"/>
    <x v="0"/>
    <n v="24"/>
    <n v="5832"/>
    <n v="6210"/>
    <n v="139968"/>
    <n v="149040"/>
    <n v="9072"/>
    <n v="1620"/>
    <n v="141588"/>
    <n v="6.0869565217391307E-2"/>
  </r>
  <r>
    <x v="9"/>
    <x v="9"/>
    <x v="3"/>
    <x v="7"/>
    <x v="0"/>
    <n v="16"/>
    <n v="3978"/>
    <n v="4230"/>
    <n v="63648"/>
    <n v="67680"/>
    <n v="4032"/>
    <n v="648"/>
    <n v="64296"/>
    <n v="5.9574468085106386E-2"/>
  </r>
  <r>
    <x v="9"/>
    <x v="1"/>
    <x v="0"/>
    <x v="7"/>
    <x v="0"/>
    <n v="6"/>
    <n v="3978"/>
    <n v="4230"/>
    <n v="23868"/>
    <n v="25380"/>
    <n v="1512"/>
    <n v="243"/>
    <n v="24111"/>
    <n v="5.9574468085106386E-2"/>
  </r>
  <r>
    <x v="9"/>
    <x v="1"/>
    <x v="0"/>
    <x v="8"/>
    <x v="0"/>
    <n v="4"/>
    <n v="5148"/>
    <n v="5490"/>
    <n v="20592"/>
    <n v="21960"/>
    <n v="1368"/>
    <n v="270"/>
    <n v="20862"/>
    <n v="6.2295081967213117E-2"/>
  </r>
  <r>
    <x v="10"/>
    <x v="3"/>
    <x v="1"/>
    <x v="5"/>
    <x v="0"/>
    <n v="24"/>
    <n v="5832"/>
    <n v="6210"/>
    <n v="139968"/>
    <n v="149040"/>
    <n v="9072"/>
    <n v="1620"/>
    <n v="141588"/>
    <n v="6.0869565217391307E-2"/>
  </r>
  <r>
    <x v="10"/>
    <x v="3"/>
    <x v="1"/>
    <x v="0"/>
    <x v="0"/>
    <n v="21"/>
    <n v="2034"/>
    <n v="2160"/>
    <n v="42714"/>
    <n v="45360"/>
    <n v="2646"/>
    <n v="378"/>
    <n v="43092"/>
    <n v="5.8333333333333334E-2"/>
  </r>
  <r>
    <x v="10"/>
    <x v="4"/>
    <x v="2"/>
    <x v="5"/>
    <x v="0"/>
    <n v="13"/>
    <n v="5832"/>
    <n v="6210"/>
    <n v="75816"/>
    <n v="80730"/>
    <n v="4914"/>
    <n v="877.5"/>
    <n v="76693.5"/>
    <n v="6.0869565217391307E-2"/>
  </r>
  <r>
    <x v="11"/>
    <x v="5"/>
    <x v="3"/>
    <x v="11"/>
    <x v="0"/>
    <n v="2"/>
    <n v="3546"/>
    <n v="3780"/>
    <n v="7092"/>
    <n v="7560"/>
    <n v="468"/>
    <n v="90"/>
    <n v="7182"/>
    <n v="6.1904761904761907E-2"/>
  </r>
  <r>
    <x v="11"/>
    <x v="1"/>
    <x v="0"/>
    <x v="12"/>
    <x v="0"/>
    <n v="20"/>
    <n v="3726"/>
    <n v="3960"/>
    <n v="74520"/>
    <n v="79200"/>
    <n v="4680"/>
    <n v="720"/>
    <n v="75240"/>
    <n v="5.909090909090909E-2"/>
  </r>
  <r>
    <x v="12"/>
    <x v="8"/>
    <x v="4"/>
    <x v="7"/>
    <x v="0"/>
    <n v="21"/>
    <n v="3978"/>
    <n v="4230"/>
    <n v="83538"/>
    <n v="88830"/>
    <n v="5292"/>
    <n v="850.5"/>
    <n v="84388.5"/>
    <n v="5.9574468085106386E-2"/>
  </r>
  <r>
    <x v="12"/>
    <x v="6"/>
    <x v="2"/>
    <x v="4"/>
    <x v="0"/>
    <n v="12"/>
    <n v="3042"/>
    <n v="3240"/>
    <n v="36504"/>
    <n v="38880"/>
    <n v="2376"/>
    <n v="432"/>
    <n v="36936"/>
    <n v="6.1111111111111109E-2"/>
  </r>
  <r>
    <x v="12"/>
    <x v="1"/>
    <x v="0"/>
    <x v="11"/>
    <x v="0"/>
    <n v="23"/>
    <n v="3546"/>
    <n v="3780"/>
    <n v="81558"/>
    <n v="86940"/>
    <n v="5382"/>
    <n v="1035"/>
    <n v="82593"/>
    <n v="6.1904761904761907E-2"/>
  </r>
  <r>
    <x v="13"/>
    <x v="3"/>
    <x v="1"/>
    <x v="10"/>
    <x v="0"/>
    <n v="23"/>
    <n v="4482"/>
    <n v="4770"/>
    <n v="103086"/>
    <n v="109710"/>
    <n v="6624"/>
    <n v="1138.5"/>
    <n v="104224.5"/>
    <n v="6.0377358490566038E-2"/>
  </r>
  <r>
    <x v="14"/>
    <x v="3"/>
    <x v="1"/>
    <x v="13"/>
    <x v="1"/>
    <n v="24"/>
    <n v="3924"/>
    <n v="4230"/>
    <n v="94176"/>
    <n v="101520"/>
    <n v="7344"/>
    <n v="2268"/>
    <n v="96444"/>
    <n v="7.2340425531914887E-2"/>
  </r>
  <r>
    <x v="15"/>
    <x v="3"/>
    <x v="1"/>
    <x v="14"/>
    <x v="0"/>
    <n v="25"/>
    <n v="2952"/>
    <n v="3150"/>
    <n v="73800"/>
    <n v="78750"/>
    <n v="4950"/>
    <n v="1012.5"/>
    <n v="74812.5"/>
    <n v="6.2857142857142861E-2"/>
  </r>
  <r>
    <x v="16"/>
    <x v="4"/>
    <x v="2"/>
    <x v="12"/>
    <x v="0"/>
    <n v="17"/>
    <n v="3726"/>
    <n v="3960"/>
    <n v="63342"/>
    <n v="67320"/>
    <n v="3978"/>
    <n v="612"/>
    <n v="63954"/>
    <n v="5.909090909090909E-2"/>
  </r>
  <r>
    <x v="16"/>
    <x v="5"/>
    <x v="3"/>
    <x v="7"/>
    <x v="0"/>
    <n v="21"/>
    <n v="3978"/>
    <n v="4230"/>
    <n v="83538"/>
    <n v="88830"/>
    <n v="5292"/>
    <n v="850.5"/>
    <n v="84388.5"/>
    <n v="5.9574468085106386E-2"/>
  </r>
  <r>
    <x v="16"/>
    <x v="1"/>
    <x v="0"/>
    <x v="12"/>
    <x v="0"/>
    <n v="9"/>
    <n v="3726"/>
    <n v="3960"/>
    <n v="33534"/>
    <n v="35640"/>
    <n v="2106"/>
    <n v="324"/>
    <n v="33858"/>
    <n v="5.909090909090909E-2"/>
  </r>
  <r>
    <x v="16"/>
    <x v="3"/>
    <x v="1"/>
    <x v="10"/>
    <x v="0"/>
    <n v="11"/>
    <n v="4482"/>
    <n v="4770"/>
    <n v="49302"/>
    <n v="52470"/>
    <n v="3168"/>
    <n v="544.5"/>
    <n v="49846.5"/>
    <n v="6.0377358490566038E-2"/>
  </r>
  <r>
    <x v="16"/>
    <x v="5"/>
    <x v="3"/>
    <x v="1"/>
    <x v="1"/>
    <n v="4"/>
    <n v="3582"/>
    <n v="3870"/>
    <n v="14328"/>
    <n v="15480"/>
    <n v="1152"/>
    <n v="378"/>
    <n v="14706"/>
    <n v="7.441860465116279E-2"/>
  </r>
  <r>
    <x v="16"/>
    <x v="0"/>
    <x v="0"/>
    <x v="10"/>
    <x v="0"/>
    <n v="22"/>
    <n v="4482"/>
    <n v="4770"/>
    <n v="98604"/>
    <n v="104940"/>
    <n v="6336"/>
    <n v="1089"/>
    <n v="99693"/>
    <n v="6.0377358490566038E-2"/>
  </r>
  <r>
    <x v="16"/>
    <x v="2"/>
    <x v="1"/>
    <x v="13"/>
    <x v="1"/>
    <n v="15"/>
    <n v="3924"/>
    <n v="4230"/>
    <n v="58860"/>
    <n v="63450"/>
    <n v="4590"/>
    <n v="1417.5"/>
    <n v="60277.5"/>
    <n v="7.2340425531914887E-2"/>
  </r>
  <r>
    <x v="16"/>
    <x v="9"/>
    <x v="3"/>
    <x v="15"/>
    <x v="1"/>
    <n v="23"/>
    <n v="7506"/>
    <n v="8100"/>
    <n v="172638"/>
    <n v="186300"/>
    <n v="13662"/>
    <n v="4347"/>
    <n v="176985"/>
    <n v="7.3333333333333334E-2"/>
  </r>
  <r>
    <x v="16"/>
    <x v="1"/>
    <x v="0"/>
    <x v="6"/>
    <x v="0"/>
    <n v="9"/>
    <n v="3546"/>
    <n v="3780"/>
    <n v="31914"/>
    <n v="34020"/>
    <n v="2106"/>
    <n v="405"/>
    <n v="32319"/>
    <n v="6.1904761904761907E-2"/>
  </r>
  <r>
    <x v="16"/>
    <x v="2"/>
    <x v="1"/>
    <x v="4"/>
    <x v="0"/>
    <n v="7"/>
    <n v="3042"/>
    <n v="3240"/>
    <n v="21294"/>
    <n v="22680"/>
    <n v="1386"/>
    <n v="252"/>
    <n v="21546"/>
    <n v="6.1111111111111109E-2"/>
  </r>
  <r>
    <x v="17"/>
    <x v="6"/>
    <x v="2"/>
    <x v="4"/>
    <x v="0"/>
    <n v="25"/>
    <n v="3042"/>
    <n v="3240"/>
    <n v="76050"/>
    <n v="81000"/>
    <n v="4950"/>
    <n v="900"/>
    <n v="76950"/>
    <n v="6.1111111111111109E-2"/>
  </r>
  <r>
    <x v="17"/>
    <x v="2"/>
    <x v="1"/>
    <x v="2"/>
    <x v="0"/>
    <n v="10"/>
    <n v="3978"/>
    <n v="4230"/>
    <n v="39780"/>
    <n v="42300"/>
    <n v="2520"/>
    <n v="405"/>
    <n v="40185"/>
    <n v="5.9574468085106386E-2"/>
  </r>
  <r>
    <x v="17"/>
    <x v="9"/>
    <x v="3"/>
    <x v="8"/>
    <x v="0"/>
    <n v="8"/>
    <n v="5148"/>
    <n v="5490"/>
    <n v="41184"/>
    <n v="43920"/>
    <n v="2736"/>
    <n v="540"/>
    <n v="41724"/>
    <n v="6.2295081967213117E-2"/>
  </r>
  <r>
    <x v="18"/>
    <x v="5"/>
    <x v="3"/>
    <x v="4"/>
    <x v="0"/>
    <n v="18"/>
    <n v="3042"/>
    <n v="3240"/>
    <n v="54756"/>
    <n v="58320"/>
    <n v="3564"/>
    <n v="648"/>
    <n v="55404"/>
    <n v="6.1111111111111109E-2"/>
  </r>
  <r>
    <x v="18"/>
    <x v="8"/>
    <x v="4"/>
    <x v="8"/>
    <x v="0"/>
    <n v="8"/>
    <n v="5148"/>
    <n v="5490"/>
    <n v="41184"/>
    <n v="43920"/>
    <n v="2736"/>
    <n v="540"/>
    <n v="41724"/>
    <n v="6.2295081967213117E-2"/>
  </r>
  <r>
    <x v="19"/>
    <x v="8"/>
    <x v="4"/>
    <x v="15"/>
    <x v="1"/>
    <n v="25"/>
    <n v="7506"/>
    <n v="8100"/>
    <n v="187650"/>
    <n v="202500"/>
    <n v="14850"/>
    <n v="4725"/>
    <n v="192375"/>
    <n v="7.3333333333333334E-2"/>
  </r>
  <r>
    <x v="19"/>
    <x v="7"/>
    <x v="4"/>
    <x v="4"/>
    <x v="0"/>
    <n v="7"/>
    <n v="3042"/>
    <n v="3240"/>
    <n v="21294"/>
    <n v="22680"/>
    <n v="1386"/>
    <n v="252"/>
    <n v="21546"/>
    <n v="6.1111111111111109E-2"/>
  </r>
  <r>
    <x v="20"/>
    <x v="4"/>
    <x v="2"/>
    <x v="2"/>
    <x v="0"/>
    <n v="17"/>
    <n v="3978"/>
    <n v="4230"/>
    <n v="67626"/>
    <n v="71910"/>
    <n v="4284"/>
    <n v="688.5"/>
    <n v="68314.5"/>
    <n v="5.9574468085106386E-2"/>
  </r>
  <r>
    <x v="21"/>
    <x v="9"/>
    <x v="3"/>
    <x v="14"/>
    <x v="0"/>
    <n v="3"/>
    <n v="2952"/>
    <n v="3150"/>
    <n v="8856"/>
    <n v="9450"/>
    <n v="594"/>
    <n v="121.5"/>
    <n v="8977.5"/>
    <n v="6.2857142857142861E-2"/>
  </r>
  <r>
    <x v="21"/>
    <x v="0"/>
    <x v="0"/>
    <x v="0"/>
    <x v="0"/>
    <n v="13"/>
    <n v="2034"/>
    <n v="2160"/>
    <n v="26442"/>
    <n v="28080"/>
    <n v="1638"/>
    <n v="234"/>
    <n v="26676"/>
    <n v="5.8333333333333334E-2"/>
  </r>
  <r>
    <x v="22"/>
    <x v="3"/>
    <x v="1"/>
    <x v="1"/>
    <x v="1"/>
    <n v="17"/>
    <n v="3582"/>
    <n v="3870"/>
    <n v="60894"/>
    <n v="65790"/>
    <n v="4896"/>
    <n v="1606.5"/>
    <n v="62500.5"/>
    <n v="7.441860465116279E-2"/>
  </r>
  <r>
    <x v="22"/>
    <x v="3"/>
    <x v="1"/>
    <x v="2"/>
    <x v="0"/>
    <n v="22"/>
    <n v="3978"/>
    <n v="4230"/>
    <n v="87516"/>
    <n v="93060"/>
    <n v="5544"/>
    <n v="891"/>
    <n v="88407"/>
    <n v="5.9574468085106386E-2"/>
  </r>
  <r>
    <x v="22"/>
    <x v="2"/>
    <x v="1"/>
    <x v="3"/>
    <x v="0"/>
    <n v="23"/>
    <n v="2196"/>
    <n v="2340"/>
    <n v="50508"/>
    <n v="53820"/>
    <n v="3312"/>
    <n v="621"/>
    <n v="51129"/>
    <n v="6.1538461538461542E-2"/>
  </r>
  <r>
    <x v="23"/>
    <x v="2"/>
    <x v="1"/>
    <x v="0"/>
    <x v="0"/>
    <n v="1"/>
    <n v="2034"/>
    <n v="2160"/>
    <n v="2034"/>
    <n v="2160"/>
    <n v="126"/>
    <n v="18"/>
    <n v="2052"/>
    <n v="5.8333333333333334E-2"/>
  </r>
  <r>
    <x v="24"/>
    <x v="3"/>
    <x v="1"/>
    <x v="8"/>
    <x v="0"/>
    <n v="25"/>
    <n v="5148"/>
    <n v="5490"/>
    <n v="128700"/>
    <n v="137250"/>
    <n v="8550"/>
    <n v="1687.5"/>
    <n v="130387.5"/>
    <n v="6.2295081967213117E-2"/>
  </r>
  <r>
    <x v="25"/>
    <x v="5"/>
    <x v="3"/>
    <x v="16"/>
    <x v="0"/>
    <n v="22"/>
    <n v="3384"/>
    <n v="3600"/>
    <n v="74448"/>
    <n v="79200"/>
    <n v="4752"/>
    <n v="792"/>
    <n v="75240"/>
    <n v="0.06"/>
  </r>
  <r>
    <x v="25"/>
    <x v="4"/>
    <x v="2"/>
    <x v="2"/>
    <x v="0"/>
    <n v="2"/>
    <n v="3978"/>
    <n v="4230"/>
    <n v="7956"/>
    <n v="8460"/>
    <n v="504"/>
    <n v="81"/>
    <n v="8037"/>
    <n v="5.9574468085106386E-2"/>
  </r>
  <r>
    <x v="25"/>
    <x v="4"/>
    <x v="2"/>
    <x v="1"/>
    <x v="1"/>
    <n v="11"/>
    <n v="3582"/>
    <n v="3870"/>
    <n v="39402"/>
    <n v="42570"/>
    <n v="3168"/>
    <n v="1039.5"/>
    <n v="40441.5"/>
    <n v="7.441860465116279E-2"/>
  </r>
  <r>
    <x v="26"/>
    <x v="9"/>
    <x v="3"/>
    <x v="6"/>
    <x v="0"/>
    <n v="11"/>
    <n v="3546"/>
    <n v="3780"/>
    <n v="39006"/>
    <n v="41580"/>
    <n v="2574"/>
    <n v="495"/>
    <n v="39501"/>
    <n v="6.1904761904761907E-2"/>
  </r>
  <r>
    <x v="26"/>
    <x v="1"/>
    <x v="0"/>
    <x v="15"/>
    <x v="1"/>
    <n v="1"/>
    <n v="7506"/>
    <n v="8100"/>
    <n v="7506"/>
    <n v="8100"/>
    <n v="594"/>
    <n v="189"/>
    <n v="7695"/>
    <n v="7.3333333333333334E-2"/>
  </r>
  <r>
    <x v="27"/>
    <x v="4"/>
    <x v="2"/>
    <x v="7"/>
    <x v="0"/>
    <n v="14"/>
    <n v="3978"/>
    <n v="4230"/>
    <n v="55692"/>
    <n v="59220"/>
    <n v="3528"/>
    <n v="567"/>
    <n v="56259"/>
    <n v="5.9574468085106386E-2"/>
  </r>
  <r>
    <x v="27"/>
    <x v="0"/>
    <x v="0"/>
    <x v="0"/>
    <x v="0"/>
    <n v="11"/>
    <n v="2034"/>
    <n v="2160"/>
    <n v="22374"/>
    <n v="23760"/>
    <n v="1386"/>
    <n v="198"/>
    <n v="22572"/>
    <n v="5.8333333333333334E-2"/>
  </r>
  <r>
    <x v="28"/>
    <x v="9"/>
    <x v="3"/>
    <x v="14"/>
    <x v="0"/>
    <n v="8"/>
    <n v="2952"/>
    <n v="3150"/>
    <n v="23616"/>
    <n v="25200"/>
    <n v="1584"/>
    <n v="324"/>
    <n v="23940"/>
    <n v="6.2857142857142861E-2"/>
  </r>
  <r>
    <x v="28"/>
    <x v="9"/>
    <x v="3"/>
    <x v="11"/>
    <x v="0"/>
    <n v="1"/>
    <n v="3546"/>
    <n v="3780"/>
    <n v="3546"/>
    <n v="3780"/>
    <n v="234"/>
    <n v="45"/>
    <n v="3591"/>
    <n v="6.1904761904761907E-2"/>
  </r>
  <r>
    <x v="28"/>
    <x v="3"/>
    <x v="1"/>
    <x v="6"/>
    <x v="0"/>
    <n v="24"/>
    <n v="3546"/>
    <n v="3780"/>
    <n v="85104"/>
    <n v="90720"/>
    <n v="5616"/>
    <n v="1080"/>
    <n v="86184"/>
    <n v="6.1904761904761907E-2"/>
  </r>
  <r>
    <x v="29"/>
    <x v="8"/>
    <x v="4"/>
    <x v="7"/>
    <x v="0"/>
    <n v="15"/>
    <n v="3978"/>
    <n v="4230"/>
    <n v="59670"/>
    <n v="63450"/>
    <n v="3780"/>
    <n v="607.5"/>
    <n v="60277.5"/>
    <n v="5.9574468085106386E-2"/>
  </r>
  <r>
    <x v="30"/>
    <x v="2"/>
    <x v="1"/>
    <x v="11"/>
    <x v="0"/>
    <n v="20"/>
    <n v="3546"/>
    <n v="3780"/>
    <n v="70920"/>
    <n v="75600"/>
    <n v="4680"/>
    <n v="900"/>
    <n v="71820"/>
    <n v="6.1904761904761907E-2"/>
  </r>
  <r>
    <x v="30"/>
    <x v="6"/>
    <x v="2"/>
    <x v="8"/>
    <x v="0"/>
    <n v="1"/>
    <n v="5148"/>
    <n v="5490"/>
    <n v="5148"/>
    <n v="5490"/>
    <n v="342"/>
    <n v="67.5"/>
    <n v="5215.5"/>
    <n v="6.2295081967213117E-2"/>
  </r>
  <r>
    <x v="31"/>
    <x v="9"/>
    <x v="3"/>
    <x v="3"/>
    <x v="0"/>
    <n v="5"/>
    <n v="2196"/>
    <n v="2340"/>
    <n v="10980"/>
    <n v="11700"/>
    <n v="720"/>
    <n v="135"/>
    <n v="11115"/>
    <n v="6.1538461538461542E-2"/>
  </r>
  <r>
    <x v="32"/>
    <x v="3"/>
    <x v="1"/>
    <x v="13"/>
    <x v="1"/>
    <n v="2"/>
    <n v="3924"/>
    <n v="4230"/>
    <n v="7848"/>
    <n v="8460"/>
    <n v="612"/>
    <n v="189"/>
    <n v="8037"/>
    <n v="7.2340425531914887E-2"/>
  </r>
  <r>
    <x v="32"/>
    <x v="8"/>
    <x v="4"/>
    <x v="7"/>
    <x v="0"/>
    <n v="15"/>
    <n v="3978"/>
    <n v="4230"/>
    <n v="59670"/>
    <n v="63450"/>
    <n v="3780"/>
    <n v="607.5"/>
    <n v="60277.5"/>
    <n v="5.9574468085106386E-2"/>
  </r>
  <r>
    <x v="32"/>
    <x v="0"/>
    <x v="0"/>
    <x v="9"/>
    <x v="0"/>
    <n v="24"/>
    <n v="2106"/>
    <n v="2250"/>
    <n v="50544"/>
    <n v="54000"/>
    <n v="3456"/>
    <n v="756"/>
    <n v="51300"/>
    <n v="6.4000000000000001E-2"/>
  </r>
  <r>
    <x v="33"/>
    <x v="6"/>
    <x v="2"/>
    <x v="8"/>
    <x v="0"/>
    <n v="23"/>
    <n v="5148"/>
    <n v="5490"/>
    <n v="118404"/>
    <n v="126270"/>
    <n v="7866"/>
    <n v="1552.5"/>
    <n v="119956.5"/>
    <n v="6.2295081967213117E-2"/>
  </r>
  <r>
    <x v="34"/>
    <x v="6"/>
    <x v="2"/>
    <x v="6"/>
    <x v="0"/>
    <n v="20"/>
    <n v="3546"/>
    <n v="3780"/>
    <n v="70920"/>
    <n v="75600"/>
    <n v="4680"/>
    <n v="900"/>
    <n v="71820"/>
    <n v="6.1904761904761907E-2"/>
  </r>
  <r>
    <x v="35"/>
    <x v="5"/>
    <x v="3"/>
    <x v="11"/>
    <x v="0"/>
    <n v="23"/>
    <n v="3546"/>
    <n v="3780"/>
    <n v="81558"/>
    <n v="86940"/>
    <n v="5382"/>
    <n v="1035"/>
    <n v="82593"/>
    <n v="6.1904761904761907E-2"/>
  </r>
  <r>
    <x v="35"/>
    <x v="8"/>
    <x v="4"/>
    <x v="8"/>
    <x v="0"/>
    <n v="22"/>
    <n v="5148"/>
    <n v="5490"/>
    <n v="113256"/>
    <n v="120780"/>
    <n v="7524"/>
    <n v="1485"/>
    <n v="114741"/>
    <n v="6.2295081967213117E-2"/>
  </r>
  <r>
    <x v="35"/>
    <x v="3"/>
    <x v="1"/>
    <x v="16"/>
    <x v="0"/>
    <n v="10"/>
    <n v="3384"/>
    <n v="3600"/>
    <n v="33840"/>
    <n v="36000"/>
    <n v="2160"/>
    <n v="360"/>
    <n v="34200"/>
    <n v="0.06"/>
  </r>
  <r>
    <x v="36"/>
    <x v="3"/>
    <x v="1"/>
    <x v="4"/>
    <x v="0"/>
    <n v="5"/>
    <n v="3042"/>
    <n v="3240"/>
    <n v="15210"/>
    <n v="16200"/>
    <n v="990"/>
    <n v="180"/>
    <n v="15390"/>
    <n v="6.1111111111111109E-2"/>
  </r>
  <r>
    <x v="36"/>
    <x v="1"/>
    <x v="0"/>
    <x v="2"/>
    <x v="0"/>
    <n v="12"/>
    <n v="3978"/>
    <n v="4230"/>
    <n v="47736"/>
    <n v="50760"/>
    <n v="3024"/>
    <n v="486"/>
    <n v="48222"/>
    <n v="5.9574468085106386E-2"/>
  </r>
  <r>
    <x v="36"/>
    <x v="0"/>
    <x v="0"/>
    <x v="7"/>
    <x v="0"/>
    <n v="19"/>
    <n v="3978"/>
    <n v="4230"/>
    <n v="75582"/>
    <n v="80370"/>
    <n v="4788"/>
    <n v="769.5"/>
    <n v="76351.5"/>
    <n v="5.9574468085106386E-2"/>
  </r>
  <r>
    <x v="36"/>
    <x v="4"/>
    <x v="2"/>
    <x v="13"/>
    <x v="1"/>
    <n v="18"/>
    <n v="3924"/>
    <n v="4230"/>
    <n v="70632"/>
    <n v="76140"/>
    <n v="5508"/>
    <n v="1701"/>
    <n v="72333"/>
    <n v="7.2340425531914887E-2"/>
  </r>
  <r>
    <x v="36"/>
    <x v="5"/>
    <x v="3"/>
    <x v="14"/>
    <x v="0"/>
    <n v="1"/>
    <n v="2952"/>
    <n v="3150"/>
    <n v="2952"/>
    <n v="3150"/>
    <n v="198"/>
    <n v="40.5"/>
    <n v="2992.5"/>
    <n v="6.2857142857142861E-2"/>
  </r>
  <r>
    <x v="36"/>
    <x v="0"/>
    <x v="0"/>
    <x v="4"/>
    <x v="0"/>
    <n v="15"/>
    <n v="3042"/>
    <n v="3240"/>
    <n v="45630"/>
    <n v="48600"/>
    <n v="2970"/>
    <n v="540"/>
    <n v="46170"/>
    <n v="6.1111111111111109E-2"/>
  </r>
  <r>
    <x v="36"/>
    <x v="8"/>
    <x v="4"/>
    <x v="2"/>
    <x v="0"/>
    <n v="4"/>
    <n v="3978"/>
    <n v="4230"/>
    <n v="15912"/>
    <n v="16920"/>
    <n v="1008"/>
    <n v="162"/>
    <n v="16074"/>
    <n v="5.9574468085106386E-2"/>
  </r>
  <r>
    <x v="37"/>
    <x v="1"/>
    <x v="0"/>
    <x v="9"/>
    <x v="0"/>
    <n v="16"/>
    <n v="2106"/>
    <n v="2250"/>
    <n v="33696"/>
    <n v="36000"/>
    <n v="2304"/>
    <n v="504"/>
    <n v="34200"/>
    <n v="6.4000000000000001E-2"/>
  </r>
  <r>
    <x v="37"/>
    <x v="1"/>
    <x v="0"/>
    <x v="0"/>
    <x v="0"/>
    <n v="10"/>
    <n v="2034"/>
    <n v="2160"/>
    <n v="20340"/>
    <n v="21600"/>
    <n v="1260"/>
    <n v="180"/>
    <n v="20520"/>
    <n v="5.8333333333333334E-2"/>
  </r>
  <r>
    <x v="37"/>
    <x v="7"/>
    <x v="4"/>
    <x v="10"/>
    <x v="0"/>
    <n v="21"/>
    <n v="4482"/>
    <n v="4770"/>
    <n v="94122"/>
    <n v="100170"/>
    <n v="6048"/>
    <n v="1039.5"/>
    <n v="95161.5"/>
    <n v="6.0377358490566038E-2"/>
  </r>
  <r>
    <x v="38"/>
    <x v="7"/>
    <x v="4"/>
    <x v="12"/>
    <x v="0"/>
    <n v="7"/>
    <n v="3726"/>
    <n v="3960"/>
    <n v="26082"/>
    <n v="27720"/>
    <n v="1638"/>
    <n v="252"/>
    <n v="26334"/>
    <n v="5.909090909090909E-2"/>
  </r>
  <r>
    <x v="38"/>
    <x v="2"/>
    <x v="1"/>
    <x v="14"/>
    <x v="0"/>
    <n v="22"/>
    <n v="2952"/>
    <n v="3150"/>
    <n v="64944"/>
    <n v="69300"/>
    <n v="4356"/>
    <n v="891"/>
    <n v="65835"/>
    <n v="6.2857142857142861E-2"/>
  </r>
  <r>
    <x v="38"/>
    <x v="8"/>
    <x v="4"/>
    <x v="16"/>
    <x v="0"/>
    <n v="15"/>
    <n v="3384"/>
    <n v="3600"/>
    <n v="50760"/>
    <n v="54000"/>
    <n v="3240"/>
    <n v="540"/>
    <n v="51300"/>
    <n v="0.06"/>
  </r>
  <r>
    <x v="38"/>
    <x v="0"/>
    <x v="0"/>
    <x v="6"/>
    <x v="0"/>
    <n v="7"/>
    <n v="3546"/>
    <n v="3780"/>
    <n v="24822"/>
    <n v="26460"/>
    <n v="1638"/>
    <n v="315"/>
    <n v="25137"/>
    <n v="6.1904761904761907E-2"/>
  </r>
  <r>
    <x v="39"/>
    <x v="4"/>
    <x v="2"/>
    <x v="8"/>
    <x v="0"/>
    <n v="17"/>
    <n v="5148"/>
    <n v="5490"/>
    <n v="87516"/>
    <n v="93330"/>
    <n v="5814"/>
    <n v="1147.5"/>
    <n v="88663.5"/>
    <n v="6.2295081967213117E-2"/>
  </r>
  <r>
    <x v="40"/>
    <x v="2"/>
    <x v="1"/>
    <x v="0"/>
    <x v="0"/>
    <n v="20"/>
    <n v="2034"/>
    <n v="2160"/>
    <n v="40680"/>
    <n v="43200"/>
    <n v="2520"/>
    <n v="360"/>
    <n v="41040"/>
    <n v="5.8333333333333334E-2"/>
  </r>
  <r>
    <x v="40"/>
    <x v="5"/>
    <x v="3"/>
    <x v="3"/>
    <x v="0"/>
    <n v="5"/>
    <n v="2196"/>
    <n v="2340"/>
    <n v="10980"/>
    <n v="11700"/>
    <n v="720"/>
    <n v="135"/>
    <n v="11115"/>
    <n v="6.1538461538461542E-2"/>
  </r>
  <r>
    <x v="40"/>
    <x v="2"/>
    <x v="1"/>
    <x v="6"/>
    <x v="0"/>
    <n v="14"/>
    <n v="3546"/>
    <n v="3780"/>
    <n v="49644"/>
    <n v="52920"/>
    <n v="3276"/>
    <n v="630"/>
    <n v="50274"/>
    <n v="6.1904761904761907E-2"/>
  </r>
  <r>
    <x v="40"/>
    <x v="4"/>
    <x v="2"/>
    <x v="11"/>
    <x v="0"/>
    <n v="6"/>
    <n v="3546"/>
    <n v="3780"/>
    <n v="21276"/>
    <n v="22680"/>
    <n v="1404"/>
    <n v="270"/>
    <n v="21546"/>
    <n v="6.1904761904761907E-2"/>
  </r>
  <r>
    <x v="41"/>
    <x v="0"/>
    <x v="0"/>
    <x v="15"/>
    <x v="1"/>
    <n v="22"/>
    <n v="7506"/>
    <n v="8100"/>
    <n v="165132"/>
    <n v="178200"/>
    <n v="13068"/>
    <n v="4158"/>
    <n v="169290"/>
    <n v="7.3333333333333334E-2"/>
  </r>
  <r>
    <x v="41"/>
    <x v="9"/>
    <x v="3"/>
    <x v="13"/>
    <x v="1"/>
    <n v="6"/>
    <n v="3924"/>
    <n v="4230"/>
    <n v="23544"/>
    <n v="25380"/>
    <n v="1836"/>
    <n v="567"/>
    <n v="24111"/>
    <n v="7.2340425531914887E-2"/>
  </r>
  <r>
    <x v="41"/>
    <x v="0"/>
    <x v="0"/>
    <x v="10"/>
    <x v="0"/>
    <n v="6"/>
    <n v="4482"/>
    <n v="4770"/>
    <n v="26892"/>
    <n v="28620"/>
    <n v="1728"/>
    <n v="297"/>
    <n v="27189"/>
    <n v="6.0377358490566038E-2"/>
  </r>
  <r>
    <x v="42"/>
    <x v="4"/>
    <x v="2"/>
    <x v="6"/>
    <x v="0"/>
    <n v="2"/>
    <n v="3546"/>
    <n v="3780"/>
    <n v="7092"/>
    <n v="7560"/>
    <n v="468"/>
    <n v="90"/>
    <n v="7182"/>
    <n v="6.1904761904761907E-2"/>
  </r>
  <r>
    <x v="42"/>
    <x v="4"/>
    <x v="2"/>
    <x v="12"/>
    <x v="0"/>
    <n v="24"/>
    <n v="3726"/>
    <n v="3960"/>
    <n v="89424"/>
    <n v="95040"/>
    <n v="5616"/>
    <n v="864"/>
    <n v="90288"/>
    <n v="5.909090909090909E-2"/>
  </r>
  <r>
    <x v="42"/>
    <x v="3"/>
    <x v="1"/>
    <x v="9"/>
    <x v="0"/>
    <n v="11"/>
    <n v="2106"/>
    <n v="2250"/>
    <n v="23166"/>
    <n v="24750"/>
    <n v="1584"/>
    <n v="346.5"/>
    <n v="23512.5"/>
    <n v="6.4000000000000001E-2"/>
  </r>
  <r>
    <x v="42"/>
    <x v="0"/>
    <x v="0"/>
    <x v="6"/>
    <x v="0"/>
    <n v="10"/>
    <n v="3546"/>
    <n v="3780"/>
    <n v="35460"/>
    <n v="37800"/>
    <n v="2340"/>
    <n v="450"/>
    <n v="35910"/>
    <n v="6.1904761904761907E-2"/>
  </r>
  <r>
    <x v="43"/>
    <x v="0"/>
    <x v="0"/>
    <x v="16"/>
    <x v="0"/>
    <n v="7"/>
    <n v="3384"/>
    <n v="3600"/>
    <n v="23688"/>
    <n v="25200"/>
    <n v="1512"/>
    <n v="252"/>
    <n v="23940"/>
    <n v="0.06"/>
  </r>
  <r>
    <x v="43"/>
    <x v="5"/>
    <x v="3"/>
    <x v="9"/>
    <x v="0"/>
    <n v="22"/>
    <n v="2106"/>
    <n v="2250"/>
    <n v="46332"/>
    <n v="49500"/>
    <n v="3168"/>
    <n v="693"/>
    <n v="47025"/>
    <n v="6.4000000000000001E-2"/>
  </r>
  <r>
    <x v="43"/>
    <x v="2"/>
    <x v="1"/>
    <x v="13"/>
    <x v="1"/>
    <n v="7"/>
    <n v="3924"/>
    <n v="4230"/>
    <n v="27468"/>
    <n v="29610"/>
    <n v="2142"/>
    <n v="661.5"/>
    <n v="28129.5"/>
    <n v="7.2340425531914887E-2"/>
  </r>
  <r>
    <x v="44"/>
    <x v="4"/>
    <x v="2"/>
    <x v="1"/>
    <x v="1"/>
    <n v="18"/>
    <n v="3582"/>
    <n v="3870"/>
    <n v="64476"/>
    <n v="69660"/>
    <n v="5184"/>
    <n v="1701"/>
    <n v="66177"/>
    <n v="7.441860465116279E-2"/>
  </r>
  <r>
    <x v="44"/>
    <x v="3"/>
    <x v="1"/>
    <x v="1"/>
    <x v="1"/>
    <n v="12"/>
    <n v="3582"/>
    <n v="3870"/>
    <n v="42984"/>
    <n v="46440"/>
    <n v="3456"/>
    <n v="1134"/>
    <n v="44118"/>
    <n v="7.441860465116279E-2"/>
  </r>
  <r>
    <x v="45"/>
    <x v="4"/>
    <x v="2"/>
    <x v="12"/>
    <x v="0"/>
    <n v="19"/>
    <n v="3726"/>
    <n v="3960"/>
    <n v="70794"/>
    <n v="75240"/>
    <n v="4446"/>
    <n v="684"/>
    <n v="71478"/>
    <n v="5.909090909090909E-2"/>
  </r>
  <r>
    <x v="45"/>
    <x v="8"/>
    <x v="4"/>
    <x v="1"/>
    <x v="1"/>
    <n v="23"/>
    <n v="3582"/>
    <n v="3870"/>
    <n v="82386"/>
    <n v="89010"/>
    <n v="6624"/>
    <n v="2173.5"/>
    <n v="84559.5"/>
    <n v="7.441860465116279E-2"/>
  </r>
  <r>
    <x v="46"/>
    <x v="7"/>
    <x v="4"/>
    <x v="14"/>
    <x v="0"/>
    <n v="3"/>
    <n v="2952"/>
    <n v="3150"/>
    <n v="8856"/>
    <n v="9450"/>
    <n v="594"/>
    <n v="121.5"/>
    <n v="8977.5"/>
    <n v="6.2857142857142861E-2"/>
  </r>
  <r>
    <x v="46"/>
    <x v="5"/>
    <x v="3"/>
    <x v="2"/>
    <x v="0"/>
    <n v="24"/>
    <n v="3978"/>
    <n v="4230"/>
    <n v="95472"/>
    <n v="101520"/>
    <n v="6048"/>
    <n v="972"/>
    <n v="96444"/>
    <n v="5.9574468085106386E-2"/>
  </r>
  <r>
    <x v="46"/>
    <x v="7"/>
    <x v="4"/>
    <x v="0"/>
    <x v="0"/>
    <n v="25"/>
    <n v="2034"/>
    <n v="2160"/>
    <n v="50850"/>
    <n v="54000"/>
    <n v="3150"/>
    <n v="450"/>
    <n v="51300"/>
    <n v="5.8333333333333334E-2"/>
  </r>
  <r>
    <x v="47"/>
    <x v="9"/>
    <x v="3"/>
    <x v="13"/>
    <x v="1"/>
    <n v="5"/>
    <n v="3924"/>
    <n v="4230"/>
    <n v="19620"/>
    <n v="21150"/>
    <n v="1530"/>
    <n v="472.5"/>
    <n v="20092.5"/>
    <n v="7.2340425531914887E-2"/>
  </r>
  <r>
    <x v="47"/>
    <x v="2"/>
    <x v="1"/>
    <x v="5"/>
    <x v="0"/>
    <n v="2"/>
    <n v="5832"/>
    <n v="6210"/>
    <n v="11664"/>
    <n v="12420"/>
    <n v="756"/>
    <n v="135"/>
    <n v="11799"/>
    <n v="6.0869565217391307E-2"/>
  </r>
  <r>
    <x v="48"/>
    <x v="5"/>
    <x v="3"/>
    <x v="11"/>
    <x v="0"/>
    <n v="14"/>
    <n v="3546"/>
    <n v="3780"/>
    <n v="49644"/>
    <n v="52920"/>
    <n v="3276"/>
    <n v="630"/>
    <n v="50274"/>
    <n v="6.1904761904761907E-2"/>
  </r>
  <r>
    <x v="48"/>
    <x v="1"/>
    <x v="0"/>
    <x v="0"/>
    <x v="0"/>
    <n v="6"/>
    <n v="2034"/>
    <n v="2160"/>
    <n v="12204"/>
    <n v="12960"/>
    <n v="756"/>
    <n v="108"/>
    <n v="12312"/>
    <n v="5.8333333333333334E-2"/>
  </r>
  <r>
    <x v="49"/>
    <x v="4"/>
    <x v="2"/>
    <x v="0"/>
    <x v="0"/>
    <n v="13"/>
    <n v="2034"/>
    <n v="2160"/>
    <n v="26442"/>
    <n v="28080"/>
    <n v="1638"/>
    <n v="234"/>
    <n v="26676"/>
    <n v="5.8333333333333334E-2"/>
  </r>
  <r>
    <x v="50"/>
    <x v="6"/>
    <x v="2"/>
    <x v="4"/>
    <x v="0"/>
    <n v="4"/>
    <n v="3042"/>
    <n v="3240"/>
    <n v="12168"/>
    <n v="12960"/>
    <n v="792"/>
    <n v="144"/>
    <n v="12312"/>
    <n v="6.1111111111111109E-2"/>
  </r>
  <r>
    <x v="50"/>
    <x v="9"/>
    <x v="3"/>
    <x v="4"/>
    <x v="0"/>
    <n v="21"/>
    <n v="3042"/>
    <n v="3240"/>
    <n v="63882"/>
    <n v="68040"/>
    <n v="4158"/>
    <n v="756"/>
    <n v="64638"/>
    <n v="6.1111111111111109E-2"/>
  </r>
  <r>
    <x v="50"/>
    <x v="6"/>
    <x v="2"/>
    <x v="12"/>
    <x v="0"/>
    <n v="16"/>
    <n v="3726"/>
    <n v="3960"/>
    <n v="59616"/>
    <n v="63360"/>
    <n v="3744"/>
    <n v="576"/>
    <n v="60192"/>
    <n v="5.909090909090909E-2"/>
  </r>
  <r>
    <x v="50"/>
    <x v="2"/>
    <x v="1"/>
    <x v="3"/>
    <x v="0"/>
    <n v="10"/>
    <n v="2196"/>
    <n v="2340"/>
    <n v="21960"/>
    <n v="23400"/>
    <n v="1440"/>
    <n v="270"/>
    <n v="22230"/>
    <n v="6.1538461538461542E-2"/>
  </r>
  <r>
    <x v="51"/>
    <x v="2"/>
    <x v="1"/>
    <x v="10"/>
    <x v="0"/>
    <n v="3"/>
    <n v="4482"/>
    <n v="4770"/>
    <n v="13446"/>
    <n v="14310"/>
    <n v="864"/>
    <n v="148.5"/>
    <n v="13594.5"/>
    <n v="6.0377358490566038E-2"/>
  </r>
  <r>
    <x v="51"/>
    <x v="8"/>
    <x v="4"/>
    <x v="8"/>
    <x v="0"/>
    <n v="1"/>
    <n v="5148"/>
    <n v="5490"/>
    <n v="5148"/>
    <n v="5490"/>
    <n v="342"/>
    <n v="67.5"/>
    <n v="5215.5"/>
    <n v="6.2295081967213117E-2"/>
  </r>
  <r>
    <x v="52"/>
    <x v="8"/>
    <x v="4"/>
    <x v="2"/>
    <x v="0"/>
    <n v="13"/>
    <n v="3978"/>
    <n v="4230"/>
    <n v="51714"/>
    <n v="54990"/>
    <n v="3276"/>
    <n v="526.5"/>
    <n v="52240.5"/>
    <n v="5.9574468085106386E-2"/>
  </r>
  <r>
    <x v="52"/>
    <x v="4"/>
    <x v="2"/>
    <x v="9"/>
    <x v="0"/>
    <n v="15"/>
    <n v="2106"/>
    <n v="2250"/>
    <n v="31590"/>
    <n v="33750"/>
    <n v="2160"/>
    <n v="472.5"/>
    <n v="32062.5"/>
    <n v="6.4000000000000001E-2"/>
  </r>
  <r>
    <x v="52"/>
    <x v="8"/>
    <x v="4"/>
    <x v="2"/>
    <x v="0"/>
    <n v="5"/>
    <n v="3978"/>
    <n v="4230"/>
    <n v="19890"/>
    <n v="21150"/>
    <n v="1260"/>
    <n v="202.5"/>
    <n v="20092.5"/>
    <n v="5.9574468085106386E-2"/>
  </r>
  <r>
    <x v="53"/>
    <x v="7"/>
    <x v="4"/>
    <x v="0"/>
    <x v="0"/>
    <n v="25"/>
    <n v="2034"/>
    <n v="2160"/>
    <n v="50850"/>
    <n v="54000"/>
    <n v="3150"/>
    <n v="450"/>
    <n v="51300"/>
    <n v="5.8333333333333334E-2"/>
  </r>
  <r>
    <x v="53"/>
    <x v="0"/>
    <x v="0"/>
    <x v="7"/>
    <x v="0"/>
    <n v="8"/>
    <n v="2034"/>
    <n v="2160"/>
    <n v="19890"/>
    <n v="21150"/>
    <n v="1260"/>
    <n v="202.5"/>
    <n v="20092.5"/>
    <n v="5.9574468085106386E-2"/>
  </r>
  <r>
    <x v="53"/>
    <x v="0"/>
    <x v="0"/>
    <x v="11"/>
    <x v="0"/>
    <n v="21"/>
    <n v="3582"/>
    <n v="3870"/>
    <n v="21276"/>
    <n v="22680"/>
    <n v="1404"/>
    <n v="270"/>
    <n v="21546"/>
    <n v="6.1904761904761907E-2"/>
  </r>
  <r>
    <x v="53"/>
    <x v="0"/>
    <x v="0"/>
    <x v="9"/>
    <x v="0"/>
    <n v="16"/>
    <n v="3978"/>
    <n v="4230"/>
    <n v="23166"/>
    <n v="24750"/>
    <n v="1584"/>
    <n v="346.5"/>
    <n v="23512.5"/>
    <n v="6.4000000000000001E-2"/>
  </r>
  <r>
    <x v="54"/>
    <x v="5"/>
    <x v="3"/>
    <x v="11"/>
    <x v="0"/>
    <n v="23"/>
    <n v="2196"/>
    <n v="2340"/>
    <n v="31914"/>
    <n v="34020"/>
    <n v="2106"/>
    <n v="405"/>
    <n v="32319"/>
    <n v="6.1904761904761907E-2"/>
  </r>
  <r>
    <x v="54"/>
    <x v="0"/>
    <x v="0"/>
    <x v="2"/>
    <x v="0"/>
    <n v="22"/>
    <n v="3978"/>
    <n v="4230"/>
    <n v="87516"/>
    <n v="93060"/>
    <n v="5544"/>
    <n v="891"/>
    <n v="88407"/>
    <n v="5.9574468085106386E-2"/>
  </r>
  <r>
    <x v="55"/>
    <x v="6"/>
    <x v="2"/>
    <x v="2"/>
    <x v="0"/>
    <n v="13"/>
    <n v="3978"/>
    <n v="4230"/>
    <n v="43758"/>
    <n v="46530"/>
    <n v="2772"/>
    <n v="445.5"/>
    <n v="44203.5"/>
    <n v="5.9574468085106386E-2"/>
  </r>
  <r>
    <x v="55"/>
    <x v="3"/>
    <x v="1"/>
    <x v="13"/>
    <x v="1"/>
    <n v="27"/>
    <n v="3042"/>
    <n v="3240"/>
    <n v="58860"/>
    <n v="63450"/>
    <n v="4590"/>
    <n v="1417.5"/>
    <n v="60277.5"/>
    <n v="7.2340425531914887E-2"/>
  </r>
  <r>
    <x v="56"/>
    <x v="0"/>
    <x v="0"/>
    <x v="9"/>
    <x v="0"/>
    <n v="27"/>
    <n v="3978"/>
    <n v="4230"/>
    <n v="52650"/>
    <n v="56250"/>
    <n v="3600"/>
    <n v="787.5"/>
    <n v="53437.5"/>
    <n v="6.4000000000000001E-2"/>
  </r>
  <r>
    <x v="56"/>
    <x v="9"/>
    <x v="3"/>
    <x v="16"/>
    <x v="0"/>
    <n v="27"/>
    <n v="3978"/>
    <n v="4230"/>
    <n v="20304"/>
    <n v="21600"/>
    <n v="1296"/>
    <n v="216"/>
    <n v="20520"/>
    <n v="0.06"/>
  </r>
  <r>
    <x v="57"/>
    <x v="1"/>
    <x v="0"/>
    <x v="8"/>
    <x v="0"/>
    <n v="27"/>
    <n v="5832"/>
    <n v="6210"/>
    <n v="61776"/>
    <n v="65880"/>
    <n v="4104"/>
    <n v="810"/>
    <n v="62586"/>
    <n v="6.2295081967213117E-2"/>
  </r>
  <r>
    <x v="57"/>
    <x v="1"/>
    <x v="0"/>
    <x v="15"/>
    <x v="1"/>
    <n v="27"/>
    <n v="2196"/>
    <n v="2340"/>
    <n v="82566"/>
    <n v="89100"/>
    <n v="6534"/>
    <n v="2079"/>
    <n v="84645"/>
    <n v="7.3333333333333334E-2"/>
  </r>
  <r>
    <x v="58"/>
    <x v="3"/>
    <x v="1"/>
    <x v="4"/>
    <x v="0"/>
    <n v="27"/>
    <n v="3546"/>
    <n v="3780"/>
    <n v="24336"/>
    <n v="25920"/>
    <n v="1584"/>
    <n v="288"/>
    <n v="24624"/>
    <n v="6.1111111111111109E-2"/>
  </r>
  <r>
    <x v="59"/>
    <x v="9"/>
    <x v="3"/>
    <x v="11"/>
    <x v="0"/>
    <n v="12"/>
    <n v="3582"/>
    <n v="3870"/>
    <n v="3546"/>
    <n v="3780"/>
    <n v="234"/>
    <n v="45"/>
    <n v="3591"/>
    <n v="6.1904761904761907E-2"/>
  </r>
  <r>
    <x v="59"/>
    <x v="2"/>
    <x v="1"/>
    <x v="13"/>
    <x v="1"/>
    <n v="18"/>
    <n v="3978"/>
    <n v="4230"/>
    <n v="19620"/>
    <n v="21150"/>
    <n v="1530"/>
    <n v="472.5"/>
    <n v="20092.5"/>
    <n v="7.2340425531914887E-2"/>
  </r>
  <r>
    <x v="59"/>
    <x v="1"/>
    <x v="0"/>
    <x v="3"/>
    <x v="0"/>
    <n v="8"/>
    <n v="3978"/>
    <n v="4230"/>
    <n v="24156"/>
    <n v="25740"/>
    <n v="1584"/>
    <n v="297"/>
    <n v="24453"/>
    <n v="6.1538461538461542E-2"/>
  </r>
  <r>
    <x v="59"/>
    <x v="3"/>
    <x v="1"/>
    <x v="4"/>
    <x v="0"/>
    <n v="21"/>
    <n v="2034"/>
    <n v="2160"/>
    <n v="30420"/>
    <n v="32400"/>
    <n v="1980"/>
    <n v="360"/>
    <n v="30780"/>
    <n v="6.1111111111111109E-2"/>
  </r>
  <r>
    <x v="59"/>
    <x v="8"/>
    <x v="4"/>
    <x v="14"/>
    <x v="0"/>
    <n v="25"/>
    <n v="3042"/>
    <n v="3240"/>
    <n v="5904"/>
    <n v="6300"/>
    <n v="396"/>
    <n v="81"/>
    <n v="5985"/>
    <n v="6.2857142857142861E-2"/>
  </r>
  <r>
    <x v="60"/>
    <x v="3"/>
    <x v="1"/>
    <x v="5"/>
    <x v="0"/>
    <n v="12"/>
    <n v="5148"/>
    <n v="5490"/>
    <n v="64152"/>
    <n v="68310"/>
    <n v="4158"/>
    <n v="742.5"/>
    <n v="64894.5"/>
    <n v="6.0869565217391307E-2"/>
  </r>
  <r>
    <x v="60"/>
    <x v="7"/>
    <x v="4"/>
    <x v="16"/>
    <x v="0"/>
    <n v="9"/>
    <n v="2106"/>
    <n v="2250"/>
    <n v="77832"/>
    <n v="82800"/>
    <n v="4968"/>
    <n v="828"/>
    <n v="78660"/>
    <n v="0.06"/>
  </r>
  <r>
    <x v="60"/>
    <x v="0"/>
    <x v="0"/>
    <x v="0"/>
    <x v="0"/>
    <n v="23"/>
    <n v="4482"/>
    <n v="4770"/>
    <n v="28476"/>
    <n v="30240"/>
    <n v="1764"/>
    <n v="252"/>
    <n v="28728"/>
    <n v="5.8333333333333334E-2"/>
  </r>
  <r>
    <x v="61"/>
    <x v="9"/>
    <x v="3"/>
    <x v="16"/>
    <x v="0"/>
    <n v="23"/>
    <n v="3546"/>
    <n v="3780"/>
    <n v="57528"/>
    <n v="61200"/>
    <n v="3672"/>
    <n v="612"/>
    <n v="58140"/>
    <n v="0.06"/>
  </r>
  <r>
    <x v="61"/>
    <x v="3"/>
    <x v="1"/>
    <x v="10"/>
    <x v="0"/>
    <n v="20"/>
    <n v="4482"/>
    <n v="4770"/>
    <n v="31374"/>
    <n v="33390"/>
    <n v="2016"/>
    <n v="346.5"/>
    <n v="31720.5"/>
    <n v="6.0377358490566038E-2"/>
  </r>
  <r>
    <x v="61"/>
    <x v="3"/>
    <x v="1"/>
    <x v="6"/>
    <x v="0"/>
    <n v="25"/>
    <n v="4482"/>
    <n v="4770"/>
    <n v="70920"/>
    <n v="75600"/>
    <n v="4680"/>
    <n v="900"/>
    <n v="71820"/>
    <n v="6.1904761904761907E-2"/>
  </r>
  <r>
    <x v="61"/>
    <x v="0"/>
    <x v="0"/>
    <x v="11"/>
    <x v="0"/>
    <n v="4"/>
    <n v="2034"/>
    <n v="2160"/>
    <n v="53190"/>
    <n v="56700"/>
    <n v="3510"/>
    <n v="675"/>
    <n v="53865"/>
    <n v="6.1904761904761907E-2"/>
  </r>
  <r>
    <x v="61"/>
    <x v="2"/>
    <x v="1"/>
    <x v="11"/>
    <x v="0"/>
    <n v="24"/>
    <n v="3978"/>
    <n v="4230"/>
    <n v="85104"/>
    <n v="90720"/>
    <n v="5616"/>
    <n v="1080"/>
    <n v="86184"/>
    <n v="6.1904761904761907E-2"/>
  </r>
  <r>
    <x v="62"/>
    <x v="3"/>
    <x v="1"/>
    <x v="6"/>
    <x v="0"/>
    <n v="24"/>
    <n v="5832"/>
    <n v="6210"/>
    <n v="74466"/>
    <n v="79380"/>
    <n v="4914"/>
    <n v="945"/>
    <n v="75411"/>
    <n v="6.1904761904761907E-2"/>
  </r>
  <r>
    <x v="62"/>
    <x v="8"/>
    <x v="4"/>
    <x v="8"/>
    <x v="0"/>
    <n v="16"/>
    <n v="3978"/>
    <n v="4230"/>
    <n v="66924"/>
    <n v="71370"/>
    <n v="4446"/>
    <n v="877.5"/>
    <n v="67801.5"/>
    <n v="6.2295081967213117E-2"/>
  </r>
  <r>
    <x v="63"/>
    <x v="4"/>
    <x v="2"/>
    <x v="7"/>
    <x v="0"/>
    <n v="6"/>
    <n v="3978"/>
    <n v="4230"/>
    <n v="67626"/>
    <n v="71910"/>
    <n v="4284"/>
    <n v="688.5"/>
    <n v="68314.5"/>
    <n v="5.9574468085106386E-2"/>
  </r>
  <r>
    <x v="63"/>
    <x v="5"/>
    <x v="3"/>
    <x v="11"/>
    <x v="0"/>
    <n v="4"/>
    <n v="5148"/>
    <n v="5490"/>
    <n v="88650"/>
    <n v="94500"/>
    <n v="5850"/>
    <n v="1125"/>
    <n v="89775"/>
    <n v="6.1904761904761907E-2"/>
  </r>
  <r>
    <x v="63"/>
    <x v="2"/>
    <x v="1"/>
    <x v="0"/>
    <x v="0"/>
    <n v="24"/>
    <n v="5832"/>
    <n v="6210"/>
    <n v="50850"/>
    <n v="54000"/>
    <n v="3150"/>
    <n v="450"/>
    <n v="51300"/>
    <n v="5.8333333333333334E-2"/>
  </r>
  <r>
    <x v="63"/>
    <x v="6"/>
    <x v="2"/>
    <x v="13"/>
    <x v="1"/>
    <n v="21"/>
    <n v="2034"/>
    <n v="2160"/>
    <n v="35316"/>
    <n v="38070"/>
    <n v="2754"/>
    <n v="850.5"/>
    <n v="36166.5"/>
    <n v="7.2340425531914887E-2"/>
  </r>
  <r>
    <x v="63"/>
    <x v="1"/>
    <x v="0"/>
    <x v="14"/>
    <x v="0"/>
    <n v="13"/>
    <n v="5832"/>
    <n v="6210"/>
    <n v="56088"/>
    <n v="59850"/>
    <n v="3762"/>
    <n v="769.5"/>
    <n v="56857.5"/>
    <n v="6.2857142857142861E-2"/>
  </r>
  <r>
    <x v="63"/>
    <x v="1"/>
    <x v="0"/>
    <x v="9"/>
    <x v="0"/>
    <n v="2"/>
    <n v="3546"/>
    <n v="3780"/>
    <n v="4212"/>
    <n v="4500"/>
    <n v="288"/>
    <n v="63"/>
    <n v="4275"/>
    <n v="6.4000000000000001E-2"/>
  </r>
  <r>
    <x v="64"/>
    <x v="3"/>
    <x v="1"/>
    <x v="15"/>
    <x v="1"/>
    <n v="20"/>
    <n v="3726"/>
    <n v="3960"/>
    <n v="187650"/>
    <n v="202500"/>
    <n v="14850"/>
    <n v="4725"/>
    <n v="192375"/>
    <n v="7.3333333333333334E-2"/>
  </r>
  <r>
    <x v="64"/>
    <x v="0"/>
    <x v="0"/>
    <x v="5"/>
    <x v="0"/>
    <n v="21"/>
    <n v="3978"/>
    <n v="4230"/>
    <n v="99144"/>
    <n v="105570"/>
    <n v="6426"/>
    <n v="1147.5"/>
    <n v="100291.5"/>
    <n v="6.0869565217391307E-2"/>
  </r>
  <r>
    <x v="64"/>
    <x v="9"/>
    <x v="3"/>
    <x v="15"/>
    <x v="1"/>
    <n v="12"/>
    <n v="3042"/>
    <n v="3240"/>
    <n v="45036"/>
    <n v="48600"/>
    <n v="3564"/>
    <n v="1134"/>
    <n v="46170"/>
    <n v="7.3333333333333334E-2"/>
  </r>
  <r>
    <x v="64"/>
    <x v="0"/>
    <x v="0"/>
    <x v="4"/>
    <x v="0"/>
    <n v="23"/>
    <n v="3546"/>
    <n v="3780"/>
    <n v="42588"/>
    <n v="45360"/>
    <n v="2772"/>
    <n v="504"/>
    <n v="43092"/>
    <n v="6.1111111111111109E-2"/>
  </r>
  <r>
    <x v="65"/>
    <x v="1"/>
    <x v="0"/>
    <x v="10"/>
    <x v="0"/>
    <n v="23"/>
    <n v="4482"/>
    <n v="4770"/>
    <n v="44820"/>
    <n v="47700"/>
    <n v="2880"/>
    <n v="495"/>
    <n v="45315"/>
    <n v="6.0377358490566038E-2"/>
  </r>
  <r>
    <x v="65"/>
    <x v="7"/>
    <x v="4"/>
    <x v="0"/>
    <x v="0"/>
    <n v="24"/>
    <n v="3924"/>
    <n v="4230"/>
    <n v="26442"/>
    <n v="28080"/>
    <n v="1638"/>
    <n v="234"/>
    <n v="26676"/>
    <n v="5.8333333333333334E-2"/>
  </r>
  <r>
    <x v="65"/>
    <x v="4"/>
    <x v="2"/>
    <x v="3"/>
    <x v="0"/>
    <n v="25"/>
    <n v="2952"/>
    <n v="3150"/>
    <n v="39528"/>
    <n v="42120"/>
    <n v="2592"/>
    <n v="486"/>
    <n v="40014"/>
    <n v="6.1538461538461542E-2"/>
  </r>
  <r>
    <x v="65"/>
    <x v="8"/>
    <x v="4"/>
    <x v="1"/>
    <x v="1"/>
    <n v="17"/>
    <n v="3726"/>
    <n v="3960"/>
    <n v="21492"/>
    <n v="23220"/>
    <n v="1728"/>
    <n v="567"/>
    <n v="22059"/>
    <n v="7.441860465116279E-2"/>
  </r>
  <r>
    <x v="66"/>
    <x v="2"/>
    <x v="1"/>
    <x v="3"/>
    <x v="0"/>
    <n v="21"/>
    <n v="3978"/>
    <n v="4230"/>
    <n v="48312"/>
    <n v="51480"/>
    <n v="3168"/>
    <n v="594"/>
    <n v="48906"/>
    <n v="6.1538461538461542E-2"/>
  </r>
  <r>
    <x v="66"/>
    <x v="5"/>
    <x v="3"/>
    <x v="8"/>
    <x v="0"/>
    <n v="9"/>
    <n v="3726"/>
    <n v="3960"/>
    <n v="15444"/>
    <n v="16470"/>
    <n v="1026"/>
    <n v="202.5"/>
    <n v="15646.5"/>
    <n v="6.2295081967213117E-2"/>
  </r>
  <r>
    <x v="66"/>
    <x v="9"/>
    <x v="3"/>
    <x v="15"/>
    <x v="1"/>
    <n v="11"/>
    <n v="4482"/>
    <n v="4770"/>
    <n v="82566"/>
    <n v="89100"/>
    <n v="6534"/>
    <n v="2079"/>
    <n v="84645"/>
    <n v="7.3333333333333334E-2"/>
  </r>
  <r>
    <x v="66"/>
    <x v="4"/>
    <x v="2"/>
    <x v="12"/>
    <x v="0"/>
    <n v="4"/>
    <n v="3582"/>
    <n v="3870"/>
    <n v="52164"/>
    <n v="55440"/>
    <n v="3276"/>
    <n v="504"/>
    <n v="52668"/>
    <n v="5.909090909090909E-2"/>
  </r>
  <r>
    <x v="66"/>
    <x v="1"/>
    <x v="0"/>
    <x v="4"/>
    <x v="0"/>
    <n v="22"/>
    <n v="4482"/>
    <n v="4770"/>
    <n v="57798"/>
    <n v="61560"/>
    <n v="3762"/>
    <n v="684"/>
    <n v="58482"/>
    <n v="6.1111111111111109E-2"/>
  </r>
  <r>
    <x v="67"/>
    <x v="5"/>
    <x v="3"/>
    <x v="15"/>
    <x v="1"/>
    <n v="15"/>
    <n v="3924"/>
    <n v="4230"/>
    <n v="120096"/>
    <n v="129600"/>
    <n v="9504"/>
    <n v="3024"/>
    <n v="123120"/>
    <n v="7.3333333333333334E-2"/>
  </r>
  <r>
    <x v="67"/>
    <x v="2"/>
    <x v="1"/>
    <x v="15"/>
    <x v="1"/>
    <n v="23"/>
    <n v="7506"/>
    <n v="8100"/>
    <n v="7506"/>
    <n v="8100"/>
    <n v="594"/>
    <n v="189"/>
    <n v="7695"/>
    <n v="7.3333333333333334E-2"/>
  </r>
  <r>
    <x v="67"/>
    <x v="3"/>
    <x v="1"/>
    <x v="13"/>
    <x v="1"/>
    <n v="9"/>
    <n v="3546"/>
    <n v="3780"/>
    <n v="47088"/>
    <n v="50760"/>
    <n v="3672"/>
    <n v="1134"/>
    <n v="48222"/>
    <n v="7.2340425531914887E-2"/>
  </r>
  <r>
    <x v="67"/>
    <x v="4"/>
    <x v="2"/>
    <x v="12"/>
    <x v="0"/>
    <n v="7"/>
    <n v="3042"/>
    <n v="3240"/>
    <n v="89424"/>
    <n v="95040"/>
    <n v="5616"/>
    <n v="864"/>
    <n v="90288"/>
    <n v="5.909090909090909E-2"/>
  </r>
  <r>
    <x v="67"/>
    <x v="0"/>
    <x v="0"/>
    <x v="9"/>
    <x v="0"/>
    <n v="25"/>
    <n v="3042"/>
    <n v="3240"/>
    <n v="44226"/>
    <n v="47250"/>
    <n v="3024"/>
    <n v="661.5"/>
    <n v="44887.5"/>
    <n v="6.4000000000000001E-2"/>
  </r>
  <r>
    <x v="67"/>
    <x v="5"/>
    <x v="3"/>
    <x v="0"/>
    <x v="0"/>
    <n v="10"/>
    <n v="3978"/>
    <n v="4230"/>
    <n v="10170"/>
    <n v="10800"/>
    <n v="630"/>
    <n v="90"/>
    <n v="10260"/>
    <n v="5.8333333333333334E-2"/>
  </r>
  <r>
    <x v="67"/>
    <x v="2"/>
    <x v="1"/>
    <x v="14"/>
    <x v="0"/>
    <n v="8"/>
    <n v="5148"/>
    <n v="5490"/>
    <n v="8856"/>
    <n v="9450"/>
    <n v="594"/>
    <n v="121.5"/>
    <n v="8977.5"/>
    <n v="6.2857142857142861E-2"/>
  </r>
  <r>
    <x v="68"/>
    <x v="6"/>
    <x v="2"/>
    <x v="12"/>
    <x v="0"/>
    <n v="18"/>
    <n v="3042"/>
    <n v="3240"/>
    <n v="74520"/>
    <n v="79200"/>
    <n v="4680"/>
    <n v="720"/>
    <n v="75240"/>
    <n v="5.909090909090909E-2"/>
  </r>
  <r>
    <x v="68"/>
    <x v="7"/>
    <x v="4"/>
    <x v="5"/>
    <x v="0"/>
    <n v="8"/>
    <n v="5148"/>
    <n v="5490"/>
    <n v="110808"/>
    <n v="117990"/>
    <n v="7182"/>
    <n v="1282.5"/>
    <n v="112090.5"/>
    <n v="6.0869565217391307E-2"/>
  </r>
  <r>
    <x v="68"/>
    <x v="6"/>
    <x v="2"/>
    <x v="5"/>
    <x v="0"/>
    <n v="25"/>
    <n v="7506"/>
    <n v="8100"/>
    <n v="134136"/>
    <n v="142830"/>
    <n v="8694"/>
    <n v="1552.5"/>
    <n v="135688.5"/>
    <n v="6.0869565217391307E-2"/>
  </r>
  <r>
    <x v="68"/>
    <x v="5"/>
    <x v="3"/>
    <x v="12"/>
    <x v="0"/>
    <n v="7"/>
    <n v="3042"/>
    <n v="3240"/>
    <n v="29808"/>
    <n v="31680"/>
    <n v="1872"/>
    <n v="288"/>
    <n v="30096"/>
    <n v="5.909090909090909E-2"/>
  </r>
  <r>
    <x v="69"/>
    <x v="7"/>
    <x v="4"/>
    <x v="14"/>
    <x v="0"/>
    <n v="17"/>
    <n v="3978"/>
    <n v="4230"/>
    <n v="67896"/>
    <n v="72450"/>
    <n v="4554"/>
    <n v="931.5"/>
    <n v="68827.5"/>
    <n v="6.2857142857142861E-2"/>
  </r>
  <r>
    <x v="69"/>
    <x v="6"/>
    <x v="2"/>
    <x v="2"/>
    <x v="0"/>
    <n v="3"/>
    <n v="2952"/>
    <n v="3150"/>
    <n v="67626"/>
    <n v="71910"/>
    <n v="4284"/>
    <n v="688.5"/>
    <n v="68314.5"/>
    <n v="5.9574468085106386E-2"/>
  </r>
  <r>
    <x v="69"/>
    <x v="5"/>
    <x v="3"/>
    <x v="1"/>
    <x v="1"/>
    <n v="13"/>
    <n v="2034"/>
    <n v="2160"/>
    <n v="68058"/>
    <n v="73530"/>
    <n v="5472"/>
    <n v="1795.5"/>
    <n v="69853.5"/>
    <n v="7.441860465116279E-2"/>
  </r>
  <r>
    <x v="70"/>
    <x v="5"/>
    <x v="3"/>
    <x v="8"/>
    <x v="0"/>
    <n v="17"/>
    <n v="3582"/>
    <n v="3870"/>
    <n v="97812"/>
    <n v="104310"/>
    <n v="6498"/>
    <n v="1282.5"/>
    <n v="99094.5"/>
    <n v="6.2295081967213117E-2"/>
  </r>
  <r>
    <x v="70"/>
    <x v="0"/>
    <x v="0"/>
    <x v="5"/>
    <x v="0"/>
    <n v="22"/>
    <n v="3978"/>
    <n v="4230"/>
    <n v="139968"/>
    <n v="149040"/>
    <n v="9072"/>
    <n v="1620"/>
    <n v="141588"/>
    <n v="6.0869565217391307E-2"/>
  </r>
  <r>
    <x v="70"/>
    <x v="0"/>
    <x v="0"/>
    <x v="1"/>
    <x v="1"/>
    <n v="23"/>
    <n v="2196"/>
    <n v="2340"/>
    <n v="46566"/>
    <n v="50310"/>
    <n v="3744"/>
    <n v="1228.5"/>
    <n v="47794.5"/>
    <n v="7.441860465116279E-2"/>
  </r>
  <r>
    <x v="70"/>
    <x v="8"/>
    <x v="4"/>
    <x v="5"/>
    <x v="0"/>
    <n v="1"/>
    <n v="2034"/>
    <n v="2160"/>
    <n v="134136"/>
    <n v="142830"/>
    <n v="8694"/>
    <n v="1552.5"/>
    <n v="135688.5"/>
    <n v="6.0869565217391307E-2"/>
  </r>
  <r>
    <x v="70"/>
    <x v="3"/>
    <x v="1"/>
    <x v="10"/>
    <x v="0"/>
    <n v="25"/>
    <n v="5148"/>
    <n v="5490"/>
    <n v="17928"/>
    <n v="19080"/>
    <n v="1152"/>
    <n v="198"/>
    <n v="18126"/>
    <n v="6.0377358490566038E-2"/>
  </r>
  <r>
    <x v="70"/>
    <x v="1"/>
    <x v="0"/>
    <x v="1"/>
    <x v="1"/>
    <n v="22"/>
    <n v="3384"/>
    <n v="3600"/>
    <n v="17910"/>
    <n v="19350"/>
    <n v="1440"/>
    <n v="472.5"/>
    <n v="18382.5"/>
    <n v="7.441860465116279E-2"/>
  </r>
  <r>
    <x v="71"/>
    <x v="8"/>
    <x v="4"/>
    <x v="4"/>
    <x v="0"/>
    <n v="2"/>
    <n v="3978"/>
    <n v="4230"/>
    <n v="69966"/>
    <n v="74520"/>
    <n v="4554"/>
    <n v="828"/>
    <n v="70794"/>
    <n v="6.1111111111111109E-2"/>
  </r>
  <r>
    <x v="71"/>
    <x v="7"/>
    <x v="4"/>
    <x v="3"/>
    <x v="0"/>
    <n v="11"/>
    <n v="3582"/>
    <n v="3870"/>
    <n v="4392"/>
    <n v="4680"/>
    <n v="288"/>
    <n v="54"/>
    <n v="4446"/>
    <n v="6.1538461538461542E-2"/>
  </r>
  <r>
    <x v="72"/>
    <x v="8"/>
    <x v="4"/>
    <x v="7"/>
    <x v="0"/>
    <n v="11"/>
    <n v="3546"/>
    <n v="3780"/>
    <n v="19890"/>
    <n v="21150"/>
    <n v="1260"/>
    <n v="202.5"/>
    <n v="20092.5"/>
    <n v="5.9574468085106386E-2"/>
  </r>
  <r>
    <x v="72"/>
    <x v="4"/>
    <x v="2"/>
    <x v="8"/>
    <x v="0"/>
    <n v="1"/>
    <n v="7506"/>
    <n v="8100"/>
    <n v="128700"/>
    <n v="137250"/>
    <n v="8550"/>
    <n v="1687.5"/>
    <n v="130387.5"/>
    <n v="6.2295081967213117E-2"/>
  </r>
  <r>
    <x v="72"/>
    <x v="0"/>
    <x v="0"/>
    <x v="14"/>
    <x v="0"/>
    <n v="14"/>
    <n v="3978"/>
    <n v="4230"/>
    <n v="32472"/>
    <n v="34650"/>
    <n v="2178"/>
    <n v="445.5"/>
    <n v="32917.5"/>
    <n v="6.2857142857142861E-2"/>
  </r>
  <r>
    <x v="73"/>
    <x v="3"/>
    <x v="1"/>
    <x v="9"/>
    <x v="0"/>
    <n v="11"/>
    <n v="2034"/>
    <n v="2160"/>
    <n v="31590"/>
    <n v="33750"/>
    <n v="2160"/>
    <n v="472.5"/>
    <n v="32062.5"/>
    <n v="6.4000000000000001E-2"/>
  </r>
  <r>
    <x v="73"/>
    <x v="9"/>
    <x v="3"/>
    <x v="14"/>
    <x v="0"/>
    <n v="8"/>
    <n v="2952"/>
    <n v="3150"/>
    <n v="67896"/>
    <n v="72450"/>
    <n v="4554"/>
    <n v="931.5"/>
    <n v="68827.5"/>
    <n v="6.2857142857142861E-2"/>
  </r>
  <r>
    <x v="74"/>
    <x v="4"/>
    <x v="2"/>
    <x v="11"/>
    <x v="0"/>
    <n v="1"/>
    <n v="3546"/>
    <n v="3780"/>
    <n v="39006"/>
    <n v="41580"/>
    <n v="2574"/>
    <n v="495"/>
    <n v="39501"/>
    <n v="6.1904761904761907E-2"/>
  </r>
  <r>
    <x v="74"/>
    <x v="3"/>
    <x v="1"/>
    <x v="4"/>
    <x v="0"/>
    <n v="24"/>
    <n v="3546"/>
    <n v="3780"/>
    <n v="63882"/>
    <n v="68040"/>
    <n v="4158"/>
    <n v="756"/>
    <n v="64638"/>
    <n v="6.1111111111111109E-2"/>
  </r>
  <r>
    <x v="74"/>
    <x v="3"/>
    <x v="1"/>
    <x v="12"/>
    <x v="0"/>
    <n v="15"/>
    <n v="3978"/>
    <n v="4230"/>
    <n v="59616"/>
    <n v="63360"/>
    <n v="3744"/>
    <n v="576"/>
    <n v="60192"/>
    <n v="5.909090909090909E-2"/>
  </r>
  <r>
    <x v="75"/>
    <x v="8"/>
    <x v="4"/>
    <x v="12"/>
    <x v="0"/>
    <n v="20"/>
    <n v="3546"/>
    <n v="3780"/>
    <n v="29808"/>
    <n v="31680"/>
    <n v="1872"/>
    <n v="288"/>
    <n v="30096"/>
    <n v="5.909090909090909E-2"/>
  </r>
  <r>
    <x v="75"/>
    <x v="2"/>
    <x v="1"/>
    <x v="4"/>
    <x v="0"/>
    <n v="1"/>
    <n v="5148"/>
    <n v="5490"/>
    <n v="48672"/>
    <n v="51840"/>
    <n v="3168"/>
    <n v="576"/>
    <n v="49248"/>
    <n v="6.1111111111111109E-2"/>
  </r>
  <r>
    <x v="76"/>
    <x v="7"/>
    <x v="4"/>
    <x v="5"/>
    <x v="0"/>
    <n v="5"/>
    <n v="2196"/>
    <n v="2340"/>
    <n v="17496"/>
    <n v="18630"/>
    <n v="1134"/>
    <n v="202.5"/>
    <n v="17698.5"/>
    <n v="6.0869565217391307E-2"/>
  </r>
  <r>
    <x v="76"/>
    <x v="5"/>
    <x v="3"/>
    <x v="7"/>
    <x v="0"/>
    <n v="2"/>
    <n v="3924"/>
    <n v="4230"/>
    <n v="71604"/>
    <n v="76140"/>
    <n v="4536"/>
    <n v="729"/>
    <n v="72333"/>
    <n v="5.9574468085106386E-2"/>
  </r>
  <r>
    <x v="76"/>
    <x v="5"/>
    <x v="3"/>
    <x v="16"/>
    <x v="0"/>
    <n v="15"/>
    <n v="3978"/>
    <n v="4230"/>
    <n v="64296"/>
    <n v="68400"/>
    <n v="4104"/>
    <n v="684"/>
    <n v="64980"/>
    <n v="0.06"/>
  </r>
  <r>
    <x v="76"/>
    <x v="2"/>
    <x v="1"/>
    <x v="12"/>
    <x v="0"/>
    <n v="24"/>
    <n v="2106"/>
    <n v="2250"/>
    <n v="48438"/>
    <n v="51480"/>
    <n v="3042"/>
    <n v="468"/>
    <n v="48906"/>
    <n v="5.909090909090909E-2"/>
  </r>
  <r>
    <x v="76"/>
    <x v="9"/>
    <x v="3"/>
    <x v="14"/>
    <x v="0"/>
    <n v="23"/>
    <n v="5148"/>
    <n v="5490"/>
    <n v="8856"/>
    <n v="9450"/>
    <n v="594"/>
    <n v="121.5"/>
    <n v="8977.5"/>
    <n v="6.2857142857142861E-2"/>
  </r>
  <r>
    <x v="77"/>
    <x v="4"/>
    <x v="2"/>
    <x v="8"/>
    <x v="0"/>
    <n v="20"/>
    <n v="3546"/>
    <n v="3780"/>
    <n v="72072"/>
    <n v="76860"/>
    <n v="4788"/>
    <n v="945"/>
    <n v="73017"/>
    <n v="6.2295081967213117E-2"/>
  </r>
  <r>
    <x v="77"/>
    <x v="1"/>
    <x v="0"/>
    <x v="0"/>
    <x v="0"/>
    <n v="23"/>
    <n v="3546"/>
    <n v="3780"/>
    <n v="36612"/>
    <n v="38880"/>
    <n v="2268"/>
    <n v="324"/>
    <n v="36936"/>
    <n v="5.8333333333333334E-2"/>
  </r>
  <r>
    <x v="78"/>
    <x v="9"/>
    <x v="3"/>
    <x v="7"/>
    <x v="0"/>
    <n v="22"/>
    <n v="5148"/>
    <n v="5490"/>
    <n v="87516"/>
    <n v="93060"/>
    <n v="5544"/>
    <n v="891"/>
    <n v="88407"/>
    <n v="5.9574468085106386E-2"/>
  </r>
  <r>
    <x v="78"/>
    <x v="7"/>
    <x v="4"/>
    <x v="9"/>
    <x v="0"/>
    <n v="10"/>
    <n v="3384"/>
    <n v="3600"/>
    <n v="52650"/>
    <n v="56250"/>
    <n v="3600"/>
    <n v="787.5"/>
    <n v="53437.5"/>
    <n v="6.4000000000000001E-2"/>
  </r>
  <r>
    <x v="78"/>
    <x v="3"/>
    <x v="1"/>
    <x v="15"/>
    <x v="1"/>
    <n v="5"/>
    <n v="3042"/>
    <n v="3240"/>
    <n v="7506"/>
    <n v="8100"/>
    <n v="594"/>
    <n v="189"/>
    <n v="7695"/>
    <n v="7.3333333333333334E-2"/>
  </r>
  <r>
    <x v="78"/>
    <x v="5"/>
    <x v="3"/>
    <x v="8"/>
    <x v="0"/>
    <n v="12"/>
    <n v="3978"/>
    <n v="4230"/>
    <n v="30888"/>
    <n v="32940"/>
    <n v="2052"/>
    <n v="405"/>
    <n v="31293"/>
    <n v="6.2295081967213117E-2"/>
  </r>
  <r>
    <x v="78"/>
    <x v="7"/>
    <x v="4"/>
    <x v="5"/>
    <x v="0"/>
    <n v="19"/>
    <n v="3978"/>
    <n v="4230"/>
    <n v="46656"/>
    <n v="49680"/>
    <n v="3024"/>
    <n v="540"/>
    <n v="47196"/>
    <n v="6.0869565217391307E-2"/>
  </r>
  <r>
    <x v="78"/>
    <x v="4"/>
    <x v="2"/>
    <x v="3"/>
    <x v="0"/>
    <n v="18"/>
    <n v="3924"/>
    <n v="4230"/>
    <n v="43920"/>
    <n v="46800"/>
    <n v="2880"/>
    <n v="540"/>
    <n v="44460"/>
    <n v="6.1538461538461542E-2"/>
  </r>
  <r>
    <x v="78"/>
    <x v="9"/>
    <x v="3"/>
    <x v="7"/>
    <x v="0"/>
    <n v="1"/>
    <n v="2952"/>
    <n v="3150"/>
    <n v="3978"/>
    <n v="4230"/>
    <n v="252"/>
    <n v="40.5"/>
    <n v="4018.5"/>
    <n v="5.9574468085106386E-2"/>
  </r>
  <r>
    <x v="78"/>
    <x v="2"/>
    <x v="1"/>
    <x v="11"/>
    <x v="0"/>
    <n v="15"/>
    <n v="3042"/>
    <n v="3240"/>
    <n v="35460"/>
    <n v="37800"/>
    <n v="2340"/>
    <n v="450"/>
    <n v="35910"/>
    <n v="6.1904761904761907E-2"/>
  </r>
  <r>
    <x v="79"/>
    <x v="8"/>
    <x v="4"/>
    <x v="14"/>
    <x v="0"/>
    <n v="4"/>
    <n v="3978"/>
    <n v="4230"/>
    <n v="8856"/>
    <n v="9450"/>
    <n v="594"/>
    <n v="121.5"/>
    <n v="8977.5"/>
    <n v="6.2857142857142861E-2"/>
  </r>
  <r>
    <x v="80"/>
    <x v="2"/>
    <x v="1"/>
    <x v="3"/>
    <x v="0"/>
    <n v="16"/>
    <n v="2106"/>
    <n v="2250"/>
    <n v="26352"/>
    <n v="28080"/>
    <n v="1728"/>
    <n v="324"/>
    <n v="26676"/>
    <n v="6.1538461538461542E-2"/>
  </r>
  <r>
    <x v="81"/>
    <x v="1"/>
    <x v="0"/>
    <x v="16"/>
    <x v="0"/>
    <n v="10"/>
    <n v="2034"/>
    <n v="2160"/>
    <n v="50760"/>
    <n v="54000"/>
    <n v="3240"/>
    <n v="540"/>
    <n v="51300"/>
    <n v="0.06"/>
  </r>
  <r>
    <x v="81"/>
    <x v="4"/>
    <x v="2"/>
    <x v="3"/>
    <x v="0"/>
    <n v="21"/>
    <n v="4482"/>
    <n v="4770"/>
    <n v="32940"/>
    <n v="35100"/>
    <n v="2160"/>
    <n v="405"/>
    <n v="33345"/>
    <n v="6.1538461538461542E-2"/>
  </r>
  <r>
    <x v="82"/>
    <x v="1"/>
    <x v="0"/>
    <x v="13"/>
    <x v="1"/>
    <n v="7"/>
    <n v="3726"/>
    <n v="3960"/>
    <n v="66708"/>
    <n v="71910"/>
    <n v="5202"/>
    <n v="1606.5"/>
    <n v="68314.5"/>
    <n v="7.2340425531914887E-2"/>
  </r>
  <r>
    <x v="83"/>
    <x v="1"/>
    <x v="0"/>
    <x v="15"/>
    <x v="1"/>
    <n v="22"/>
    <n v="2952"/>
    <n v="3150"/>
    <n v="165132"/>
    <n v="178200"/>
    <n v="13068"/>
    <n v="4158"/>
    <n v="169290"/>
    <n v="7.3333333333333334E-2"/>
  </r>
  <r>
    <x v="83"/>
    <x v="0"/>
    <x v="0"/>
    <x v="13"/>
    <x v="1"/>
    <n v="15"/>
    <n v="3384"/>
    <n v="3600"/>
    <n v="7848"/>
    <n v="8460"/>
    <n v="612"/>
    <n v="189"/>
    <n v="8037"/>
    <n v="7.2340425531914887E-2"/>
  </r>
  <r>
    <x v="84"/>
    <x v="9"/>
    <x v="3"/>
    <x v="10"/>
    <x v="0"/>
    <n v="7"/>
    <n v="3546"/>
    <n v="3780"/>
    <n v="26892"/>
    <n v="28620"/>
    <n v="1728"/>
    <n v="297"/>
    <n v="27189"/>
    <n v="6.0377358490566038E-2"/>
  </r>
  <r>
    <x v="84"/>
    <x v="7"/>
    <x v="4"/>
    <x v="7"/>
    <x v="0"/>
    <n v="17"/>
    <n v="5148"/>
    <n v="5490"/>
    <n v="3978"/>
    <n v="4230"/>
    <n v="252"/>
    <n v="40.5"/>
    <n v="4018.5"/>
    <n v="5.9574468085106386E-2"/>
  </r>
  <r>
    <x v="84"/>
    <x v="5"/>
    <x v="3"/>
    <x v="12"/>
    <x v="0"/>
    <n v="20"/>
    <n v="2034"/>
    <n v="2160"/>
    <n v="52164"/>
    <n v="55440"/>
    <n v="3276"/>
    <n v="504"/>
    <n v="52668"/>
    <n v="5.909090909090909E-2"/>
  </r>
  <r>
    <x v="84"/>
    <x v="2"/>
    <x v="1"/>
    <x v="16"/>
    <x v="0"/>
    <n v="5"/>
    <n v="2196"/>
    <n v="2340"/>
    <n v="47376"/>
    <n v="50400"/>
    <n v="3024"/>
    <n v="504"/>
    <n v="47880"/>
    <n v="0.06"/>
  </r>
  <r>
    <x v="85"/>
    <x v="5"/>
    <x v="3"/>
    <x v="4"/>
    <x v="0"/>
    <n v="14"/>
    <n v="3546"/>
    <n v="3780"/>
    <n v="3042"/>
    <n v="3240"/>
    <n v="198"/>
    <n v="36"/>
    <n v="3078"/>
    <n v="6.1111111111111109E-2"/>
  </r>
  <r>
    <x v="85"/>
    <x v="0"/>
    <x v="0"/>
    <x v="9"/>
    <x v="0"/>
    <n v="6"/>
    <n v="3546"/>
    <n v="3780"/>
    <n v="8424"/>
    <n v="9000"/>
    <n v="576"/>
    <n v="126"/>
    <n v="8550"/>
    <n v="6.4000000000000001E-2"/>
  </r>
  <r>
    <x v="85"/>
    <x v="9"/>
    <x v="3"/>
    <x v="15"/>
    <x v="1"/>
    <n v="22"/>
    <n v="7506"/>
    <n v="8100"/>
    <n v="7506"/>
    <n v="8100"/>
    <n v="594"/>
    <n v="189"/>
    <n v="7695"/>
    <n v="7.3333333333333334E-2"/>
  </r>
  <r>
    <x v="85"/>
    <x v="8"/>
    <x v="4"/>
    <x v="5"/>
    <x v="0"/>
    <n v="6"/>
    <n v="3924"/>
    <n v="4230"/>
    <n v="87480"/>
    <n v="93150"/>
    <n v="5670"/>
    <n v="1012.5"/>
    <n v="88492.5"/>
    <n v="6.0869565217391307E-2"/>
  </r>
  <r>
    <x v="85"/>
    <x v="3"/>
    <x v="1"/>
    <x v="12"/>
    <x v="0"/>
    <n v="6"/>
    <n v="4482"/>
    <n v="4770"/>
    <n v="3726"/>
    <n v="3960"/>
    <n v="234"/>
    <n v="36"/>
    <n v="3762"/>
    <n v="5.909090909090909E-2"/>
  </r>
  <r>
    <x v="86"/>
    <x v="7"/>
    <x v="4"/>
    <x v="12"/>
    <x v="0"/>
    <n v="2"/>
    <n v="3546"/>
    <n v="3780"/>
    <n v="29808"/>
    <n v="31680"/>
    <n v="1872"/>
    <n v="288"/>
    <n v="30096"/>
    <n v="5.909090909090909E-2"/>
  </r>
  <r>
    <x v="86"/>
    <x v="6"/>
    <x v="2"/>
    <x v="11"/>
    <x v="0"/>
    <n v="24"/>
    <n v="3726"/>
    <n v="3960"/>
    <n v="85104"/>
    <n v="90720"/>
    <n v="5616"/>
    <n v="1080"/>
    <n v="86184"/>
    <n v="6.1904761904761907E-2"/>
  </r>
  <r>
    <x v="86"/>
    <x v="5"/>
    <x v="3"/>
    <x v="16"/>
    <x v="0"/>
    <n v="11"/>
    <n v="2106"/>
    <n v="2250"/>
    <n v="74448"/>
    <n v="79200"/>
    <n v="4752"/>
    <n v="792"/>
    <n v="75240"/>
    <n v="0.06"/>
  </r>
  <r>
    <x v="86"/>
    <x v="1"/>
    <x v="0"/>
    <x v="15"/>
    <x v="1"/>
    <n v="10"/>
    <n v="3546"/>
    <n v="3780"/>
    <n v="127602"/>
    <n v="137700"/>
    <n v="10098"/>
    <n v="3213"/>
    <n v="130815"/>
    <n v="7.3333333333333334E-2"/>
  </r>
  <r>
    <x v="86"/>
    <x v="6"/>
    <x v="2"/>
    <x v="0"/>
    <x v="0"/>
    <n v="7"/>
    <n v="3384"/>
    <n v="3600"/>
    <n v="4068"/>
    <n v="4320"/>
    <n v="252"/>
    <n v="36"/>
    <n v="4104"/>
    <n v="5.8333333333333334E-2"/>
  </r>
  <r>
    <x v="87"/>
    <x v="0"/>
    <x v="0"/>
    <x v="5"/>
    <x v="0"/>
    <n v="22"/>
    <n v="2106"/>
    <n v="2250"/>
    <n v="69984"/>
    <n v="74520"/>
    <n v="4536"/>
    <n v="810"/>
    <n v="70794"/>
    <n v="6.0869565217391307E-2"/>
  </r>
  <r>
    <x v="87"/>
    <x v="0"/>
    <x v="0"/>
    <x v="6"/>
    <x v="0"/>
    <n v="7"/>
    <n v="3924"/>
    <n v="4230"/>
    <n v="70920"/>
    <n v="75600"/>
    <n v="4680"/>
    <n v="900"/>
    <n v="71820"/>
    <n v="6.1904761904761907E-2"/>
  </r>
  <r>
    <x v="87"/>
    <x v="5"/>
    <x v="3"/>
    <x v="1"/>
    <x v="1"/>
    <n v="18"/>
    <n v="3582"/>
    <n v="3870"/>
    <n v="46566"/>
    <n v="50310"/>
    <n v="3744"/>
    <n v="1228.5"/>
    <n v="47794.5"/>
    <n v="7.441860465116279E-2"/>
  </r>
  <r>
    <x v="88"/>
    <x v="8"/>
    <x v="4"/>
    <x v="7"/>
    <x v="0"/>
    <n v="12"/>
    <n v="3582"/>
    <n v="3870"/>
    <n v="11934"/>
    <n v="12690"/>
    <n v="756"/>
    <n v="121.5"/>
    <n v="12055.5"/>
    <n v="5.9574468085106386E-2"/>
  </r>
  <r>
    <x v="88"/>
    <x v="1"/>
    <x v="0"/>
    <x v="10"/>
    <x v="0"/>
    <n v="19"/>
    <n v="3726"/>
    <n v="3960"/>
    <n v="35856"/>
    <n v="38160"/>
    <n v="2304"/>
    <n v="396"/>
    <n v="36252"/>
    <n v="6.0377358490566038E-2"/>
  </r>
  <r>
    <x v="88"/>
    <x v="7"/>
    <x v="4"/>
    <x v="13"/>
    <x v="1"/>
    <n v="23"/>
    <n v="3582"/>
    <n v="3870"/>
    <n v="62784"/>
    <n v="67680"/>
    <n v="4896"/>
    <n v="1512"/>
    <n v="64296"/>
    <n v="7.2340425531914887E-2"/>
  </r>
  <r>
    <x v="88"/>
    <x v="8"/>
    <x v="4"/>
    <x v="5"/>
    <x v="0"/>
    <n v="3"/>
    <n v="2952"/>
    <n v="3150"/>
    <n v="134136"/>
    <n v="142830"/>
    <n v="8694"/>
    <n v="1552.5"/>
    <n v="135688.5"/>
    <n v="6.0869565217391307E-2"/>
  </r>
  <r>
    <x v="89"/>
    <x v="2"/>
    <x v="1"/>
    <x v="13"/>
    <x v="1"/>
    <n v="24"/>
    <n v="3978"/>
    <n v="4230"/>
    <n v="15696"/>
    <n v="16920"/>
    <n v="1224"/>
    <n v="378"/>
    <n v="16074"/>
    <n v="7.2340425531914887E-2"/>
  </r>
  <r>
    <x v="89"/>
    <x v="7"/>
    <x v="4"/>
    <x v="15"/>
    <x v="1"/>
    <n v="25"/>
    <n v="2034"/>
    <n v="2160"/>
    <n v="45036"/>
    <n v="48600"/>
    <n v="3564"/>
    <n v="1134"/>
    <n v="46170"/>
    <n v="7.3333333333333334E-2"/>
  </r>
  <r>
    <x v="90"/>
    <x v="9"/>
    <x v="3"/>
    <x v="9"/>
    <x v="0"/>
    <n v="5"/>
    <n v="3924"/>
    <n v="4230"/>
    <n v="10530"/>
    <n v="11250"/>
    <n v="720"/>
    <n v="157.5"/>
    <n v="10687.5"/>
    <n v="6.4000000000000001E-2"/>
  </r>
  <r>
    <x v="91"/>
    <x v="6"/>
    <x v="2"/>
    <x v="8"/>
    <x v="0"/>
    <n v="2"/>
    <n v="5832"/>
    <n v="6210"/>
    <n v="102960"/>
    <n v="109800"/>
    <n v="6840"/>
    <n v="1350"/>
    <n v="104310"/>
    <n v="6.2295081967213117E-2"/>
  </r>
  <r>
    <x v="91"/>
    <x v="2"/>
    <x v="1"/>
    <x v="11"/>
    <x v="0"/>
    <n v="14"/>
    <n v="3546"/>
    <n v="3780"/>
    <n v="24822"/>
    <n v="26460"/>
    <n v="1638"/>
    <n v="315"/>
    <n v="25137"/>
    <n v="6.1904761904761907E-2"/>
  </r>
  <r>
    <x v="91"/>
    <x v="8"/>
    <x v="4"/>
    <x v="5"/>
    <x v="0"/>
    <n v="6"/>
    <n v="2034"/>
    <n v="2160"/>
    <n v="5832"/>
    <n v="6210"/>
    <n v="378"/>
    <n v="67.5"/>
    <n v="5899.5"/>
    <n v="6.0869565217391307E-2"/>
  </r>
  <r>
    <x v="92"/>
    <x v="8"/>
    <x v="4"/>
    <x v="3"/>
    <x v="0"/>
    <n v="13"/>
    <n v="2034"/>
    <n v="2160"/>
    <n v="13176"/>
    <n v="14040"/>
    <n v="864"/>
    <n v="162"/>
    <n v="13338"/>
    <n v="6.1538461538461542E-2"/>
  </r>
  <r>
    <x v="93"/>
    <x v="6"/>
    <x v="2"/>
    <x v="5"/>
    <x v="0"/>
    <n v="4"/>
    <n v="3042"/>
    <n v="3240"/>
    <n v="64152"/>
    <n v="68310"/>
    <n v="4158"/>
    <n v="742.5"/>
    <n v="64894.5"/>
    <n v="6.0869565217391307E-2"/>
  </r>
  <r>
    <x v="93"/>
    <x v="9"/>
    <x v="3"/>
    <x v="15"/>
    <x v="1"/>
    <n v="21"/>
    <n v="3042"/>
    <n v="3240"/>
    <n v="120096"/>
    <n v="129600"/>
    <n v="9504"/>
    <n v="3024"/>
    <n v="123120"/>
    <n v="7.3333333333333334E-2"/>
  </r>
  <r>
    <x v="93"/>
    <x v="1"/>
    <x v="0"/>
    <x v="3"/>
    <x v="0"/>
    <n v="16"/>
    <n v="3726"/>
    <n v="3960"/>
    <n v="48312"/>
    <n v="51480"/>
    <n v="3168"/>
    <n v="594"/>
    <n v="48906"/>
    <n v="6.1538461538461542E-2"/>
  </r>
  <r>
    <x v="93"/>
    <x v="1"/>
    <x v="0"/>
    <x v="3"/>
    <x v="0"/>
    <n v="10"/>
    <n v="2196"/>
    <n v="2340"/>
    <n v="4392"/>
    <n v="4680"/>
    <n v="288"/>
    <n v="54"/>
    <n v="4446"/>
    <n v="6.1538461538461542E-2"/>
  </r>
  <r>
    <x v="94"/>
    <x v="0"/>
    <x v="0"/>
    <x v="12"/>
    <x v="0"/>
    <n v="3"/>
    <n v="4482"/>
    <n v="4770"/>
    <n v="78246"/>
    <n v="83160"/>
    <n v="4914"/>
    <n v="756"/>
    <n v="79002"/>
    <n v="5.909090909090909E-2"/>
  </r>
  <r>
    <x v="94"/>
    <x v="0"/>
    <x v="0"/>
    <x v="6"/>
    <x v="0"/>
    <n v="1"/>
    <n v="5148"/>
    <n v="5490"/>
    <n v="21276"/>
    <n v="22680"/>
    <n v="1404"/>
    <n v="270"/>
    <n v="21546"/>
    <n v="6.1904761904761907E-2"/>
  </r>
  <r>
    <x v="94"/>
    <x v="4"/>
    <x v="2"/>
    <x v="0"/>
    <x v="0"/>
    <n v="13"/>
    <n v="3978"/>
    <n v="4230"/>
    <n v="26442"/>
    <n v="28080"/>
    <n v="1638"/>
    <n v="234"/>
    <n v="26676"/>
    <n v="5.8333333333333334E-2"/>
  </r>
  <r>
    <x v="94"/>
    <x v="4"/>
    <x v="2"/>
    <x v="8"/>
    <x v="0"/>
    <n v="15"/>
    <n v="2106"/>
    <n v="2250"/>
    <n v="77220"/>
    <n v="82350"/>
    <n v="5130"/>
    <n v="1012.5"/>
    <n v="78232.5"/>
    <n v="6.2295081967213117E-2"/>
  </r>
  <r>
    <x v="94"/>
    <x v="5"/>
    <x v="3"/>
    <x v="2"/>
    <x v="0"/>
    <n v="5"/>
    <n v="3978"/>
    <n v="4230"/>
    <n v="51714"/>
    <n v="54990"/>
    <n v="3276"/>
    <n v="526.5"/>
    <n v="52240.5"/>
    <n v="5.9574468085106386E-2"/>
  </r>
  <r>
    <x v="94"/>
    <x v="0"/>
    <x v="0"/>
    <x v="7"/>
    <x v="0"/>
    <n v="25"/>
    <n v="2034"/>
    <n v="2160"/>
    <n v="75582"/>
    <n v="80370"/>
    <n v="4788"/>
    <n v="769.5"/>
    <n v="76351.5"/>
    <n v="5.9574468085106386E-2"/>
  </r>
  <r>
    <x v="94"/>
    <x v="3"/>
    <x v="1"/>
    <x v="13"/>
    <x v="1"/>
    <n v="8"/>
    <n v="2034"/>
    <n v="2160"/>
    <n v="23544"/>
    <n v="25380"/>
    <n v="1836"/>
    <n v="567"/>
    <n v="24111"/>
    <n v="7.2340425531914887E-2"/>
  </r>
  <r>
    <x v="95"/>
    <x v="0"/>
    <x v="0"/>
    <x v="10"/>
    <x v="0"/>
    <n v="21"/>
    <n v="3582"/>
    <n v="3870"/>
    <n v="71712"/>
    <n v="76320"/>
    <n v="4608"/>
    <n v="792"/>
    <n v="72504"/>
    <n v="6.0377358490566038E-2"/>
  </r>
  <r>
    <x v="95"/>
    <x v="1"/>
    <x v="0"/>
    <x v="12"/>
    <x v="0"/>
    <n v="16"/>
    <n v="3978"/>
    <n v="4230"/>
    <n v="52164"/>
    <n v="55440"/>
    <n v="3276"/>
    <n v="504"/>
    <n v="52668"/>
    <n v="5.909090909090909E-2"/>
  </r>
  <r>
    <x v="95"/>
    <x v="1"/>
    <x v="0"/>
    <x v="1"/>
    <x v="1"/>
    <n v="23"/>
    <n v="2196"/>
    <n v="2340"/>
    <n v="71640"/>
    <n v="77400"/>
    <n v="5760"/>
    <n v="1890"/>
    <n v="73530"/>
    <n v="7.441860465116279E-2"/>
  </r>
  <r>
    <x v="96"/>
    <x v="1"/>
    <x v="0"/>
    <x v="10"/>
    <x v="0"/>
    <n v="22"/>
    <n v="3978"/>
    <n v="4230"/>
    <n v="8964"/>
    <n v="9540"/>
    <n v="576"/>
    <n v="99"/>
    <n v="9063"/>
    <n v="6.0377358490566038E-2"/>
  </r>
  <r>
    <x v="96"/>
    <x v="0"/>
    <x v="0"/>
    <x v="14"/>
    <x v="0"/>
    <n v="13"/>
    <n v="3978"/>
    <n v="4230"/>
    <n v="5904"/>
    <n v="6300"/>
    <n v="396"/>
    <n v="81"/>
    <n v="5985"/>
    <n v="6.2857142857142861E-2"/>
  </r>
  <r>
    <x v="96"/>
    <x v="8"/>
    <x v="4"/>
    <x v="15"/>
    <x v="1"/>
    <n v="27"/>
    <n v="3042"/>
    <n v="3240"/>
    <n v="150120"/>
    <n v="162000"/>
    <n v="11880"/>
    <n v="3780"/>
    <n v="153900"/>
    <n v="7.3333333333333334E-2"/>
  </r>
  <r>
    <x v="96"/>
    <x v="3"/>
    <x v="1"/>
    <x v="13"/>
    <x v="1"/>
    <n v="27"/>
    <n v="3978"/>
    <n v="4230"/>
    <n v="51012"/>
    <n v="54990"/>
    <n v="3978"/>
    <n v="1228.5"/>
    <n v="52240.5"/>
    <n v="7.2340425531914887E-2"/>
  </r>
  <r>
    <x v="97"/>
    <x v="4"/>
    <x v="2"/>
    <x v="4"/>
    <x v="0"/>
    <n v="27"/>
    <n v="3978"/>
    <n v="4230"/>
    <n v="33462"/>
    <n v="35640"/>
    <n v="2178"/>
    <n v="396"/>
    <n v="33858"/>
    <n v="6.1111111111111109E-2"/>
  </r>
  <r>
    <x v="97"/>
    <x v="5"/>
    <x v="3"/>
    <x v="12"/>
    <x v="0"/>
    <n v="27"/>
    <n v="5832"/>
    <n v="6210"/>
    <n v="33534"/>
    <n v="35640"/>
    <n v="2106"/>
    <n v="324"/>
    <n v="33858"/>
    <n v="5.909090909090909E-2"/>
  </r>
  <r>
    <x v="97"/>
    <x v="0"/>
    <x v="0"/>
    <x v="14"/>
    <x v="0"/>
    <n v="27"/>
    <n v="2196"/>
    <n v="2340"/>
    <n v="26568"/>
    <n v="28350"/>
    <n v="1782"/>
    <n v="364.5"/>
    <n v="26932.5"/>
    <n v="6.2857142857142861E-2"/>
  </r>
  <r>
    <x v="98"/>
    <x v="2"/>
    <x v="1"/>
    <x v="1"/>
    <x v="1"/>
    <n v="27"/>
    <n v="3546"/>
    <n v="3780"/>
    <n v="21492"/>
    <n v="23220"/>
    <n v="1728"/>
    <n v="567"/>
    <n v="22059"/>
    <n v="7.441860465116279E-2"/>
  </r>
  <r>
    <x v="98"/>
    <x v="9"/>
    <x v="3"/>
    <x v="0"/>
    <x v="0"/>
    <n v="12"/>
    <n v="3582"/>
    <n v="3870"/>
    <n v="2034"/>
    <n v="2160"/>
    <n v="126"/>
    <n v="18"/>
    <n v="2052"/>
    <n v="5.8333333333333334E-2"/>
  </r>
  <r>
    <x v="99"/>
    <x v="8"/>
    <x v="4"/>
    <x v="16"/>
    <x v="0"/>
    <n v="18"/>
    <n v="3978"/>
    <n v="4230"/>
    <n v="43992"/>
    <n v="46800"/>
    <n v="2808"/>
    <n v="468"/>
    <n v="44460"/>
    <n v="0.06"/>
  </r>
  <r>
    <x v="99"/>
    <x v="9"/>
    <x v="3"/>
    <x v="13"/>
    <x v="1"/>
    <n v="8"/>
    <n v="3978"/>
    <n v="4230"/>
    <n v="70632"/>
    <n v="76140"/>
    <n v="5508"/>
    <n v="1701"/>
    <n v="72333"/>
    <n v="7.2340425531914887E-2"/>
  </r>
  <r>
    <x v="99"/>
    <x v="3"/>
    <x v="1"/>
    <x v="5"/>
    <x v="0"/>
    <n v="21"/>
    <n v="2034"/>
    <n v="2160"/>
    <n v="128304"/>
    <n v="136620"/>
    <n v="8316"/>
    <n v="1485"/>
    <n v="129789"/>
    <n v="6.0869565217391307E-2"/>
  </r>
  <r>
    <x v="99"/>
    <x v="5"/>
    <x v="3"/>
    <x v="11"/>
    <x v="0"/>
    <n v="25"/>
    <n v="3042"/>
    <n v="3240"/>
    <n v="31914"/>
    <n v="34020"/>
    <n v="2106"/>
    <n v="405"/>
    <n v="32319"/>
    <n v="6.1904761904761907E-2"/>
  </r>
  <r>
    <x v="100"/>
    <x v="4"/>
    <x v="2"/>
    <x v="14"/>
    <x v="0"/>
    <n v="12"/>
    <n v="5148"/>
    <n v="5490"/>
    <n v="14760"/>
    <n v="15750"/>
    <n v="990"/>
    <n v="202.5"/>
    <n v="14962.5"/>
    <n v="6.2857142857142861E-2"/>
  </r>
  <r>
    <x v="100"/>
    <x v="7"/>
    <x v="4"/>
    <x v="12"/>
    <x v="0"/>
    <n v="9"/>
    <n v="2106"/>
    <n v="2250"/>
    <n v="93150"/>
    <n v="99000"/>
    <n v="5850"/>
    <n v="900"/>
    <n v="94050"/>
    <n v="5.909090909090909E-2"/>
  </r>
  <r>
    <x v="100"/>
    <x v="2"/>
    <x v="1"/>
    <x v="1"/>
    <x v="1"/>
    <n v="23"/>
    <n v="4482"/>
    <n v="4770"/>
    <n v="82386"/>
    <n v="89010"/>
    <n v="6624"/>
    <n v="2173.5"/>
    <n v="84559.5"/>
    <n v="7.441860465116279E-2"/>
  </r>
  <r>
    <x v="100"/>
    <x v="5"/>
    <x v="3"/>
    <x v="3"/>
    <x v="0"/>
    <n v="23"/>
    <n v="3546"/>
    <n v="3780"/>
    <n v="19764"/>
    <n v="21060"/>
    <n v="1296"/>
    <n v="243"/>
    <n v="20007"/>
    <n v="6.1538461538461542E-2"/>
  </r>
  <r>
    <x v="101"/>
    <x v="6"/>
    <x v="2"/>
    <x v="0"/>
    <x v="0"/>
    <n v="20"/>
    <n v="4482"/>
    <n v="4770"/>
    <n v="36612"/>
    <n v="38880"/>
    <n v="2268"/>
    <n v="324"/>
    <n v="36936"/>
    <n v="5.8333333333333334E-2"/>
  </r>
  <r>
    <x v="101"/>
    <x v="7"/>
    <x v="4"/>
    <x v="15"/>
    <x v="1"/>
    <n v="25"/>
    <n v="4482"/>
    <n v="4770"/>
    <n v="112590"/>
    <n v="121500"/>
    <n v="8910"/>
    <n v="2835"/>
    <n v="115425"/>
    <n v="7.3333333333333334E-2"/>
  </r>
  <r>
    <x v="101"/>
    <x v="9"/>
    <x v="3"/>
    <x v="6"/>
    <x v="0"/>
    <n v="4"/>
    <n v="2034"/>
    <n v="2160"/>
    <n v="28368"/>
    <n v="30240"/>
    <n v="1872"/>
    <n v="360"/>
    <n v="28728"/>
    <n v="6.1904761904761907E-2"/>
  </r>
  <r>
    <x v="101"/>
    <x v="3"/>
    <x v="1"/>
    <x v="9"/>
    <x v="0"/>
    <n v="24"/>
    <n v="3978"/>
    <n v="4230"/>
    <n v="21060"/>
    <n v="22500"/>
    <n v="1440"/>
    <n v="315"/>
    <n v="21375"/>
    <n v="6.4000000000000001E-2"/>
  </r>
  <r>
    <x v="101"/>
    <x v="4"/>
    <x v="2"/>
    <x v="16"/>
    <x v="0"/>
    <n v="24"/>
    <n v="5832"/>
    <n v="6210"/>
    <n v="16920"/>
    <n v="18000"/>
    <n v="1080"/>
    <n v="180"/>
    <n v="17100"/>
    <n v="0.06"/>
  </r>
  <r>
    <x v="102"/>
    <x v="4"/>
    <x v="2"/>
    <x v="12"/>
    <x v="0"/>
    <n v="16"/>
    <n v="3978"/>
    <n v="4230"/>
    <n v="85698"/>
    <n v="91080"/>
    <n v="5382"/>
    <n v="828"/>
    <n v="86526"/>
    <n v="5.909090909090909E-2"/>
  </r>
  <r>
    <x v="102"/>
    <x v="1"/>
    <x v="0"/>
    <x v="15"/>
    <x v="1"/>
    <n v="6"/>
    <n v="3978"/>
    <n v="4230"/>
    <n v="52542"/>
    <n v="56700"/>
    <n v="4158"/>
    <n v="1323"/>
    <n v="53865"/>
    <n v="7.3333333333333334E-2"/>
  </r>
  <r>
    <x v="103"/>
    <x v="5"/>
    <x v="3"/>
    <x v="1"/>
    <x v="1"/>
    <n v="4"/>
    <n v="5148"/>
    <n v="5490"/>
    <n v="60894"/>
    <n v="65790"/>
    <n v="4896"/>
    <n v="1606.5"/>
    <n v="62500.5"/>
    <n v="7.441860465116279E-2"/>
  </r>
  <r>
    <x v="103"/>
    <x v="1"/>
    <x v="0"/>
    <x v="13"/>
    <x v="1"/>
    <n v="24"/>
    <n v="5832"/>
    <n v="6210"/>
    <n v="15696"/>
    <n v="16920"/>
    <n v="1224"/>
    <n v="378"/>
    <n v="16074"/>
    <n v="7.2340425531914887E-2"/>
  </r>
  <r>
    <x v="103"/>
    <x v="2"/>
    <x v="1"/>
    <x v="7"/>
    <x v="0"/>
    <n v="21"/>
    <n v="2034"/>
    <n v="2160"/>
    <n v="47736"/>
    <n v="50760"/>
    <n v="3024"/>
    <n v="486"/>
    <n v="48222"/>
    <n v="5.9574468085106386E-2"/>
  </r>
  <r>
    <x v="103"/>
    <x v="3"/>
    <x v="1"/>
    <x v="13"/>
    <x v="1"/>
    <n v="13"/>
    <n v="5832"/>
    <n v="6210"/>
    <n v="7848"/>
    <n v="8460"/>
    <n v="612"/>
    <n v="189"/>
    <n v="8037"/>
    <n v="7.2340425531914887E-2"/>
  </r>
  <r>
    <x v="103"/>
    <x v="4"/>
    <x v="2"/>
    <x v="9"/>
    <x v="0"/>
    <n v="2"/>
    <n v="3546"/>
    <n v="3780"/>
    <n v="27378"/>
    <n v="29250"/>
    <n v="1872"/>
    <n v="409.5"/>
    <n v="27787.5"/>
    <n v="6.4000000000000001E-2"/>
  </r>
  <r>
    <x v="104"/>
    <x v="6"/>
    <x v="2"/>
    <x v="12"/>
    <x v="0"/>
    <n v="20"/>
    <n v="3726"/>
    <n v="3960"/>
    <n v="3726"/>
    <n v="3960"/>
    <n v="234"/>
    <n v="36"/>
    <n v="3762"/>
    <n v="5.909090909090909E-2"/>
  </r>
  <r>
    <x v="104"/>
    <x v="1"/>
    <x v="0"/>
    <x v="5"/>
    <x v="0"/>
    <n v="21"/>
    <n v="3978"/>
    <n v="4230"/>
    <n v="23328"/>
    <n v="24840"/>
    <n v="1512"/>
    <n v="270"/>
    <n v="23598"/>
    <n v="6.0869565217391307E-2"/>
  </r>
  <r>
    <x v="104"/>
    <x v="8"/>
    <x v="4"/>
    <x v="5"/>
    <x v="0"/>
    <n v="12"/>
    <n v="3042"/>
    <n v="3240"/>
    <n v="46656"/>
    <n v="49680"/>
    <n v="3024"/>
    <n v="540"/>
    <n v="47196"/>
    <n v="6.0869565217391307E-2"/>
  </r>
  <r>
    <x v="104"/>
    <x v="0"/>
    <x v="0"/>
    <x v="13"/>
    <x v="1"/>
    <n v="23"/>
    <n v="3546"/>
    <n v="3780"/>
    <n v="98100"/>
    <n v="105750"/>
    <n v="7650"/>
    <n v="2362.5"/>
    <n v="100462.5"/>
    <n v="7.2340425531914887E-2"/>
  </r>
  <r>
    <x v="104"/>
    <x v="6"/>
    <x v="2"/>
    <x v="8"/>
    <x v="0"/>
    <n v="23"/>
    <n v="4482"/>
    <n v="4770"/>
    <n v="10296"/>
    <n v="10980"/>
    <n v="684"/>
    <n v="135"/>
    <n v="10431"/>
    <n v="6.2295081967213117E-2"/>
  </r>
  <r>
    <x v="104"/>
    <x v="6"/>
    <x v="2"/>
    <x v="3"/>
    <x v="0"/>
    <n v="24"/>
    <n v="3924"/>
    <n v="4230"/>
    <n v="10980"/>
    <n v="11700"/>
    <n v="720"/>
    <n v="135"/>
    <n v="11115"/>
    <n v="6.1538461538461542E-2"/>
  </r>
  <r>
    <x v="104"/>
    <x v="8"/>
    <x v="4"/>
    <x v="1"/>
    <x v="1"/>
    <n v="25"/>
    <n v="2952"/>
    <n v="3150"/>
    <n v="60894"/>
    <n v="65790"/>
    <n v="4896"/>
    <n v="1606.5"/>
    <n v="62500.5"/>
    <n v="7.441860465116279E-2"/>
  </r>
  <r>
    <x v="105"/>
    <x v="2"/>
    <x v="1"/>
    <x v="15"/>
    <x v="1"/>
    <n v="17"/>
    <n v="3726"/>
    <n v="3960"/>
    <n v="127602"/>
    <n v="137700"/>
    <n v="10098"/>
    <n v="3213"/>
    <n v="130815"/>
    <n v="7.3333333333333334E-2"/>
  </r>
  <r>
    <x v="105"/>
    <x v="7"/>
    <x v="4"/>
    <x v="14"/>
    <x v="0"/>
    <n v="21"/>
    <n v="3978"/>
    <n v="4230"/>
    <n v="8856"/>
    <n v="9450"/>
    <n v="594"/>
    <n v="121.5"/>
    <n v="8977.5"/>
    <n v="6.2857142857142861E-2"/>
  </r>
  <r>
    <x v="105"/>
    <x v="0"/>
    <x v="0"/>
    <x v="1"/>
    <x v="1"/>
    <n v="9"/>
    <n v="3726"/>
    <n v="3960"/>
    <n v="75222"/>
    <n v="81270"/>
    <n v="6048"/>
    <n v="1984.5"/>
    <n v="77206.5"/>
    <n v="7.441860465116279E-2"/>
  </r>
  <r>
    <x v="105"/>
    <x v="3"/>
    <x v="1"/>
    <x v="0"/>
    <x v="0"/>
    <n v="11"/>
    <n v="4482"/>
    <n v="4770"/>
    <n v="28476"/>
    <n v="30240"/>
    <n v="1764"/>
    <n v="252"/>
    <n v="28728"/>
    <n v="5.8333333333333334E-2"/>
  </r>
  <r>
    <x v="106"/>
    <x v="8"/>
    <x v="4"/>
    <x v="2"/>
    <x v="0"/>
    <n v="4"/>
    <n v="3582"/>
    <n v="3870"/>
    <n v="19890"/>
    <n v="21150"/>
    <n v="1260"/>
    <n v="202.5"/>
    <n v="20092.5"/>
    <n v="5.9574468085106386E-2"/>
  </r>
  <r>
    <x v="106"/>
    <x v="0"/>
    <x v="0"/>
    <x v="13"/>
    <x v="1"/>
    <n v="22"/>
    <n v="4482"/>
    <n v="4770"/>
    <n v="62784"/>
    <n v="67680"/>
    <n v="4896"/>
    <n v="1512"/>
    <n v="64296"/>
    <n v="7.2340425531914887E-2"/>
  </r>
  <r>
    <x v="106"/>
    <x v="7"/>
    <x v="4"/>
    <x v="12"/>
    <x v="0"/>
    <n v="15"/>
    <n v="3924"/>
    <n v="4230"/>
    <n v="26082"/>
    <n v="27720"/>
    <n v="1638"/>
    <n v="252"/>
    <n v="26334"/>
    <n v="5.909090909090909E-2"/>
  </r>
  <r>
    <x v="106"/>
    <x v="7"/>
    <x v="4"/>
    <x v="0"/>
    <x v="0"/>
    <n v="23"/>
    <n v="7506"/>
    <n v="8100"/>
    <n v="12204"/>
    <n v="12960"/>
    <n v="756"/>
    <n v="108"/>
    <n v="12312"/>
    <n v="5.8333333333333334E-2"/>
  </r>
  <r>
    <x v="106"/>
    <x v="3"/>
    <x v="1"/>
    <x v="15"/>
    <x v="1"/>
    <n v="9"/>
    <n v="3546"/>
    <n v="3780"/>
    <n v="180144"/>
    <n v="194400"/>
    <n v="14256"/>
    <n v="4536"/>
    <n v="184680"/>
    <n v="7.3333333333333334E-2"/>
  </r>
  <r>
    <x v="106"/>
    <x v="5"/>
    <x v="3"/>
    <x v="13"/>
    <x v="1"/>
    <n v="7"/>
    <n v="3042"/>
    <n v="3240"/>
    <n v="15696"/>
    <n v="16920"/>
    <n v="1224"/>
    <n v="378"/>
    <n v="16074"/>
    <n v="7.2340425531914887E-2"/>
  </r>
  <r>
    <x v="107"/>
    <x v="3"/>
    <x v="1"/>
    <x v="6"/>
    <x v="0"/>
    <n v="25"/>
    <n v="3042"/>
    <n v="3240"/>
    <n v="24822"/>
    <n v="26460"/>
    <n v="1638"/>
    <n v="315"/>
    <n v="25137"/>
    <n v="6.1904761904761907E-2"/>
  </r>
  <r>
    <x v="107"/>
    <x v="5"/>
    <x v="3"/>
    <x v="11"/>
    <x v="0"/>
    <n v="10"/>
    <n v="3978"/>
    <n v="4230"/>
    <n v="39006"/>
    <n v="41580"/>
    <n v="2574"/>
    <n v="495"/>
    <n v="39501"/>
    <n v="6.1904761904761907E-2"/>
  </r>
  <r>
    <x v="107"/>
    <x v="6"/>
    <x v="2"/>
    <x v="0"/>
    <x v="0"/>
    <n v="8"/>
    <n v="5148"/>
    <n v="5490"/>
    <n v="10170"/>
    <n v="10800"/>
    <n v="630"/>
    <n v="90"/>
    <n v="10260"/>
    <n v="5.8333333333333334E-2"/>
  </r>
  <r>
    <x v="107"/>
    <x v="3"/>
    <x v="1"/>
    <x v="13"/>
    <x v="1"/>
    <n v="18"/>
    <n v="3042"/>
    <n v="3240"/>
    <n v="62784"/>
    <n v="67680"/>
    <n v="4896"/>
    <n v="1512"/>
    <n v="64296"/>
    <n v="7.2340425531914887E-2"/>
  </r>
  <r>
    <x v="107"/>
    <x v="9"/>
    <x v="3"/>
    <x v="1"/>
    <x v="1"/>
    <n v="8"/>
    <n v="5148"/>
    <n v="5490"/>
    <n v="64476"/>
    <n v="69660"/>
    <n v="5184"/>
    <n v="1701"/>
    <n v="66177"/>
    <n v="7.441860465116279E-2"/>
  </r>
  <r>
    <x v="107"/>
    <x v="8"/>
    <x v="4"/>
    <x v="1"/>
    <x v="1"/>
    <n v="25"/>
    <n v="7506"/>
    <n v="8100"/>
    <n v="28656"/>
    <n v="30960"/>
    <n v="2304"/>
    <n v="756"/>
    <n v="29412"/>
    <n v="7.441860465116279E-2"/>
  </r>
  <r>
    <x v="108"/>
    <x v="0"/>
    <x v="0"/>
    <x v="16"/>
    <x v="0"/>
    <n v="7"/>
    <n v="3042"/>
    <n v="3240"/>
    <n v="27072"/>
    <n v="28800"/>
    <n v="1728"/>
    <n v="288"/>
    <n v="27360"/>
    <n v="0.06"/>
  </r>
  <r>
    <x v="108"/>
    <x v="2"/>
    <x v="1"/>
    <x v="2"/>
    <x v="0"/>
    <n v="17"/>
    <n v="3978"/>
    <n v="4230"/>
    <n v="35802"/>
    <n v="38070"/>
    <n v="2268"/>
    <n v="364.5"/>
    <n v="36166.5"/>
    <n v="5.9574468085106386E-2"/>
  </r>
  <r>
    <x v="108"/>
    <x v="6"/>
    <x v="2"/>
    <x v="5"/>
    <x v="0"/>
    <n v="3"/>
    <n v="2952"/>
    <n v="3150"/>
    <n v="75816"/>
    <n v="80730"/>
    <n v="4914"/>
    <n v="877.5"/>
    <n v="76693.5"/>
    <n v="6.0869565217391307E-2"/>
  </r>
  <r>
    <x v="108"/>
    <x v="5"/>
    <x v="3"/>
    <x v="6"/>
    <x v="0"/>
    <n v="13"/>
    <n v="2034"/>
    <n v="2160"/>
    <n v="63828"/>
    <n v="68040"/>
    <n v="4212"/>
    <n v="810"/>
    <n v="64638"/>
    <n v="6.1904761904761907E-2"/>
  </r>
  <r>
    <x v="108"/>
    <x v="5"/>
    <x v="3"/>
    <x v="15"/>
    <x v="1"/>
    <n v="17"/>
    <n v="3582"/>
    <n v="3870"/>
    <n v="30024"/>
    <n v="32400"/>
    <n v="2376"/>
    <n v="756"/>
    <n v="30780"/>
    <n v="7.3333333333333334E-2"/>
  </r>
  <r>
    <x v="108"/>
    <x v="8"/>
    <x v="4"/>
    <x v="12"/>
    <x v="0"/>
    <n v="22"/>
    <n v="3978"/>
    <n v="4230"/>
    <n v="26082"/>
    <n v="27720"/>
    <n v="1638"/>
    <n v="252"/>
    <n v="26334"/>
    <n v="5.909090909090909E-2"/>
  </r>
  <r>
    <x v="109"/>
    <x v="2"/>
    <x v="1"/>
    <x v="4"/>
    <x v="0"/>
    <n v="23"/>
    <n v="2196"/>
    <n v="2340"/>
    <n v="18252"/>
    <n v="19440"/>
    <n v="1188"/>
    <n v="216"/>
    <n v="18468"/>
    <n v="6.1111111111111109E-2"/>
  </r>
  <r>
    <x v="110"/>
    <x v="8"/>
    <x v="4"/>
    <x v="16"/>
    <x v="0"/>
    <n v="1"/>
    <n v="2034"/>
    <n v="2160"/>
    <n v="50760"/>
    <n v="54000"/>
    <n v="3240"/>
    <n v="540"/>
    <n v="51300"/>
    <n v="0.06"/>
  </r>
  <r>
    <x v="110"/>
    <x v="4"/>
    <x v="2"/>
    <x v="9"/>
    <x v="0"/>
    <n v="25"/>
    <n v="5148"/>
    <n v="5490"/>
    <n v="12636"/>
    <n v="13500"/>
    <n v="864"/>
    <n v="189"/>
    <n v="12825"/>
    <n v="6.4000000000000001E-2"/>
  </r>
  <r>
    <x v="110"/>
    <x v="3"/>
    <x v="1"/>
    <x v="6"/>
    <x v="0"/>
    <n v="22"/>
    <n v="3384"/>
    <n v="3600"/>
    <n v="70920"/>
    <n v="75600"/>
    <n v="4680"/>
    <n v="900"/>
    <n v="71820"/>
    <n v="6.1904761904761907E-2"/>
  </r>
  <r>
    <x v="111"/>
    <x v="7"/>
    <x v="4"/>
    <x v="4"/>
    <x v="0"/>
    <n v="2"/>
    <n v="3978"/>
    <n v="4230"/>
    <n v="66924"/>
    <n v="71280"/>
    <n v="4356"/>
    <n v="792"/>
    <n v="67716"/>
    <n v="6.1111111111111109E-2"/>
  </r>
  <r>
    <x v="111"/>
    <x v="2"/>
    <x v="1"/>
    <x v="8"/>
    <x v="0"/>
    <n v="11"/>
    <n v="3582"/>
    <n v="3870"/>
    <n v="30888"/>
    <n v="32940"/>
    <n v="2052"/>
    <n v="405"/>
    <n v="31293"/>
    <n v="6.2295081967213117E-2"/>
  </r>
  <r>
    <x v="111"/>
    <x v="5"/>
    <x v="3"/>
    <x v="0"/>
    <x v="0"/>
    <n v="11"/>
    <n v="3546"/>
    <n v="3780"/>
    <n v="28476"/>
    <n v="30240"/>
    <n v="1764"/>
    <n v="252"/>
    <n v="28728"/>
    <n v="5.8333333333333334E-2"/>
  </r>
  <r>
    <x v="111"/>
    <x v="7"/>
    <x v="4"/>
    <x v="2"/>
    <x v="0"/>
    <n v="1"/>
    <n v="7506"/>
    <n v="8100"/>
    <n v="59670"/>
    <n v="63450"/>
    <n v="3780"/>
    <n v="607.5"/>
    <n v="60277.5"/>
    <n v="5.9574468085106386E-2"/>
  </r>
  <r>
    <x v="111"/>
    <x v="6"/>
    <x v="2"/>
    <x v="15"/>
    <x v="1"/>
    <n v="14"/>
    <n v="3978"/>
    <n v="4230"/>
    <n v="172638"/>
    <n v="186300"/>
    <n v="13662"/>
    <n v="4347"/>
    <n v="176985"/>
    <n v="7.3333333333333334E-2"/>
  </r>
  <r>
    <x v="112"/>
    <x v="1"/>
    <x v="0"/>
    <x v="10"/>
    <x v="0"/>
    <n v="11"/>
    <n v="2034"/>
    <n v="2160"/>
    <n v="31374"/>
    <n v="33390"/>
    <n v="2016"/>
    <n v="346.5"/>
    <n v="31720.5"/>
    <n v="6.0377358490566038E-2"/>
  </r>
  <r>
    <x v="112"/>
    <x v="4"/>
    <x v="2"/>
    <x v="10"/>
    <x v="0"/>
    <n v="8"/>
    <n v="2952"/>
    <n v="3150"/>
    <n v="67230"/>
    <n v="71550"/>
    <n v="4320"/>
    <n v="742.5"/>
    <n v="67972.5"/>
    <n v="6.0377358490566038E-2"/>
  </r>
  <r>
    <x v="113"/>
    <x v="5"/>
    <x v="3"/>
    <x v="10"/>
    <x v="0"/>
    <n v="1"/>
    <n v="3546"/>
    <n v="3780"/>
    <n v="80676"/>
    <n v="85860"/>
    <n v="5184"/>
    <n v="891"/>
    <n v="81567"/>
    <n v="6.0377358490566038E-2"/>
  </r>
  <r>
    <x v="113"/>
    <x v="0"/>
    <x v="0"/>
    <x v="6"/>
    <x v="0"/>
    <n v="24"/>
    <n v="3546"/>
    <n v="3780"/>
    <n v="28368"/>
    <n v="30240"/>
    <n v="1872"/>
    <n v="360"/>
    <n v="28728"/>
    <n v="6.1904761904761907E-2"/>
  </r>
  <r>
    <x v="113"/>
    <x v="1"/>
    <x v="0"/>
    <x v="16"/>
    <x v="0"/>
    <n v="15"/>
    <n v="3978"/>
    <n v="4230"/>
    <n v="23688"/>
    <n v="25200"/>
    <n v="1512"/>
    <n v="252"/>
    <n v="23940"/>
    <n v="0.06"/>
  </r>
  <r>
    <x v="113"/>
    <x v="5"/>
    <x v="3"/>
    <x v="0"/>
    <x v="0"/>
    <n v="20"/>
    <n v="3546"/>
    <n v="3780"/>
    <n v="30510"/>
    <n v="32400"/>
    <n v="1890"/>
    <n v="270"/>
    <n v="30780"/>
    <n v="5.8333333333333334E-2"/>
  </r>
  <r>
    <x v="113"/>
    <x v="8"/>
    <x v="4"/>
    <x v="11"/>
    <x v="0"/>
    <n v="1"/>
    <n v="5148"/>
    <n v="5490"/>
    <n v="53190"/>
    <n v="56700"/>
    <n v="3510"/>
    <n v="675"/>
    <n v="53865"/>
    <n v="6.1904761904761907E-2"/>
  </r>
  <r>
    <x v="114"/>
    <x v="7"/>
    <x v="4"/>
    <x v="1"/>
    <x v="1"/>
    <n v="5"/>
    <n v="2196"/>
    <n v="2340"/>
    <n v="21492"/>
    <n v="23220"/>
    <n v="1728"/>
    <n v="567"/>
    <n v="22059"/>
    <n v="7.441860465116279E-2"/>
  </r>
  <r>
    <x v="114"/>
    <x v="3"/>
    <x v="1"/>
    <x v="0"/>
    <x v="0"/>
    <n v="2"/>
    <n v="3924"/>
    <n v="4230"/>
    <n v="36612"/>
    <n v="38880"/>
    <n v="2268"/>
    <n v="324"/>
    <n v="36936"/>
    <n v="5.8333333333333334E-2"/>
  </r>
  <r>
    <x v="115"/>
    <x v="3"/>
    <x v="1"/>
    <x v="15"/>
    <x v="1"/>
    <n v="15"/>
    <n v="3978"/>
    <n v="4230"/>
    <n v="30024"/>
    <n v="32400"/>
    <n v="2376"/>
    <n v="756"/>
    <n v="30780"/>
    <n v="7.3333333333333334E-2"/>
  </r>
  <r>
    <x v="116"/>
    <x v="6"/>
    <x v="2"/>
    <x v="3"/>
    <x v="0"/>
    <n v="24"/>
    <n v="2106"/>
    <n v="2250"/>
    <n v="30744"/>
    <n v="32760"/>
    <n v="2016"/>
    <n v="378"/>
    <n v="31122"/>
    <n v="6.1538461538461542E-2"/>
  </r>
  <r>
    <x v="117"/>
    <x v="2"/>
    <x v="1"/>
    <x v="14"/>
    <x v="0"/>
    <n v="23"/>
    <n v="5148"/>
    <n v="5490"/>
    <n v="64944"/>
    <n v="69300"/>
    <n v="4356"/>
    <n v="891"/>
    <n v="65835"/>
    <n v="6.2857142857142861E-2"/>
  </r>
  <r>
    <x v="118"/>
    <x v="5"/>
    <x v="3"/>
    <x v="16"/>
    <x v="0"/>
    <n v="20"/>
    <n v="3546"/>
    <n v="3780"/>
    <n v="6768"/>
    <n v="7200"/>
    <n v="432"/>
    <n v="72"/>
    <n v="6840"/>
    <n v="0.06"/>
  </r>
  <r>
    <x v="118"/>
    <x v="0"/>
    <x v="0"/>
    <x v="7"/>
    <x v="0"/>
    <n v="23"/>
    <n v="3546"/>
    <n v="3780"/>
    <n v="51714"/>
    <n v="54990"/>
    <n v="3276"/>
    <n v="526.5"/>
    <n v="52240.5"/>
    <n v="5.9574468085106386E-2"/>
  </r>
  <r>
    <x v="118"/>
    <x v="5"/>
    <x v="3"/>
    <x v="11"/>
    <x v="0"/>
    <n v="22"/>
    <n v="5148"/>
    <n v="5490"/>
    <n v="49644"/>
    <n v="52920"/>
    <n v="3276"/>
    <n v="630"/>
    <n v="50274"/>
    <n v="6.1904761904761907E-2"/>
  </r>
  <r>
    <x v="118"/>
    <x v="8"/>
    <x v="4"/>
    <x v="2"/>
    <x v="0"/>
    <n v="10"/>
    <n v="3384"/>
    <n v="3600"/>
    <n v="11934"/>
    <n v="12690"/>
    <n v="756"/>
    <n v="121.5"/>
    <n v="12055.5"/>
    <n v="5.9574468085106386E-2"/>
  </r>
  <r>
    <x v="119"/>
    <x v="6"/>
    <x v="2"/>
    <x v="16"/>
    <x v="0"/>
    <n v="5"/>
    <n v="3042"/>
    <n v="3240"/>
    <n v="23688"/>
    <n v="25200"/>
    <n v="1512"/>
    <n v="252"/>
    <n v="23940"/>
    <n v="0.06"/>
  </r>
  <r>
    <x v="119"/>
    <x v="0"/>
    <x v="0"/>
    <x v="4"/>
    <x v="0"/>
    <n v="12"/>
    <n v="3978"/>
    <n v="4230"/>
    <n v="36504"/>
    <n v="38880"/>
    <n v="2376"/>
    <n v="432"/>
    <n v="36936"/>
    <n v="6.1111111111111109E-2"/>
  </r>
  <r>
    <x v="119"/>
    <x v="6"/>
    <x v="2"/>
    <x v="1"/>
    <x v="1"/>
    <n v="19"/>
    <n v="3978"/>
    <n v="4230"/>
    <n v="17910"/>
    <n v="19350"/>
    <n v="1440"/>
    <n v="472.5"/>
    <n v="18382.5"/>
    <n v="7.441860465116279E-2"/>
  </r>
  <r>
    <x v="120"/>
    <x v="9"/>
    <x v="3"/>
    <x v="12"/>
    <x v="0"/>
    <n v="18"/>
    <n v="3924"/>
    <n v="4230"/>
    <n v="26082"/>
    <n v="27720"/>
    <n v="1638"/>
    <n v="252"/>
    <n v="26334"/>
    <n v="5.909090909090909E-2"/>
  </r>
  <r>
    <x v="120"/>
    <x v="0"/>
    <x v="0"/>
    <x v="3"/>
    <x v="0"/>
    <n v="1"/>
    <n v="2952"/>
    <n v="3150"/>
    <n v="24156"/>
    <n v="25740"/>
    <n v="1584"/>
    <n v="297"/>
    <n v="24453"/>
    <n v="6.1538461538461542E-2"/>
  </r>
  <r>
    <x v="120"/>
    <x v="5"/>
    <x v="3"/>
    <x v="1"/>
    <x v="1"/>
    <n v="15"/>
    <n v="3042"/>
    <n v="3240"/>
    <n v="71640"/>
    <n v="77400"/>
    <n v="5760"/>
    <n v="1890"/>
    <n v="73530"/>
    <n v="7.441860465116279E-2"/>
  </r>
  <r>
    <x v="120"/>
    <x v="9"/>
    <x v="3"/>
    <x v="1"/>
    <x v="1"/>
    <n v="4"/>
    <n v="3978"/>
    <n v="4230"/>
    <n v="85968"/>
    <n v="92880"/>
    <n v="6912"/>
    <n v="2268"/>
    <n v="88236"/>
    <n v="7.441860465116279E-2"/>
  </r>
  <r>
    <x v="121"/>
    <x v="3"/>
    <x v="1"/>
    <x v="16"/>
    <x v="0"/>
    <n v="16"/>
    <n v="2106"/>
    <n v="2250"/>
    <n v="84600"/>
    <n v="90000"/>
    <n v="5400"/>
    <n v="900"/>
    <n v="85500"/>
    <n v="0.06"/>
  </r>
  <r>
    <x v="121"/>
    <x v="0"/>
    <x v="0"/>
    <x v="11"/>
    <x v="0"/>
    <n v="10"/>
    <n v="2034"/>
    <n v="2160"/>
    <n v="74466"/>
    <n v="79380"/>
    <n v="4914"/>
    <n v="945"/>
    <n v="75411"/>
    <n v="6.1904761904761907E-2"/>
  </r>
  <r>
    <x v="121"/>
    <x v="4"/>
    <x v="2"/>
    <x v="14"/>
    <x v="0"/>
    <n v="21"/>
    <n v="4482"/>
    <n v="4770"/>
    <n v="64944"/>
    <n v="69300"/>
    <n v="4356"/>
    <n v="891"/>
    <n v="65835"/>
    <n v="6.2857142857142861E-2"/>
  </r>
  <r>
    <x v="121"/>
    <x v="4"/>
    <x v="2"/>
    <x v="5"/>
    <x v="0"/>
    <n v="7"/>
    <n v="3726"/>
    <n v="3960"/>
    <n v="110808"/>
    <n v="117990"/>
    <n v="7182"/>
    <n v="1282.5"/>
    <n v="112090.5"/>
    <n v="6.0869565217391307E-2"/>
  </r>
  <r>
    <x v="122"/>
    <x v="7"/>
    <x v="4"/>
    <x v="9"/>
    <x v="0"/>
    <n v="22"/>
    <n v="2952"/>
    <n v="3150"/>
    <n v="42120"/>
    <n v="45000"/>
    <n v="2880"/>
    <n v="630"/>
    <n v="42750"/>
    <n v="6.4000000000000001E-2"/>
  </r>
  <r>
    <x v="122"/>
    <x v="1"/>
    <x v="0"/>
    <x v="5"/>
    <x v="0"/>
    <n v="15"/>
    <n v="3384"/>
    <n v="3600"/>
    <n v="58320"/>
    <n v="62100"/>
    <n v="3780"/>
    <n v="675"/>
    <n v="58995"/>
    <n v="6.0869565217391307E-2"/>
  </r>
  <r>
    <x v="122"/>
    <x v="8"/>
    <x v="4"/>
    <x v="15"/>
    <x v="1"/>
    <n v="7"/>
    <n v="3546"/>
    <n v="3780"/>
    <n v="37530"/>
    <n v="40500"/>
    <n v="2970"/>
    <n v="945"/>
    <n v="38475"/>
    <n v="7.3333333333333334E-2"/>
  </r>
  <r>
    <x v="122"/>
    <x v="9"/>
    <x v="3"/>
    <x v="11"/>
    <x v="0"/>
    <n v="17"/>
    <n v="5148"/>
    <n v="5490"/>
    <n v="88650"/>
    <n v="94500"/>
    <n v="5850"/>
    <n v="1125"/>
    <n v="89775"/>
    <n v="6.1904761904761907E-2"/>
  </r>
  <r>
    <x v="123"/>
    <x v="1"/>
    <x v="0"/>
    <x v="6"/>
    <x v="0"/>
    <n v="20"/>
    <n v="2034"/>
    <n v="2160"/>
    <n v="78012"/>
    <n v="83160"/>
    <n v="5148"/>
    <n v="990"/>
    <n v="79002"/>
    <n v="6.1904761904761907E-2"/>
  </r>
  <r>
    <x v="123"/>
    <x v="1"/>
    <x v="0"/>
    <x v="5"/>
    <x v="0"/>
    <n v="5"/>
    <n v="2196"/>
    <n v="2340"/>
    <n v="40824"/>
    <n v="43470"/>
    <n v="2646"/>
    <n v="472.5"/>
    <n v="41296.5"/>
    <n v="6.0869565217391307E-2"/>
  </r>
  <r>
    <x v="123"/>
    <x v="8"/>
    <x v="4"/>
    <x v="8"/>
    <x v="0"/>
    <n v="14"/>
    <n v="3546"/>
    <n v="3780"/>
    <n v="77220"/>
    <n v="82350"/>
    <n v="5130"/>
    <n v="1012.5"/>
    <n v="78232.5"/>
    <n v="6.2295081967213117E-2"/>
  </r>
  <r>
    <x v="123"/>
    <x v="4"/>
    <x v="2"/>
    <x v="15"/>
    <x v="1"/>
    <n v="6"/>
    <n v="3546"/>
    <n v="3780"/>
    <n v="82566"/>
    <n v="89100"/>
    <n v="6534"/>
    <n v="2079"/>
    <n v="84645"/>
    <n v="7.3333333333333334E-2"/>
  </r>
  <r>
    <x v="123"/>
    <x v="5"/>
    <x v="3"/>
    <x v="8"/>
    <x v="0"/>
    <n v="22"/>
    <n v="7506"/>
    <n v="8100"/>
    <n v="77220"/>
    <n v="82350"/>
    <n v="5130"/>
    <n v="1012.5"/>
    <n v="78232.5"/>
    <n v="6.2295081967213117E-2"/>
  </r>
  <r>
    <x v="123"/>
    <x v="0"/>
    <x v="0"/>
    <x v="14"/>
    <x v="0"/>
    <n v="6"/>
    <n v="3924"/>
    <n v="4230"/>
    <n v="53136"/>
    <n v="56700"/>
    <n v="3564"/>
    <n v="729"/>
    <n v="53865"/>
    <n v="6.2857142857142861E-2"/>
  </r>
  <r>
    <x v="123"/>
    <x v="7"/>
    <x v="4"/>
    <x v="9"/>
    <x v="0"/>
    <n v="6"/>
    <n v="4482"/>
    <n v="4770"/>
    <n v="33696"/>
    <n v="36000"/>
    <n v="2304"/>
    <n v="504"/>
    <n v="34200"/>
    <n v="6.4000000000000001E-2"/>
  </r>
  <r>
    <x v="124"/>
    <x v="7"/>
    <x v="4"/>
    <x v="12"/>
    <x v="0"/>
    <n v="2"/>
    <n v="3546"/>
    <n v="3780"/>
    <n v="59616"/>
    <n v="63360"/>
    <n v="3744"/>
    <n v="576"/>
    <n v="60192"/>
    <n v="5.909090909090909E-2"/>
  </r>
  <r>
    <x v="125"/>
    <x v="2"/>
    <x v="1"/>
    <x v="3"/>
    <x v="0"/>
    <n v="24"/>
    <n v="3726"/>
    <n v="3960"/>
    <n v="8784"/>
    <n v="9360"/>
    <n v="576"/>
    <n v="108"/>
    <n v="8892"/>
    <n v="6.1538461538461542E-2"/>
  </r>
  <r>
    <x v="126"/>
    <x v="0"/>
    <x v="0"/>
    <x v="10"/>
    <x v="0"/>
    <n v="11"/>
    <n v="2106"/>
    <n v="2250"/>
    <n v="26892"/>
    <n v="28620"/>
    <n v="1728"/>
    <n v="297"/>
    <n v="27189"/>
    <n v="6.0377358490566038E-2"/>
  </r>
  <r>
    <x v="126"/>
    <x v="2"/>
    <x v="1"/>
    <x v="2"/>
    <x v="0"/>
    <n v="10"/>
    <n v="3546"/>
    <n v="3780"/>
    <n v="67626"/>
    <n v="71910"/>
    <n v="4284"/>
    <n v="688.5"/>
    <n v="68314.5"/>
    <n v="5.9574468085106386E-2"/>
  </r>
  <r>
    <x v="126"/>
    <x v="0"/>
    <x v="0"/>
    <x v="15"/>
    <x v="1"/>
    <n v="7"/>
    <n v="3384"/>
    <n v="3600"/>
    <n v="67554"/>
    <n v="72900"/>
    <n v="5346"/>
    <n v="1701"/>
    <n v="69255"/>
    <n v="7.3333333333333334E-2"/>
  </r>
  <r>
    <x v="127"/>
    <x v="2"/>
    <x v="1"/>
    <x v="15"/>
    <x v="1"/>
    <n v="22"/>
    <n v="2106"/>
    <n v="2250"/>
    <n v="105084"/>
    <n v="113400"/>
    <n v="8316"/>
    <n v="2646"/>
    <n v="107730"/>
    <n v="7.3333333333333334E-2"/>
  </r>
  <r>
    <x v="128"/>
    <x v="7"/>
    <x v="4"/>
    <x v="16"/>
    <x v="0"/>
    <n v="7"/>
    <n v="3924"/>
    <n v="4230"/>
    <n v="57528"/>
    <n v="61200"/>
    <n v="3672"/>
    <n v="612"/>
    <n v="58140"/>
    <n v="0.06"/>
  </r>
  <r>
    <x v="128"/>
    <x v="9"/>
    <x v="3"/>
    <x v="1"/>
    <x v="1"/>
    <n v="18"/>
    <n v="3582"/>
    <n v="3870"/>
    <n v="78804"/>
    <n v="85140"/>
    <n v="6336"/>
    <n v="2079"/>
    <n v="80883"/>
    <n v="7.441860465116279E-2"/>
  </r>
  <r>
    <x v="128"/>
    <x v="0"/>
    <x v="0"/>
    <x v="3"/>
    <x v="0"/>
    <n v="12"/>
    <n v="3582"/>
    <n v="3870"/>
    <n v="48312"/>
    <n v="51480"/>
    <n v="3168"/>
    <n v="594"/>
    <n v="48906"/>
    <n v="6.1538461538461542E-2"/>
  </r>
  <r>
    <x v="128"/>
    <x v="1"/>
    <x v="0"/>
    <x v="14"/>
    <x v="0"/>
    <n v="19"/>
    <n v="3726"/>
    <n v="3960"/>
    <n v="14760"/>
    <n v="15750"/>
    <n v="990"/>
    <n v="202.5"/>
    <n v="14962.5"/>
    <n v="6.2857142857142861E-2"/>
  </r>
  <r>
    <x v="129"/>
    <x v="8"/>
    <x v="4"/>
    <x v="3"/>
    <x v="0"/>
    <n v="23"/>
    <n v="3582"/>
    <n v="3870"/>
    <n v="43920"/>
    <n v="46800"/>
    <n v="2880"/>
    <n v="540"/>
    <n v="44460"/>
    <n v="6.1538461538461542E-2"/>
  </r>
  <r>
    <x v="130"/>
    <x v="9"/>
    <x v="3"/>
    <x v="3"/>
    <x v="0"/>
    <n v="3"/>
    <n v="2952"/>
    <n v="3150"/>
    <n v="39528"/>
    <n v="42120"/>
    <n v="2592"/>
    <n v="486"/>
    <n v="40014"/>
    <n v="6.1538461538461542E-2"/>
  </r>
  <r>
    <x v="130"/>
    <x v="7"/>
    <x v="4"/>
    <x v="3"/>
    <x v="0"/>
    <n v="24"/>
    <n v="3978"/>
    <n v="4230"/>
    <n v="24156"/>
    <n v="25740"/>
    <n v="1584"/>
    <n v="297"/>
    <n v="24453"/>
    <n v="6.1538461538461542E-2"/>
  </r>
  <r>
    <x v="130"/>
    <x v="1"/>
    <x v="0"/>
    <x v="0"/>
    <x v="0"/>
    <n v="25"/>
    <n v="2034"/>
    <n v="2160"/>
    <n v="14238"/>
    <n v="15120"/>
    <n v="882"/>
    <n v="126"/>
    <n v="14364"/>
    <n v="5.8333333333333334E-2"/>
  </r>
  <r>
    <x v="131"/>
    <x v="3"/>
    <x v="1"/>
    <x v="15"/>
    <x v="1"/>
    <n v="5"/>
    <n v="3924"/>
    <n v="4230"/>
    <n v="30024"/>
    <n v="32400"/>
    <n v="2376"/>
    <n v="756"/>
    <n v="30780"/>
    <n v="7.3333333333333334E-2"/>
  </r>
  <r>
    <x v="132"/>
    <x v="1"/>
    <x v="0"/>
    <x v="15"/>
    <x v="1"/>
    <n v="2"/>
    <n v="5832"/>
    <n v="6210"/>
    <n v="135108"/>
    <n v="145800"/>
    <n v="10692"/>
    <n v="3402"/>
    <n v="138510"/>
    <n v="7.3333333333333334E-2"/>
  </r>
  <r>
    <x v="132"/>
    <x v="8"/>
    <x v="4"/>
    <x v="16"/>
    <x v="0"/>
    <n v="14"/>
    <n v="3546"/>
    <n v="3780"/>
    <n v="30456"/>
    <n v="32400"/>
    <n v="1944"/>
    <n v="324"/>
    <n v="30780"/>
    <n v="0.06"/>
  </r>
  <r>
    <x v="132"/>
    <x v="0"/>
    <x v="0"/>
    <x v="6"/>
    <x v="0"/>
    <n v="6"/>
    <n v="2034"/>
    <n v="2160"/>
    <n v="21276"/>
    <n v="22680"/>
    <n v="1404"/>
    <n v="270"/>
    <n v="21546"/>
    <n v="6.1904761904761907E-2"/>
  </r>
  <r>
    <x v="133"/>
    <x v="7"/>
    <x v="4"/>
    <x v="1"/>
    <x v="1"/>
    <n v="13"/>
    <n v="2034"/>
    <n v="2160"/>
    <n v="53730"/>
    <n v="58050"/>
    <n v="4320"/>
    <n v="1417.5"/>
    <n v="55147.5"/>
    <n v="7.441860465116279E-2"/>
  </r>
  <r>
    <x v="133"/>
    <x v="7"/>
    <x v="4"/>
    <x v="5"/>
    <x v="0"/>
    <n v="4"/>
    <n v="3042"/>
    <n v="3240"/>
    <n v="104976"/>
    <n v="111780"/>
    <n v="6804"/>
    <n v="1215"/>
    <n v="106191"/>
    <n v="6.0869565217391307E-2"/>
  </r>
  <r>
    <x v="134"/>
    <x v="9"/>
    <x v="3"/>
    <x v="11"/>
    <x v="0"/>
    <n v="21"/>
    <n v="3042"/>
    <n v="3240"/>
    <n v="49644"/>
    <n v="52920"/>
    <n v="3276"/>
    <n v="630"/>
    <n v="50274"/>
    <n v="6.1904761904761907E-2"/>
  </r>
  <r>
    <x v="135"/>
    <x v="0"/>
    <x v="0"/>
    <x v="6"/>
    <x v="0"/>
    <n v="16"/>
    <n v="3726"/>
    <n v="3960"/>
    <n v="67374"/>
    <n v="71820"/>
    <n v="4446"/>
    <n v="855"/>
    <n v="68229"/>
    <n v="6.1904761904761907E-2"/>
  </r>
  <r>
    <x v="135"/>
    <x v="1"/>
    <x v="0"/>
    <x v="8"/>
    <x v="0"/>
    <n v="10"/>
    <n v="2196"/>
    <n v="2340"/>
    <n v="10296"/>
    <n v="10980"/>
    <n v="684"/>
    <n v="135"/>
    <n v="10431"/>
    <n v="6.2295081967213117E-2"/>
  </r>
  <r>
    <x v="135"/>
    <x v="0"/>
    <x v="0"/>
    <x v="12"/>
    <x v="0"/>
    <n v="3"/>
    <n v="4482"/>
    <n v="4770"/>
    <n v="67068"/>
    <n v="71280"/>
    <n v="4212"/>
    <n v="648"/>
    <n v="67716"/>
    <n v="5.909090909090909E-2"/>
  </r>
  <r>
    <x v="136"/>
    <x v="6"/>
    <x v="2"/>
    <x v="13"/>
    <x v="1"/>
    <n v="1"/>
    <n v="5148"/>
    <n v="5490"/>
    <n v="66708"/>
    <n v="71910"/>
    <n v="5202"/>
    <n v="1606.5"/>
    <n v="68314.5"/>
    <n v="7.2340425531914887E-2"/>
  </r>
  <r>
    <x v="136"/>
    <x v="8"/>
    <x v="4"/>
    <x v="14"/>
    <x v="0"/>
    <n v="13"/>
    <n v="3978"/>
    <n v="4230"/>
    <n v="44280"/>
    <n v="47250"/>
    <n v="2970"/>
    <n v="607.5"/>
    <n v="44887.5"/>
    <n v="6.2857142857142861E-2"/>
  </r>
  <r>
    <x v="136"/>
    <x v="4"/>
    <x v="2"/>
    <x v="1"/>
    <x v="1"/>
    <n v="15"/>
    <n v="2106"/>
    <n v="2250"/>
    <n v="46566"/>
    <n v="50310"/>
    <n v="3744"/>
    <n v="1228.5"/>
    <n v="47794.5"/>
    <n v="7.441860465116279E-2"/>
  </r>
  <r>
    <x v="136"/>
    <x v="5"/>
    <x v="3"/>
    <x v="2"/>
    <x v="0"/>
    <n v="5"/>
    <n v="3978"/>
    <n v="4230"/>
    <n v="31824"/>
    <n v="33840"/>
    <n v="2016"/>
    <n v="324"/>
    <n v="32148"/>
    <n v="5.9574468085106386E-2"/>
  </r>
  <r>
    <x v="137"/>
    <x v="9"/>
    <x v="3"/>
    <x v="5"/>
    <x v="0"/>
    <n v="25"/>
    <n v="2034"/>
    <n v="2160"/>
    <n v="69984"/>
    <n v="74520"/>
    <n v="4536"/>
    <n v="810"/>
    <n v="70794"/>
    <n v="6.0869565217391307E-2"/>
  </r>
  <r>
    <x v="137"/>
    <x v="7"/>
    <x v="4"/>
    <x v="6"/>
    <x v="0"/>
    <n v="8"/>
    <n v="2034"/>
    <n v="2160"/>
    <n v="78012"/>
    <n v="83160"/>
    <n v="5148"/>
    <n v="990"/>
    <n v="79002"/>
    <n v="6.1904761904761907E-2"/>
  </r>
  <r>
    <x v="137"/>
    <x v="8"/>
    <x v="4"/>
    <x v="2"/>
    <x v="0"/>
    <n v="21"/>
    <n v="3582"/>
    <n v="3870"/>
    <n v="95472"/>
    <n v="101520"/>
    <n v="6048"/>
    <n v="972"/>
    <n v="96444"/>
    <n v="5.9574468085106386E-2"/>
  </r>
  <r>
    <x v="138"/>
    <x v="2"/>
    <x v="1"/>
    <x v="2"/>
    <x v="0"/>
    <n v="16"/>
    <n v="3978"/>
    <n v="4230"/>
    <n v="79560"/>
    <n v="84600"/>
    <n v="5040"/>
    <n v="810"/>
    <n v="80370"/>
    <n v="5.9574468085106386E-2"/>
  </r>
  <r>
    <x v="138"/>
    <x v="5"/>
    <x v="3"/>
    <x v="14"/>
    <x v="0"/>
    <n v="23"/>
    <n v="2196"/>
    <n v="2340"/>
    <n v="35424"/>
    <n v="37800"/>
    <n v="2376"/>
    <n v="486"/>
    <n v="35910"/>
    <n v="6.2857142857142861E-2"/>
  </r>
  <r>
    <x v="138"/>
    <x v="8"/>
    <x v="4"/>
    <x v="4"/>
    <x v="0"/>
    <n v="22"/>
    <n v="3978"/>
    <n v="4230"/>
    <n v="3042"/>
    <n v="3240"/>
    <n v="198"/>
    <n v="36"/>
    <n v="3078"/>
    <n v="6.1111111111111109E-2"/>
  </r>
  <r>
    <x v="139"/>
    <x v="3"/>
    <x v="1"/>
    <x v="0"/>
    <x v="0"/>
    <n v="13"/>
    <n v="3978"/>
    <n v="4230"/>
    <n v="44748"/>
    <n v="47520"/>
    <n v="2772"/>
    <n v="396"/>
    <n v="45144"/>
    <n v="5.8333333333333334E-2"/>
  </r>
  <r>
    <x v="139"/>
    <x v="1"/>
    <x v="0"/>
    <x v="15"/>
    <x v="1"/>
    <n v="27"/>
    <n v="3042"/>
    <n v="3240"/>
    <n v="150120"/>
    <n v="162000"/>
    <n v="11880"/>
    <n v="3780"/>
    <n v="153900"/>
    <n v="7.3333333333333334E-2"/>
  </r>
  <r>
    <x v="139"/>
    <x v="6"/>
    <x v="2"/>
    <x v="1"/>
    <x v="1"/>
    <n v="27"/>
    <n v="3978"/>
    <n v="4230"/>
    <n v="32238"/>
    <n v="34830"/>
    <n v="2592"/>
    <n v="850.5"/>
    <n v="33088.5"/>
    <n v="7.441860465116279E-2"/>
  </r>
  <r>
    <x v="139"/>
    <x v="4"/>
    <x v="2"/>
    <x v="7"/>
    <x v="0"/>
    <n v="27"/>
    <n v="3978"/>
    <n v="4230"/>
    <n v="27846"/>
    <n v="29610"/>
    <n v="1764"/>
    <n v="283.5"/>
    <n v="28129.5"/>
    <n v="5.9574468085106386E-2"/>
  </r>
  <r>
    <x v="140"/>
    <x v="8"/>
    <x v="4"/>
    <x v="12"/>
    <x v="0"/>
    <n v="27"/>
    <n v="5832"/>
    <n v="6210"/>
    <n v="67068"/>
    <n v="71280"/>
    <n v="4212"/>
    <n v="648"/>
    <n v="67716"/>
    <n v="5.909090909090909E-2"/>
  </r>
  <r>
    <x v="140"/>
    <x v="9"/>
    <x v="3"/>
    <x v="10"/>
    <x v="0"/>
    <n v="27"/>
    <n v="2196"/>
    <n v="2340"/>
    <n v="76194"/>
    <n v="81090"/>
    <n v="4896"/>
    <n v="841.5"/>
    <n v="77035.5"/>
    <n v="6.0377358490566038E-2"/>
  </r>
  <r>
    <x v="140"/>
    <x v="0"/>
    <x v="0"/>
    <x v="3"/>
    <x v="0"/>
    <n v="27"/>
    <n v="3546"/>
    <n v="3780"/>
    <n v="21960"/>
    <n v="23400"/>
    <n v="1440"/>
    <n v="270"/>
    <n v="22230"/>
    <n v="6.1538461538461542E-2"/>
  </r>
  <r>
    <x v="140"/>
    <x v="6"/>
    <x v="2"/>
    <x v="5"/>
    <x v="0"/>
    <n v="12"/>
    <n v="3582"/>
    <n v="3870"/>
    <n v="52488"/>
    <n v="55890"/>
    <n v="3402"/>
    <n v="607.5"/>
    <n v="53095.5"/>
    <n v="6.0869565217391307E-2"/>
  </r>
  <r>
    <x v="141"/>
    <x v="4"/>
    <x v="2"/>
    <x v="7"/>
    <x v="0"/>
    <n v="18"/>
    <n v="3978"/>
    <n v="4230"/>
    <n v="47736"/>
    <n v="50760"/>
    <n v="3024"/>
    <n v="486"/>
    <n v="48222"/>
    <n v="5.9574468085106386E-2"/>
  </r>
  <r>
    <x v="141"/>
    <x v="5"/>
    <x v="3"/>
    <x v="0"/>
    <x v="0"/>
    <n v="8"/>
    <n v="3978"/>
    <n v="4230"/>
    <n v="16272"/>
    <n v="17280"/>
    <n v="1008"/>
    <n v="144"/>
    <n v="16416"/>
    <n v="5.8333333333333334E-2"/>
  </r>
  <r>
    <x v="141"/>
    <x v="7"/>
    <x v="4"/>
    <x v="9"/>
    <x v="0"/>
    <n v="21"/>
    <n v="2034"/>
    <n v="2160"/>
    <n v="4212"/>
    <n v="4500"/>
    <n v="288"/>
    <n v="63"/>
    <n v="4275"/>
    <n v="6.4000000000000001E-2"/>
  </r>
  <r>
    <x v="141"/>
    <x v="6"/>
    <x v="2"/>
    <x v="8"/>
    <x v="0"/>
    <n v="25"/>
    <n v="3042"/>
    <n v="3240"/>
    <n v="66924"/>
    <n v="71370"/>
    <n v="4446"/>
    <n v="877.5"/>
    <n v="67801.5"/>
    <n v="6.2295081967213117E-2"/>
  </r>
  <r>
    <x v="141"/>
    <x v="3"/>
    <x v="1"/>
    <x v="10"/>
    <x v="0"/>
    <n v="12"/>
    <n v="5148"/>
    <n v="5490"/>
    <n v="112050"/>
    <n v="119250"/>
    <n v="7200"/>
    <n v="1237.5"/>
    <n v="113287.5"/>
    <n v="6.0377358490566038E-2"/>
  </r>
  <r>
    <x v="142"/>
    <x v="2"/>
    <x v="1"/>
    <x v="14"/>
    <x v="0"/>
    <n v="9"/>
    <n v="2106"/>
    <n v="2250"/>
    <n v="8856"/>
    <n v="9450"/>
    <n v="594"/>
    <n v="121.5"/>
    <n v="8977.5"/>
    <n v="6.2857142857142861E-2"/>
  </r>
  <r>
    <x v="143"/>
    <x v="4"/>
    <x v="2"/>
    <x v="12"/>
    <x v="0"/>
    <n v="23"/>
    <n v="4482"/>
    <n v="4770"/>
    <n v="59616"/>
    <n v="63360"/>
    <n v="3744"/>
    <n v="576"/>
    <n v="60192"/>
    <n v="5.909090909090909E-2"/>
  </r>
  <r>
    <x v="143"/>
    <x v="2"/>
    <x v="1"/>
    <x v="16"/>
    <x v="0"/>
    <n v="23"/>
    <n v="3546"/>
    <n v="3780"/>
    <n v="71064"/>
    <n v="75600"/>
    <n v="4536"/>
    <n v="756"/>
    <n v="71820"/>
    <n v="0.06"/>
  </r>
  <r>
    <x v="143"/>
    <x v="4"/>
    <x v="2"/>
    <x v="16"/>
    <x v="0"/>
    <n v="20"/>
    <n v="4482"/>
    <n v="4770"/>
    <n v="40608"/>
    <n v="43200"/>
    <n v="2592"/>
    <n v="432"/>
    <n v="41040"/>
    <n v="0.06"/>
  </r>
  <r>
    <x v="143"/>
    <x v="8"/>
    <x v="4"/>
    <x v="13"/>
    <x v="1"/>
    <n v="25"/>
    <n v="4482"/>
    <n v="4770"/>
    <n v="31392"/>
    <n v="33840"/>
    <n v="2448"/>
    <n v="756"/>
    <n v="32148"/>
    <n v="7.2340425531914887E-2"/>
  </r>
  <r>
    <x v="144"/>
    <x v="3"/>
    <x v="1"/>
    <x v="5"/>
    <x v="0"/>
    <n v="4"/>
    <n v="2034"/>
    <n v="2160"/>
    <n v="99144"/>
    <n v="105570"/>
    <n v="6426"/>
    <n v="1147.5"/>
    <n v="100291.5"/>
    <n v="6.0869565217391307E-2"/>
  </r>
  <r>
    <x v="144"/>
    <x v="4"/>
    <x v="2"/>
    <x v="7"/>
    <x v="0"/>
    <n v="24"/>
    <n v="3978"/>
    <n v="4230"/>
    <n v="87516"/>
    <n v="93060"/>
    <n v="5544"/>
    <n v="891"/>
    <n v="88407"/>
    <n v="5.9574468085106386E-2"/>
  </r>
  <r>
    <x v="144"/>
    <x v="1"/>
    <x v="0"/>
    <x v="8"/>
    <x v="0"/>
    <n v="24"/>
    <n v="5832"/>
    <n v="6210"/>
    <n v="20592"/>
    <n v="21960"/>
    <n v="1368"/>
    <n v="270"/>
    <n v="20862"/>
    <n v="6.2295081967213117E-2"/>
  </r>
  <r>
    <x v="145"/>
    <x v="3"/>
    <x v="1"/>
    <x v="8"/>
    <x v="0"/>
    <n v="16"/>
    <n v="3978"/>
    <n v="4230"/>
    <n v="82368"/>
    <n v="87840"/>
    <n v="5472"/>
    <n v="1080"/>
    <n v="83448"/>
    <n v="6.2295081967213117E-2"/>
  </r>
  <r>
    <x v="146"/>
    <x v="5"/>
    <x v="3"/>
    <x v="13"/>
    <x v="1"/>
    <n v="6"/>
    <n v="3978"/>
    <n v="4230"/>
    <n v="94176"/>
    <n v="101520"/>
    <n v="7344"/>
    <n v="2268"/>
    <n v="96444"/>
    <n v="7.2340425531914887E-2"/>
  </r>
  <r>
    <x v="146"/>
    <x v="8"/>
    <x v="4"/>
    <x v="8"/>
    <x v="0"/>
    <n v="4"/>
    <n v="5148"/>
    <n v="5490"/>
    <n v="66924"/>
    <n v="71370"/>
    <n v="4446"/>
    <n v="877.5"/>
    <n v="67801.5"/>
    <n v="6.2295081967213117E-2"/>
  </r>
  <r>
    <x v="146"/>
    <x v="0"/>
    <x v="0"/>
    <x v="2"/>
    <x v="0"/>
    <n v="24"/>
    <n v="5832"/>
    <n v="6210"/>
    <n v="31824"/>
    <n v="33840"/>
    <n v="2016"/>
    <n v="324"/>
    <n v="32148"/>
    <n v="5.9574468085106386E-2"/>
  </r>
  <r>
    <x v="146"/>
    <x v="9"/>
    <x v="3"/>
    <x v="4"/>
    <x v="0"/>
    <n v="21"/>
    <n v="2034"/>
    <n v="2160"/>
    <n v="39546"/>
    <n v="42120"/>
    <n v="2574"/>
    <n v="468"/>
    <n v="40014"/>
    <n v="6.1111111111111109E-2"/>
  </r>
  <r>
    <x v="146"/>
    <x v="4"/>
    <x v="2"/>
    <x v="13"/>
    <x v="1"/>
    <n v="13"/>
    <n v="5832"/>
    <n v="6210"/>
    <n v="82404"/>
    <n v="88830"/>
    <n v="6426"/>
    <n v="1984.5"/>
    <n v="84388.5"/>
    <n v="7.2340425531914887E-2"/>
  </r>
  <r>
    <x v="147"/>
    <x v="4"/>
    <x v="2"/>
    <x v="1"/>
    <x v="1"/>
    <n v="2"/>
    <n v="3546"/>
    <n v="3780"/>
    <n v="25074"/>
    <n v="27090"/>
    <n v="2016"/>
    <n v="661.5"/>
    <n v="25735.5"/>
    <n v="7.441860465116279E-2"/>
  </r>
  <r>
    <x v="147"/>
    <x v="0"/>
    <x v="0"/>
    <x v="7"/>
    <x v="0"/>
    <n v="20"/>
    <n v="3726"/>
    <n v="3960"/>
    <n v="23868"/>
    <n v="25380"/>
    <n v="1512"/>
    <n v="243"/>
    <n v="24111"/>
    <n v="5.9574468085106386E-2"/>
  </r>
  <r>
    <x v="147"/>
    <x v="9"/>
    <x v="3"/>
    <x v="11"/>
    <x v="0"/>
    <n v="21"/>
    <n v="3978"/>
    <n v="4230"/>
    <n v="53190"/>
    <n v="56700"/>
    <n v="3510"/>
    <n v="675"/>
    <n v="53865"/>
    <n v="6.1904761904761907E-2"/>
  </r>
  <r>
    <x v="148"/>
    <x v="2"/>
    <x v="1"/>
    <x v="2"/>
    <x v="0"/>
    <n v="12"/>
    <n v="3042"/>
    <n v="3240"/>
    <n v="15912"/>
    <n v="16920"/>
    <n v="1008"/>
    <n v="162"/>
    <n v="16074"/>
    <n v="5.9574468085106386E-2"/>
  </r>
  <r>
    <x v="148"/>
    <x v="1"/>
    <x v="0"/>
    <x v="12"/>
    <x v="0"/>
    <n v="23"/>
    <n v="3546"/>
    <n v="3780"/>
    <n v="3726"/>
    <n v="3960"/>
    <n v="234"/>
    <n v="36"/>
    <n v="3762"/>
    <n v="5.909090909090909E-2"/>
  </r>
  <r>
    <x v="148"/>
    <x v="2"/>
    <x v="1"/>
    <x v="16"/>
    <x v="0"/>
    <n v="23"/>
    <n v="4482"/>
    <n v="4770"/>
    <n v="20304"/>
    <n v="21600"/>
    <n v="1296"/>
    <n v="216"/>
    <n v="20520"/>
    <n v="0.06"/>
  </r>
  <r>
    <x v="148"/>
    <x v="1"/>
    <x v="0"/>
    <x v="16"/>
    <x v="0"/>
    <n v="24"/>
    <n v="3924"/>
    <n v="4230"/>
    <n v="20304"/>
    <n v="21600"/>
    <n v="1296"/>
    <n v="216"/>
    <n v="20520"/>
    <n v="0.06"/>
  </r>
  <r>
    <x v="149"/>
    <x v="8"/>
    <x v="4"/>
    <x v="4"/>
    <x v="0"/>
    <n v="25"/>
    <n v="2952"/>
    <n v="3150"/>
    <n v="42588"/>
    <n v="45360"/>
    <n v="2772"/>
    <n v="504"/>
    <n v="43092"/>
    <n v="6.1111111111111109E-2"/>
  </r>
  <r>
    <x v="149"/>
    <x v="0"/>
    <x v="0"/>
    <x v="0"/>
    <x v="0"/>
    <n v="17"/>
    <n v="3726"/>
    <n v="3960"/>
    <n v="6102"/>
    <n v="6480"/>
    <n v="378"/>
    <n v="54"/>
    <n v="6156"/>
    <n v="5.8333333333333334E-2"/>
  </r>
  <r>
    <x v="150"/>
    <x v="3"/>
    <x v="1"/>
    <x v="9"/>
    <x v="0"/>
    <n v="21"/>
    <n v="3978"/>
    <n v="4230"/>
    <n v="2106"/>
    <n v="2250"/>
    <n v="144"/>
    <n v="31.5"/>
    <n v="2137.5"/>
    <n v="6.4000000000000001E-2"/>
  </r>
  <r>
    <x v="150"/>
    <x v="8"/>
    <x v="4"/>
    <x v="0"/>
    <x v="0"/>
    <n v="9"/>
    <n v="3726"/>
    <n v="3960"/>
    <n v="8136"/>
    <n v="8640"/>
    <n v="504"/>
    <n v="72"/>
    <n v="8208"/>
    <n v="5.8333333333333334E-2"/>
  </r>
  <r>
    <x v="150"/>
    <x v="4"/>
    <x v="2"/>
    <x v="11"/>
    <x v="0"/>
    <n v="11"/>
    <n v="4482"/>
    <n v="4770"/>
    <n v="63828"/>
    <n v="68040"/>
    <n v="4212"/>
    <n v="810"/>
    <n v="64638"/>
    <n v="6.1904761904761907E-2"/>
  </r>
  <r>
    <x v="150"/>
    <x v="7"/>
    <x v="4"/>
    <x v="16"/>
    <x v="0"/>
    <n v="4"/>
    <n v="3582"/>
    <n v="3870"/>
    <n v="27072"/>
    <n v="28800"/>
    <n v="1728"/>
    <n v="288"/>
    <n v="27360"/>
    <n v="0.06"/>
  </r>
  <r>
    <x v="151"/>
    <x v="7"/>
    <x v="4"/>
    <x v="1"/>
    <x v="1"/>
    <n v="22"/>
    <n v="4482"/>
    <n v="4770"/>
    <n v="82386"/>
    <n v="89010"/>
    <n v="6624"/>
    <n v="2173.5"/>
    <n v="84559.5"/>
    <n v="7.441860465116279E-2"/>
  </r>
  <r>
    <x v="151"/>
    <x v="5"/>
    <x v="3"/>
    <x v="10"/>
    <x v="0"/>
    <n v="15"/>
    <n v="3924"/>
    <n v="4230"/>
    <n v="71712"/>
    <n v="76320"/>
    <n v="4608"/>
    <n v="792"/>
    <n v="72504"/>
    <n v="6.0377358490566038E-2"/>
  </r>
  <r>
    <x v="151"/>
    <x v="7"/>
    <x v="4"/>
    <x v="11"/>
    <x v="0"/>
    <n v="23"/>
    <n v="7506"/>
    <n v="8100"/>
    <n v="60282"/>
    <n v="64260"/>
    <n v="3978"/>
    <n v="765"/>
    <n v="61047"/>
    <n v="6.1904761904761907E-2"/>
  </r>
  <r>
    <x v="152"/>
    <x v="8"/>
    <x v="4"/>
    <x v="0"/>
    <x v="0"/>
    <n v="9"/>
    <n v="3546"/>
    <n v="3780"/>
    <n v="20340"/>
    <n v="21600"/>
    <n v="1260"/>
    <n v="180"/>
    <n v="20520"/>
    <n v="5.8333333333333334E-2"/>
  </r>
  <r>
    <x v="152"/>
    <x v="5"/>
    <x v="3"/>
    <x v="10"/>
    <x v="0"/>
    <n v="7"/>
    <n v="3042"/>
    <n v="3240"/>
    <n v="103086"/>
    <n v="109710"/>
    <n v="6624"/>
    <n v="1138.5"/>
    <n v="104224.5"/>
    <n v="6.0377358490566038E-2"/>
  </r>
  <r>
    <x v="153"/>
    <x v="3"/>
    <x v="1"/>
    <x v="2"/>
    <x v="0"/>
    <n v="25"/>
    <n v="3042"/>
    <n v="3240"/>
    <n v="31824"/>
    <n v="33840"/>
    <n v="2016"/>
    <n v="324"/>
    <n v="32148"/>
    <n v="5.9574468085106386E-2"/>
  </r>
  <r>
    <x v="154"/>
    <x v="8"/>
    <x v="4"/>
    <x v="4"/>
    <x v="0"/>
    <n v="10"/>
    <n v="3978"/>
    <n v="4230"/>
    <n v="48672"/>
    <n v="51840"/>
    <n v="3168"/>
    <n v="576"/>
    <n v="49248"/>
    <n v="6.1111111111111109E-2"/>
  </r>
  <r>
    <x v="154"/>
    <x v="7"/>
    <x v="4"/>
    <x v="8"/>
    <x v="0"/>
    <n v="8"/>
    <n v="5148"/>
    <n v="5490"/>
    <n v="92664"/>
    <n v="98820"/>
    <n v="6156"/>
    <n v="1215"/>
    <n v="93879"/>
    <n v="6.2295081967213117E-2"/>
  </r>
  <r>
    <x v="154"/>
    <x v="4"/>
    <x v="2"/>
    <x v="9"/>
    <x v="0"/>
    <n v="18"/>
    <n v="3042"/>
    <n v="3240"/>
    <n v="23166"/>
    <n v="24750"/>
    <n v="1584"/>
    <n v="346.5"/>
    <n v="23512.5"/>
    <n v="6.4000000000000001E-2"/>
  </r>
  <r>
    <x v="154"/>
    <x v="2"/>
    <x v="1"/>
    <x v="3"/>
    <x v="0"/>
    <n v="8"/>
    <n v="5148"/>
    <n v="5490"/>
    <n v="46116"/>
    <n v="49140"/>
    <n v="3024"/>
    <n v="567"/>
    <n v="46683"/>
    <n v="6.1538461538461542E-2"/>
  </r>
  <r>
    <x v="155"/>
    <x v="2"/>
    <x v="1"/>
    <x v="11"/>
    <x v="0"/>
    <n v="25"/>
    <n v="7506"/>
    <n v="8100"/>
    <n v="24822"/>
    <n v="26460"/>
    <n v="1638"/>
    <n v="315"/>
    <n v="25137"/>
    <n v="6.1904761904761907E-2"/>
  </r>
  <r>
    <x v="156"/>
    <x v="7"/>
    <x v="4"/>
    <x v="6"/>
    <x v="0"/>
    <n v="7"/>
    <n v="3042"/>
    <n v="3240"/>
    <n v="53190"/>
    <n v="56700"/>
    <n v="3510"/>
    <n v="675"/>
    <n v="53865"/>
    <n v="6.1904761904761907E-2"/>
  </r>
  <r>
    <x v="156"/>
    <x v="0"/>
    <x v="0"/>
    <x v="16"/>
    <x v="0"/>
    <n v="17"/>
    <n v="3978"/>
    <n v="4230"/>
    <n v="23688"/>
    <n v="25200"/>
    <n v="1512"/>
    <n v="252"/>
    <n v="23940"/>
    <n v="0.06"/>
  </r>
  <r>
    <x v="156"/>
    <x v="2"/>
    <x v="1"/>
    <x v="6"/>
    <x v="0"/>
    <n v="3"/>
    <n v="2952"/>
    <n v="3150"/>
    <n v="42552"/>
    <n v="45360"/>
    <n v="2808"/>
    <n v="540"/>
    <n v="43092"/>
    <n v="6.1904761904761907E-2"/>
  </r>
  <r>
    <x v="156"/>
    <x v="8"/>
    <x v="4"/>
    <x v="1"/>
    <x v="1"/>
    <n v="13"/>
    <n v="2034"/>
    <n v="2160"/>
    <n v="28656"/>
    <n v="30960"/>
    <n v="2304"/>
    <n v="756"/>
    <n v="29412"/>
    <n v="7.441860465116279E-2"/>
  </r>
  <r>
    <x v="157"/>
    <x v="6"/>
    <x v="2"/>
    <x v="6"/>
    <x v="0"/>
    <n v="17"/>
    <n v="3582"/>
    <n v="3870"/>
    <n v="42552"/>
    <n v="45360"/>
    <n v="2808"/>
    <n v="540"/>
    <n v="43092"/>
    <n v="6.1904761904761907E-2"/>
  </r>
  <r>
    <x v="158"/>
    <x v="0"/>
    <x v="0"/>
    <x v="12"/>
    <x v="0"/>
    <n v="22"/>
    <n v="3978"/>
    <n v="4230"/>
    <n v="52164"/>
    <n v="55440"/>
    <n v="3276"/>
    <n v="504"/>
    <n v="52668"/>
    <n v="5.909090909090909E-2"/>
  </r>
  <r>
    <x v="158"/>
    <x v="2"/>
    <x v="1"/>
    <x v="11"/>
    <x v="0"/>
    <n v="23"/>
    <n v="2196"/>
    <n v="2340"/>
    <n v="88650"/>
    <n v="94500"/>
    <n v="5850"/>
    <n v="1125"/>
    <n v="89775"/>
    <n v="6.1904761904761907E-2"/>
  </r>
  <r>
    <x v="158"/>
    <x v="7"/>
    <x v="4"/>
    <x v="7"/>
    <x v="0"/>
    <n v="1"/>
    <n v="2034"/>
    <n v="2160"/>
    <n v="51714"/>
    <n v="54990"/>
    <n v="3276"/>
    <n v="526.5"/>
    <n v="52240.5"/>
    <n v="5.9574468085106386E-2"/>
  </r>
  <r>
    <x v="159"/>
    <x v="6"/>
    <x v="2"/>
    <x v="16"/>
    <x v="0"/>
    <n v="25"/>
    <n v="5148"/>
    <n v="5490"/>
    <n v="33840"/>
    <n v="36000"/>
    <n v="2160"/>
    <n v="360"/>
    <n v="34200"/>
    <n v="0.06"/>
  </r>
  <r>
    <x v="160"/>
    <x v="2"/>
    <x v="1"/>
    <x v="7"/>
    <x v="0"/>
    <n v="22"/>
    <n v="3384"/>
    <n v="3600"/>
    <n v="31824"/>
    <n v="33840"/>
    <n v="2016"/>
    <n v="324"/>
    <n v="32148"/>
    <n v="5.9574468085106386E-2"/>
  </r>
  <r>
    <x v="160"/>
    <x v="7"/>
    <x v="4"/>
    <x v="0"/>
    <x v="0"/>
    <n v="2"/>
    <n v="3978"/>
    <n v="4230"/>
    <n v="30510"/>
    <n v="32400"/>
    <n v="1890"/>
    <n v="270"/>
    <n v="30780"/>
    <n v="5.8333333333333334E-2"/>
  </r>
  <r>
    <x v="161"/>
    <x v="8"/>
    <x v="4"/>
    <x v="13"/>
    <x v="1"/>
    <n v="11"/>
    <n v="3582"/>
    <n v="3870"/>
    <n v="19620"/>
    <n v="21150"/>
    <n v="1530"/>
    <n v="472.5"/>
    <n v="20092.5"/>
    <n v="7.2340425531914887E-2"/>
  </r>
  <r>
    <x v="161"/>
    <x v="3"/>
    <x v="1"/>
    <x v="1"/>
    <x v="1"/>
    <n v="11"/>
    <n v="3546"/>
    <n v="3780"/>
    <n v="78804"/>
    <n v="85140"/>
    <n v="6336"/>
    <n v="2079"/>
    <n v="80883"/>
    <n v="7.441860465116279E-2"/>
  </r>
  <r>
    <x v="161"/>
    <x v="3"/>
    <x v="1"/>
    <x v="10"/>
    <x v="0"/>
    <n v="1"/>
    <n v="7506"/>
    <n v="8100"/>
    <n v="26892"/>
    <n v="28620"/>
    <n v="1728"/>
    <n v="297"/>
    <n v="27189"/>
    <n v="6.0377358490566038E-2"/>
  </r>
  <r>
    <x v="162"/>
    <x v="2"/>
    <x v="1"/>
    <x v="1"/>
    <x v="1"/>
    <n v="14"/>
    <n v="3978"/>
    <n v="4230"/>
    <n v="78804"/>
    <n v="85140"/>
    <n v="6336"/>
    <n v="2079"/>
    <n v="80883"/>
    <n v="7.441860465116279E-2"/>
  </r>
  <r>
    <x v="163"/>
    <x v="7"/>
    <x v="4"/>
    <x v="13"/>
    <x v="1"/>
    <n v="11"/>
    <n v="2034"/>
    <n v="2160"/>
    <n v="35316"/>
    <n v="38070"/>
    <n v="2754"/>
    <n v="850.5"/>
    <n v="36166.5"/>
    <n v="7.2340425531914887E-2"/>
  </r>
  <r>
    <x v="163"/>
    <x v="2"/>
    <x v="1"/>
    <x v="15"/>
    <x v="1"/>
    <n v="8"/>
    <n v="2952"/>
    <n v="3150"/>
    <n v="165132"/>
    <n v="178200"/>
    <n v="13068"/>
    <n v="4158"/>
    <n v="169290"/>
    <n v="7.3333333333333334E-2"/>
  </r>
  <r>
    <x v="163"/>
    <x v="2"/>
    <x v="1"/>
    <x v="12"/>
    <x v="0"/>
    <n v="1"/>
    <n v="3546"/>
    <n v="3780"/>
    <n v="63342"/>
    <n v="67320"/>
    <n v="3978"/>
    <n v="612"/>
    <n v="63954"/>
    <n v="5.909090909090909E-2"/>
  </r>
  <r>
    <x v="164"/>
    <x v="5"/>
    <x v="3"/>
    <x v="3"/>
    <x v="0"/>
    <n v="24"/>
    <n v="3546"/>
    <n v="3780"/>
    <n v="30744"/>
    <n v="32760"/>
    <n v="2016"/>
    <n v="378"/>
    <n v="31122"/>
    <n v="6.1538461538461542E-2"/>
  </r>
  <r>
    <x v="164"/>
    <x v="5"/>
    <x v="3"/>
    <x v="9"/>
    <x v="0"/>
    <n v="15"/>
    <n v="3978"/>
    <n v="4230"/>
    <n v="27378"/>
    <n v="29250"/>
    <n v="1872"/>
    <n v="409.5"/>
    <n v="27787.5"/>
    <n v="6.4000000000000001E-2"/>
  </r>
  <r>
    <x v="164"/>
    <x v="0"/>
    <x v="0"/>
    <x v="14"/>
    <x v="0"/>
    <n v="20"/>
    <n v="3546"/>
    <n v="3780"/>
    <n v="44280"/>
    <n v="47250"/>
    <n v="2970"/>
    <n v="607.5"/>
    <n v="44887.5"/>
    <n v="6.2857142857142861E-2"/>
  </r>
  <r>
    <x v="164"/>
    <x v="6"/>
    <x v="2"/>
    <x v="1"/>
    <x v="1"/>
    <n v="1"/>
    <n v="5148"/>
    <n v="5490"/>
    <n v="60894"/>
    <n v="65790"/>
    <n v="4896"/>
    <n v="1606.5"/>
    <n v="62500.5"/>
    <n v="7.441860465116279E-2"/>
  </r>
  <r>
    <x v="164"/>
    <x v="4"/>
    <x v="2"/>
    <x v="16"/>
    <x v="0"/>
    <n v="5"/>
    <n v="2196"/>
    <n v="2340"/>
    <n v="40608"/>
    <n v="43200"/>
    <n v="2592"/>
    <n v="432"/>
    <n v="41040"/>
    <n v="0.06"/>
  </r>
  <r>
    <x v="164"/>
    <x v="0"/>
    <x v="0"/>
    <x v="14"/>
    <x v="0"/>
    <n v="2"/>
    <n v="3924"/>
    <n v="4230"/>
    <n v="5904"/>
    <n v="6300"/>
    <n v="396"/>
    <n v="81"/>
    <n v="5985"/>
    <n v="6.2857142857142861E-2"/>
  </r>
  <r>
    <x v="165"/>
    <x v="5"/>
    <x v="3"/>
    <x v="13"/>
    <x v="1"/>
    <n v="15"/>
    <n v="3978"/>
    <n v="4230"/>
    <n v="27468"/>
    <n v="29610"/>
    <n v="2142"/>
    <n v="661.5"/>
    <n v="28129.5"/>
    <n v="7.2340425531914887E-2"/>
  </r>
  <r>
    <x v="165"/>
    <x v="2"/>
    <x v="1"/>
    <x v="14"/>
    <x v="0"/>
    <n v="24"/>
    <n v="2106"/>
    <n v="2250"/>
    <n v="35424"/>
    <n v="37800"/>
    <n v="2376"/>
    <n v="486"/>
    <n v="35910"/>
    <n v="6.2857142857142861E-2"/>
  </r>
  <r>
    <x v="165"/>
    <x v="1"/>
    <x v="0"/>
    <x v="16"/>
    <x v="0"/>
    <n v="23"/>
    <n v="5148"/>
    <n v="5490"/>
    <n v="50760"/>
    <n v="54000"/>
    <n v="3240"/>
    <n v="540"/>
    <n v="51300"/>
    <n v="0.06"/>
  </r>
  <r>
    <x v="165"/>
    <x v="4"/>
    <x v="2"/>
    <x v="2"/>
    <x v="0"/>
    <n v="20"/>
    <n v="3546"/>
    <n v="3780"/>
    <n v="83538"/>
    <n v="88830"/>
    <n v="5292"/>
    <n v="850.5"/>
    <n v="84388.5"/>
    <n v="5.9574468085106386E-2"/>
  </r>
  <r>
    <x v="166"/>
    <x v="4"/>
    <x v="2"/>
    <x v="14"/>
    <x v="0"/>
    <n v="23"/>
    <n v="3546"/>
    <n v="3780"/>
    <n v="29520"/>
    <n v="31500"/>
    <n v="1980"/>
    <n v="405"/>
    <n v="29925"/>
    <n v="6.2857142857142861E-2"/>
  </r>
  <r>
    <x v="167"/>
    <x v="5"/>
    <x v="3"/>
    <x v="12"/>
    <x v="0"/>
    <n v="22"/>
    <n v="5148"/>
    <n v="5490"/>
    <n v="33534"/>
    <n v="35640"/>
    <n v="2106"/>
    <n v="324"/>
    <n v="33858"/>
    <n v="5.909090909090909E-2"/>
  </r>
  <r>
    <x v="167"/>
    <x v="6"/>
    <x v="2"/>
    <x v="7"/>
    <x v="0"/>
    <n v="10"/>
    <n v="3384"/>
    <n v="3600"/>
    <n v="79560"/>
    <n v="84600"/>
    <n v="5040"/>
    <n v="810"/>
    <n v="80370"/>
    <n v="5.9574468085106386E-2"/>
  </r>
  <r>
    <x v="167"/>
    <x v="0"/>
    <x v="0"/>
    <x v="1"/>
    <x v="1"/>
    <n v="5"/>
    <n v="3042"/>
    <n v="3240"/>
    <n v="85968"/>
    <n v="92880"/>
    <n v="6912"/>
    <n v="2268"/>
    <n v="88236"/>
    <n v="7.441860465116279E-2"/>
  </r>
  <r>
    <x v="167"/>
    <x v="4"/>
    <x v="2"/>
    <x v="11"/>
    <x v="0"/>
    <n v="12"/>
    <n v="3978"/>
    <n v="4230"/>
    <n v="39006"/>
    <n v="41580"/>
    <n v="2574"/>
    <n v="495"/>
    <n v="39501"/>
    <n v="6.1904761904761907E-2"/>
  </r>
  <r>
    <x v="168"/>
    <x v="4"/>
    <x v="2"/>
    <x v="4"/>
    <x v="0"/>
    <n v="19"/>
    <n v="3978"/>
    <n v="4230"/>
    <n v="42588"/>
    <n v="45360"/>
    <n v="2772"/>
    <n v="504"/>
    <n v="43092"/>
    <n v="6.1111111111111109E-2"/>
  </r>
  <r>
    <x v="168"/>
    <x v="3"/>
    <x v="1"/>
    <x v="1"/>
    <x v="1"/>
    <n v="18"/>
    <n v="3924"/>
    <n v="4230"/>
    <n v="82386"/>
    <n v="89010"/>
    <n v="6624"/>
    <n v="2173.5"/>
    <n v="84559.5"/>
    <n v="7.441860465116279E-2"/>
  </r>
  <r>
    <x v="168"/>
    <x v="0"/>
    <x v="0"/>
    <x v="0"/>
    <x v="0"/>
    <n v="1"/>
    <n v="2952"/>
    <n v="3150"/>
    <n v="2034"/>
    <n v="2160"/>
    <n v="126"/>
    <n v="18"/>
    <n v="2052"/>
    <n v="5.8333333333333334E-2"/>
  </r>
  <r>
    <x v="169"/>
    <x v="0"/>
    <x v="0"/>
    <x v="9"/>
    <x v="0"/>
    <n v="15"/>
    <n v="3042"/>
    <n v="3240"/>
    <n v="4212"/>
    <n v="4500"/>
    <n v="288"/>
    <n v="63"/>
    <n v="4275"/>
    <n v="6.4000000000000001E-2"/>
  </r>
  <r>
    <x v="169"/>
    <x v="5"/>
    <x v="3"/>
    <x v="0"/>
    <x v="0"/>
    <n v="4"/>
    <n v="3978"/>
    <n v="4230"/>
    <n v="10170"/>
    <n v="10800"/>
    <n v="630"/>
    <n v="90"/>
    <n v="10260"/>
    <n v="5.8333333333333334E-2"/>
  </r>
  <r>
    <x v="169"/>
    <x v="0"/>
    <x v="0"/>
    <x v="14"/>
    <x v="0"/>
    <n v="16"/>
    <n v="2106"/>
    <n v="2250"/>
    <n v="41328"/>
    <n v="44100"/>
    <n v="2772"/>
    <n v="567"/>
    <n v="41895"/>
    <n v="6.2857142857142861E-2"/>
  </r>
  <r>
    <x v="170"/>
    <x v="7"/>
    <x v="4"/>
    <x v="5"/>
    <x v="0"/>
    <n v="10"/>
    <n v="2034"/>
    <n v="2160"/>
    <n v="46656"/>
    <n v="49680"/>
    <n v="3024"/>
    <n v="540"/>
    <n v="47196"/>
    <n v="6.0869565217391307E-2"/>
  </r>
  <r>
    <x v="170"/>
    <x v="9"/>
    <x v="3"/>
    <x v="1"/>
    <x v="1"/>
    <n v="21"/>
    <n v="4482"/>
    <n v="4770"/>
    <n v="82386"/>
    <n v="89010"/>
    <n v="6624"/>
    <n v="2173.5"/>
    <n v="84559.5"/>
    <n v="7.441860465116279E-2"/>
  </r>
  <r>
    <x v="170"/>
    <x v="7"/>
    <x v="4"/>
    <x v="1"/>
    <x v="1"/>
    <n v="7"/>
    <n v="3726"/>
    <n v="3960"/>
    <n v="46566"/>
    <n v="50310"/>
    <n v="3744"/>
    <n v="1228.5"/>
    <n v="47794.5"/>
    <n v="7.441860465116279E-2"/>
  </r>
  <r>
    <x v="170"/>
    <x v="5"/>
    <x v="3"/>
    <x v="0"/>
    <x v="0"/>
    <n v="22"/>
    <n v="2952"/>
    <n v="3150"/>
    <n v="26442"/>
    <n v="28080"/>
    <n v="1638"/>
    <n v="234"/>
    <n v="26676"/>
    <n v="5.8333333333333334E-2"/>
  </r>
  <r>
    <x v="170"/>
    <x v="6"/>
    <x v="2"/>
    <x v="11"/>
    <x v="0"/>
    <n v="15"/>
    <n v="3384"/>
    <n v="3600"/>
    <n v="24822"/>
    <n v="26460"/>
    <n v="1638"/>
    <n v="315"/>
    <n v="25137"/>
    <n v="6.1904761904761907E-2"/>
  </r>
  <r>
    <x v="170"/>
    <x v="7"/>
    <x v="4"/>
    <x v="7"/>
    <x v="0"/>
    <n v="7"/>
    <n v="3546"/>
    <n v="3780"/>
    <n v="3978"/>
    <n v="4230"/>
    <n v="252"/>
    <n v="40.5"/>
    <n v="4018.5"/>
    <n v="5.9574468085106386E-2"/>
  </r>
  <r>
    <x v="171"/>
    <x v="0"/>
    <x v="0"/>
    <x v="4"/>
    <x v="0"/>
    <n v="17"/>
    <n v="5148"/>
    <n v="5490"/>
    <n v="63882"/>
    <n v="68040"/>
    <n v="4158"/>
    <n v="756"/>
    <n v="64638"/>
    <n v="6.1111111111111109E-2"/>
  </r>
  <r>
    <x v="171"/>
    <x v="1"/>
    <x v="0"/>
    <x v="12"/>
    <x v="0"/>
    <n v="20"/>
    <n v="2034"/>
    <n v="2160"/>
    <n v="85698"/>
    <n v="91080"/>
    <n v="5382"/>
    <n v="828"/>
    <n v="86526"/>
    <n v="5.909090909090909E-2"/>
  </r>
  <r>
    <x v="172"/>
    <x v="2"/>
    <x v="1"/>
    <x v="14"/>
    <x v="0"/>
    <n v="5"/>
    <n v="2196"/>
    <n v="2340"/>
    <n v="64944"/>
    <n v="69300"/>
    <n v="4356"/>
    <n v="891"/>
    <n v="65835"/>
    <n v="6.2857142857142861E-2"/>
  </r>
  <r>
    <x v="172"/>
    <x v="9"/>
    <x v="3"/>
    <x v="10"/>
    <x v="0"/>
    <n v="14"/>
    <n v="3546"/>
    <n v="3780"/>
    <n v="71712"/>
    <n v="76320"/>
    <n v="4608"/>
    <n v="792"/>
    <n v="72504"/>
    <n v="6.0377358490566038E-2"/>
  </r>
  <r>
    <x v="172"/>
    <x v="9"/>
    <x v="3"/>
    <x v="9"/>
    <x v="0"/>
    <n v="6"/>
    <n v="3546"/>
    <n v="3780"/>
    <n v="44226"/>
    <n v="47250"/>
    <n v="3024"/>
    <n v="661.5"/>
    <n v="44887.5"/>
    <n v="6.4000000000000001E-2"/>
  </r>
  <r>
    <x v="172"/>
    <x v="6"/>
    <x v="2"/>
    <x v="1"/>
    <x v="1"/>
    <n v="22"/>
    <n v="7506"/>
    <n v="8100"/>
    <n v="71640"/>
    <n v="77400"/>
    <n v="5760"/>
    <n v="1890"/>
    <n v="73530"/>
    <n v="7.441860465116279E-2"/>
  </r>
  <r>
    <x v="173"/>
    <x v="0"/>
    <x v="0"/>
    <x v="12"/>
    <x v="0"/>
    <n v="6"/>
    <n v="3924"/>
    <n v="4230"/>
    <n v="33534"/>
    <n v="35640"/>
    <n v="2106"/>
    <n v="324"/>
    <n v="33858"/>
    <n v="5.909090909090909E-2"/>
  </r>
  <r>
    <x v="173"/>
    <x v="0"/>
    <x v="0"/>
    <x v="0"/>
    <x v="0"/>
    <n v="6"/>
    <n v="4482"/>
    <n v="4770"/>
    <n v="38646"/>
    <n v="41040"/>
    <n v="2394"/>
    <n v="342"/>
    <n v="38988"/>
    <n v="5.8333333333333334E-2"/>
  </r>
  <r>
    <x v="174"/>
    <x v="2"/>
    <x v="1"/>
    <x v="15"/>
    <x v="1"/>
    <n v="2"/>
    <n v="3546"/>
    <n v="3780"/>
    <n v="90072"/>
    <n v="97200"/>
    <n v="7128"/>
    <n v="2268"/>
    <n v="92340"/>
    <n v="7.3333333333333334E-2"/>
  </r>
  <r>
    <x v="174"/>
    <x v="8"/>
    <x v="4"/>
    <x v="14"/>
    <x v="0"/>
    <n v="24"/>
    <n v="3726"/>
    <n v="3960"/>
    <n v="67896"/>
    <n v="72450"/>
    <n v="4554"/>
    <n v="931.5"/>
    <n v="68827.5"/>
    <n v="6.2857142857142861E-2"/>
  </r>
  <r>
    <x v="174"/>
    <x v="7"/>
    <x v="4"/>
    <x v="14"/>
    <x v="0"/>
    <n v="11"/>
    <n v="2106"/>
    <n v="2250"/>
    <n v="29520"/>
    <n v="31500"/>
    <n v="1980"/>
    <n v="405"/>
    <n v="29925"/>
    <n v="6.2857142857142861E-2"/>
  </r>
  <r>
    <x v="175"/>
    <x v="5"/>
    <x v="3"/>
    <x v="10"/>
    <x v="0"/>
    <n v="10"/>
    <n v="3546"/>
    <n v="3780"/>
    <n v="40338"/>
    <n v="42930"/>
    <n v="2592"/>
    <n v="445.5"/>
    <n v="40783.5"/>
    <n v="6.0377358490566038E-2"/>
  </r>
  <r>
    <x v="175"/>
    <x v="8"/>
    <x v="4"/>
    <x v="11"/>
    <x v="0"/>
    <n v="7"/>
    <n v="3384"/>
    <n v="3600"/>
    <n v="81558"/>
    <n v="86940"/>
    <n v="5382"/>
    <n v="1035"/>
    <n v="82593"/>
    <n v="6.1904761904761907E-2"/>
  </r>
  <r>
    <x v="175"/>
    <x v="0"/>
    <x v="0"/>
    <x v="3"/>
    <x v="0"/>
    <n v="22"/>
    <n v="2106"/>
    <n v="2250"/>
    <n v="30744"/>
    <n v="32760"/>
    <n v="2016"/>
    <n v="378"/>
    <n v="31122"/>
    <n v="6.1538461538461542E-2"/>
  </r>
  <r>
    <x v="176"/>
    <x v="1"/>
    <x v="0"/>
    <x v="8"/>
    <x v="0"/>
    <n v="7"/>
    <n v="3924"/>
    <n v="4230"/>
    <n v="118404"/>
    <n v="126270"/>
    <n v="7866"/>
    <n v="1552.5"/>
    <n v="119956.5"/>
    <n v="6.2295081967213117E-2"/>
  </r>
  <r>
    <x v="177"/>
    <x v="4"/>
    <x v="2"/>
    <x v="2"/>
    <x v="0"/>
    <n v="18"/>
    <n v="3582"/>
    <n v="3870"/>
    <n v="27846"/>
    <n v="29610"/>
    <n v="1764"/>
    <n v="283.5"/>
    <n v="28129.5"/>
    <n v="5.9574468085106386E-2"/>
  </r>
  <r>
    <x v="177"/>
    <x v="9"/>
    <x v="3"/>
    <x v="7"/>
    <x v="0"/>
    <n v="12"/>
    <n v="3582"/>
    <n v="3870"/>
    <n v="71604"/>
    <n v="76140"/>
    <n v="4536"/>
    <n v="729"/>
    <n v="72333"/>
    <n v="5.9574468085106386E-2"/>
  </r>
  <r>
    <x v="177"/>
    <x v="2"/>
    <x v="1"/>
    <x v="14"/>
    <x v="0"/>
    <n v="19"/>
    <n v="3726"/>
    <n v="3960"/>
    <n v="11808"/>
    <n v="12600"/>
    <n v="792"/>
    <n v="162"/>
    <n v="11970"/>
    <n v="6.2857142857142861E-2"/>
  </r>
  <r>
    <x v="177"/>
    <x v="7"/>
    <x v="4"/>
    <x v="8"/>
    <x v="0"/>
    <n v="23"/>
    <n v="3582"/>
    <n v="3870"/>
    <n v="113256"/>
    <n v="120780"/>
    <n v="7524"/>
    <n v="1485"/>
    <n v="114741"/>
    <n v="6.2295081967213117E-2"/>
  </r>
  <r>
    <x v="178"/>
    <x v="7"/>
    <x v="4"/>
    <x v="6"/>
    <x v="0"/>
    <n v="3"/>
    <n v="2952"/>
    <n v="3150"/>
    <n v="63828"/>
    <n v="68040"/>
    <n v="4212"/>
    <n v="810"/>
    <n v="64638"/>
    <n v="6.1904761904761907E-2"/>
  </r>
  <r>
    <x v="179"/>
    <x v="1"/>
    <x v="0"/>
    <x v="13"/>
    <x v="1"/>
    <n v="24"/>
    <n v="3978"/>
    <n v="4230"/>
    <n v="74556"/>
    <n v="80370"/>
    <n v="5814"/>
    <n v="1795.5"/>
    <n v="76351.5"/>
    <n v="7.2340425531914887E-2"/>
  </r>
  <r>
    <x v="180"/>
    <x v="4"/>
    <x v="2"/>
    <x v="16"/>
    <x v="0"/>
    <n v="25"/>
    <n v="2034"/>
    <n v="2160"/>
    <n v="77832"/>
    <n v="82800"/>
    <n v="4968"/>
    <n v="828"/>
    <n v="78660"/>
    <n v="0.06"/>
  </r>
  <r>
    <x v="181"/>
    <x v="0"/>
    <x v="0"/>
    <x v="13"/>
    <x v="1"/>
    <n v="5"/>
    <n v="3924"/>
    <n v="4230"/>
    <n v="19620"/>
    <n v="21150"/>
    <n v="1530"/>
    <n v="472.5"/>
    <n v="20092.5"/>
    <n v="7.2340425531914887E-2"/>
  </r>
  <r>
    <x v="181"/>
    <x v="1"/>
    <x v="0"/>
    <x v="13"/>
    <x v="1"/>
    <n v="2"/>
    <n v="5832"/>
    <n v="6210"/>
    <n v="90252"/>
    <n v="97290"/>
    <n v="7038"/>
    <n v="2173.5"/>
    <n v="92425.5"/>
    <n v="7.2340425531914887E-2"/>
  </r>
  <r>
    <x v="181"/>
    <x v="8"/>
    <x v="4"/>
    <x v="16"/>
    <x v="0"/>
    <n v="14"/>
    <n v="3546"/>
    <n v="3780"/>
    <n v="23688"/>
    <n v="25200"/>
    <n v="1512"/>
    <n v="252"/>
    <n v="23940"/>
    <n v="0.06"/>
  </r>
  <r>
    <x v="182"/>
    <x v="3"/>
    <x v="1"/>
    <x v="4"/>
    <x v="0"/>
    <n v="6"/>
    <n v="2034"/>
    <n v="2160"/>
    <n v="42588"/>
    <n v="45360"/>
    <n v="2772"/>
    <n v="504"/>
    <n v="43092"/>
    <n v="6.1111111111111109E-2"/>
  </r>
  <r>
    <x v="183"/>
    <x v="5"/>
    <x v="3"/>
    <x v="2"/>
    <x v="0"/>
    <n v="13"/>
    <n v="2034"/>
    <n v="2160"/>
    <n v="47736"/>
    <n v="50760"/>
    <n v="3024"/>
    <n v="486"/>
    <n v="48222"/>
    <n v="5.9574468085106386E-2"/>
  </r>
  <r>
    <x v="183"/>
    <x v="2"/>
    <x v="1"/>
    <x v="4"/>
    <x v="0"/>
    <n v="4"/>
    <n v="3042"/>
    <n v="3240"/>
    <n v="57798"/>
    <n v="61560"/>
    <n v="3762"/>
    <n v="684"/>
    <n v="58482"/>
    <n v="6.1111111111111109E-2"/>
  </r>
  <r>
    <x v="183"/>
    <x v="4"/>
    <x v="2"/>
    <x v="5"/>
    <x v="0"/>
    <n v="21"/>
    <n v="3042"/>
    <n v="3240"/>
    <n v="58320"/>
    <n v="62100"/>
    <n v="3780"/>
    <n v="675"/>
    <n v="58995"/>
    <n v="6.0869565217391307E-2"/>
  </r>
  <r>
    <x v="183"/>
    <x v="9"/>
    <x v="3"/>
    <x v="1"/>
    <x v="1"/>
    <n v="16"/>
    <n v="3726"/>
    <n v="3960"/>
    <n v="78804"/>
    <n v="85140"/>
    <n v="6336"/>
    <n v="2079"/>
    <n v="80883"/>
    <n v="7.441860465116279E-2"/>
  </r>
  <r>
    <x v="183"/>
    <x v="0"/>
    <x v="0"/>
    <x v="9"/>
    <x v="0"/>
    <n v="10"/>
    <n v="2196"/>
    <n v="2340"/>
    <n v="10530"/>
    <n v="11250"/>
    <n v="720"/>
    <n v="157.5"/>
    <n v="10687.5"/>
    <n v="6.4000000000000001E-2"/>
  </r>
  <r>
    <x v="184"/>
    <x v="2"/>
    <x v="1"/>
    <x v="13"/>
    <x v="1"/>
    <n v="3"/>
    <n v="4482"/>
    <n v="4770"/>
    <n v="43164"/>
    <n v="46530"/>
    <n v="3366"/>
    <n v="1039.5"/>
    <n v="44203.5"/>
    <n v="7.2340425531914887E-2"/>
  </r>
  <r>
    <x v="184"/>
    <x v="5"/>
    <x v="3"/>
    <x v="12"/>
    <x v="0"/>
    <n v="1"/>
    <n v="5148"/>
    <n v="5490"/>
    <n v="40986"/>
    <n v="43560"/>
    <n v="2574"/>
    <n v="396"/>
    <n v="41382"/>
    <n v="5.909090909090909E-2"/>
  </r>
  <r>
    <x v="184"/>
    <x v="8"/>
    <x v="4"/>
    <x v="1"/>
    <x v="1"/>
    <n v="13"/>
    <n v="3978"/>
    <n v="4230"/>
    <n v="28656"/>
    <n v="30960"/>
    <n v="2304"/>
    <n v="756"/>
    <n v="29412"/>
    <n v="7.441860465116279E-2"/>
  </r>
  <r>
    <x v="184"/>
    <x v="0"/>
    <x v="0"/>
    <x v="1"/>
    <x v="1"/>
    <n v="15"/>
    <n v="2106"/>
    <n v="2250"/>
    <n v="10746"/>
    <n v="11610"/>
    <n v="864"/>
    <n v="283.5"/>
    <n v="11029.5"/>
    <n v="7.441860465116279E-2"/>
  </r>
  <r>
    <x v="184"/>
    <x v="6"/>
    <x v="2"/>
    <x v="8"/>
    <x v="0"/>
    <n v="5"/>
    <n v="3978"/>
    <n v="4230"/>
    <n v="5148"/>
    <n v="5490"/>
    <n v="342"/>
    <n v="67.5"/>
    <n v="5215.5"/>
    <n v="6.2295081967213117E-2"/>
  </r>
  <r>
    <x v="184"/>
    <x v="5"/>
    <x v="3"/>
    <x v="15"/>
    <x v="1"/>
    <n v="25"/>
    <n v="2034"/>
    <n v="2160"/>
    <n v="135108"/>
    <n v="145800"/>
    <n v="10692"/>
    <n v="3402"/>
    <n v="138510"/>
    <n v="7.3333333333333334E-2"/>
  </r>
  <r>
    <x v="184"/>
    <x v="7"/>
    <x v="4"/>
    <x v="14"/>
    <x v="0"/>
    <n v="8"/>
    <n v="2034"/>
    <n v="2160"/>
    <n v="67896"/>
    <n v="72450"/>
    <n v="4554"/>
    <n v="931.5"/>
    <n v="68827.5"/>
    <n v="6.2857142857142861E-2"/>
  </r>
  <r>
    <x v="184"/>
    <x v="2"/>
    <x v="1"/>
    <x v="11"/>
    <x v="0"/>
    <n v="21"/>
    <n v="3582"/>
    <n v="3870"/>
    <n v="17730"/>
    <n v="18900"/>
    <n v="1170"/>
    <n v="225"/>
    <n v="17955"/>
    <n v="6.1904761904761907E-2"/>
  </r>
  <r>
    <x v="185"/>
    <x v="3"/>
    <x v="1"/>
    <x v="10"/>
    <x v="0"/>
    <n v="16"/>
    <n v="3978"/>
    <n v="4230"/>
    <n v="112050"/>
    <n v="119250"/>
    <n v="7200"/>
    <n v="1237.5"/>
    <n v="113287.5"/>
    <n v="6.0377358490566038E-2"/>
  </r>
  <r>
    <x v="185"/>
    <x v="0"/>
    <x v="0"/>
    <x v="13"/>
    <x v="1"/>
    <n v="23"/>
    <n v="2196"/>
    <n v="2340"/>
    <n v="7848"/>
    <n v="8460"/>
    <n v="612"/>
    <n v="189"/>
    <n v="8037"/>
    <n v="7.2340425531914887E-2"/>
  </r>
  <r>
    <x v="185"/>
    <x v="4"/>
    <x v="2"/>
    <x v="2"/>
    <x v="0"/>
    <n v="22"/>
    <n v="3978"/>
    <n v="4230"/>
    <n v="75582"/>
    <n v="80370"/>
    <n v="4788"/>
    <n v="769.5"/>
    <n v="76351.5"/>
    <n v="5.9574468085106386E-2"/>
  </r>
  <r>
    <x v="185"/>
    <x v="5"/>
    <x v="3"/>
    <x v="5"/>
    <x v="0"/>
    <n v="13"/>
    <n v="3978"/>
    <n v="4230"/>
    <n v="52488"/>
    <n v="55890"/>
    <n v="3402"/>
    <n v="607.5"/>
    <n v="53095.5"/>
    <n v="6.0869565217391307E-2"/>
  </r>
  <r>
    <x v="186"/>
    <x v="6"/>
    <x v="2"/>
    <x v="11"/>
    <x v="0"/>
    <n v="27"/>
    <n v="3042"/>
    <n v="3240"/>
    <n v="39006"/>
    <n v="41580"/>
    <n v="2574"/>
    <n v="495"/>
    <n v="39501"/>
    <n v="6.1904761904761907E-2"/>
  </r>
  <r>
    <x v="186"/>
    <x v="9"/>
    <x v="3"/>
    <x v="14"/>
    <x v="0"/>
    <n v="27"/>
    <n v="3978"/>
    <n v="4230"/>
    <n v="50184"/>
    <n v="53550"/>
    <n v="3366"/>
    <n v="688.5"/>
    <n v="50872.5"/>
    <n v="6.2857142857142861E-2"/>
  </r>
  <r>
    <x v="186"/>
    <x v="4"/>
    <x v="2"/>
    <x v="4"/>
    <x v="0"/>
    <n v="27"/>
    <n v="3978"/>
    <n v="4230"/>
    <n v="69966"/>
    <n v="74520"/>
    <n v="4554"/>
    <n v="828"/>
    <n v="70794"/>
    <n v="6.1111111111111109E-2"/>
  </r>
  <r>
    <x v="186"/>
    <x v="2"/>
    <x v="1"/>
    <x v="15"/>
    <x v="1"/>
    <n v="27"/>
    <n v="5832"/>
    <n v="6210"/>
    <n v="135108"/>
    <n v="145800"/>
    <n v="10692"/>
    <n v="3402"/>
    <n v="138510"/>
    <n v="7.3333333333333334E-2"/>
  </r>
  <r>
    <x v="186"/>
    <x v="6"/>
    <x v="2"/>
    <x v="13"/>
    <x v="1"/>
    <n v="27"/>
    <n v="2196"/>
    <n v="2340"/>
    <n v="19620"/>
    <n v="21150"/>
    <n v="1530"/>
    <n v="472.5"/>
    <n v="20092.5"/>
    <n v="7.2340425531914887E-2"/>
  </r>
  <r>
    <x v="186"/>
    <x v="0"/>
    <x v="0"/>
    <x v="4"/>
    <x v="0"/>
    <n v="27"/>
    <n v="3546"/>
    <n v="3780"/>
    <n v="3042"/>
    <n v="3240"/>
    <n v="198"/>
    <n v="36"/>
    <n v="3078"/>
    <n v="6.1111111111111109E-2"/>
  </r>
  <r>
    <x v="186"/>
    <x v="2"/>
    <x v="1"/>
    <x v="2"/>
    <x v="0"/>
    <n v="12"/>
    <n v="3582"/>
    <n v="3870"/>
    <n v="71604"/>
    <n v="76140"/>
    <n v="4536"/>
    <n v="729"/>
    <n v="72333"/>
    <n v="5.9574468085106386E-2"/>
  </r>
  <r>
    <x v="186"/>
    <x v="3"/>
    <x v="1"/>
    <x v="14"/>
    <x v="0"/>
    <n v="18"/>
    <n v="3978"/>
    <n v="4230"/>
    <n v="5904"/>
    <n v="6300"/>
    <n v="396"/>
    <n v="81"/>
    <n v="5985"/>
    <n v="6.2857142857142861E-2"/>
  </r>
  <r>
    <x v="187"/>
    <x v="7"/>
    <x v="4"/>
    <x v="3"/>
    <x v="0"/>
    <n v="8"/>
    <n v="3978"/>
    <n v="4230"/>
    <n v="35136"/>
    <n v="37440"/>
    <n v="2304"/>
    <n v="432"/>
    <n v="35568"/>
    <n v="6.1538461538461542E-2"/>
  </r>
  <r>
    <x v="188"/>
    <x v="9"/>
    <x v="3"/>
    <x v="12"/>
    <x v="0"/>
    <n v="21"/>
    <n v="2034"/>
    <n v="2160"/>
    <n v="74520"/>
    <n v="79200"/>
    <n v="4680"/>
    <n v="720"/>
    <n v="75240"/>
    <n v="5.909090909090909E-2"/>
  </r>
  <r>
    <x v="188"/>
    <x v="8"/>
    <x v="4"/>
    <x v="2"/>
    <x v="0"/>
    <n v="25"/>
    <n v="3042"/>
    <n v="3240"/>
    <n v="51714"/>
    <n v="54990"/>
    <n v="3276"/>
    <n v="526.5"/>
    <n v="52240.5"/>
    <n v="5.9574468085106386E-2"/>
  </r>
  <r>
    <x v="189"/>
    <x v="5"/>
    <x v="3"/>
    <x v="10"/>
    <x v="0"/>
    <n v="12"/>
    <n v="5148"/>
    <n v="5490"/>
    <n v="94122"/>
    <n v="100170"/>
    <n v="6048"/>
    <n v="1039.5"/>
    <n v="95161.5"/>
    <n v="6.0377358490566038E-2"/>
  </r>
  <r>
    <x v="190"/>
    <x v="4"/>
    <x v="2"/>
    <x v="6"/>
    <x v="0"/>
    <n v="9"/>
    <n v="2106"/>
    <n v="2250"/>
    <n v="60282"/>
    <n v="64260"/>
    <n v="3978"/>
    <n v="765"/>
    <n v="61047"/>
    <n v="6.1904761904761907E-2"/>
  </r>
  <r>
    <x v="190"/>
    <x v="3"/>
    <x v="1"/>
    <x v="4"/>
    <x v="0"/>
    <n v="23"/>
    <n v="4482"/>
    <n v="4770"/>
    <n v="66924"/>
    <n v="71280"/>
    <n v="4356"/>
    <n v="792"/>
    <n v="67716"/>
    <n v="6.1111111111111109E-2"/>
  </r>
  <r>
    <x v="190"/>
    <x v="6"/>
    <x v="2"/>
    <x v="6"/>
    <x v="0"/>
    <n v="23"/>
    <n v="3546"/>
    <n v="3780"/>
    <n v="88650"/>
    <n v="94500"/>
    <n v="5850"/>
    <n v="1125"/>
    <n v="89775"/>
    <n v="6.1904761904761907E-2"/>
  </r>
  <r>
    <x v="190"/>
    <x v="3"/>
    <x v="1"/>
    <x v="9"/>
    <x v="0"/>
    <n v="20"/>
    <n v="4482"/>
    <n v="4770"/>
    <n v="4212"/>
    <n v="4500"/>
    <n v="288"/>
    <n v="63"/>
    <n v="4275"/>
    <n v="6.4000000000000001E-2"/>
  </r>
  <r>
    <x v="190"/>
    <x v="6"/>
    <x v="2"/>
    <x v="3"/>
    <x v="0"/>
    <n v="25"/>
    <n v="4482"/>
    <n v="4770"/>
    <n v="21960"/>
    <n v="23400"/>
    <n v="1440"/>
    <n v="270"/>
    <n v="22230"/>
    <n v="6.1538461538461542E-2"/>
  </r>
  <r>
    <x v="190"/>
    <x v="2"/>
    <x v="1"/>
    <x v="11"/>
    <x v="0"/>
    <n v="4"/>
    <n v="2034"/>
    <n v="2160"/>
    <n v="46098"/>
    <n v="49140"/>
    <n v="3042"/>
    <n v="585"/>
    <n v="46683"/>
    <n v="6.1904761904761907E-2"/>
  </r>
  <r>
    <x v="190"/>
    <x v="3"/>
    <x v="1"/>
    <x v="12"/>
    <x v="0"/>
    <n v="24"/>
    <n v="3978"/>
    <n v="4230"/>
    <n v="14904"/>
    <n v="15840"/>
    <n v="936"/>
    <n v="144"/>
    <n v="15048"/>
    <n v="5.909090909090909E-2"/>
  </r>
  <r>
    <x v="191"/>
    <x v="2"/>
    <x v="1"/>
    <x v="3"/>
    <x v="0"/>
    <n v="24"/>
    <n v="5832"/>
    <n v="6210"/>
    <n v="6588"/>
    <n v="7020"/>
    <n v="432"/>
    <n v="81"/>
    <n v="6669"/>
    <n v="6.1538461538461542E-2"/>
  </r>
  <r>
    <x v="191"/>
    <x v="6"/>
    <x v="2"/>
    <x v="16"/>
    <x v="0"/>
    <n v="16"/>
    <n v="3978"/>
    <n v="4230"/>
    <n v="37224"/>
    <n v="39600"/>
    <n v="2376"/>
    <n v="396"/>
    <n v="37620"/>
    <n v="0.06"/>
  </r>
  <r>
    <x v="191"/>
    <x v="2"/>
    <x v="1"/>
    <x v="1"/>
    <x v="1"/>
    <n v="6"/>
    <n v="3978"/>
    <n v="4230"/>
    <n v="53730"/>
    <n v="58050"/>
    <n v="4320"/>
    <n v="1417.5"/>
    <n v="55147.5"/>
    <n v="7.441860465116279E-2"/>
  </r>
  <r>
    <x v="191"/>
    <x v="8"/>
    <x v="4"/>
    <x v="10"/>
    <x v="0"/>
    <n v="4"/>
    <n v="5148"/>
    <n v="5490"/>
    <n v="17928"/>
    <n v="19080"/>
    <n v="1152"/>
    <n v="198"/>
    <n v="18126"/>
    <n v="6.0377358490566038E-2"/>
  </r>
  <r>
    <x v="192"/>
    <x v="1"/>
    <x v="0"/>
    <x v="6"/>
    <x v="0"/>
    <n v="24"/>
    <n v="5832"/>
    <n v="6210"/>
    <n v="42552"/>
    <n v="45360"/>
    <n v="2808"/>
    <n v="540"/>
    <n v="43092"/>
    <n v="6.1904761904761907E-2"/>
  </r>
  <r>
    <x v="192"/>
    <x v="1"/>
    <x v="0"/>
    <x v="0"/>
    <x v="0"/>
    <n v="21"/>
    <n v="2034"/>
    <n v="2160"/>
    <n v="36612"/>
    <n v="38880"/>
    <n v="2268"/>
    <n v="324"/>
    <n v="36936"/>
    <n v="5.8333333333333334E-2"/>
  </r>
  <r>
    <x v="192"/>
    <x v="9"/>
    <x v="3"/>
    <x v="1"/>
    <x v="1"/>
    <n v="13"/>
    <n v="5832"/>
    <n v="6210"/>
    <n v="39402"/>
    <n v="42570"/>
    <n v="3168"/>
    <n v="1039.5"/>
    <n v="40441.5"/>
    <n v="7.441860465116279E-2"/>
  </r>
  <r>
    <x v="192"/>
    <x v="9"/>
    <x v="3"/>
    <x v="12"/>
    <x v="0"/>
    <n v="2"/>
    <n v="3546"/>
    <n v="3780"/>
    <n v="3726"/>
    <n v="3960"/>
    <n v="234"/>
    <n v="36"/>
    <n v="3762"/>
    <n v="5.909090909090909E-2"/>
  </r>
  <r>
    <x v="193"/>
    <x v="2"/>
    <x v="1"/>
    <x v="9"/>
    <x v="0"/>
    <n v="20"/>
    <n v="3726"/>
    <n v="3960"/>
    <n v="27378"/>
    <n v="29250"/>
    <n v="1872"/>
    <n v="409.5"/>
    <n v="27787.5"/>
    <n v="6.4000000000000001E-2"/>
  </r>
  <r>
    <x v="193"/>
    <x v="0"/>
    <x v="0"/>
    <x v="5"/>
    <x v="0"/>
    <n v="21"/>
    <n v="3978"/>
    <n v="4230"/>
    <n v="99144"/>
    <n v="105570"/>
    <n v="6426"/>
    <n v="1147.5"/>
    <n v="100291.5"/>
    <n v="6.0869565217391307E-2"/>
  </r>
  <r>
    <x v="193"/>
    <x v="3"/>
    <x v="1"/>
    <x v="14"/>
    <x v="0"/>
    <n v="12"/>
    <n v="3042"/>
    <n v="3240"/>
    <n v="29520"/>
    <n v="31500"/>
    <n v="1980"/>
    <n v="405"/>
    <n v="29925"/>
    <n v="6.2857142857142861E-2"/>
  </r>
  <r>
    <x v="194"/>
    <x v="3"/>
    <x v="1"/>
    <x v="5"/>
    <x v="0"/>
    <n v="23"/>
    <n v="3546"/>
    <n v="3780"/>
    <n v="99144"/>
    <n v="105570"/>
    <n v="6426"/>
    <n v="1147.5"/>
    <n v="100291.5"/>
    <n v="6.0869565217391307E-2"/>
  </r>
  <r>
    <x v="194"/>
    <x v="5"/>
    <x v="3"/>
    <x v="2"/>
    <x v="0"/>
    <n v="23"/>
    <n v="4482"/>
    <n v="4770"/>
    <n v="11934"/>
    <n v="12690"/>
    <n v="756"/>
    <n v="121.5"/>
    <n v="12055.5"/>
    <n v="5.9574468085106386E-2"/>
  </r>
  <r>
    <x v="194"/>
    <x v="3"/>
    <x v="1"/>
    <x v="10"/>
    <x v="0"/>
    <n v="24"/>
    <n v="3924"/>
    <n v="4230"/>
    <n v="8964"/>
    <n v="9540"/>
    <n v="576"/>
    <n v="99"/>
    <n v="9063"/>
    <n v="6.0377358490566038E-2"/>
  </r>
  <r>
    <x v="195"/>
    <x v="9"/>
    <x v="3"/>
    <x v="8"/>
    <x v="0"/>
    <n v="25"/>
    <n v="2952"/>
    <n v="3150"/>
    <n v="128700"/>
    <n v="137250"/>
    <n v="8550"/>
    <n v="1687.5"/>
    <n v="130387.5"/>
    <n v="6.2295081967213117E-2"/>
  </r>
  <r>
    <x v="195"/>
    <x v="2"/>
    <x v="1"/>
    <x v="5"/>
    <x v="0"/>
    <n v="17"/>
    <n v="3726"/>
    <n v="3960"/>
    <n v="116640"/>
    <n v="124200"/>
    <n v="7560"/>
    <n v="1350"/>
    <n v="117990"/>
    <n v="6.0869565217391307E-2"/>
  </r>
  <r>
    <x v="195"/>
    <x v="3"/>
    <x v="1"/>
    <x v="6"/>
    <x v="0"/>
    <n v="21"/>
    <n v="3978"/>
    <n v="4230"/>
    <n v="17730"/>
    <n v="18900"/>
    <n v="1170"/>
    <n v="225"/>
    <n v="17955"/>
    <n v="6.1904761904761907E-2"/>
  </r>
  <r>
    <x v="195"/>
    <x v="8"/>
    <x v="4"/>
    <x v="13"/>
    <x v="1"/>
    <n v="9"/>
    <n v="3726"/>
    <n v="3960"/>
    <n v="27468"/>
    <n v="29610"/>
    <n v="2142"/>
    <n v="661.5"/>
    <n v="28129.5"/>
    <n v="7.2340425531914887E-2"/>
  </r>
  <r>
    <x v="195"/>
    <x v="9"/>
    <x v="3"/>
    <x v="4"/>
    <x v="0"/>
    <n v="11"/>
    <n v="4482"/>
    <n v="4770"/>
    <n v="54756"/>
    <n v="58320"/>
    <n v="3564"/>
    <n v="648"/>
    <n v="55404"/>
    <n v="6.1111111111111109E-2"/>
  </r>
  <r>
    <x v="196"/>
    <x v="6"/>
    <x v="2"/>
    <x v="11"/>
    <x v="0"/>
    <n v="4"/>
    <n v="3582"/>
    <n v="3870"/>
    <n v="42552"/>
    <n v="45360"/>
    <n v="2808"/>
    <n v="540"/>
    <n v="43092"/>
    <n v="6.1904761904761907E-2"/>
  </r>
  <r>
    <x v="196"/>
    <x v="3"/>
    <x v="1"/>
    <x v="13"/>
    <x v="1"/>
    <n v="22"/>
    <n v="4482"/>
    <n v="4770"/>
    <n v="23544"/>
    <n v="25380"/>
    <n v="1836"/>
    <n v="567"/>
    <n v="24111"/>
    <n v="7.2340425531914887E-2"/>
  </r>
  <r>
    <x v="196"/>
    <x v="7"/>
    <x v="4"/>
    <x v="7"/>
    <x v="0"/>
    <n v="15"/>
    <n v="3924"/>
    <n v="4230"/>
    <n v="75582"/>
    <n v="80370"/>
    <n v="4788"/>
    <n v="769.5"/>
    <n v="76351.5"/>
    <n v="5.9574468085106386E-2"/>
  </r>
  <r>
    <x v="196"/>
    <x v="6"/>
    <x v="2"/>
    <x v="12"/>
    <x v="0"/>
    <n v="23"/>
    <n v="7506"/>
    <n v="8100"/>
    <n v="44712"/>
    <n v="47520"/>
    <n v="2808"/>
    <n v="432"/>
    <n v="45144"/>
    <n v="5.909090909090909E-2"/>
  </r>
  <r>
    <x v="197"/>
    <x v="3"/>
    <x v="1"/>
    <x v="2"/>
    <x v="0"/>
    <n v="9"/>
    <n v="3546"/>
    <n v="3780"/>
    <n v="7956"/>
    <n v="8460"/>
    <n v="504"/>
    <n v="81"/>
    <n v="8037"/>
    <n v="5.9574468085106386E-2"/>
  </r>
  <r>
    <x v="197"/>
    <x v="6"/>
    <x v="2"/>
    <x v="11"/>
    <x v="0"/>
    <n v="7"/>
    <n v="3042"/>
    <n v="3240"/>
    <n v="88650"/>
    <n v="94500"/>
    <n v="5850"/>
    <n v="1125"/>
    <n v="89775"/>
    <n v="6.1904761904761907E-2"/>
  </r>
  <r>
    <x v="197"/>
    <x v="0"/>
    <x v="0"/>
    <x v="15"/>
    <x v="1"/>
    <n v="25"/>
    <n v="3042"/>
    <n v="3240"/>
    <n v="127602"/>
    <n v="137700"/>
    <n v="10098"/>
    <n v="3213"/>
    <n v="130815"/>
    <n v="7.3333333333333334E-2"/>
  </r>
  <r>
    <x v="198"/>
    <x v="2"/>
    <x v="1"/>
    <x v="7"/>
    <x v="0"/>
    <n v="10"/>
    <n v="3978"/>
    <n v="4230"/>
    <n v="63648"/>
    <n v="67680"/>
    <n v="4032"/>
    <n v="648"/>
    <n v="64296"/>
    <n v="5.9574468085106386E-2"/>
  </r>
  <r>
    <x v="198"/>
    <x v="4"/>
    <x v="2"/>
    <x v="10"/>
    <x v="0"/>
    <n v="8"/>
    <n v="5148"/>
    <n v="5490"/>
    <n v="4482"/>
    <n v="4770"/>
    <n v="288"/>
    <n v="49.5"/>
    <n v="4531.5"/>
    <n v="6.0377358490566038E-2"/>
  </r>
  <r>
    <x v="198"/>
    <x v="3"/>
    <x v="1"/>
    <x v="10"/>
    <x v="0"/>
    <n v="18"/>
    <n v="3042"/>
    <n v="3240"/>
    <n v="13446"/>
    <n v="14310"/>
    <n v="864"/>
    <n v="148.5"/>
    <n v="13594.5"/>
    <n v="6.0377358490566038E-2"/>
  </r>
  <r>
    <x v="198"/>
    <x v="6"/>
    <x v="2"/>
    <x v="8"/>
    <x v="0"/>
    <n v="8"/>
    <n v="5148"/>
    <n v="5490"/>
    <n v="20592"/>
    <n v="21960"/>
    <n v="1368"/>
    <n v="270"/>
    <n v="20862"/>
    <n v="6.2295081967213117E-2"/>
  </r>
  <r>
    <x v="199"/>
    <x v="3"/>
    <x v="1"/>
    <x v="10"/>
    <x v="0"/>
    <n v="25"/>
    <n v="7506"/>
    <n v="8100"/>
    <n v="4482"/>
    <n v="4770"/>
    <n v="288"/>
    <n v="49.5"/>
    <n v="4531.5"/>
    <n v="6.0377358490566038E-2"/>
  </r>
  <r>
    <x v="199"/>
    <x v="8"/>
    <x v="4"/>
    <x v="14"/>
    <x v="0"/>
    <n v="7"/>
    <n v="3042"/>
    <n v="3240"/>
    <n v="17712"/>
    <n v="18900"/>
    <n v="1188"/>
    <n v="243"/>
    <n v="17955"/>
    <n v="6.2857142857142861E-2"/>
  </r>
  <r>
    <x v="200"/>
    <x v="6"/>
    <x v="2"/>
    <x v="16"/>
    <x v="0"/>
    <n v="17"/>
    <n v="3978"/>
    <n v="4230"/>
    <n v="10152"/>
    <n v="10800"/>
    <n v="648"/>
    <n v="108"/>
    <n v="10260"/>
    <n v="0.06"/>
  </r>
  <r>
    <x v="200"/>
    <x v="6"/>
    <x v="2"/>
    <x v="4"/>
    <x v="0"/>
    <n v="3"/>
    <n v="2952"/>
    <n v="3150"/>
    <n v="27378"/>
    <n v="29160"/>
    <n v="1782"/>
    <n v="324"/>
    <n v="27702"/>
    <n v="6.1111111111111109E-2"/>
  </r>
  <r>
    <x v="200"/>
    <x v="1"/>
    <x v="0"/>
    <x v="10"/>
    <x v="0"/>
    <n v="13"/>
    <n v="2034"/>
    <n v="2160"/>
    <n v="58266"/>
    <n v="62010"/>
    <n v="3744"/>
    <n v="643.5"/>
    <n v="58909.5"/>
    <n v="6.0377358490566038E-2"/>
  </r>
  <r>
    <x v="200"/>
    <x v="7"/>
    <x v="4"/>
    <x v="3"/>
    <x v="0"/>
    <n v="17"/>
    <n v="3582"/>
    <n v="3870"/>
    <n v="15372"/>
    <n v="16380"/>
    <n v="1008"/>
    <n v="189"/>
    <n v="15561"/>
    <n v="6.1538461538461542E-2"/>
  </r>
  <r>
    <x v="200"/>
    <x v="7"/>
    <x v="4"/>
    <x v="10"/>
    <x v="0"/>
    <n v="22"/>
    <n v="3978"/>
    <n v="4230"/>
    <n v="22410"/>
    <n v="23850"/>
    <n v="1440"/>
    <n v="247.5"/>
    <n v="22657.5"/>
    <n v="6.0377358490566038E-2"/>
  </r>
  <r>
    <x v="201"/>
    <x v="3"/>
    <x v="1"/>
    <x v="10"/>
    <x v="0"/>
    <n v="23"/>
    <n v="2196"/>
    <n v="2340"/>
    <n v="80676"/>
    <n v="85860"/>
    <n v="5184"/>
    <n v="891"/>
    <n v="81567"/>
    <n v="6.0377358490566038E-2"/>
  </r>
  <r>
    <x v="201"/>
    <x v="6"/>
    <x v="2"/>
    <x v="0"/>
    <x v="0"/>
    <n v="1"/>
    <n v="2034"/>
    <n v="2160"/>
    <n v="14238"/>
    <n v="15120"/>
    <n v="882"/>
    <n v="126"/>
    <n v="14364"/>
    <n v="5.8333333333333334E-2"/>
  </r>
  <r>
    <x v="201"/>
    <x v="4"/>
    <x v="2"/>
    <x v="11"/>
    <x v="0"/>
    <n v="25"/>
    <n v="5148"/>
    <n v="5490"/>
    <n v="7092"/>
    <n v="7560"/>
    <n v="468"/>
    <n v="90"/>
    <n v="7182"/>
    <n v="6.1904761904761907E-2"/>
  </r>
  <r>
    <x v="202"/>
    <x v="7"/>
    <x v="4"/>
    <x v="1"/>
    <x v="1"/>
    <n v="22"/>
    <n v="3384"/>
    <n v="3600"/>
    <n v="68058"/>
    <n v="73530"/>
    <n v="5472"/>
    <n v="1795.5"/>
    <n v="69853.5"/>
    <n v="7.441860465116279E-2"/>
  </r>
  <r>
    <x v="202"/>
    <x v="9"/>
    <x v="3"/>
    <x v="12"/>
    <x v="0"/>
    <n v="2"/>
    <n v="3978"/>
    <n v="4230"/>
    <n v="40986"/>
    <n v="43560"/>
    <n v="2574"/>
    <n v="396"/>
    <n v="41382"/>
    <n v="5.909090909090909E-2"/>
  </r>
  <r>
    <x v="202"/>
    <x v="7"/>
    <x v="4"/>
    <x v="1"/>
    <x v="1"/>
    <n v="11"/>
    <n v="3582"/>
    <n v="3870"/>
    <n v="46566"/>
    <n v="50310"/>
    <n v="3744"/>
    <n v="1228.5"/>
    <n v="47794.5"/>
    <n v="7.441860465116279E-2"/>
  </r>
  <r>
    <x v="203"/>
    <x v="7"/>
    <x v="4"/>
    <x v="8"/>
    <x v="0"/>
    <n v="11"/>
    <n v="3546"/>
    <n v="3780"/>
    <n v="20592"/>
    <n v="21960"/>
    <n v="1368"/>
    <n v="270"/>
    <n v="20862"/>
    <n v="6.2295081967213117E-2"/>
  </r>
  <r>
    <x v="203"/>
    <x v="8"/>
    <x v="4"/>
    <x v="4"/>
    <x v="0"/>
    <n v="1"/>
    <n v="7506"/>
    <n v="8100"/>
    <n v="9126"/>
    <n v="9720"/>
    <n v="594"/>
    <n v="108"/>
    <n v="9234"/>
    <n v="6.1111111111111109E-2"/>
  </r>
  <r>
    <x v="203"/>
    <x v="3"/>
    <x v="1"/>
    <x v="2"/>
    <x v="0"/>
    <n v="14"/>
    <n v="3978"/>
    <n v="4230"/>
    <n v="31824"/>
    <n v="33840"/>
    <n v="2016"/>
    <n v="324"/>
    <n v="32148"/>
    <n v="5.9574468085106386E-2"/>
  </r>
  <r>
    <x v="203"/>
    <x v="4"/>
    <x v="2"/>
    <x v="11"/>
    <x v="0"/>
    <n v="11"/>
    <n v="2034"/>
    <n v="2160"/>
    <n v="7092"/>
    <n v="7560"/>
    <n v="468"/>
    <n v="90"/>
    <n v="7182"/>
    <n v="6.1904761904761907E-2"/>
  </r>
  <r>
    <x v="203"/>
    <x v="3"/>
    <x v="1"/>
    <x v="2"/>
    <x v="0"/>
    <n v="8"/>
    <n v="2952"/>
    <n v="3150"/>
    <n v="95472"/>
    <n v="101520"/>
    <n v="6048"/>
    <n v="972"/>
    <n v="96444"/>
    <n v="5.9574468085106386E-2"/>
  </r>
  <r>
    <x v="203"/>
    <x v="6"/>
    <x v="2"/>
    <x v="9"/>
    <x v="0"/>
    <n v="1"/>
    <n v="3546"/>
    <n v="3780"/>
    <n v="25272"/>
    <n v="27000"/>
    <n v="1728"/>
    <n v="378"/>
    <n v="25650"/>
    <n v="6.4000000000000001E-2"/>
  </r>
  <r>
    <x v="204"/>
    <x v="9"/>
    <x v="3"/>
    <x v="7"/>
    <x v="0"/>
    <n v="24"/>
    <n v="3546"/>
    <n v="3780"/>
    <n v="83538"/>
    <n v="88830"/>
    <n v="5292"/>
    <n v="850.5"/>
    <n v="84388.5"/>
    <n v="5.9574468085106386E-2"/>
  </r>
  <r>
    <x v="205"/>
    <x v="0"/>
    <x v="0"/>
    <x v="14"/>
    <x v="0"/>
    <n v="15"/>
    <n v="3978"/>
    <n v="4230"/>
    <n v="32472"/>
    <n v="34650"/>
    <n v="2178"/>
    <n v="445.5"/>
    <n v="32917.5"/>
    <n v="6.2857142857142861E-2"/>
  </r>
  <r>
    <x v="205"/>
    <x v="7"/>
    <x v="4"/>
    <x v="7"/>
    <x v="0"/>
    <n v="20"/>
    <n v="3546"/>
    <n v="3780"/>
    <n v="91494"/>
    <n v="97290"/>
    <n v="5796"/>
    <n v="931.5"/>
    <n v="92425.5"/>
    <n v="5.9574468085106386E-2"/>
  </r>
  <r>
    <x v="205"/>
    <x v="0"/>
    <x v="0"/>
    <x v="5"/>
    <x v="0"/>
    <n v="1"/>
    <n v="5148"/>
    <n v="5490"/>
    <n v="11664"/>
    <n v="12420"/>
    <n v="756"/>
    <n v="135"/>
    <n v="11799"/>
    <n v="6.0869565217391307E-2"/>
  </r>
  <r>
    <x v="205"/>
    <x v="9"/>
    <x v="3"/>
    <x v="16"/>
    <x v="0"/>
    <n v="5"/>
    <n v="2196"/>
    <n v="2340"/>
    <n v="43992"/>
    <n v="46800"/>
    <n v="2808"/>
    <n v="468"/>
    <n v="44460"/>
    <n v="0.06"/>
  </r>
  <r>
    <x v="206"/>
    <x v="2"/>
    <x v="1"/>
    <x v="13"/>
    <x v="1"/>
    <n v="2"/>
    <n v="3924"/>
    <n v="4230"/>
    <n v="47088"/>
    <n v="50760"/>
    <n v="3672"/>
    <n v="1134"/>
    <n v="48222"/>
    <n v="7.2340425531914887E-2"/>
  </r>
  <r>
    <x v="206"/>
    <x v="8"/>
    <x v="4"/>
    <x v="8"/>
    <x v="0"/>
    <n v="15"/>
    <n v="3978"/>
    <n v="4230"/>
    <n v="82368"/>
    <n v="87840"/>
    <n v="5472"/>
    <n v="1080"/>
    <n v="83448"/>
    <n v="6.2295081967213117E-2"/>
  </r>
  <r>
    <x v="206"/>
    <x v="6"/>
    <x v="2"/>
    <x v="3"/>
    <x v="0"/>
    <n v="24"/>
    <n v="2106"/>
    <n v="2250"/>
    <n v="10980"/>
    <n v="11700"/>
    <n v="720"/>
    <n v="135"/>
    <n v="11115"/>
    <n v="6.1538461538461542E-2"/>
  </r>
  <r>
    <x v="206"/>
    <x v="8"/>
    <x v="4"/>
    <x v="13"/>
    <x v="1"/>
    <n v="23"/>
    <n v="5148"/>
    <n v="5490"/>
    <n v="43164"/>
    <n v="46530"/>
    <n v="3366"/>
    <n v="1039.5"/>
    <n v="44203.5"/>
    <n v="7.2340425531914887E-2"/>
  </r>
  <r>
    <x v="207"/>
    <x v="6"/>
    <x v="2"/>
    <x v="2"/>
    <x v="0"/>
    <n v="20"/>
    <n v="3546"/>
    <n v="3780"/>
    <n v="39780"/>
    <n v="42300"/>
    <n v="2520"/>
    <n v="405"/>
    <n v="40185"/>
    <n v="5.9574468085106386E-2"/>
  </r>
  <r>
    <x v="207"/>
    <x v="7"/>
    <x v="4"/>
    <x v="11"/>
    <x v="0"/>
    <n v="23"/>
    <n v="3546"/>
    <n v="3780"/>
    <n v="49644"/>
    <n v="52920"/>
    <n v="3276"/>
    <n v="630"/>
    <n v="50274"/>
    <n v="6.1904761904761907E-2"/>
  </r>
  <r>
    <x v="208"/>
    <x v="2"/>
    <x v="1"/>
    <x v="3"/>
    <x v="0"/>
    <n v="22"/>
    <n v="5148"/>
    <n v="5490"/>
    <n v="19764"/>
    <n v="21060"/>
    <n v="1296"/>
    <n v="243"/>
    <n v="20007"/>
    <n v="6.1538461538461542E-2"/>
  </r>
  <r>
    <x v="208"/>
    <x v="4"/>
    <x v="2"/>
    <x v="10"/>
    <x v="0"/>
    <n v="10"/>
    <n v="3384"/>
    <n v="3600"/>
    <n v="26892"/>
    <n v="28620"/>
    <n v="1728"/>
    <n v="297"/>
    <n v="27189"/>
    <n v="6.0377358490566038E-2"/>
  </r>
  <r>
    <x v="208"/>
    <x v="2"/>
    <x v="1"/>
    <x v="0"/>
    <x v="0"/>
    <n v="5"/>
    <n v="3042"/>
    <n v="3240"/>
    <n v="20340"/>
    <n v="21600"/>
    <n v="1260"/>
    <n v="180"/>
    <n v="20520"/>
    <n v="5.8333333333333334E-2"/>
  </r>
  <r>
    <x v="209"/>
    <x v="5"/>
    <x v="3"/>
    <x v="9"/>
    <x v="0"/>
    <n v="12"/>
    <n v="3978"/>
    <n v="4230"/>
    <n v="27378"/>
    <n v="29250"/>
    <n v="1872"/>
    <n v="409.5"/>
    <n v="27787.5"/>
    <n v="6.4000000000000001E-2"/>
  </r>
  <r>
    <x v="209"/>
    <x v="3"/>
    <x v="1"/>
    <x v="2"/>
    <x v="0"/>
    <n v="19"/>
    <n v="3978"/>
    <n v="4230"/>
    <n v="63648"/>
    <n v="67680"/>
    <n v="4032"/>
    <n v="648"/>
    <n v="64296"/>
    <n v="5.9574468085106386E-2"/>
  </r>
  <r>
    <x v="210"/>
    <x v="0"/>
    <x v="0"/>
    <x v="9"/>
    <x v="0"/>
    <n v="18"/>
    <n v="3924"/>
    <n v="4230"/>
    <n v="16848"/>
    <n v="18000"/>
    <n v="1152"/>
    <n v="252"/>
    <n v="17100"/>
    <n v="6.4000000000000001E-2"/>
  </r>
  <r>
    <x v="210"/>
    <x v="4"/>
    <x v="2"/>
    <x v="13"/>
    <x v="1"/>
    <n v="1"/>
    <n v="2952"/>
    <n v="3150"/>
    <n v="19620"/>
    <n v="21150"/>
    <n v="1530"/>
    <n v="472.5"/>
    <n v="20092.5"/>
    <n v="7.2340425531914887E-2"/>
  </r>
  <r>
    <x v="210"/>
    <x v="8"/>
    <x v="4"/>
    <x v="4"/>
    <x v="0"/>
    <n v="15"/>
    <n v="3042"/>
    <n v="3240"/>
    <n v="18252"/>
    <n v="19440"/>
    <n v="1188"/>
    <n v="216"/>
    <n v="18468"/>
    <n v="6.1111111111111109E-2"/>
  </r>
  <r>
    <x v="210"/>
    <x v="2"/>
    <x v="1"/>
    <x v="12"/>
    <x v="0"/>
    <n v="4"/>
    <n v="3978"/>
    <n v="4230"/>
    <n v="11178"/>
    <n v="11880"/>
    <n v="702"/>
    <n v="108"/>
    <n v="11286"/>
    <n v="5.909090909090909E-2"/>
  </r>
  <r>
    <x v="211"/>
    <x v="0"/>
    <x v="0"/>
    <x v="16"/>
    <x v="0"/>
    <n v="16"/>
    <n v="2106"/>
    <n v="2250"/>
    <n v="23688"/>
    <n v="25200"/>
    <n v="1512"/>
    <n v="252"/>
    <n v="23940"/>
    <n v="0.06"/>
  </r>
  <r>
    <x v="211"/>
    <x v="3"/>
    <x v="1"/>
    <x v="11"/>
    <x v="0"/>
    <n v="10"/>
    <n v="2034"/>
    <n v="2160"/>
    <n v="78012"/>
    <n v="83160"/>
    <n v="5148"/>
    <n v="990"/>
    <n v="79002"/>
    <n v="6.1904761904761907E-2"/>
  </r>
  <r>
    <x v="211"/>
    <x v="7"/>
    <x v="4"/>
    <x v="16"/>
    <x v="0"/>
    <n v="21"/>
    <n v="4482"/>
    <n v="4770"/>
    <n v="50760"/>
    <n v="54000"/>
    <n v="3240"/>
    <n v="540"/>
    <n v="51300"/>
    <n v="0.06"/>
  </r>
  <r>
    <x v="212"/>
    <x v="3"/>
    <x v="1"/>
    <x v="13"/>
    <x v="1"/>
    <n v="7"/>
    <n v="3726"/>
    <n v="3960"/>
    <n v="86328"/>
    <n v="93060"/>
    <n v="6732"/>
    <n v="2079"/>
    <n v="88407"/>
    <n v="7.2340425531914887E-2"/>
  </r>
  <r>
    <x v="212"/>
    <x v="7"/>
    <x v="4"/>
    <x v="0"/>
    <x v="0"/>
    <n v="22"/>
    <n v="2952"/>
    <n v="3150"/>
    <n v="16272"/>
    <n v="17280"/>
    <n v="1008"/>
    <n v="144"/>
    <n v="16416"/>
    <n v="5.8333333333333334E-2"/>
  </r>
  <r>
    <x v="212"/>
    <x v="2"/>
    <x v="1"/>
    <x v="1"/>
    <x v="1"/>
    <n v="15"/>
    <n v="3384"/>
    <n v="3600"/>
    <n v="7164"/>
    <n v="7740"/>
    <n v="576"/>
    <n v="189"/>
    <n v="7353"/>
    <n v="7.441860465116279E-2"/>
  </r>
  <r>
    <x v="212"/>
    <x v="7"/>
    <x v="4"/>
    <x v="11"/>
    <x v="0"/>
    <n v="7"/>
    <n v="3546"/>
    <n v="3780"/>
    <n v="7092"/>
    <n v="7560"/>
    <n v="468"/>
    <n v="90"/>
    <n v="7182"/>
    <n v="6.1904761904761907E-2"/>
  </r>
  <r>
    <x v="212"/>
    <x v="9"/>
    <x v="3"/>
    <x v="13"/>
    <x v="1"/>
    <n v="17"/>
    <n v="5148"/>
    <n v="5490"/>
    <n v="43164"/>
    <n v="46530"/>
    <n v="3366"/>
    <n v="1039.5"/>
    <n v="44203.5"/>
    <n v="7.2340425531914887E-2"/>
  </r>
  <r>
    <x v="213"/>
    <x v="5"/>
    <x v="3"/>
    <x v="12"/>
    <x v="0"/>
    <n v="20"/>
    <n v="2034"/>
    <n v="2160"/>
    <n v="89424"/>
    <n v="95040"/>
    <n v="5616"/>
    <n v="864"/>
    <n v="90288"/>
    <n v="5.909090909090909E-2"/>
  </r>
  <r>
    <x v="214"/>
    <x v="3"/>
    <x v="1"/>
    <x v="2"/>
    <x v="0"/>
    <n v="5"/>
    <n v="2196"/>
    <n v="2340"/>
    <n v="59670"/>
    <n v="63450"/>
    <n v="3780"/>
    <n v="607.5"/>
    <n v="60277.5"/>
    <n v="5.9574468085106386E-2"/>
  </r>
  <r>
    <x v="215"/>
    <x v="9"/>
    <x v="3"/>
    <x v="4"/>
    <x v="0"/>
    <n v="14"/>
    <n v="3546"/>
    <n v="3780"/>
    <n v="18252"/>
    <n v="19440"/>
    <n v="1188"/>
    <n v="216"/>
    <n v="18468"/>
    <n v="6.1111111111111109E-2"/>
  </r>
  <r>
    <x v="215"/>
    <x v="0"/>
    <x v="0"/>
    <x v="7"/>
    <x v="0"/>
    <n v="6"/>
    <n v="3546"/>
    <n v="3780"/>
    <n v="31824"/>
    <n v="33840"/>
    <n v="2016"/>
    <n v="324"/>
    <n v="32148"/>
    <n v="5.9574468085106386E-2"/>
  </r>
  <r>
    <x v="215"/>
    <x v="1"/>
    <x v="0"/>
    <x v="5"/>
    <x v="0"/>
    <n v="22"/>
    <n v="7506"/>
    <n v="8100"/>
    <n v="17496"/>
    <n v="18630"/>
    <n v="1134"/>
    <n v="202.5"/>
    <n v="17698.5"/>
    <n v="6.0869565217391307E-2"/>
  </r>
  <r>
    <x v="215"/>
    <x v="1"/>
    <x v="0"/>
    <x v="8"/>
    <x v="0"/>
    <n v="6"/>
    <n v="3924"/>
    <n v="4230"/>
    <n v="46332"/>
    <n v="49410"/>
    <n v="3078"/>
    <n v="607.5"/>
    <n v="46939.5"/>
    <n v="6.2295081967213117E-2"/>
  </r>
  <r>
    <x v="216"/>
    <x v="5"/>
    <x v="3"/>
    <x v="0"/>
    <x v="0"/>
    <n v="6"/>
    <n v="4482"/>
    <n v="4770"/>
    <n v="16272"/>
    <n v="17280"/>
    <n v="1008"/>
    <n v="144"/>
    <n v="16416"/>
    <n v="5.8333333333333334E-2"/>
  </r>
  <r>
    <x v="216"/>
    <x v="5"/>
    <x v="3"/>
    <x v="8"/>
    <x v="0"/>
    <n v="2"/>
    <n v="3546"/>
    <n v="3780"/>
    <n v="61776"/>
    <n v="65880"/>
    <n v="4104"/>
    <n v="810"/>
    <n v="62586"/>
    <n v="6.2295081967213117E-2"/>
  </r>
  <r>
    <x v="216"/>
    <x v="1"/>
    <x v="0"/>
    <x v="3"/>
    <x v="0"/>
    <n v="24"/>
    <n v="3726"/>
    <n v="3960"/>
    <n v="19764"/>
    <n v="21060"/>
    <n v="1296"/>
    <n v="243"/>
    <n v="20007"/>
    <n v="6.1538461538461542E-2"/>
  </r>
  <r>
    <x v="216"/>
    <x v="8"/>
    <x v="4"/>
    <x v="5"/>
    <x v="0"/>
    <n v="11"/>
    <n v="2106"/>
    <n v="2250"/>
    <n v="46656"/>
    <n v="49680"/>
    <n v="3024"/>
    <n v="540"/>
    <n v="47196"/>
    <n v="6.0869565217391307E-2"/>
  </r>
  <r>
    <x v="217"/>
    <x v="5"/>
    <x v="3"/>
    <x v="0"/>
    <x v="0"/>
    <n v="10"/>
    <n v="3546"/>
    <n v="3780"/>
    <n v="36612"/>
    <n v="38880"/>
    <n v="2268"/>
    <n v="324"/>
    <n v="36936"/>
    <n v="5.8333333333333334E-2"/>
  </r>
  <r>
    <x v="217"/>
    <x v="9"/>
    <x v="3"/>
    <x v="12"/>
    <x v="0"/>
    <n v="7"/>
    <n v="3384"/>
    <n v="3600"/>
    <n v="33534"/>
    <n v="35640"/>
    <n v="2106"/>
    <n v="324"/>
    <n v="33858"/>
    <n v="5.909090909090909E-2"/>
  </r>
  <r>
    <x v="217"/>
    <x v="3"/>
    <x v="1"/>
    <x v="2"/>
    <x v="0"/>
    <n v="22"/>
    <n v="2106"/>
    <n v="2250"/>
    <n v="59670"/>
    <n v="63450"/>
    <n v="3780"/>
    <n v="607.5"/>
    <n v="60277.5"/>
    <n v="5.9574468085106386E-2"/>
  </r>
  <r>
    <x v="218"/>
    <x v="7"/>
    <x v="4"/>
    <x v="10"/>
    <x v="0"/>
    <n v="7"/>
    <n v="3924"/>
    <n v="4230"/>
    <n v="44820"/>
    <n v="47700"/>
    <n v="2880"/>
    <n v="495"/>
    <n v="45315"/>
    <n v="6.0377358490566038E-2"/>
  </r>
  <r>
    <x v="218"/>
    <x v="5"/>
    <x v="3"/>
    <x v="0"/>
    <x v="0"/>
    <n v="18"/>
    <n v="3582"/>
    <n v="3870"/>
    <n v="8136"/>
    <n v="8640"/>
    <n v="504"/>
    <n v="72"/>
    <n v="8208"/>
    <n v="5.8333333333333334E-2"/>
  </r>
  <r>
    <x v="218"/>
    <x v="6"/>
    <x v="2"/>
    <x v="2"/>
    <x v="0"/>
    <n v="12"/>
    <n v="3582"/>
    <n v="3870"/>
    <n v="15912"/>
    <n v="16920"/>
    <n v="1008"/>
    <n v="162"/>
    <n v="16074"/>
    <n v="5.9574468085106386E-2"/>
  </r>
  <r>
    <x v="218"/>
    <x v="4"/>
    <x v="2"/>
    <x v="13"/>
    <x v="1"/>
    <n v="19"/>
    <n v="3726"/>
    <n v="3960"/>
    <n v="7848"/>
    <n v="8460"/>
    <n v="612"/>
    <n v="189"/>
    <n v="8037"/>
    <n v="7.2340425531914887E-2"/>
  </r>
  <r>
    <x v="218"/>
    <x v="9"/>
    <x v="3"/>
    <x v="8"/>
    <x v="0"/>
    <n v="23"/>
    <n v="3582"/>
    <n v="3870"/>
    <n v="41184"/>
    <n v="43920"/>
    <n v="2736"/>
    <n v="540"/>
    <n v="41724"/>
    <n v="6.2295081967213117E-2"/>
  </r>
  <r>
    <x v="219"/>
    <x v="3"/>
    <x v="1"/>
    <x v="15"/>
    <x v="1"/>
    <n v="3"/>
    <n v="2952"/>
    <n v="3150"/>
    <n v="150120"/>
    <n v="162000"/>
    <n v="11880"/>
    <n v="3780"/>
    <n v="153900"/>
    <n v="7.3333333333333334E-2"/>
  </r>
  <r>
    <x v="219"/>
    <x v="0"/>
    <x v="0"/>
    <x v="15"/>
    <x v="1"/>
    <n v="24"/>
    <n v="3978"/>
    <n v="4230"/>
    <n v="52542"/>
    <n v="56700"/>
    <n v="4158"/>
    <n v="1323"/>
    <n v="53865"/>
    <n v="7.3333333333333334E-2"/>
  </r>
  <r>
    <x v="219"/>
    <x v="7"/>
    <x v="4"/>
    <x v="15"/>
    <x v="1"/>
    <n v="25"/>
    <n v="2034"/>
    <n v="2160"/>
    <n v="37530"/>
    <n v="40500"/>
    <n v="2970"/>
    <n v="945"/>
    <n v="38475"/>
    <n v="7.3333333333333334E-2"/>
  </r>
  <r>
    <x v="219"/>
    <x v="2"/>
    <x v="1"/>
    <x v="15"/>
    <x v="1"/>
    <n v="5"/>
    <n v="3924"/>
    <n v="4230"/>
    <n v="105084"/>
    <n v="113400"/>
    <n v="8316"/>
    <n v="2646"/>
    <n v="107730"/>
    <n v="7.3333333333333334E-2"/>
  </r>
  <r>
    <x v="219"/>
    <x v="0"/>
    <x v="0"/>
    <x v="16"/>
    <x v="0"/>
    <n v="2"/>
    <n v="5832"/>
    <n v="6210"/>
    <n v="33840"/>
    <n v="36000"/>
    <n v="2160"/>
    <n v="360"/>
    <n v="34200"/>
    <n v="0.06"/>
  </r>
  <r>
    <x v="220"/>
    <x v="7"/>
    <x v="4"/>
    <x v="1"/>
    <x v="1"/>
    <n v="14"/>
    <n v="3546"/>
    <n v="3780"/>
    <n v="14328"/>
    <n v="15480"/>
    <n v="1152"/>
    <n v="378"/>
    <n v="14706"/>
    <n v="7.441860465116279E-2"/>
  </r>
  <r>
    <x v="220"/>
    <x v="7"/>
    <x v="4"/>
    <x v="12"/>
    <x v="0"/>
    <n v="6"/>
    <n v="2034"/>
    <n v="2160"/>
    <n v="37260"/>
    <n v="39600"/>
    <n v="2340"/>
    <n v="360"/>
    <n v="37620"/>
    <n v="5.909090909090909E-2"/>
  </r>
  <r>
    <x v="221"/>
    <x v="6"/>
    <x v="2"/>
    <x v="2"/>
    <x v="0"/>
    <n v="13"/>
    <n v="2034"/>
    <n v="2160"/>
    <n v="67626"/>
    <n v="71910"/>
    <n v="4284"/>
    <n v="688.5"/>
    <n v="68314.5"/>
    <n v="5.9574468085106386E-2"/>
  </r>
  <r>
    <x v="221"/>
    <x v="9"/>
    <x v="3"/>
    <x v="13"/>
    <x v="1"/>
    <n v="4"/>
    <n v="3042"/>
    <n v="3240"/>
    <n v="62784"/>
    <n v="67680"/>
    <n v="4896"/>
    <n v="1512"/>
    <n v="64296"/>
    <n v="7.2340425531914887E-2"/>
  </r>
  <r>
    <x v="221"/>
    <x v="8"/>
    <x v="4"/>
    <x v="6"/>
    <x v="0"/>
    <n v="21"/>
    <n v="3042"/>
    <n v="3240"/>
    <n v="10638"/>
    <n v="11340"/>
    <n v="702"/>
    <n v="135"/>
    <n v="10773"/>
    <n v="6.1904761904761907E-2"/>
  </r>
  <r>
    <x v="222"/>
    <x v="3"/>
    <x v="1"/>
    <x v="7"/>
    <x v="0"/>
    <n v="16"/>
    <n v="3726"/>
    <n v="3960"/>
    <n v="47736"/>
    <n v="50760"/>
    <n v="3024"/>
    <n v="486"/>
    <n v="48222"/>
    <n v="5.9574468085106386E-2"/>
  </r>
  <r>
    <x v="222"/>
    <x v="7"/>
    <x v="4"/>
    <x v="11"/>
    <x v="0"/>
    <n v="10"/>
    <n v="2196"/>
    <n v="2340"/>
    <n v="14184"/>
    <n v="15120"/>
    <n v="936"/>
    <n v="180"/>
    <n v="14364"/>
    <n v="6.1904761904761907E-2"/>
  </r>
  <r>
    <x v="222"/>
    <x v="9"/>
    <x v="3"/>
    <x v="10"/>
    <x v="0"/>
    <n v="3"/>
    <n v="4482"/>
    <n v="4770"/>
    <n v="103086"/>
    <n v="109710"/>
    <n v="6624"/>
    <n v="1138.5"/>
    <n v="104224.5"/>
    <n v="6.0377358490566038E-2"/>
  </r>
  <r>
    <x v="222"/>
    <x v="4"/>
    <x v="2"/>
    <x v="0"/>
    <x v="0"/>
    <n v="1"/>
    <n v="5148"/>
    <n v="5490"/>
    <n v="22374"/>
    <n v="23760"/>
    <n v="1386"/>
    <n v="198"/>
    <n v="22572"/>
    <n v="5.8333333333333334E-2"/>
  </r>
  <r>
    <x v="222"/>
    <x v="0"/>
    <x v="0"/>
    <x v="3"/>
    <x v="0"/>
    <n v="13"/>
    <n v="3978"/>
    <n v="4230"/>
    <n v="15372"/>
    <n v="16380"/>
    <n v="1008"/>
    <n v="189"/>
    <n v="15561"/>
    <n v="6.1538461538461542E-2"/>
  </r>
  <r>
    <x v="223"/>
    <x v="9"/>
    <x v="3"/>
    <x v="6"/>
    <x v="0"/>
    <n v="15"/>
    <n v="2106"/>
    <n v="2250"/>
    <n v="10638"/>
    <n v="11340"/>
    <n v="702"/>
    <n v="135"/>
    <n v="10773"/>
    <n v="6.1904761904761907E-2"/>
  </r>
  <r>
    <x v="223"/>
    <x v="6"/>
    <x v="2"/>
    <x v="14"/>
    <x v="0"/>
    <n v="5"/>
    <n v="3978"/>
    <n v="4230"/>
    <n v="44280"/>
    <n v="47250"/>
    <n v="2970"/>
    <n v="607.5"/>
    <n v="44887.5"/>
    <n v="6.2857142857142861E-2"/>
  </r>
  <r>
    <x v="223"/>
    <x v="6"/>
    <x v="2"/>
    <x v="12"/>
    <x v="0"/>
    <n v="25"/>
    <n v="2034"/>
    <n v="2160"/>
    <n v="93150"/>
    <n v="99000"/>
    <n v="5850"/>
    <n v="900"/>
    <n v="94050"/>
    <n v="5.909090909090909E-2"/>
  </r>
  <r>
    <x v="223"/>
    <x v="4"/>
    <x v="2"/>
    <x v="2"/>
    <x v="0"/>
    <n v="8"/>
    <n v="2034"/>
    <n v="2160"/>
    <n v="75582"/>
    <n v="80370"/>
    <n v="4788"/>
    <n v="769.5"/>
    <n v="76351.5"/>
    <n v="5.9574468085106386E-2"/>
  </r>
  <r>
    <x v="223"/>
    <x v="4"/>
    <x v="2"/>
    <x v="11"/>
    <x v="0"/>
    <n v="21"/>
    <n v="3582"/>
    <n v="3870"/>
    <n v="39006"/>
    <n v="41580"/>
    <n v="2574"/>
    <n v="495"/>
    <n v="39501"/>
    <n v="6.1904761904761907E-2"/>
  </r>
  <r>
    <x v="224"/>
    <x v="8"/>
    <x v="4"/>
    <x v="14"/>
    <x v="0"/>
    <n v="16"/>
    <n v="3978"/>
    <n v="4230"/>
    <n v="61992"/>
    <n v="66150"/>
    <n v="4158"/>
    <n v="850.5"/>
    <n v="62842.5"/>
    <n v="6.2857142857142861E-2"/>
  </r>
  <r>
    <x v="224"/>
    <x v="0"/>
    <x v="0"/>
    <x v="12"/>
    <x v="0"/>
    <n v="23"/>
    <n v="2196"/>
    <n v="2340"/>
    <n v="93150"/>
    <n v="99000"/>
    <n v="5850"/>
    <n v="900"/>
    <n v="94050"/>
    <n v="5.909090909090909E-2"/>
  </r>
  <r>
    <x v="224"/>
    <x v="4"/>
    <x v="2"/>
    <x v="2"/>
    <x v="0"/>
    <n v="22"/>
    <n v="3978"/>
    <n v="4230"/>
    <n v="87516"/>
    <n v="93060"/>
    <n v="5544"/>
    <n v="891"/>
    <n v="88407"/>
    <n v="5.9574468085106386E-2"/>
  </r>
  <r>
    <x v="224"/>
    <x v="9"/>
    <x v="3"/>
    <x v="5"/>
    <x v="0"/>
    <n v="13"/>
    <n v="3978"/>
    <n v="4230"/>
    <n v="139968"/>
    <n v="149040"/>
    <n v="9072"/>
    <n v="1620"/>
    <n v="141588"/>
    <n v="6.0869565217391307E-2"/>
  </r>
  <r>
    <x v="225"/>
    <x v="5"/>
    <x v="3"/>
    <x v="2"/>
    <x v="0"/>
    <n v="27"/>
    <n v="3042"/>
    <n v="3240"/>
    <n v="59670"/>
    <n v="63450"/>
    <n v="3780"/>
    <n v="607.5"/>
    <n v="60277.5"/>
    <n v="5.9574468085106386E-2"/>
  </r>
  <r>
    <x v="226"/>
    <x v="8"/>
    <x v="4"/>
    <x v="0"/>
    <x v="0"/>
    <n v="27"/>
    <n v="3978"/>
    <n v="4230"/>
    <n v="46782"/>
    <n v="49680"/>
    <n v="2898"/>
    <n v="414"/>
    <n v="47196"/>
    <n v="5.8333333333333334E-2"/>
  </r>
  <r>
    <x v="226"/>
    <x v="0"/>
    <x v="0"/>
    <x v="11"/>
    <x v="0"/>
    <n v="27"/>
    <n v="3978"/>
    <n v="4230"/>
    <n v="17730"/>
    <n v="18900"/>
    <n v="1170"/>
    <n v="225"/>
    <n v="17955"/>
    <n v="6.1904761904761907E-2"/>
  </r>
  <r>
    <x v="227"/>
    <x v="4"/>
    <x v="2"/>
    <x v="16"/>
    <x v="0"/>
    <n v="27"/>
    <n v="5832"/>
    <n v="6210"/>
    <n v="60912"/>
    <n v="64800"/>
    <n v="3888"/>
    <n v="648"/>
    <n v="61560"/>
    <n v="0.06"/>
  </r>
  <r>
    <x v="227"/>
    <x v="7"/>
    <x v="4"/>
    <x v="5"/>
    <x v="0"/>
    <n v="27"/>
    <n v="2196"/>
    <n v="2340"/>
    <n v="139968"/>
    <n v="149040"/>
    <n v="9072"/>
    <n v="1620"/>
    <n v="141588"/>
    <n v="6.0869565217391307E-2"/>
  </r>
  <r>
    <x v="227"/>
    <x v="6"/>
    <x v="2"/>
    <x v="8"/>
    <x v="0"/>
    <n v="27"/>
    <n v="3546"/>
    <n v="3780"/>
    <n v="56628"/>
    <n v="60390"/>
    <n v="3762"/>
    <n v="742.5"/>
    <n v="57370.5"/>
    <n v="6.2295081967213117E-2"/>
  </r>
  <r>
    <x v="228"/>
    <x v="2"/>
    <x v="1"/>
    <x v="5"/>
    <x v="0"/>
    <n v="12"/>
    <n v="3582"/>
    <n v="3870"/>
    <n v="139968"/>
    <n v="149040"/>
    <n v="9072"/>
    <n v="1620"/>
    <n v="141588"/>
    <n v="6.0869565217391307E-2"/>
  </r>
  <r>
    <x v="228"/>
    <x v="3"/>
    <x v="1"/>
    <x v="4"/>
    <x v="0"/>
    <n v="18"/>
    <n v="3978"/>
    <n v="4230"/>
    <n v="9126"/>
    <n v="9720"/>
    <n v="594"/>
    <n v="108"/>
    <n v="9234"/>
    <n v="6.1111111111111109E-2"/>
  </r>
  <r>
    <x v="229"/>
    <x v="8"/>
    <x v="4"/>
    <x v="0"/>
    <x v="0"/>
    <n v="8"/>
    <n v="3978"/>
    <n v="4230"/>
    <n v="18306"/>
    <n v="19440"/>
    <n v="1134"/>
    <n v="162"/>
    <n v="18468"/>
    <n v="5.8333333333333334E-2"/>
  </r>
  <r>
    <x v="229"/>
    <x v="9"/>
    <x v="3"/>
    <x v="13"/>
    <x v="1"/>
    <n v="21"/>
    <n v="2034"/>
    <n v="2160"/>
    <n v="27468"/>
    <n v="29610"/>
    <n v="2142"/>
    <n v="661.5"/>
    <n v="28129.5"/>
    <n v="7.2340425531914887E-2"/>
  </r>
  <r>
    <x v="229"/>
    <x v="7"/>
    <x v="4"/>
    <x v="10"/>
    <x v="0"/>
    <n v="25"/>
    <n v="3042"/>
    <n v="3240"/>
    <n v="89640"/>
    <n v="95400"/>
    <n v="5760"/>
    <n v="990"/>
    <n v="90630"/>
    <n v="6.0377358490566038E-2"/>
  </r>
  <r>
    <x v="229"/>
    <x v="3"/>
    <x v="1"/>
    <x v="2"/>
    <x v="0"/>
    <n v="12"/>
    <n v="5148"/>
    <n v="5490"/>
    <n v="7956"/>
    <n v="8460"/>
    <n v="504"/>
    <n v="81"/>
    <n v="8037"/>
    <n v="5.9574468085106386E-2"/>
  </r>
  <r>
    <x v="229"/>
    <x v="4"/>
    <x v="2"/>
    <x v="5"/>
    <x v="0"/>
    <n v="9"/>
    <n v="2106"/>
    <n v="2250"/>
    <n v="134136"/>
    <n v="142830"/>
    <n v="8694"/>
    <n v="1552.5"/>
    <n v="135688.5"/>
    <n v="6.0869565217391307E-2"/>
  </r>
  <r>
    <x v="230"/>
    <x v="4"/>
    <x v="2"/>
    <x v="9"/>
    <x v="0"/>
    <n v="23"/>
    <n v="4482"/>
    <n v="4770"/>
    <n v="18954"/>
    <n v="20250"/>
    <n v="1296"/>
    <n v="283.5"/>
    <n v="19237.5"/>
    <n v="6.4000000000000001E-2"/>
  </r>
  <r>
    <x v="231"/>
    <x v="1"/>
    <x v="0"/>
    <x v="6"/>
    <x v="0"/>
    <n v="23"/>
    <n v="3546"/>
    <n v="3780"/>
    <n v="81558"/>
    <n v="86940"/>
    <n v="5382"/>
    <n v="1035"/>
    <n v="82593"/>
    <n v="6.1904761904761907E-2"/>
  </r>
  <r>
    <x v="232"/>
    <x v="4"/>
    <x v="2"/>
    <x v="9"/>
    <x v="0"/>
    <n v="20"/>
    <n v="4482"/>
    <n v="4770"/>
    <n v="14742"/>
    <n v="15750"/>
    <n v="1008"/>
    <n v="220.5"/>
    <n v="14962.5"/>
    <n v="6.4000000000000001E-2"/>
  </r>
  <r>
    <x v="232"/>
    <x v="0"/>
    <x v="0"/>
    <x v="10"/>
    <x v="0"/>
    <n v="25"/>
    <n v="4482"/>
    <n v="4770"/>
    <n v="67230"/>
    <n v="71550"/>
    <n v="4320"/>
    <n v="742.5"/>
    <n v="67972.5"/>
    <n v="6.0377358490566038E-2"/>
  </r>
  <r>
    <x v="232"/>
    <x v="8"/>
    <x v="4"/>
    <x v="15"/>
    <x v="1"/>
    <n v="4"/>
    <n v="2034"/>
    <n v="2160"/>
    <n v="60048"/>
    <n v="64800"/>
    <n v="4752"/>
    <n v="1512"/>
    <n v="61560"/>
    <n v="7.3333333333333334E-2"/>
  </r>
  <r>
    <x v="233"/>
    <x v="3"/>
    <x v="1"/>
    <x v="8"/>
    <x v="0"/>
    <n v="24"/>
    <n v="3978"/>
    <n v="4230"/>
    <n v="77220"/>
    <n v="82350"/>
    <n v="5130"/>
    <n v="1012.5"/>
    <n v="78232.5"/>
    <n v="6.2295081967213117E-2"/>
  </r>
  <r>
    <x v="233"/>
    <x v="5"/>
    <x v="3"/>
    <x v="0"/>
    <x v="0"/>
    <n v="24"/>
    <n v="5832"/>
    <n v="6210"/>
    <n v="12204"/>
    <n v="12960"/>
    <n v="756"/>
    <n v="108"/>
    <n v="12312"/>
    <n v="5.8333333333333334E-2"/>
  </r>
  <r>
    <x v="234"/>
    <x v="6"/>
    <x v="2"/>
    <x v="15"/>
    <x v="1"/>
    <n v="16"/>
    <n v="3978"/>
    <n v="4230"/>
    <n v="45036"/>
    <n v="48600"/>
    <n v="3564"/>
    <n v="1134"/>
    <n v="46170"/>
    <n v="7.3333333333333334E-2"/>
  </r>
  <r>
    <x v="234"/>
    <x v="5"/>
    <x v="3"/>
    <x v="16"/>
    <x v="0"/>
    <n v="6"/>
    <n v="3978"/>
    <n v="4230"/>
    <n v="33840"/>
    <n v="36000"/>
    <n v="2160"/>
    <n v="360"/>
    <n v="34200"/>
    <n v="0.06"/>
  </r>
  <r>
    <x v="235"/>
    <x v="2"/>
    <x v="1"/>
    <x v="12"/>
    <x v="0"/>
    <n v="4"/>
    <n v="5148"/>
    <n v="5490"/>
    <n v="70794"/>
    <n v="75240"/>
    <n v="4446"/>
    <n v="684"/>
    <n v="71478"/>
    <n v="5.909090909090909E-2"/>
  </r>
  <r>
    <x v="235"/>
    <x v="1"/>
    <x v="0"/>
    <x v="16"/>
    <x v="0"/>
    <n v="24"/>
    <n v="5832"/>
    <n v="6210"/>
    <n v="16920"/>
    <n v="18000"/>
    <n v="1080"/>
    <n v="180"/>
    <n v="17100"/>
    <n v="0.06"/>
  </r>
  <r>
    <x v="235"/>
    <x v="9"/>
    <x v="3"/>
    <x v="15"/>
    <x v="1"/>
    <n v="21"/>
    <n v="2034"/>
    <n v="2160"/>
    <n v="165132"/>
    <n v="178200"/>
    <n v="13068"/>
    <n v="4158"/>
    <n v="169290"/>
    <n v="7.3333333333333334E-2"/>
  </r>
  <r>
    <x v="235"/>
    <x v="1"/>
    <x v="0"/>
    <x v="14"/>
    <x v="0"/>
    <n v="13"/>
    <n v="5832"/>
    <n v="6210"/>
    <n v="26568"/>
    <n v="28350"/>
    <n v="1782"/>
    <n v="364.5"/>
    <n v="26932.5"/>
    <n v="6.2857142857142861E-2"/>
  </r>
  <r>
    <x v="235"/>
    <x v="8"/>
    <x v="4"/>
    <x v="4"/>
    <x v="0"/>
    <n v="2"/>
    <n v="3546"/>
    <n v="3780"/>
    <n v="69966"/>
    <n v="74520"/>
    <n v="4554"/>
    <n v="828"/>
    <n v="70794"/>
    <n v="6.1111111111111109E-2"/>
  </r>
  <r>
    <x v="236"/>
    <x v="9"/>
    <x v="3"/>
    <x v="10"/>
    <x v="0"/>
    <n v="20"/>
    <n v="3726"/>
    <n v="3960"/>
    <n v="71712"/>
    <n v="76320"/>
    <n v="4608"/>
    <n v="792"/>
    <n v="72504"/>
    <n v="6.0377358490566038E-2"/>
  </r>
  <r>
    <x v="236"/>
    <x v="4"/>
    <x v="2"/>
    <x v="15"/>
    <x v="1"/>
    <n v="21"/>
    <n v="3978"/>
    <n v="4230"/>
    <n v="187650"/>
    <n v="202500"/>
    <n v="14850"/>
    <n v="4725"/>
    <n v="192375"/>
    <n v="7.3333333333333334E-2"/>
  </r>
  <r>
    <x v="236"/>
    <x v="8"/>
    <x v="4"/>
    <x v="12"/>
    <x v="0"/>
    <n v="12"/>
    <n v="3042"/>
    <n v="3240"/>
    <n v="44712"/>
    <n v="47520"/>
    <n v="2808"/>
    <n v="432"/>
    <n v="45144"/>
    <n v="5.909090909090909E-2"/>
  </r>
  <r>
    <x v="236"/>
    <x v="7"/>
    <x v="4"/>
    <x v="13"/>
    <x v="1"/>
    <n v="23"/>
    <n v="3546"/>
    <n v="3780"/>
    <n v="98100"/>
    <n v="105750"/>
    <n v="7650"/>
    <n v="2362.5"/>
    <n v="100462.5"/>
    <n v="7.2340425531914887E-2"/>
  </r>
  <r>
    <x v="237"/>
    <x v="5"/>
    <x v="3"/>
    <x v="12"/>
    <x v="0"/>
    <n v="23"/>
    <n v="4482"/>
    <n v="4770"/>
    <n v="7452"/>
    <n v="7920"/>
    <n v="468"/>
    <n v="72"/>
    <n v="7524"/>
    <n v="5.909090909090909E-2"/>
  </r>
  <r>
    <x v="237"/>
    <x v="7"/>
    <x v="4"/>
    <x v="3"/>
    <x v="0"/>
    <n v="24"/>
    <n v="3924"/>
    <n v="4230"/>
    <n v="13176"/>
    <n v="14040"/>
    <n v="864"/>
    <n v="162"/>
    <n v="13338"/>
    <n v="6.1538461538461542E-2"/>
  </r>
  <r>
    <x v="237"/>
    <x v="8"/>
    <x v="4"/>
    <x v="13"/>
    <x v="1"/>
    <n v="25"/>
    <n v="2952"/>
    <n v="3150"/>
    <n v="62784"/>
    <n v="67680"/>
    <n v="4896"/>
    <n v="1512"/>
    <n v="64296"/>
    <n v="7.2340425531914887E-2"/>
  </r>
  <r>
    <x v="237"/>
    <x v="3"/>
    <x v="1"/>
    <x v="15"/>
    <x v="1"/>
    <n v="17"/>
    <n v="3726"/>
    <n v="3960"/>
    <n v="22518"/>
    <n v="24300"/>
    <n v="1782"/>
    <n v="567"/>
    <n v="23085"/>
    <n v="7.3333333333333334E-2"/>
  </r>
  <r>
    <x v="238"/>
    <x v="2"/>
    <x v="1"/>
    <x v="8"/>
    <x v="0"/>
    <n v="21"/>
    <n v="3978"/>
    <n v="4230"/>
    <n v="30888"/>
    <n v="32940"/>
    <n v="2052"/>
    <n v="405"/>
    <n v="31293"/>
    <n v="6.2295081967213117E-2"/>
  </r>
  <r>
    <x v="238"/>
    <x v="3"/>
    <x v="1"/>
    <x v="11"/>
    <x v="0"/>
    <n v="9"/>
    <n v="3726"/>
    <n v="3960"/>
    <n v="67374"/>
    <n v="71820"/>
    <n v="4446"/>
    <n v="855"/>
    <n v="68229"/>
    <n v="6.1904761904761907E-2"/>
  </r>
  <r>
    <x v="238"/>
    <x v="8"/>
    <x v="4"/>
    <x v="4"/>
    <x v="0"/>
    <n v="11"/>
    <n v="4482"/>
    <n v="4770"/>
    <n v="48672"/>
    <n v="51840"/>
    <n v="3168"/>
    <n v="576"/>
    <n v="49248"/>
    <n v="6.1111111111111109E-2"/>
  </r>
  <r>
    <x v="238"/>
    <x v="3"/>
    <x v="1"/>
    <x v="3"/>
    <x v="0"/>
    <n v="4"/>
    <n v="3582"/>
    <n v="3870"/>
    <n v="54900"/>
    <n v="58500"/>
    <n v="3600"/>
    <n v="675"/>
    <n v="55575"/>
    <n v="6.1538461538461542E-2"/>
  </r>
  <r>
    <x v="238"/>
    <x v="7"/>
    <x v="4"/>
    <x v="14"/>
    <x v="0"/>
    <n v="22"/>
    <n v="4482"/>
    <n v="4770"/>
    <n v="53136"/>
    <n v="56700"/>
    <n v="3564"/>
    <n v="729"/>
    <n v="53865"/>
    <n v="6.2857142857142861E-2"/>
  </r>
  <r>
    <x v="239"/>
    <x v="7"/>
    <x v="4"/>
    <x v="10"/>
    <x v="0"/>
    <n v="15"/>
    <n v="3924"/>
    <n v="4230"/>
    <n v="85158"/>
    <n v="90630"/>
    <n v="5472"/>
    <n v="940.5"/>
    <n v="86098.5"/>
    <n v="6.0377358490566038E-2"/>
  </r>
  <r>
    <x v="239"/>
    <x v="3"/>
    <x v="1"/>
    <x v="13"/>
    <x v="1"/>
    <n v="23"/>
    <n v="7506"/>
    <n v="8100"/>
    <n v="27468"/>
    <n v="29610"/>
    <n v="2142"/>
    <n v="661.5"/>
    <n v="28129.5"/>
    <n v="7.2340425531914887E-2"/>
  </r>
  <r>
    <x v="239"/>
    <x v="9"/>
    <x v="3"/>
    <x v="7"/>
    <x v="0"/>
    <n v="9"/>
    <n v="3546"/>
    <n v="3780"/>
    <n v="35802"/>
    <n v="38070"/>
    <n v="2268"/>
    <n v="364.5"/>
    <n v="36166.5"/>
    <n v="5.9574468085106386E-2"/>
  </r>
  <r>
    <x v="239"/>
    <x v="4"/>
    <x v="2"/>
    <x v="3"/>
    <x v="0"/>
    <n v="7"/>
    <n v="3042"/>
    <n v="3240"/>
    <n v="4392"/>
    <n v="4680"/>
    <n v="288"/>
    <n v="54"/>
    <n v="4446"/>
    <n v="6.1538461538461542E-2"/>
  </r>
  <r>
    <x v="240"/>
    <x v="9"/>
    <x v="3"/>
    <x v="13"/>
    <x v="1"/>
    <n v="25"/>
    <n v="3042"/>
    <n v="3240"/>
    <n v="70632"/>
    <n v="76140"/>
    <n v="5508"/>
    <n v="1701"/>
    <n v="72333"/>
    <n v="7.2340425531914887E-2"/>
  </r>
  <r>
    <x v="240"/>
    <x v="0"/>
    <x v="0"/>
    <x v="13"/>
    <x v="1"/>
    <n v="10"/>
    <n v="3978"/>
    <n v="4230"/>
    <n v="31392"/>
    <n v="33840"/>
    <n v="2448"/>
    <n v="756"/>
    <n v="32148"/>
    <n v="7.2340425531914887E-2"/>
  </r>
  <r>
    <x v="240"/>
    <x v="7"/>
    <x v="4"/>
    <x v="13"/>
    <x v="1"/>
    <n v="8"/>
    <n v="5148"/>
    <n v="5490"/>
    <n v="94176"/>
    <n v="101520"/>
    <n v="7344"/>
    <n v="2268"/>
    <n v="96444"/>
    <n v="7.2340425531914887E-2"/>
  </r>
  <r>
    <x v="241"/>
    <x v="4"/>
    <x v="2"/>
    <x v="15"/>
    <x v="1"/>
    <n v="18"/>
    <n v="3042"/>
    <n v="3240"/>
    <n v="142614"/>
    <n v="153900"/>
    <n v="11286"/>
    <n v="3591"/>
    <n v="146205"/>
    <n v="7.3333333333333334E-2"/>
  </r>
  <r>
    <x v="241"/>
    <x v="2"/>
    <x v="1"/>
    <x v="8"/>
    <x v="0"/>
    <n v="8"/>
    <n v="5148"/>
    <n v="5490"/>
    <n v="123552"/>
    <n v="131760"/>
    <n v="8208"/>
    <n v="1620"/>
    <n v="125172"/>
    <n v="6.2295081967213117E-2"/>
  </r>
  <r>
    <x v="242"/>
    <x v="6"/>
    <x v="2"/>
    <x v="13"/>
    <x v="1"/>
    <n v="25"/>
    <n v="7506"/>
    <n v="8100"/>
    <n v="15696"/>
    <n v="16920"/>
    <n v="1224"/>
    <n v="378"/>
    <n v="16074"/>
    <n v="7.2340425531914887E-2"/>
  </r>
  <r>
    <x v="242"/>
    <x v="3"/>
    <x v="1"/>
    <x v="16"/>
    <x v="0"/>
    <n v="7"/>
    <n v="3042"/>
    <n v="3240"/>
    <n v="30456"/>
    <n v="32400"/>
    <n v="1944"/>
    <n v="324"/>
    <n v="30780"/>
    <n v="0.06"/>
  </r>
  <r>
    <x v="242"/>
    <x v="9"/>
    <x v="3"/>
    <x v="2"/>
    <x v="0"/>
    <n v="17"/>
    <n v="3978"/>
    <n v="4230"/>
    <n v="3978"/>
    <n v="4230"/>
    <n v="252"/>
    <n v="40.5"/>
    <n v="4018.5"/>
    <n v="5.9574468085106386E-2"/>
  </r>
  <r>
    <x v="242"/>
    <x v="4"/>
    <x v="2"/>
    <x v="13"/>
    <x v="1"/>
    <n v="3"/>
    <n v="2952"/>
    <n v="3150"/>
    <n v="51012"/>
    <n v="54990"/>
    <n v="3978"/>
    <n v="1228.5"/>
    <n v="52240.5"/>
    <n v="7.2340425531914887E-2"/>
  </r>
  <r>
    <x v="243"/>
    <x v="4"/>
    <x v="2"/>
    <x v="4"/>
    <x v="0"/>
    <n v="13"/>
    <n v="2034"/>
    <n v="2160"/>
    <n v="6084"/>
    <n v="6480"/>
    <n v="396"/>
    <n v="72"/>
    <n v="6156"/>
    <n v="6.1111111111111109E-2"/>
  </r>
  <r>
    <x v="243"/>
    <x v="3"/>
    <x v="1"/>
    <x v="0"/>
    <x v="0"/>
    <n v="17"/>
    <n v="3582"/>
    <n v="3870"/>
    <n v="24408"/>
    <n v="25920"/>
    <n v="1512"/>
    <n v="216"/>
    <n v="24624"/>
    <n v="5.8333333333333334E-2"/>
  </r>
  <r>
    <x v="243"/>
    <x v="5"/>
    <x v="3"/>
    <x v="6"/>
    <x v="0"/>
    <n v="22"/>
    <n v="3978"/>
    <n v="4230"/>
    <n v="35460"/>
    <n v="37800"/>
    <n v="2340"/>
    <n v="450"/>
    <n v="35910"/>
    <n v="6.1904761904761907E-2"/>
  </r>
  <r>
    <x v="243"/>
    <x v="4"/>
    <x v="2"/>
    <x v="4"/>
    <x v="0"/>
    <n v="23"/>
    <n v="2196"/>
    <n v="2340"/>
    <n v="76050"/>
    <n v="81000"/>
    <n v="4950"/>
    <n v="900"/>
    <n v="76950"/>
    <n v="6.1111111111111109E-2"/>
  </r>
  <r>
    <x v="244"/>
    <x v="7"/>
    <x v="4"/>
    <x v="10"/>
    <x v="0"/>
    <n v="1"/>
    <n v="2034"/>
    <n v="2160"/>
    <n v="40338"/>
    <n v="42930"/>
    <n v="2592"/>
    <n v="445.5"/>
    <n v="40783.5"/>
    <n v="6.0377358490566038E-2"/>
  </r>
  <r>
    <x v="245"/>
    <x v="0"/>
    <x v="0"/>
    <x v="6"/>
    <x v="0"/>
    <n v="25"/>
    <n v="5148"/>
    <n v="5490"/>
    <n v="28368"/>
    <n v="30240"/>
    <n v="1872"/>
    <n v="360"/>
    <n v="28728"/>
    <n v="6.1904761904761907E-2"/>
  </r>
  <r>
    <x v="246"/>
    <x v="7"/>
    <x v="4"/>
    <x v="4"/>
    <x v="0"/>
    <n v="22"/>
    <n v="3384"/>
    <n v="3600"/>
    <n v="73008"/>
    <n v="77760"/>
    <n v="4752"/>
    <n v="864"/>
    <n v="73872"/>
    <n v="6.1111111111111109E-2"/>
  </r>
  <r>
    <x v="246"/>
    <x v="2"/>
    <x v="1"/>
    <x v="12"/>
    <x v="0"/>
    <n v="2"/>
    <n v="3978"/>
    <n v="4230"/>
    <n v="37260"/>
    <n v="39600"/>
    <n v="2340"/>
    <n v="360"/>
    <n v="37620"/>
    <n v="5.909090909090909E-2"/>
  </r>
  <r>
    <x v="246"/>
    <x v="6"/>
    <x v="2"/>
    <x v="13"/>
    <x v="1"/>
    <n v="11"/>
    <n v="3582"/>
    <n v="3870"/>
    <n v="19620"/>
    <n v="21150"/>
    <n v="1530"/>
    <n v="472.5"/>
    <n v="20092.5"/>
    <n v="7.2340425531914887E-2"/>
  </r>
  <r>
    <x v="246"/>
    <x v="2"/>
    <x v="1"/>
    <x v="8"/>
    <x v="0"/>
    <n v="11"/>
    <n v="3546"/>
    <n v="3780"/>
    <n v="10296"/>
    <n v="10980"/>
    <n v="684"/>
    <n v="135"/>
    <n v="10431"/>
    <n v="6.2295081967213117E-2"/>
  </r>
  <r>
    <x v="247"/>
    <x v="3"/>
    <x v="1"/>
    <x v="10"/>
    <x v="0"/>
    <n v="1"/>
    <n v="7506"/>
    <n v="8100"/>
    <n v="44820"/>
    <n v="47700"/>
    <n v="2880"/>
    <n v="495"/>
    <n v="45315"/>
    <n v="6.0377358490566038E-2"/>
  </r>
  <r>
    <x v="247"/>
    <x v="1"/>
    <x v="0"/>
    <x v="13"/>
    <x v="1"/>
    <n v="14"/>
    <n v="3978"/>
    <n v="4230"/>
    <n v="74556"/>
    <n v="80370"/>
    <n v="5814"/>
    <n v="1795.5"/>
    <n v="76351.5"/>
    <n v="7.2340425531914887E-2"/>
  </r>
  <r>
    <x v="247"/>
    <x v="4"/>
    <x v="2"/>
    <x v="10"/>
    <x v="0"/>
    <n v="11"/>
    <n v="2034"/>
    <n v="2160"/>
    <n v="85158"/>
    <n v="90630"/>
    <n v="5472"/>
    <n v="940.5"/>
    <n v="86098.5"/>
    <n v="6.0377358490566038E-2"/>
  </r>
  <r>
    <x v="248"/>
    <x v="3"/>
    <x v="1"/>
    <x v="14"/>
    <x v="0"/>
    <n v="8"/>
    <n v="2952"/>
    <n v="3150"/>
    <n v="53136"/>
    <n v="56700"/>
    <n v="3564"/>
    <n v="729"/>
    <n v="53865"/>
    <n v="6.2857142857142861E-2"/>
  </r>
  <r>
    <x v="249"/>
    <x v="7"/>
    <x v="4"/>
    <x v="2"/>
    <x v="0"/>
    <n v="1"/>
    <n v="3546"/>
    <n v="3780"/>
    <n v="3978"/>
    <n v="4230"/>
    <n v="252"/>
    <n v="40.5"/>
    <n v="4018.5"/>
    <n v="5.9574468085106386E-2"/>
  </r>
  <r>
    <x v="249"/>
    <x v="2"/>
    <x v="1"/>
    <x v="0"/>
    <x v="0"/>
    <n v="24"/>
    <n v="3546"/>
    <n v="3780"/>
    <n v="20340"/>
    <n v="21600"/>
    <n v="1260"/>
    <n v="180"/>
    <n v="20520"/>
    <n v="5.8333333333333334E-2"/>
  </r>
  <r>
    <x v="250"/>
    <x v="0"/>
    <x v="0"/>
    <x v="15"/>
    <x v="1"/>
    <n v="15"/>
    <n v="3978"/>
    <n v="4230"/>
    <n v="142614"/>
    <n v="153900"/>
    <n v="11286"/>
    <n v="3591"/>
    <n v="146205"/>
    <n v="7.3333333333333334E-2"/>
  </r>
  <r>
    <x v="250"/>
    <x v="9"/>
    <x v="3"/>
    <x v="8"/>
    <x v="0"/>
    <n v="20"/>
    <n v="3546"/>
    <n v="3780"/>
    <n v="61776"/>
    <n v="65880"/>
    <n v="4104"/>
    <n v="810"/>
    <n v="62586"/>
    <n v="6.2295081967213117E-2"/>
  </r>
  <r>
    <x v="251"/>
    <x v="0"/>
    <x v="0"/>
    <x v="14"/>
    <x v="0"/>
    <n v="1"/>
    <n v="5148"/>
    <n v="5490"/>
    <n v="35424"/>
    <n v="37800"/>
    <n v="2376"/>
    <n v="486"/>
    <n v="35910"/>
    <n v="6.2857142857142861E-2"/>
  </r>
  <r>
    <x v="251"/>
    <x v="6"/>
    <x v="2"/>
    <x v="7"/>
    <x v="0"/>
    <n v="5"/>
    <n v="2196"/>
    <n v="2340"/>
    <n v="87516"/>
    <n v="93060"/>
    <n v="5544"/>
    <n v="891"/>
    <n v="88407"/>
    <n v="5.9574468085106386E-2"/>
  </r>
  <r>
    <x v="252"/>
    <x v="3"/>
    <x v="1"/>
    <x v="3"/>
    <x v="0"/>
    <n v="2"/>
    <n v="3924"/>
    <n v="4230"/>
    <n v="15372"/>
    <n v="16380"/>
    <n v="1008"/>
    <n v="189"/>
    <n v="15561"/>
    <n v="6.1538461538461542E-2"/>
  </r>
  <r>
    <x v="252"/>
    <x v="8"/>
    <x v="4"/>
    <x v="16"/>
    <x v="0"/>
    <n v="15"/>
    <n v="3978"/>
    <n v="4230"/>
    <n v="54144"/>
    <n v="57600"/>
    <n v="3456"/>
    <n v="576"/>
    <n v="54720"/>
    <n v="0.06"/>
  </r>
  <r>
    <x v="253"/>
    <x v="2"/>
    <x v="1"/>
    <x v="9"/>
    <x v="0"/>
    <n v="24"/>
    <n v="2106"/>
    <n v="2250"/>
    <n v="33696"/>
    <n v="36000"/>
    <n v="2304"/>
    <n v="504"/>
    <n v="34200"/>
    <n v="6.4000000000000001E-2"/>
  </r>
  <r>
    <x v="253"/>
    <x v="9"/>
    <x v="3"/>
    <x v="5"/>
    <x v="0"/>
    <n v="23"/>
    <n v="5148"/>
    <n v="5490"/>
    <n v="116640"/>
    <n v="124200"/>
    <n v="7560"/>
    <n v="1350"/>
    <n v="117990"/>
    <n v="6.0869565217391307E-2"/>
  </r>
  <r>
    <x v="253"/>
    <x v="5"/>
    <x v="3"/>
    <x v="11"/>
    <x v="0"/>
    <n v="20"/>
    <n v="3546"/>
    <n v="3780"/>
    <n v="81558"/>
    <n v="86940"/>
    <n v="5382"/>
    <n v="1035"/>
    <n v="82593"/>
    <n v="6.1904761904761907E-2"/>
  </r>
  <r>
    <x v="253"/>
    <x v="6"/>
    <x v="2"/>
    <x v="14"/>
    <x v="0"/>
    <n v="23"/>
    <n v="3546"/>
    <n v="3780"/>
    <n v="73800"/>
    <n v="78750"/>
    <n v="4950"/>
    <n v="1012.5"/>
    <n v="74812.5"/>
    <n v="6.2857142857142861E-2"/>
  </r>
  <r>
    <x v="253"/>
    <x v="8"/>
    <x v="4"/>
    <x v="6"/>
    <x v="0"/>
    <n v="22"/>
    <n v="5148"/>
    <n v="5490"/>
    <n v="24822"/>
    <n v="26460"/>
    <n v="1638"/>
    <n v="315"/>
    <n v="25137"/>
    <n v="6.1904761904761907E-2"/>
  </r>
  <r>
    <x v="254"/>
    <x v="3"/>
    <x v="1"/>
    <x v="8"/>
    <x v="0"/>
    <n v="10"/>
    <n v="3384"/>
    <n v="3600"/>
    <n v="66924"/>
    <n v="71370"/>
    <n v="4446"/>
    <n v="877.5"/>
    <n v="67801.5"/>
    <n v="6.2295081967213117E-2"/>
  </r>
  <r>
    <x v="254"/>
    <x v="9"/>
    <x v="3"/>
    <x v="7"/>
    <x v="0"/>
    <n v="5"/>
    <n v="3042"/>
    <n v="3240"/>
    <n v="19890"/>
    <n v="21150"/>
    <n v="1260"/>
    <n v="202.5"/>
    <n v="20092.5"/>
    <n v="5.9574468085106386E-2"/>
  </r>
  <r>
    <x v="254"/>
    <x v="6"/>
    <x v="2"/>
    <x v="9"/>
    <x v="0"/>
    <n v="12"/>
    <n v="3978"/>
    <n v="4230"/>
    <n v="35802"/>
    <n v="38250"/>
    <n v="2448"/>
    <n v="535.5"/>
    <n v="36337.5"/>
    <n v="6.4000000000000001E-2"/>
  </r>
  <r>
    <x v="254"/>
    <x v="3"/>
    <x v="1"/>
    <x v="13"/>
    <x v="1"/>
    <n v="19"/>
    <n v="3978"/>
    <n v="4230"/>
    <n v="74556"/>
    <n v="80370"/>
    <n v="5814"/>
    <n v="1795.5"/>
    <n v="76351.5"/>
    <n v="7.2340425531914887E-2"/>
  </r>
  <r>
    <x v="255"/>
    <x v="0"/>
    <x v="0"/>
    <x v="2"/>
    <x v="0"/>
    <n v="18"/>
    <n v="3924"/>
    <n v="4230"/>
    <n v="83538"/>
    <n v="88830"/>
    <n v="5292"/>
    <n v="850.5"/>
    <n v="84388.5"/>
    <n v="5.9574468085106386E-2"/>
  </r>
  <r>
    <x v="255"/>
    <x v="3"/>
    <x v="1"/>
    <x v="11"/>
    <x v="0"/>
    <n v="1"/>
    <n v="2952"/>
    <n v="3150"/>
    <n v="53190"/>
    <n v="56700"/>
    <n v="3510"/>
    <n v="675"/>
    <n v="53865"/>
    <n v="6.1904761904761907E-2"/>
  </r>
  <r>
    <x v="255"/>
    <x v="5"/>
    <x v="3"/>
    <x v="4"/>
    <x v="0"/>
    <n v="15"/>
    <n v="3042"/>
    <n v="3240"/>
    <n v="15210"/>
    <n v="16200"/>
    <n v="990"/>
    <n v="180"/>
    <n v="15390"/>
    <n v="6.1111111111111109E-2"/>
  </r>
  <r>
    <x v="255"/>
    <x v="8"/>
    <x v="4"/>
    <x v="4"/>
    <x v="0"/>
    <n v="4"/>
    <n v="3978"/>
    <n v="4230"/>
    <n v="54756"/>
    <n v="58320"/>
    <n v="3564"/>
    <n v="648"/>
    <n v="55404"/>
    <n v="6.1111111111111109E-2"/>
  </r>
  <r>
    <x v="255"/>
    <x v="0"/>
    <x v="0"/>
    <x v="0"/>
    <x v="0"/>
    <n v="16"/>
    <n v="2106"/>
    <n v="2250"/>
    <n v="10170"/>
    <n v="10800"/>
    <n v="630"/>
    <n v="90"/>
    <n v="10260"/>
    <n v="5.8333333333333334E-2"/>
  </r>
  <r>
    <x v="256"/>
    <x v="0"/>
    <x v="0"/>
    <x v="1"/>
    <x v="1"/>
    <n v="10"/>
    <n v="2034"/>
    <n v="2160"/>
    <n v="28656"/>
    <n v="30960"/>
    <n v="2304"/>
    <n v="756"/>
    <n v="29412"/>
    <n v="7.441860465116279E-2"/>
  </r>
  <r>
    <x v="257"/>
    <x v="9"/>
    <x v="3"/>
    <x v="5"/>
    <x v="0"/>
    <n v="21"/>
    <n v="4482"/>
    <n v="4770"/>
    <n v="58320"/>
    <n v="62100"/>
    <n v="3780"/>
    <n v="675"/>
    <n v="58995"/>
    <n v="6.0869565217391307E-2"/>
  </r>
  <r>
    <x v="257"/>
    <x v="4"/>
    <x v="2"/>
    <x v="8"/>
    <x v="0"/>
    <n v="7"/>
    <n v="3726"/>
    <n v="3960"/>
    <n v="5148"/>
    <n v="5490"/>
    <n v="342"/>
    <n v="67.5"/>
    <n v="5215.5"/>
    <n v="6.2295081967213117E-2"/>
  </r>
  <r>
    <x v="257"/>
    <x v="1"/>
    <x v="0"/>
    <x v="16"/>
    <x v="0"/>
    <n v="22"/>
    <n v="2952"/>
    <n v="3150"/>
    <n v="43992"/>
    <n v="46800"/>
    <n v="2808"/>
    <n v="468"/>
    <n v="44460"/>
    <n v="0.06"/>
  </r>
  <r>
    <x v="257"/>
    <x v="1"/>
    <x v="0"/>
    <x v="9"/>
    <x v="0"/>
    <n v="15"/>
    <n v="3384"/>
    <n v="3600"/>
    <n v="50544"/>
    <n v="54000"/>
    <n v="3456"/>
    <n v="756"/>
    <n v="51300"/>
    <n v="6.4000000000000001E-2"/>
  </r>
  <r>
    <x v="258"/>
    <x v="5"/>
    <x v="3"/>
    <x v="6"/>
    <x v="0"/>
    <n v="7"/>
    <n v="3546"/>
    <n v="3780"/>
    <n v="24822"/>
    <n v="26460"/>
    <n v="1638"/>
    <n v="315"/>
    <n v="25137"/>
    <n v="6.1904761904761907E-2"/>
  </r>
  <r>
    <x v="258"/>
    <x v="6"/>
    <x v="2"/>
    <x v="13"/>
    <x v="1"/>
    <n v="17"/>
    <n v="5148"/>
    <n v="5490"/>
    <n v="66708"/>
    <n v="71910"/>
    <n v="5202"/>
    <n v="1606.5"/>
    <n v="68314.5"/>
    <n v="7.2340425531914887E-2"/>
  </r>
  <r>
    <x v="259"/>
    <x v="1"/>
    <x v="0"/>
    <x v="13"/>
    <x v="1"/>
    <n v="20"/>
    <n v="2034"/>
    <n v="2160"/>
    <n v="39240"/>
    <n v="42300"/>
    <n v="3060"/>
    <n v="945"/>
    <n v="40185"/>
    <n v="7.2340425531914887E-2"/>
  </r>
  <r>
    <x v="259"/>
    <x v="2"/>
    <x v="1"/>
    <x v="7"/>
    <x v="0"/>
    <n v="5"/>
    <n v="2196"/>
    <n v="2340"/>
    <n v="15912"/>
    <n v="16920"/>
    <n v="1008"/>
    <n v="162"/>
    <n v="16074"/>
    <n v="5.9574468085106386E-2"/>
  </r>
  <r>
    <x v="259"/>
    <x v="0"/>
    <x v="0"/>
    <x v="6"/>
    <x v="0"/>
    <n v="14"/>
    <n v="3546"/>
    <n v="3780"/>
    <n v="56736"/>
    <n v="60480"/>
    <n v="3744"/>
    <n v="720"/>
    <n v="57456"/>
    <n v="6.1904761904761907E-2"/>
  </r>
  <r>
    <x v="259"/>
    <x v="3"/>
    <x v="1"/>
    <x v="15"/>
    <x v="1"/>
    <n v="6"/>
    <n v="3546"/>
    <n v="3780"/>
    <n v="7506"/>
    <n v="8100"/>
    <n v="594"/>
    <n v="189"/>
    <n v="7695"/>
    <n v="7.3333333333333334E-2"/>
  </r>
  <r>
    <x v="260"/>
    <x v="2"/>
    <x v="1"/>
    <x v="12"/>
    <x v="0"/>
    <n v="22"/>
    <n v="7506"/>
    <n v="8100"/>
    <n v="37260"/>
    <n v="39600"/>
    <n v="2340"/>
    <n v="360"/>
    <n v="37620"/>
    <n v="5.909090909090909E-2"/>
  </r>
  <r>
    <x v="261"/>
    <x v="9"/>
    <x v="3"/>
    <x v="2"/>
    <x v="0"/>
    <n v="6"/>
    <n v="3924"/>
    <n v="4230"/>
    <n v="51714"/>
    <n v="54990"/>
    <n v="3276"/>
    <n v="526.5"/>
    <n v="52240.5"/>
    <n v="5.9574468085106386E-2"/>
  </r>
  <r>
    <x v="261"/>
    <x v="0"/>
    <x v="0"/>
    <x v="8"/>
    <x v="0"/>
    <n v="6"/>
    <n v="4482"/>
    <n v="4770"/>
    <n v="92664"/>
    <n v="98820"/>
    <n v="6156"/>
    <n v="1215"/>
    <n v="93879"/>
    <n v="6.2295081967213117E-2"/>
  </r>
  <r>
    <x v="261"/>
    <x v="6"/>
    <x v="2"/>
    <x v="16"/>
    <x v="0"/>
    <n v="2"/>
    <n v="3546"/>
    <n v="3780"/>
    <n v="20304"/>
    <n v="21600"/>
    <n v="1296"/>
    <n v="216"/>
    <n v="20520"/>
    <n v="0.06"/>
  </r>
  <r>
    <x v="262"/>
    <x v="3"/>
    <x v="1"/>
    <x v="14"/>
    <x v="0"/>
    <n v="24"/>
    <n v="3726"/>
    <n v="3960"/>
    <n v="14760"/>
    <n v="15750"/>
    <n v="990"/>
    <n v="202.5"/>
    <n v="14962.5"/>
    <n v="6.2857142857142861E-2"/>
  </r>
  <r>
    <x v="262"/>
    <x v="5"/>
    <x v="3"/>
    <x v="12"/>
    <x v="0"/>
    <n v="11"/>
    <n v="2106"/>
    <n v="2250"/>
    <n v="67068"/>
    <n v="71280"/>
    <n v="4212"/>
    <n v="648"/>
    <n v="67716"/>
    <n v="5.909090909090909E-2"/>
  </r>
  <r>
    <x v="262"/>
    <x v="4"/>
    <x v="2"/>
    <x v="12"/>
    <x v="0"/>
    <n v="10"/>
    <n v="3546"/>
    <n v="3780"/>
    <n v="52164"/>
    <n v="55440"/>
    <n v="3276"/>
    <n v="504"/>
    <n v="52668"/>
    <n v="5.909090909090909E-2"/>
  </r>
  <r>
    <x v="262"/>
    <x v="3"/>
    <x v="1"/>
    <x v="0"/>
    <x v="0"/>
    <n v="7"/>
    <n v="3384"/>
    <n v="3600"/>
    <n v="42714"/>
    <n v="45360"/>
    <n v="2646"/>
    <n v="378"/>
    <n v="43092"/>
    <n v="5.8333333333333334E-2"/>
  </r>
  <r>
    <x v="262"/>
    <x v="6"/>
    <x v="2"/>
    <x v="4"/>
    <x v="0"/>
    <n v="22"/>
    <n v="2106"/>
    <n v="2250"/>
    <n v="66924"/>
    <n v="71280"/>
    <n v="4356"/>
    <n v="792"/>
    <n v="67716"/>
    <n v="6.1111111111111109E-2"/>
  </r>
  <r>
    <x v="262"/>
    <x v="9"/>
    <x v="3"/>
    <x v="13"/>
    <x v="1"/>
    <n v="7"/>
    <n v="3924"/>
    <n v="4230"/>
    <n v="90252"/>
    <n v="97290"/>
    <n v="7038"/>
    <n v="2173.5"/>
    <n v="92425.5"/>
    <n v="7.2340425531914887E-2"/>
  </r>
  <r>
    <x v="262"/>
    <x v="1"/>
    <x v="0"/>
    <x v="10"/>
    <x v="0"/>
    <n v="18"/>
    <n v="3582"/>
    <n v="3870"/>
    <n v="80676"/>
    <n v="85860"/>
    <n v="5184"/>
    <n v="891"/>
    <n v="81567"/>
    <n v="6.0377358490566038E-2"/>
  </r>
  <r>
    <x v="262"/>
    <x v="0"/>
    <x v="0"/>
    <x v="2"/>
    <x v="0"/>
    <n v="12"/>
    <n v="3582"/>
    <n v="3870"/>
    <n v="43758"/>
    <n v="46530"/>
    <n v="2772"/>
    <n v="445.5"/>
    <n v="44203.5"/>
    <n v="5.9574468085106386E-2"/>
  </r>
  <r>
    <x v="262"/>
    <x v="7"/>
    <x v="4"/>
    <x v="7"/>
    <x v="0"/>
    <n v="19"/>
    <n v="3726"/>
    <n v="3960"/>
    <n v="63648"/>
    <n v="67680"/>
    <n v="4032"/>
    <n v="648"/>
    <n v="64296"/>
    <n v="5.9574468085106386E-2"/>
  </r>
  <r>
    <x v="263"/>
    <x v="4"/>
    <x v="2"/>
    <x v="6"/>
    <x v="0"/>
    <n v="23"/>
    <n v="3582"/>
    <n v="3870"/>
    <n v="63828"/>
    <n v="68040"/>
    <n v="4212"/>
    <n v="810"/>
    <n v="64638"/>
    <n v="6.1904761904761907E-2"/>
  </r>
  <r>
    <x v="263"/>
    <x v="6"/>
    <x v="2"/>
    <x v="2"/>
    <x v="0"/>
    <n v="3"/>
    <n v="2952"/>
    <n v="3150"/>
    <n v="23868"/>
    <n v="25380"/>
    <n v="1512"/>
    <n v="243"/>
    <n v="24111"/>
    <n v="5.9574468085106386E-2"/>
  </r>
  <r>
    <x v="264"/>
    <x v="0"/>
    <x v="0"/>
    <x v="14"/>
    <x v="0"/>
    <n v="24"/>
    <n v="3978"/>
    <n v="4230"/>
    <n v="14760"/>
    <n v="15750"/>
    <n v="990"/>
    <n v="202.5"/>
    <n v="14962.5"/>
    <n v="6.2857142857142861E-2"/>
  </r>
  <r>
    <x v="264"/>
    <x v="3"/>
    <x v="1"/>
    <x v="0"/>
    <x v="0"/>
    <n v="25"/>
    <n v="2034"/>
    <n v="2160"/>
    <n v="28476"/>
    <n v="30240"/>
    <n v="1764"/>
    <n v="252"/>
    <n v="28728"/>
    <n v="5.8333333333333334E-2"/>
  </r>
  <r>
    <x v="264"/>
    <x v="8"/>
    <x v="4"/>
    <x v="4"/>
    <x v="0"/>
    <n v="5"/>
    <n v="3924"/>
    <n v="4230"/>
    <n v="3042"/>
    <n v="3240"/>
    <n v="198"/>
    <n v="36"/>
    <n v="3078"/>
    <n v="6.1111111111111109E-2"/>
  </r>
  <r>
    <x v="264"/>
    <x v="4"/>
    <x v="2"/>
    <x v="8"/>
    <x v="0"/>
    <n v="2"/>
    <n v="5832"/>
    <n v="6210"/>
    <n v="56628"/>
    <n v="60390"/>
    <n v="3762"/>
    <n v="742.5"/>
    <n v="57370.5"/>
    <n v="6.2295081967213117E-2"/>
  </r>
  <r>
    <x v="264"/>
    <x v="6"/>
    <x v="2"/>
    <x v="6"/>
    <x v="0"/>
    <n v="14"/>
    <n v="3546"/>
    <n v="3780"/>
    <n v="78012"/>
    <n v="83160"/>
    <n v="5148"/>
    <n v="990"/>
    <n v="79002"/>
    <n v="6.1904761904761907E-2"/>
  </r>
  <r>
    <x v="265"/>
    <x v="5"/>
    <x v="3"/>
    <x v="2"/>
    <x v="0"/>
    <n v="6"/>
    <n v="2034"/>
    <n v="2160"/>
    <n v="51714"/>
    <n v="54990"/>
    <n v="3276"/>
    <n v="526.5"/>
    <n v="52240.5"/>
    <n v="5.9574468085106386E-2"/>
  </r>
  <r>
    <x v="265"/>
    <x v="6"/>
    <x v="2"/>
    <x v="1"/>
    <x v="1"/>
    <n v="13"/>
    <n v="2034"/>
    <n v="2160"/>
    <n v="14328"/>
    <n v="15480"/>
    <n v="1152"/>
    <n v="378"/>
    <n v="14706"/>
    <n v="7.441860465116279E-2"/>
  </r>
  <r>
    <x v="265"/>
    <x v="3"/>
    <x v="1"/>
    <x v="12"/>
    <x v="0"/>
    <n v="4"/>
    <n v="3042"/>
    <n v="3240"/>
    <n v="14904"/>
    <n v="15840"/>
    <n v="936"/>
    <n v="144"/>
    <n v="15048"/>
    <n v="5.909090909090909E-2"/>
  </r>
  <r>
    <x v="265"/>
    <x v="6"/>
    <x v="2"/>
    <x v="16"/>
    <x v="0"/>
    <n v="21"/>
    <n v="3042"/>
    <n v="3240"/>
    <n v="33840"/>
    <n v="36000"/>
    <n v="2160"/>
    <n v="360"/>
    <n v="34200"/>
    <n v="0.06"/>
  </r>
  <r>
    <x v="265"/>
    <x v="6"/>
    <x v="2"/>
    <x v="2"/>
    <x v="0"/>
    <n v="16"/>
    <n v="3726"/>
    <n v="3960"/>
    <n v="35802"/>
    <n v="38070"/>
    <n v="2268"/>
    <n v="364.5"/>
    <n v="36166.5"/>
    <n v="5.9574468085106386E-2"/>
  </r>
  <r>
    <x v="265"/>
    <x v="6"/>
    <x v="2"/>
    <x v="1"/>
    <x v="1"/>
    <n v="10"/>
    <n v="2196"/>
    <n v="2340"/>
    <n v="78804"/>
    <n v="85140"/>
    <n v="6336"/>
    <n v="2079"/>
    <n v="80883"/>
    <n v="7.441860465116279E-2"/>
  </r>
  <r>
    <x v="266"/>
    <x v="4"/>
    <x v="2"/>
    <x v="11"/>
    <x v="0"/>
    <n v="3"/>
    <n v="4482"/>
    <n v="4770"/>
    <n v="17730"/>
    <n v="18900"/>
    <n v="1170"/>
    <n v="225"/>
    <n v="17955"/>
    <n v="6.1904761904761907E-2"/>
  </r>
  <r>
    <x v="266"/>
    <x v="2"/>
    <x v="1"/>
    <x v="5"/>
    <x v="0"/>
    <n v="1"/>
    <n v="5148"/>
    <n v="5490"/>
    <n v="34992"/>
    <n v="37260"/>
    <n v="2268"/>
    <n v="405"/>
    <n v="35397"/>
    <n v="6.0869565217391307E-2"/>
  </r>
  <r>
    <x v="266"/>
    <x v="4"/>
    <x v="2"/>
    <x v="0"/>
    <x v="0"/>
    <n v="13"/>
    <n v="3978"/>
    <n v="4230"/>
    <n v="16272"/>
    <n v="17280"/>
    <n v="1008"/>
    <n v="144"/>
    <n v="16416"/>
    <n v="5.8333333333333334E-2"/>
  </r>
  <r>
    <x v="266"/>
    <x v="8"/>
    <x v="4"/>
    <x v="6"/>
    <x v="0"/>
    <n v="15"/>
    <n v="2106"/>
    <n v="2250"/>
    <n v="63828"/>
    <n v="68040"/>
    <n v="4212"/>
    <n v="810"/>
    <n v="64638"/>
    <n v="6.1904761904761907E-2"/>
  </r>
  <r>
    <x v="267"/>
    <x v="9"/>
    <x v="3"/>
    <x v="4"/>
    <x v="0"/>
    <n v="5"/>
    <n v="3978"/>
    <n v="4230"/>
    <n v="12168"/>
    <n v="12960"/>
    <n v="792"/>
    <n v="144"/>
    <n v="12312"/>
    <n v="6.1111111111111109E-2"/>
  </r>
  <r>
    <x v="267"/>
    <x v="6"/>
    <x v="2"/>
    <x v="13"/>
    <x v="1"/>
    <n v="25"/>
    <n v="2034"/>
    <n v="2160"/>
    <n v="23544"/>
    <n v="25380"/>
    <n v="1836"/>
    <n v="567"/>
    <n v="24111"/>
    <n v="7.2340425531914887E-2"/>
  </r>
  <r>
    <x v="267"/>
    <x v="0"/>
    <x v="0"/>
    <x v="14"/>
    <x v="0"/>
    <n v="8"/>
    <n v="2034"/>
    <n v="2160"/>
    <n v="73800"/>
    <n v="78750"/>
    <n v="4950"/>
    <n v="1012.5"/>
    <n v="74812.5"/>
    <n v="6.2857142857142861E-2"/>
  </r>
  <r>
    <x v="267"/>
    <x v="9"/>
    <x v="3"/>
    <x v="14"/>
    <x v="0"/>
    <n v="21"/>
    <n v="3582"/>
    <n v="3870"/>
    <n v="17712"/>
    <n v="18900"/>
    <n v="1188"/>
    <n v="243"/>
    <n v="17955"/>
    <n v="6.2857142857142861E-2"/>
  </r>
  <r>
    <x v="267"/>
    <x v="0"/>
    <x v="0"/>
    <x v="4"/>
    <x v="0"/>
    <n v="16"/>
    <n v="3978"/>
    <n v="4230"/>
    <n v="42588"/>
    <n v="45360"/>
    <n v="2772"/>
    <n v="504"/>
    <n v="43092"/>
    <n v="6.1111111111111109E-2"/>
  </r>
  <r>
    <x v="268"/>
    <x v="5"/>
    <x v="3"/>
    <x v="2"/>
    <x v="0"/>
    <n v="23"/>
    <n v="2196"/>
    <n v="2340"/>
    <n v="99450"/>
    <n v="105750"/>
    <n v="6300"/>
    <n v="1012.5"/>
    <n v="100462.5"/>
    <n v="5.9574468085106386E-2"/>
  </r>
  <r>
    <x v="268"/>
    <x v="7"/>
    <x v="4"/>
    <x v="6"/>
    <x v="0"/>
    <n v="22"/>
    <n v="3978"/>
    <n v="4230"/>
    <n v="14184"/>
    <n v="15120"/>
    <n v="936"/>
    <n v="180"/>
    <n v="14364"/>
    <n v="6.1904761904761907E-2"/>
  </r>
  <r>
    <x v="268"/>
    <x v="2"/>
    <x v="1"/>
    <x v="11"/>
    <x v="0"/>
    <n v="13"/>
    <n v="3978"/>
    <n v="4230"/>
    <n v="85104"/>
    <n v="90720"/>
    <n v="5616"/>
    <n v="1080"/>
    <n v="86184"/>
    <n v="6.1904761904761907E-2"/>
  </r>
  <r>
    <x v="268"/>
    <x v="0"/>
    <x v="0"/>
    <x v="9"/>
    <x v="0"/>
    <n v="27"/>
    <n v="3042"/>
    <n v="3240"/>
    <n v="40014"/>
    <n v="42750"/>
    <n v="2736"/>
    <n v="598.5"/>
    <n v="40612.5"/>
    <n v="6.4000000000000001E-2"/>
  </r>
  <r>
    <x v="268"/>
    <x v="7"/>
    <x v="4"/>
    <x v="9"/>
    <x v="0"/>
    <n v="27"/>
    <n v="3978"/>
    <n v="4230"/>
    <n v="16848"/>
    <n v="18000"/>
    <n v="1152"/>
    <n v="252"/>
    <n v="17100"/>
    <n v="6.4000000000000001E-2"/>
  </r>
  <r>
    <x v="269"/>
    <x v="3"/>
    <x v="1"/>
    <x v="6"/>
    <x v="0"/>
    <n v="27"/>
    <n v="3978"/>
    <n v="4230"/>
    <n v="14184"/>
    <n v="15120"/>
    <n v="936"/>
    <n v="180"/>
    <n v="14364"/>
    <n v="6.1904761904761907E-2"/>
  </r>
  <r>
    <x v="269"/>
    <x v="7"/>
    <x v="4"/>
    <x v="7"/>
    <x v="0"/>
    <n v="27"/>
    <n v="5832"/>
    <n v="6210"/>
    <n v="35802"/>
    <n v="38070"/>
    <n v="2268"/>
    <n v="364.5"/>
    <n v="36166.5"/>
    <n v="5.9574468085106386E-2"/>
  </r>
  <r>
    <x v="269"/>
    <x v="4"/>
    <x v="2"/>
    <x v="12"/>
    <x v="0"/>
    <n v="27"/>
    <n v="2196"/>
    <n v="2340"/>
    <n v="18630"/>
    <n v="19800"/>
    <n v="1170"/>
    <n v="180"/>
    <n v="18810"/>
    <n v="5.909090909090909E-2"/>
  </r>
  <r>
    <x v="270"/>
    <x v="6"/>
    <x v="2"/>
    <x v="7"/>
    <x v="0"/>
    <n v="27"/>
    <n v="3546"/>
    <n v="3780"/>
    <n v="39780"/>
    <n v="42300"/>
    <n v="2520"/>
    <n v="405"/>
    <n v="40185"/>
    <n v="5.9574468085106386E-2"/>
  </r>
  <r>
    <x v="270"/>
    <x v="8"/>
    <x v="4"/>
    <x v="8"/>
    <x v="0"/>
    <n v="12"/>
    <n v="3582"/>
    <n v="3870"/>
    <n v="41184"/>
    <n v="43920"/>
    <n v="2736"/>
    <n v="540"/>
    <n v="41724"/>
    <n v="6.2295081967213117E-2"/>
  </r>
  <r>
    <x v="270"/>
    <x v="4"/>
    <x v="2"/>
    <x v="9"/>
    <x v="0"/>
    <n v="18"/>
    <n v="3978"/>
    <n v="4230"/>
    <n v="31590"/>
    <n v="33750"/>
    <n v="2160"/>
    <n v="472.5"/>
    <n v="32062.5"/>
    <n v="6.4000000000000001E-2"/>
  </r>
  <r>
    <x v="270"/>
    <x v="1"/>
    <x v="0"/>
    <x v="15"/>
    <x v="1"/>
    <n v="8"/>
    <n v="3978"/>
    <n v="4230"/>
    <n v="97578"/>
    <n v="105300"/>
    <n v="7722"/>
    <n v="2457"/>
    <n v="100035"/>
    <n v="7.3333333333333334E-2"/>
  </r>
  <r>
    <x v="271"/>
    <x v="2"/>
    <x v="1"/>
    <x v="3"/>
    <x v="0"/>
    <n v="21"/>
    <n v="2034"/>
    <n v="2160"/>
    <n v="43920"/>
    <n v="46800"/>
    <n v="2880"/>
    <n v="540"/>
    <n v="44460"/>
    <n v="6.1538461538461542E-2"/>
  </r>
  <r>
    <x v="271"/>
    <x v="6"/>
    <x v="2"/>
    <x v="1"/>
    <x v="1"/>
    <n v="25"/>
    <n v="3042"/>
    <n v="3240"/>
    <n v="7164"/>
    <n v="7740"/>
    <n v="576"/>
    <n v="189"/>
    <n v="7353"/>
    <n v="7.441860465116279E-2"/>
  </r>
  <r>
    <x v="272"/>
    <x v="7"/>
    <x v="4"/>
    <x v="9"/>
    <x v="0"/>
    <n v="12"/>
    <n v="5148"/>
    <n v="5490"/>
    <n v="48438"/>
    <n v="51750"/>
    <n v="3312"/>
    <n v="724.5"/>
    <n v="49162.5"/>
    <n v="6.4000000000000001E-2"/>
  </r>
  <r>
    <x v="272"/>
    <x v="8"/>
    <x v="4"/>
    <x v="5"/>
    <x v="0"/>
    <n v="9"/>
    <n v="2106"/>
    <n v="2250"/>
    <n v="46656"/>
    <n v="49680"/>
    <n v="3024"/>
    <n v="540"/>
    <n v="47196"/>
    <n v="6.0869565217391307E-2"/>
  </r>
  <r>
    <x v="272"/>
    <x v="4"/>
    <x v="2"/>
    <x v="3"/>
    <x v="0"/>
    <n v="23"/>
    <n v="4482"/>
    <n v="4770"/>
    <n v="35136"/>
    <n v="37440"/>
    <n v="2304"/>
    <n v="432"/>
    <n v="35568"/>
    <n v="6.1538461538461542E-2"/>
  </r>
  <r>
    <x v="273"/>
    <x v="3"/>
    <x v="1"/>
    <x v="7"/>
    <x v="0"/>
    <n v="23"/>
    <n v="3546"/>
    <n v="3780"/>
    <n v="7956"/>
    <n v="8460"/>
    <n v="504"/>
    <n v="81"/>
    <n v="8037"/>
    <n v="5.9574468085106386E-2"/>
  </r>
  <r>
    <x v="273"/>
    <x v="3"/>
    <x v="1"/>
    <x v="14"/>
    <x v="0"/>
    <n v="20"/>
    <n v="4482"/>
    <n v="4770"/>
    <n v="35424"/>
    <n v="37800"/>
    <n v="2376"/>
    <n v="486"/>
    <n v="35910"/>
    <n v="6.2857142857142861E-2"/>
  </r>
  <r>
    <x v="273"/>
    <x v="8"/>
    <x v="4"/>
    <x v="15"/>
    <x v="1"/>
    <n v="25"/>
    <n v="4482"/>
    <n v="4770"/>
    <n v="37530"/>
    <n v="40500"/>
    <n v="2970"/>
    <n v="945"/>
    <n v="38475"/>
    <n v="7.3333333333333334E-2"/>
  </r>
  <r>
    <x v="273"/>
    <x v="0"/>
    <x v="0"/>
    <x v="10"/>
    <x v="0"/>
    <n v="4"/>
    <n v="2034"/>
    <n v="2160"/>
    <n v="80676"/>
    <n v="85860"/>
    <n v="5184"/>
    <n v="891"/>
    <n v="81567"/>
    <n v="6.0377358490566038E-2"/>
  </r>
  <r>
    <x v="273"/>
    <x v="6"/>
    <x v="2"/>
    <x v="5"/>
    <x v="0"/>
    <n v="24"/>
    <n v="3978"/>
    <n v="4230"/>
    <n v="139968"/>
    <n v="149040"/>
    <n v="9072"/>
    <n v="1620"/>
    <n v="141588"/>
    <n v="6.0869565217391307E-2"/>
  </r>
  <r>
    <x v="274"/>
    <x v="1"/>
    <x v="0"/>
    <x v="8"/>
    <x v="0"/>
    <n v="24"/>
    <n v="5832"/>
    <n v="6210"/>
    <n v="82368"/>
    <n v="87840"/>
    <n v="5472"/>
    <n v="1080"/>
    <n v="83448"/>
    <n v="6.2295081967213117E-2"/>
  </r>
  <r>
    <x v="274"/>
    <x v="5"/>
    <x v="3"/>
    <x v="0"/>
    <x v="0"/>
    <n v="16"/>
    <n v="3978"/>
    <n v="4230"/>
    <n v="46782"/>
    <n v="49680"/>
    <n v="2898"/>
    <n v="414"/>
    <n v="47196"/>
    <n v="5.8333333333333334E-2"/>
  </r>
  <r>
    <x v="274"/>
    <x v="4"/>
    <x v="2"/>
    <x v="16"/>
    <x v="0"/>
    <n v="6"/>
    <n v="3978"/>
    <n v="4230"/>
    <n v="57528"/>
    <n v="61200"/>
    <n v="3672"/>
    <n v="612"/>
    <n v="58140"/>
    <n v="0.06"/>
  </r>
  <r>
    <x v="274"/>
    <x v="2"/>
    <x v="1"/>
    <x v="16"/>
    <x v="0"/>
    <n v="4"/>
    <n v="5148"/>
    <n v="5490"/>
    <n v="77832"/>
    <n v="82800"/>
    <n v="4968"/>
    <n v="828"/>
    <n v="78660"/>
    <n v="0.06"/>
  </r>
  <r>
    <x v="274"/>
    <x v="4"/>
    <x v="2"/>
    <x v="5"/>
    <x v="0"/>
    <n v="24"/>
    <n v="5832"/>
    <n v="6210"/>
    <n v="139968"/>
    <n v="149040"/>
    <n v="9072"/>
    <n v="1620"/>
    <n v="141588"/>
    <n v="6.0869565217391307E-2"/>
  </r>
  <r>
    <x v="274"/>
    <x v="9"/>
    <x v="3"/>
    <x v="1"/>
    <x v="1"/>
    <n v="21"/>
    <n v="2034"/>
    <n v="2160"/>
    <n v="50148"/>
    <n v="54180"/>
    <n v="4032"/>
    <n v="1323"/>
    <n v="51471"/>
    <n v="7.441860465116279E-2"/>
  </r>
  <r>
    <x v="275"/>
    <x v="5"/>
    <x v="3"/>
    <x v="4"/>
    <x v="0"/>
    <n v="13"/>
    <n v="5832"/>
    <n v="6210"/>
    <n v="24336"/>
    <n v="25920"/>
    <n v="1584"/>
    <n v="288"/>
    <n v="24624"/>
    <n v="6.1111111111111109E-2"/>
  </r>
  <r>
    <x v="275"/>
    <x v="5"/>
    <x v="3"/>
    <x v="16"/>
    <x v="0"/>
    <n v="2"/>
    <n v="3546"/>
    <n v="3780"/>
    <n v="33840"/>
    <n v="36000"/>
    <n v="2160"/>
    <n v="360"/>
    <n v="34200"/>
    <n v="0.06"/>
  </r>
  <r>
    <x v="275"/>
    <x v="1"/>
    <x v="0"/>
    <x v="12"/>
    <x v="0"/>
    <n v="20"/>
    <n v="3726"/>
    <n v="3960"/>
    <n v="55890"/>
    <n v="59400"/>
    <n v="3510"/>
    <n v="540"/>
    <n v="56430"/>
    <n v="5.909090909090909E-2"/>
  </r>
  <r>
    <x v="275"/>
    <x v="4"/>
    <x v="2"/>
    <x v="10"/>
    <x v="0"/>
    <n v="21"/>
    <n v="3978"/>
    <n v="4230"/>
    <n v="4482"/>
    <n v="4770"/>
    <n v="288"/>
    <n v="49.5"/>
    <n v="4531.5"/>
    <n v="6.0377358490566038E-2"/>
  </r>
  <r>
    <x v="276"/>
    <x v="6"/>
    <x v="2"/>
    <x v="14"/>
    <x v="0"/>
    <n v="12"/>
    <n v="3042"/>
    <n v="3240"/>
    <n v="14760"/>
    <n v="15750"/>
    <n v="990"/>
    <n v="202.5"/>
    <n v="14962.5"/>
    <n v="6.2857142857142861E-2"/>
  </r>
  <r>
    <x v="276"/>
    <x v="7"/>
    <x v="4"/>
    <x v="3"/>
    <x v="0"/>
    <n v="23"/>
    <n v="3546"/>
    <n v="3780"/>
    <n v="46116"/>
    <n v="49140"/>
    <n v="3024"/>
    <n v="567"/>
    <n v="46683"/>
    <n v="6.1538461538461542E-2"/>
  </r>
  <r>
    <x v="276"/>
    <x v="7"/>
    <x v="4"/>
    <x v="8"/>
    <x v="0"/>
    <n v="23"/>
    <n v="4482"/>
    <n v="4770"/>
    <n v="77220"/>
    <n v="82350"/>
    <n v="5130"/>
    <n v="1012.5"/>
    <n v="78232.5"/>
    <n v="6.2295081967213117E-2"/>
  </r>
  <r>
    <x v="276"/>
    <x v="1"/>
    <x v="0"/>
    <x v="5"/>
    <x v="0"/>
    <n v="24"/>
    <n v="3924"/>
    <n v="4230"/>
    <n v="29160"/>
    <n v="31050"/>
    <n v="1890"/>
    <n v="337.5"/>
    <n v="29497.5"/>
    <n v="6.0869565217391307E-2"/>
  </r>
  <r>
    <x v="277"/>
    <x v="5"/>
    <x v="3"/>
    <x v="5"/>
    <x v="0"/>
    <n v="25"/>
    <n v="2952"/>
    <n v="3150"/>
    <n v="104976"/>
    <n v="111780"/>
    <n v="6804"/>
    <n v="1215"/>
    <n v="106191"/>
    <n v="6.0869565217391307E-2"/>
  </r>
  <r>
    <x v="277"/>
    <x v="7"/>
    <x v="4"/>
    <x v="15"/>
    <x v="1"/>
    <n v="17"/>
    <n v="3726"/>
    <n v="3960"/>
    <n v="127602"/>
    <n v="137700"/>
    <n v="10098"/>
    <n v="3213"/>
    <n v="130815"/>
    <n v="7.3333333333333334E-2"/>
  </r>
  <r>
    <x v="277"/>
    <x v="3"/>
    <x v="1"/>
    <x v="5"/>
    <x v="0"/>
    <n v="21"/>
    <n v="3978"/>
    <n v="4230"/>
    <n v="40824"/>
    <n v="43470"/>
    <n v="2646"/>
    <n v="472.5"/>
    <n v="41296.5"/>
    <n v="6.0869565217391307E-2"/>
  </r>
  <r>
    <x v="277"/>
    <x v="6"/>
    <x v="2"/>
    <x v="14"/>
    <x v="0"/>
    <n v="9"/>
    <n v="3726"/>
    <n v="3960"/>
    <n v="70848"/>
    <n v="75600"/>
    <n v="4752"/>
    <n v="972"/>
    <n v="71820"/>
    <n v="6.2857142857142861E-2"/>
  </r>
  <r>
    <x v="277"/>
    <x v="8"/>
    <x v="4"/>
    <x v="16"/>
    <x v="0"/>
    <n v="11"/>
    <n v="4482"/>
    <n v="4770"/>
    <n v="50760"/>
    <n v="54000"/>
    <n v="3240"/>
    <n v="540"/>
    <n v="51300"/>
    <n v="0.06"/>
  </r>
  <r>
    <x v="277"/>
    <x v="2"/>
    <x v="1"/>
    <x v="8"/>
    <x v="0"/>
    <n v="4"/>
    <n v="3582"/>
    <n v="3870"/>
    <n v="92664"/>
    <n v="98820"/>
    <n v="6156"/>
    <n v="1215"/>
    <n v="93879"/>
    <n v="6.2295081967213117E-2"/>
  </r>
  <r>
    <x v="277"/>
    <x v="4"/>
    <x v="2"/>
    <x v="11"/>
    <x v="0"/>
    <n v="22"/>
    <n v="4482"/>
    <n v="4770"/>
    <n v="42552"/>
    <n v="45360"/>
    <n v="2808"/>
    <n v="540"/>
    <n v="43092"/>
    <n v="6.1904761904761907E-2"/>
  </r>
  <r>
    <x v="278"/>
    <x v="0"/>
    <x v="0"/>
    <x v="14"/>
    <x v="0"/>
    <n v="15"/>
    <n v="3924"/>
    <n v="4230"/>
    <n v="53136"/>
    <n v="56700"/>
    <n v="3564"/>
    <n v="729"/>
    <n v="53865"/>
    <n v="6.2857142857142861E-2"/>
  </r>
  <r>
    <x v="278"/>
    <x v="2"/>
    <x v="1"/>
    <x v="3"/>
    <x v="0"/>
    <n v="23"/>
    <n v="7506"/>
    <n v="8100"/>
    <n v="35136"/>
    <n v="37440"/>
    <n v="2304"/>
    <n v="432"/>
    <n v="35568"/>
    <n v="6.1538461538461542E-2"/>
  </r>
  <r>
    <x v="278"/>
    <x v="1"/>
    <x v="0"/>
    <x v="12"/>
    <x v="0"/>
    <n v="9"/>
    <n v="3546"/>
    <n v="3780"/>
    <n v="85698"/>
    <n v="91080"/>
    <n v="5382"/>
    <n v="828"/>
    <n v="86526"/>
    <n v="5.909090909090909E-2"/>
  </r>
  <r>
    <x v="278"/>
    <x v="4"/>
    <x v="2"/>
    <x v="15"/>
    <x v="1"/>
    <n v="7"/>
    <n v="3042"/>
    <n v="3240"/>
    <n v="187650"/>
    <n v="202500"/>
    <n v="14850"/>
    <n v="4725"/>
    <n v="192375"/>
    <n v="7.3333333333333334E-2"/>
  </r>
  <r>
    <x v="278"/>
    <x v="5"/>
    <x v="3"/>
    <x v="11"/>
    <x v="0"/>
    <n v="25"/>
    <n v="3042"/>
    <n v="3240"/>
    <n v="3546"/>
    <n v="3780"/>
    <n v="234"/>
    <n v="45"/>
    <n v="3591"/>
    <n v="6.1904761904761907E-2"/>
  </r>
  <r>
    <x v="279"/>
    <x v="3"/>
    <x v="1"/>
    <x v="16"/>
    <x v="0"/>
    <n v="10"/>
    <n v="3978"/>
    <n v="4230"/>
    <n v="60912"/>
    <n v="64800"/>
    <n v="3888"/>
    <n v="648"/>
    <n v="61560"/>
    <n v="0.06"/>
  </r>
  <r>
    <x v="279"/>
    <x v="0"/>
    <x v="0"/>
    <x v="12"/>
    <x v="0"/>
    <n v="8"/>
    <n v="5148"/>
    <n v="5490"/>
    <n v="33534"/>
    <n v="35640"/>
    <n v="2106"/>
    <n v="324"/>
    <n v="33858"/>
    <n v="5.909090909090909E-2"/>
  </r>
  <r>
    <x v="279"/>
    <x v="4"/>
    <x v="2"/>
    <x v="12"/>
    <x v="0"/>
    <n v="18"/>
    <n v="3042"/>
    <n v="3240"/>
    <n v="70794"/>
    <n v="75240"/>
    <n v="4446"/>
    <n v="684"/>
    <n v="71478"/>
    <n v="5.909090909090909E-2"/>
  </r>
  <r>
    <x v="280"/>
    <x v="8"/>
    <x v="4"/>
    <x v="15"/>
    <x v="1"/>
    <n v="8"/>
    <n v="5148"/>
    <n v="5490"/>
    <n v="180144"/>
    <n v="194400"/>
    <n v="14256"/>
    <n v="4536"/>
    <n v="184680"/>
    <n v="7.3333333333333334E-2"/>
  </r>
  <r>
    <x v="280"/>
    <x v="2"/>
    <x v="1"/>
    <x v="15"/>
    <x v="1"/>
    <n v="25"/>
    <n v="7506"/>
    <n v="8100"/>
    <n v="180144"/>
    <n v="194400"/>
    <n v="14256"/>
    <n v="4536"/>
    <n v="184680"/>
    <n v="7.3333333333333334E-2"/>
  </r>
  <r>
    <x v="281"/>
    <x v="2"/>
    <x v="1"/>
    <x v="16"/>
    <x v="0"/>
    <n v="7"/>
    <n v="3042"/>
    <n v="3240"/>
    <n v="23688"/>
    <n v="25200"/>
    <n v="1512"/>
    <n v="252"/>
    <n v="23940"/>
    <n v="0.06"/>
  </r>
  <r>
    <x v="282"/>
    <x v="6"/>
    <x v="2"/>
    <x v="12"/>
    <x v="0"/>
    <n v="17"/>
    <n v="3978"/>
    <n v="4230"/>
    <n v="59616"/>
    <n v="63360"/>
    <n v="3744"/>
    <n v="576"/>
    <n v="60192"/>
    <n v="5.909090909090909E-2"/>
  </r>
  <r>
    <x v="282"/>
    <x v="6"/>
    <x v="2"/>
    <x v="8"/>
    <x v="0"/>
    <n v="3"/>
    <n v="2952"/>
    <n v="3150"/>
    <n v="66924"/>
    <n v="71370"/>
    <n v="4446"/>
    <n v="877.5"/>
    <n v="67801.5"/>
    <n v="6.2295081967213117E-2"/>
  </r>
  <r>
    <x v="282"/>
    <x v="2"/>
    <x v="1"/>
    <x v="4"/>
    <x v="0"/>
    <n v="13"/>
    <n v="2034"/>
    <n v="2160"/>
    <n v="24336"/>
    <n v="25920"/>
    <n v="1584"/>
    <n v="288"/>
    <n v="24624"/>
    <n v="6.1111111111111109E-2"/>
  </r>
  <r>
    <x v="282"/>
    <x v="9"/>
    <x v="3"/>
    <x v="0"/>
    <x v="0"/>
    <n v="17"/>
    <n v="3582"/>
    <n v="3870"/>
    <n v="36612"/>
    <n v="38880"/>
    <n v="2268"/>
    <n v="324"/>
    <n v="36936"/>
    <n v="5.8333333333333334E-2"/>
  </r>
  <r>
    <x v="282"/>
    <x v="2"/>
    <x v="1"/>
    <x v="10"/>
    <x v="0"/>
    <n v="22"/>
    <n v="3978"/>
    <n v="4230"/>
    <n v="13446"/>
    <n v="14310"/>
    <n v="864"/>
    <n v="148.5"/>
    <n v="13594.5"/>
    <n v="6.0377358490566038E-2"/>
  </r>
  <r>
    <x v="283"/>
    <x v="9"/>
    <x v="3"/>
    <x v="15"/>
    <x v="1"/>
    <n v="23"/>
    <n v="2196"/>
    <n v="2340"/>
    <n v="172638"/>
    <n v="186300"/>
    <n v="13662"/>
    <n v="4347"/>
    <n v="176985"/>
    <n v="7.3333333333333334E-2"/>
  </r>
  <r>
    <x v="283"/>
    <x v="8"/>
    <x v="4"/>
    <x v="8"/>
    <x v="0"/>
    <n v="1"/>
    <n v="2034"/>
    <n v="2160"/>
    <n v="61776"/>
    <n v="65880"/>
    <n v="4104"/>
    <n v="810"/>
    <n v="62586"/>
    <n v="6.2295081967213117E-2"/>
  </r>
  <r>
    <x v="283"/>
    <x v="6"/>
    <x v="2"/>
    <x v="13"/>
    <x v="1"/>
    <n v="25"/>
    <n v="5148"/>
    <n v="5490"/>
    <n v="78480"/>
    <n v="84600"/>
    <n v="6120"/>
    <n v="1890"/>
    <n v="80370"/>
    <n v="7.2340425531914887E-2"/>
  </r>
  <r>
    <x v="284"/>
    <x v="9"/>
    <x v="3"/>
    <x v="9"/>
    <x v="0"/>
    <n v="22"/>
    <n v="3384"/>
    <n v="3600"/>
    <n v="52650"/>
    <n v="56250"/>
    <n v="3600"/>
    <n v="787.5"/>
    <n v="53437.5"/>
    <n v="6.4000000000000001E-2"/>
  </r>
  <r>
    <x v="284"/>
    <x v="9"/>
    <x v="3"/>
    <x v="6"/>
    <x v="0"/>
    <n v="2"/>
    <n v="3978"/>
    <n v="4230"/>
    <n v="24822"/>
    <n v="26460"/>
    <n v="1638"/>
    <n v="315"/>
    <n v="25137"/>
    <n v="6.1904761904761907E-2"/>
  </r>
  <r>
    <x v="284"/>
    <x v="4"/>
    <x v="2"/>
    <x v="12"/>
    <x v="0"/>
    <n v="11"/>
    <n v="3582"/>
    <n v="3870"/>
    <n v="7452"/>
    <n v="7920"/>
    <n v="468"/>
    <n v="72"/>
    <n v="7524"/>
    <n v="5.909090909090909E-2"/>
  </r>
  <r>
    <x v="285"/>
    <x v="4"/>
    <x v="2"/>
    <x v="12"/>
    <x v="0"/>
    <n v="11"/>
    <n v="3546"/>
    <n v="3780"/>
    <n v="11178"/>
    <n v="11880"/>
    <n v="702"/>
    <n v="108"/>
    <n v="11286"/>
    <n v="5.909090909090909E-2"/>
  </r>
  <r>
    <x v="285"/>
    <x v="7"/>
    <x v="4"/>
    <x v="2"/>
    <x v="0"/>
    <n v="1"/>
    <n v="7506"/>
    <n v="8100"/>
    <n v="43758"/>
    <n v="46530"/>
    <n v="2772"/>
    <n v="445.5"/>
    <n v="44203.5"/>
    <n v="5.9574468085106386E-2"/>
  </r>
  <r>
    <x v="286"/>
    <x v="5"/>
    <x v="3"/>
    <x v="5"/>
    <x v="0"/>
    <n v="14"/>
    <n v="3978"/>
    <n v="4230"/>
    <n v="40824"/>
    <n v="43470"/>
    <n v="2646"/>
    <n v="472.5"/>
    <n v="41296.5"/>
    <n v="6.0869565217391307E-2"/>
  </r>
  <r>
    <x v="286"/>
    <x v="8"/>
    <x v="4"/>
    <x v="10"/>
    <x v="0"/>
    <n v="11"/>
    <n v="2034"/>
    <n v="2160"/>
    <n v="62748"/>
    <n v="66780"/>
    <n v="4032"/>
    <n v="693"/>
    <n v="63441"/>
    <n v="6.0377358490566038E-2"/>
  </r>
  <r>
    <x v="286"/>
    <x v="7"/>
    <x v="4"/>
    <x v="1"/>
    <x v="1"/>
    <n v="8"/>
    <n v="2952"/>
    <n v="3150"/>
    <n v="46566"/>
    <n v="50310"/>
    <n v="3744"/>
    <n v="1228.5"/>
    <n v="47794.5"/>
    <n v="7.441860465116279E-2"/>
  </r>
  <r>
    <x v="287"/>
    <x v="5"/>
    <x v="3"/>
    <x v="2"/>
    <x v="0"/>
    <n v="1"/>
    <n v="3546"/>
    <n v="3780"/>
    <n v="15912"/>
    <n v="16920"/>
    <n v="1008"/>
    <n v="162"/>
    <n v="16074"/>
    <n v="5.9574468085106386E-2"/>
  </r>
  <r>
    <x v="288"/>
    <x v="7"/>
    <x v="4"/>
    <x v="10"/>
    <x v="0"/>
    <n v="24"/>
    <n v="3546"/>
    <n v="3780"/>
    <n v="8964"/>
    <n v="9540"/>
    <n v="576"/>
    <n v="99"/>
    <n v="9063"/>
    <n v="6.0377358490566038E-2"/>
  </r>
  <r>
    <x v="288"/>
    <x v="6"/>
    <x v="2"/>
    <x v="9"/>
    <x v="0"/>
    <n v="15"/>
    <n v="3978"/>
    <n v="4230"/>
    <n v="16848"/>
    <n v="18000"/>
    <n v="1152"/>
    <n v="252"/>
    <n v="17100"/>
    <n v="6.4000000000000001E-2"/>
  </r>
  <r>
    <x v="288"/>
    <x v="1"/>
    <x v="0"/>
    <x v="7"/>
    <x v="0"/>
    <n v="20"/>
    <n v="3546"/>
    <n v="3780"/>
    <n v="39780"/>
    <n v="42300"/>
    <n v="2520"/>
    <n v="405"/>
    <n v="40185"/>
    <n v="5.9574468085106386E-2"/>
  </r>
  <r>
    <x v="289"/>
    <x v="3"/>
    <x v="1"/>
    <x v="7"/>
    <x v="0"/>
    <n v="1"/>
    <n v="5148"/>
    <n v="5490"/>
    <n v="91494"/>
    <n v="97290"/>
    <n v="5796"/>
    <n v="931.5"/>
    <n v="92425.5"/>
    <n v="5.9574468085106386E-2"/>
  </r>
  <r>
    <x v="290"/>
    <x v="6"/>
    <x v="2"/>
    <x v="14"/>
    <x v="0"/>
    <n v="5"/>
    <n v="2196"/>
    <n v="2340"/>
    <n v="8856"/>
    <n v="9450"/>
    <n v="594"/>
    <n v="121.5"/>
    <n v="8977.5"/>
    <n v="6.2857142857142861E-2"/>
  </r>
  <r>
    <x v="290"/>
    <x v="2"/>
    <x v="1"/>
    <x v="6"/>
    <x v="0"/>
    <n v="2"/>
    <n v="3924"/>
    <n v="4230"/>
    <n v="53190"/>
    <n v="56700"/>
    <n v="3510"/>
    <n v="675"/>
    <n v="53865"/>
    <n v="6.1904761904761907E-2"/>
  </r>
  <r>
    <x v="291"/>
    <x v="6"/>
    <x v="2"/>
    <x v="12"/>
    <x v="0"/>
    <n v="15"/>
    <n v="3978"/>
    <n v="4230"/>
    <n v="67068"/>
    <n v="71280"/>
    <n v="4212"/>
    <n v="648"/>
    <n v="67716"/>
    <n v="5.909090909090909E-2"/>
  </r>
  <r>
    <x v="291"/>
    <x v="7"/>
    <x v="4"/>
    <x v="16"/>
    <x v="0"/>
    <n v="24"/>
    <n v="2106"/>
    <n v="2250"/>
    <n v="6768"/>
    <n v="7200"/>
    <n v="432"/>
    <n v="72"/>
    <n v="6840"/>
    <n v="0.06"/>
  </r>
  <r>
    <x v="292"/>
    <x v="3"/>
    <x v="1"/>
    <x v="9"/>
    <x v="0"/>
    <n v="23"/>
    <n v="5148"/>
    <n v="5490"/>
    <n v="4212"/>
    <n v="4500"/>
    <n v="288"/>
    <n v="63"/>
    <n v="4275"/>
    <n v="6.4000000000000001E-2"/>
  </r>
  <r>
    <x v="292"/>
    <x v="8"/>
    <x v="4"/>
    <x v="9"/>
    <x v="0"/>
    <n v="20"/>
    <n v="3546"/>
    <n v="3780"/>
    <n v="21060"/>
    <n v="22500"/>
    <n v="1440"/>
    <n v="315"/>
    <n v="21375"/>
    <n v="6.4000000000000001E-2"/>
  </r>
  <r>
    <x v="293"/>
    <x v="2"/>
    <x v="1"/>
    <x v="13"/>
    <x v="1"/>
    <n v="23"/>
    <n v="3546"/>
    <n v="3780"/>
    <n v="7848"/>
    <n v="8460"/>
    <n v="612"/>
    <n v="189"/>
    <n v="8037"/>
    <n v="7.2340425531914887E-2"/>
  </r>
  <r>
    <x v="294"/>
    <x v="9"/>
    <x v="3"/>
    <x v="0"/>
    <x v="0"/>
    <n v="22"/>
    <n v="5148"/>
    <n v="5490"/>
    <n v="40680"/>
    <n v="43200"/>
    <n v="2520"/>
    <n v="360"/>
    <n v="41040"/>
    <n v="5.8333333333333334E-2"/>
  </r>
  <r>
    <x v="294"/>
    <x v="9"/>
    <x v="3"/>
    <x v="8"/>
    <x v="0"/>
    <n v="10"/>
    <n v="3384"/>
    <n v="3600"/>
    <n v="77220"/>
    <n v="82350"/>
    <n v="5130"/>
    <n v="1012.5"/>
    <n v="78232.5"/>
    <n v="6.2295081967213117E-2"/>
  </r>
  <r>
    <x v="294"/>
    <x v="5"/>
    <x v="3"/>
    <x v="14"/>
    <x v="0"/>
    <n v="5"/>
    <n v="3042"/>
    <n v="3240"/>
    <n v="64944"/>
    <n v="69300"/>
    <n v="4356"/>
    <n v="891"/>
    <n v="65835"/>
    <n v="6.2857142857142861E-2"/>
  </r>
  <r>
    <x v="295"/>
    <x v="1"/>
    <x v="0"/>
    <x v="6"/>
    <x v="0"/>
    <n v="12"/>
    <n v="3978"/>
    <n v="4230"/>
    <n v="7092"/>
    <n v="7560"/>
    <n v="468"/>
    <n v="90"/>
    <n v="7182"/>
    <n v="6.1904761904761907E-2"/>
  </r>
  <r>
    <x v="295"/>
    <x v="2"/>
    <x v="1"/>
    <x v="9"/>
    <x v="0"/>
    <n v="19"/>
    <n v="3978"/>
    <n v="4230"/>
    <n v="46332"/>
    <n v="49500"/>
    <n v="3168"/>
    <n v="693"/>
    <n v="47025"/>
    <n v="6.4000000000000001E-2"/>
  </r>
  <r>
    <x v="295"/>
    <x v="5"/>
    <x v="3"/>
    <x v="1"/>
    <x v="1"/>
    <n v="18"/>
    <n v="3924"/>
    <n v="4230"/>
    <n v="82386"/>
    <n v="89010"/>
    <n v="6624"/>
    <n v="2173.5"/>
    <n v="84559.5"/>
    <n v="7.441860465116279E-2"/>
  </r>
  <r>
    <x v="295"/>
    <x v="8"/>
    <x v="4"/>
    <x v="9"/>
    <x v="0"/>
    <n v="1"/>
    <n v="2952"/>
    <n v="3150"/>
    <n v="10530"/>
    <n v="11250"/>
    <n v="720"/>
    <n v="157.5"/>
    <n v="10687.5"/>
    <n v="6.4000000000000001E-2"/>
  </r>
  <r>
    <x v="296"/>
    <x v="8"/>
    <x v="4"/>
    <x v="8"/>
    <x v="0"/>
    <n v="15"/>
    <n v="3042"/>
    <n v="3240"/>
    <n v="82368"/>
    <n v="87840"/>
    <n v="5472"/>
    <n v="1080"/>
    <n v="83448"/>
    <n v="6.2295081967213117E-2"/>
  </r>
  <r>
    <x v="296"/>
    <x v="2"/>
    <x v="1"/>
    <x v="13"/>
    <x v="1"/>
    <n v="4"/>
    <n v="3978"/>
    <n v="4230"/>
    <n v="74556"/>
    <n v="80370"/>
    <n v="5814"/>
    <n v="1795.5"/>
    <n v="76351.5"/>
    <n v="7.2340425531914887E-2"/>
  </r>
  <r>
    <x v="296"/>
    <x v="6"/>
    <x v="2"/>
    <x v="5"/>
    <x v="0"/>
    <n v="16"/>
    <n v="2106"/>
    <n v="2250"/>
    <n v="75816"/>
    <n v="80730"/>
    <n v="4914"/>
    <n v="877.5"/>
    <n v="76693.5"/>
    <n v="6.0869565217391307E-2"/>
  </r>
  <r>
    <x v="296"/>
    <x v="1"/>
    <x v="0"/>
    <x v="1"/>
    <x v="1"/>
    <n v="10"/>
    <n v="2034"/>
    <n v="2160"/>
    <n v="53730"/>
    <n v="58050"/>
    <n v="4320"/>
    <n v="1417.5"/>
    <n v="55147.5"/>
    <n v="7.441860465116279E-2"/>
  </r>
  <r>
    <x v="297"/>
    <x v="3"/>
    <x v="1"/>
    <x v="2"/>
    <x v="0"/>
    <n v="21"/>
    <n v="4482"/>
    <n v="4770"/>
    <n v="99450"/>
    <n v="105750"/>
    <n v="6300"/>
    <n v="1012.5"/>
    <n v="100462.5"/>
    <n v="5.9574468085106386E-2"/>
  </r>
  <r>
    <x v="297"/>
    <x v="3"/>
    <x v="1"/>
    <x v="1"/>
    <x v="1"/>
    <n v="7"/>
    <n v="3726"/>
    <n v="3960"/>
    <n v="10746"/>
    <n v="11610"/>
    <n v="864"/>
    <n v="283.5"/>
    <n v="11029.5"/>
    <n v="7.441860465116279E-2"/>
  </r>
  <r>
    <x v="297"/>
    <x v="1"/>
    <x v="0"/>
    <x v="16"/>
    <x v="0"/>
    <n v="22"/>
    <n v="2952"/>
    <n v="3150"/>
    <n v="60912"/>
    <n v="64800"/>
    <n v="3888"/>
    <n v="648"/>
    <n v="61560"/>
    <n v="0.06"/>
  </r>
  <r>
    <x v="297"/>
    <x v="5"/>
    <x v="3"/>
    <x v="0"/>
    <x v="0"/>
    <n v="15"/>
    <n v="3384"/>
    <n v="3600"/>
    <n v="36612"/>
    <n v="38880"/>
    <n v="2268"/>
    <n v="324"/>
    <n v="36936"/>
    <n v="5.8333333333333334E-2"/>
  </r>
  <r>
    <x v="298"/>
    <x v="3"/>
    <x v="1"/>
    <x v="11"/>
    <x v="0"/>
    <n v="7"/>
    <n v="3546"/>
    <n v="3780"/>
    <n v="85104"/>
    <n v="90720"/>
    <n v="5616"/>
    <n v="1080"/>
    <n v="86184"/>
    <n v="6.1904761904761907E-2"/>
  </r>
  <r>
    <x v="298"/>
    <x v="0"/>
    <x v="0"/>
    <x v="10"/>
    <x v="0"/>
    <n v="17"/>
    <n v="5148"/>
    <n v="5490"/>
    <n v="71712"/>
    <n v="76320"/>
    <n v="4608"/>
    <n v="792"/>
    <n v="72504"/>
    <n v="6.0377358490566038E-2"/>
  </r>
  <r>
    <x v="298"/>
    <x v="1"/>
    <x v="0"/>
    <x v="9"/>
    <x v="0"/>
    <n v="20"/>
    <n v="2034"/>
    <n v="2160"/>
    <n v="23166"/>
    <n v="24750"/>
    <n v="1584"/>
    <n v="346.5"/>
    <n v="23512.5"/>
    <n v="6.4000000000000001E-2"/>
  </r>
  <r>
    <x v="298"/>
    <x v="7"/>
    <x v="4"/>
    <x v="14"/>
    <x v="0"/>
    <n v="5"/>
    <n v="2196"/>
    <n v="2340"/>
    <n v="29520"/>
    <n v="31500"/>
    <n v="1980"/>
    <n v="405"/>
    <n v="29925"/>
    <n v="6.2857142857142861E-2"/>
  </r>
  <r>
    <x v="299"/>
    <x v="6"/>
    <x v="2"/>
    <x v="13"/>
    <x v="1"/>
    <n v="14"/>
    <n v="3546"/>
    <n v="3780"/>
    <n v="74556"/>
    <n v="80370"/>
    <n v="5814"/>
    <n v="1795.5"/>
    <n v="76351.5"/>
    <n v="7.2340425531914887E-2"/>
  </r>
  <r>
    <x v="299"/>
    <x v="4"/>
    <x v="2"/>
    <x v="3"/>
    <x v="0"/>
    <n v="6"/>
    <n v="3546"/>
    <n v="3780"/>
    <n v="30744"/>
    <n v="32760"/>
    <n v="2016"/>
    <n v="378"/>
    <n v="31122"/>
    <n v="6.1538461538461542E-2"/>
  </r>
  <r>
    <x v="299"/>
    <x v="4"/>
    <x v="2"/>
    <x v="14"/>
    <x v="0"/>
    <n v="22"/>
    <n v="7506"/>
    <n v="8100"/>
    <n v="11808"/>
    <n v="12600"/>
    <n v="792"/>
    <n v="162"/>
    <n v="11970"/>
    <n v="6.2857142857142861E-2"/>
  </r>
  <r>
    <x v="300"/>
    <x v="8"/>
    <x v="4"/>
    <x v="2"/>
    <x v="0"/>
    <n v="6"/>
    <n v="3924"/>
    <n v="4230"/>
    <n v="79560"/>
    <n v="84600"/>
    <n v="5040"/>
    <n v="810"/>
    <n v="80370"/>
    <n v="5.9574468085106386E-2"/>
  </r>
  <r>
    <x v="300"/>
    <x v="2"/>
    <x v="1"/>
    <x v="2"/>
    <x v="0"/>
    <n v="6"/>
    <n v="4482"/>
    <n v="4770"/>
    <n v="39780"/>
    <n v="42300"/>
    <n v="2520"/>
    <n v="405"/>
    <n v="40185"/>
    <n v="5.9574468085106386E-2"/>
  </r>
  <r>
    <x v="300"/>
    <x v="8"/>
    <x v="4"/>
    <x v="9"/>
    <x v="0"/>
    <n v="2"/>
    <n v="3546"/>
    <n v="3780"/>
    <n v="48438"/>
    <n v="51750"/>
    <n v="3312"/>
    <n v="724.5"/>
    <n v="49162.5"/>
    <n v="6.4000000000000001E-2"/>
  </r>
  <r>
    <x v="300"/>
    <x v="7"/>
    <x v="4"/>
    <x v="8"/>
    <x v="0"/>
    <n v="24"/>
    <n v="3726"/>
    <n v="3960"/>
    <n v="87516"/>
    <n v="93330"/>
    <n v="5814"/>
    <n v="1147.5"/>
    <n v="88663.5"/>
    <n v="6.2295081967213117E-2"/>
  </r>
  <r>
    <x v="300"/>
    <x v="7"/>
    <x v="4"/>
    <x v="14"/>
    <x v="0"/>
    <n v="11"/>
    <n v="2106"/>
    <n v="2250"/>
    <n v="17712"/>
    <n v="18900"/>
    <n v="1188"/>
    <n v="243"/>
    <n v="17955"/>
    <n v="6.2857142857142861E-2"/>
  </r>
  <r>
    <x v="301"/>
    <x v="8"/>
    <x v="4"/>
    <x v="7"/>
    <x v="0"/>
    <n v="10"/>
    <n v="3546"/>
    <n v="3780"/>
    <n v="43758"/>
    <n v="46530"/>
    <n v="2772"/>
    <n v="445.5"/>
    <n v="44203.5"/>
    <n v="5.9574468085106386E-2"/>
  </r>
  <r>
    <x v="301"/>
    <x v="0"/>
    <x v="0"/>
    <x v="16"/>
    <x v="0"/>
    <n v="7"/>
    <n v="3384"/>
    <n v="3600"/>
    <n v="10152"/>
    <n v="10800"/>
    <n v="648"/>
    <n v="108"/>
    <n v="10260"/>
    <n v="0.06"/>
  </r>
  <r>
    <x v="301"/>
    <x v="0"/>
    <x v="0"/>
    <x v="13"/>
    <x v="1"/>
    <n v="22"/>
    <n v="2106"/>
    <n v="2250"/>
    <n v="78480"/>
    <n v="84600"/>
    <n v="6120"/>
    <n v="1890"/>
    <n v="80370"/>
    <n v="7.2340425531914887E-2"/>
  </r>
  <r>
    <x v="302"/>
    <x v="2"/>
    <x v="1"/>
    <x v="2"/>
    <x v="0"/>
    <n v="7"/>
    <n v="3924"/>
    <n v="4230"/>
    <n v="59670"/>
    <n v="63450"/>
    <n v="3780"/>
    <n v="607.5"/>
    <n v="60277.5"/>
    <n v="5.9574468085106386E-2"/>
  </r>
  <r>
    <x v="302"/>
    <x v="4"/>
    <x v="2"/>
    <x v="8"/>
    <x v="0"/>
    <n v="18"/>
    <n v="3582"/>
    <n v="3870"/>
    <n v="46332"/>
    <n v="49410"/>
    <n v="3078"/>
    <n v="607.5"/>
    <n v="46939.5"/>
    <n v="6.2295081967213117E-2"/>
  </r>
  <r>
    <x v="303"/>
    <x v="7"/>
    <x v="4"/>
    <x v="11"/>
    <x v="0"/>
    <n v="12"/>
    <n v="3582"/>
    <n v="3870"/>
    <n v="85104"/>
    <n v="90720"/>
    <n v="5616"/>
    <n v="1080"/>
    <n v="86184"/>
    <n v="6.1904761904761907E-2"/>
  </r>
  <r>
    <x v="303"/>
    <x v="2"/>
    <x v="1"/>
    <x v="11"/>
    <x v="0"/>
    <n v="19"/>
    <n v="3726"/>
    <n v="3960"/>
    <n v="14184"/>
    <n v="15120"/>
    <n v="936"/>
    <n v="180"/>
    <n v="14364"/>
    <n v="6.1904761904761907E-2"/>
  </r>
  <r>
    <x v="303"/>
    <x v="1"/>
    <x v="0"/>
    <x v="16"/>
    <x v="0"/>
    <n v="23"/>
    <n v="3582"/>
    <n v="3870"/>
    <n v="16920"/>
    <n v="18000"/>
    <n v="1080"/>
    <n v="180"/>
    <n v="17100"/>
    <n v="0.06"/>
  </r>
  <r>
    <x v="303"/>
    <x v="3"/>
    <x v="1"/>
    <x v="15"/>
    <x v="1"/>
    <n v="3"/>
    <n v="2952"/>
    <n v="3150"/>
    <n v="67554"/>
    <n v="72900"/>
    <n v="5346"/>
    <n v="1701"/>
    <n v="69255"/>
    <n v="7.3333333333333334E-2"/>
  </r>
  <r>
    <x v="303"/>
    <x v="6"/>
    <x v="2"/>
    <x v="14"/>
    <x v="0"/>
    <n v="24"/>
    <n v="3978"/>
    <n v="4230"/>
    <n v="73800"/>
    <n v="78750"/>
    <n v="4950"/>
    <n v="1012.5"/>
    <n v="74812.5"/>
    <n v="6.2857142857142861E-2"/>
  </r>
  <r>
    <x v="303"/>
    <x v="6"/>
    <x v="2"/>
    <x v="4"/>
    <x v="0"/>
    <n v="25"/>
    <n v="2034"/>
    <n v="2160"/>
    <n v="54756"/>
    <n v="58320"/>
    <n v="3564"/>
    <n v="648"/>
    <n v="55404"/>
    <n v="6.1111111111111109E-2"/>
  </r>
  <r>
    <x v="304"/>
    <x v="6"/>
    <x v="2"/>
    <x v="8"/>
    <x v="0"/>
    <n v="5"/>
    <n v="3924"/>
    <n v="4230"/>
    <n v="92664"/>
    <n v="98820"/>
    <n v="6156"/>
    <n v="1215"/>
    <n v="93879"/>
    <n v="6.2295081967213117E-2"/>
  </r>
  <r>
    <x v="304"/>
    <x v="8"/>
    <x v="4"/>
    <x v="7"/>
    <x v="0"/>
    <n v="2"/>
    <n v="5832"/>
    <n v="6210"/>
    <n v="67626"/>
    <n v="71910"/>
    <n v="4284"/>
    <n v="688.5"/>
    <n v="68314.5"/>
    <n v="5.9574468085106386E-2"/>
  </r>
  <r>
    <x v="305"/>
    <x v="1"/>
    <x v="0"/>
    <x v="4"/>
    <x v="0"/>
    <n v="14"/>
    <n v="3546"/>
    <n v="3780"/>
    <n v="45630"/>
    <n v="48600"/>
    <n v="2970"/>
    <n v="540"/>
    <n v="46170"/>
    <n v="6.1111111111111109E-2"/>
  </r>
  <r>
    <x v="305"/>
    <x v="6"/>
    <x v="2"/>
    <x v="6"/>
    <x v="0"/>
    <n v="6"/>
    <n v="2034"/>
    <n v="2160"/>
    <n v="63828"/>
    <n v="68040"/>
    <n v="4212"/>
    <n v="810"/>
    <n v="64638"/>
    <n v="6.1904761904761907E-2"/>
  </r>
  <r>
    <x v="305"/>
    <x v="0"/>
    <x v="0"/>
    <x v="6"/>
    <x v="0"/>
    <n v="13"/>
    <n v="2034"/>
    <n v="2160"/>
    <n v="3546"/>
    <n v="3780"/>
    <n v="234"/>
    <n v="45"/>
    <n v="3591"/>
    <n v="6.1904761904761907E-2"/>
  </r>
  <r>
    <x v="305"/>
    <x v="6"/>
    <x v="2"/>
    <x v="9"/>
    <x v="0"/>
    <n v="4"/>
    <n v="3042"/>
    <n v="3240"/>
    <n v="50544"/>
    <n v="54000"/>
    <n v="3456"/>
    <n v="756"/>
    <n v="51300"/>
    <n v="6.4000000000000001E-2"/>
  </r>
  <r>
    <x v="305"/>
    <x v="7"/>
    <x v="4"/>
    <x v="10"/>
    <x v="0"/>
    <n v="21"/>
    <n v="3042"/>
    <n v="3240"/>
    <n v="8964"/>
    <n v="9540"/>
    <n v="576"/>
    <n v="99"/>
    <n v="9063"/>
    <n v="6.0377358490566038E-2"/>
  </r>
  <r>
    <x v="306"/>
    <x v="9"/>
    <x v="3"/>
    <x v="10"/>
    <x v="0"/>
    <n v="16"/>
    <n v="3726"/>
    <n v="3960"/>
    <n v="71712"/>
    <n v="76320"/>
    <n v="4608"/>
    <n v="792"/>
    <n v="72504"/>
    <n v="6.0377358490566038E-2"/>
  </r>
  <r>
    <x v="306"/>
    <x v="0"/>
    <x v="0"/>
    <x v="2"/>
    <x v="0"/>
    <n v="10"/>
    <n v="2196"/>
    <n v="2340"/>
    <n v="71604"/>
    <n v="76140"/>
    <n v="4536"/>
    <n v="729"/>
    <n v="72333"/>
    <n v="5.9574468085106386E-2"/>
  </r>
  <r>
    <x v="306"/>
    <x v="9"/>
    <x v="3"/>
    <x v="0"/>
    <x v="0"/>
    <n v="3"/>
    <n v="4482"/>
    <n v="4770"/>
    <n v="10170"/>
    <n v="10800"/>
    <n v="630"/>
    <n v="90"/>
    <n v="10260"/>
    <n v="5.8333333333333334E-2"/>
  </r>
  <r>
    <x v="306"/>
    <x v="5"/>
    <x v="3"/>
    <x v="11"/>
    <x v="0"/>
    <n v="1"/>
    <n v="5148"/>
    <n v="5490"/>
    <n v="35460"/>
    <n v="37800"/>
    <n v="2340"/>
    <n v="450"/>
    <n v="35910"/>
    <n v="6.1904761904761907E-2"/>
  </r>
  <r>
    <x v="306"/>
    <x v="7"/>
    <x v="4"/>
    <x v="8"/>
    <x v="0"/>
    <n v="13"/>
    <n v="3978"/>
    <n v="4230"/>
    <n v="36036"/>
    <n v="38430"/>
    <n v="2394"/>
    <n v="472.5"/>
    <n v="36508.5"/>
    <n v="6.2295081967213117E-2"/>
  </r>
  <r>
    <x v="307"/>
    <x v="7"/>
    <x v="4"/>
    <x v="12"/>
    <x v="0"/>
    <n v="15"/>
    <n v="2106"/>
    <n v="2250"/>
    <n v="78246"/>
    <n v="83160"/>
    <n v="4914"/>
    <n v="756"/>
    <n v="79002"/>
    <n v="5.909090909090909E-2"/>
  </r>
  <r>
    <x v="307"/>
    <x v="2"/>
    <x v="1"/>
    <x v="8"/>
    <x v="0"/>
    <n v="5"/>
    <n v="3978"/>
    <n v="4230"/>
    <n v="108108"/>
    <n v="115290"/>
    <n v="7182"/>
    <n v="1417.5"/>
    <n v="109525.5"/>
    <n v="6.2295081967213117E-2"/>
  </r>
  <r>
    <x v="307"/>
    <x v="2"/>
    <x v="1"/>
    <x v="9"/>
    <x v="0"/>
    <n v="25"/>
    <n v="2034"/>
    <n v="2160"/>
    <n v="8424"/>
    <n v="9000"/>
    <n v="576"/>
    <n v="126"/>
    <n v="8550"/>
    <n v="6.4000000000000001E-2"/>
  </r>
  <r>
    <x v="307"/>
    <x v="2"/>
    <x v="1"/>
    <x v="8"/>
    <x v="0"/>
    <n v="8"/>
    <n v="2034"/>
    <n v="2160"/>
    <n v="113256"/>
    <n v="120780"/>
    <n v="7524"/>
    <n v="1485"/>
    <n v="114741"/>
    <n v="6.2295081967213117E-2"/>
  </r>
  <r>
    <x v="307"/>
    <x v="6"/>
    <x v="2"/>
    <x v="7"/>
    <x v="0"/>
    <n v="21"/>
    <n v="3582"/>
    <n v="3870"/>
    <n v="59670"/>
    <n v="63450"/>
    <n v="3780"/>
    <n v="607.5"/>
    <n v="60277.5"/>
    <n v="5.9574468085106386E-2"/>
  </r>
  <r>
    <x v="308"/>
    <x v="1"/>
    <x v="0"/>
    <x v="3"/>
    <x v="0"/>
    <n v="16"/>
    <n v="3978"/>
    <n v="4230"/>
    <n v="54900"/>
    <n v="58500"/>
    <n v="3600"/>
    <n v="675"/>
    <n v="55575"/>
    <n v="6.1538461538461542E-2"/>
  </r>
  <r>
    <x v="308"/>
    <x v="7"/>
    <x v="4"/>
    <x v="9"/>
    <x v="0"/>
    <n v="23"/>
    <n v="2196"/>
    <n v="2340"/>
    <n v="6318"/>
    <n v="6750"/>
    <n v="432"/>
    <n v="94.5"/>
    <n v="6412.5"/>
    <n v="6.4000000000000001E-2"/>
  </r>
  <r>
    <x v="308"/>
    <x v="7"/>
    <x v="4"/>
    <x v="7"/>
    <x v="0"/>
    <n v="22"/>
    <n v="3978"/>
    <n v="4230"/>
    <n v="91494"/>
    <n v="97290"/>
    <n v="5796"/>
    <n v="931.5"/>
    <n v="92425.5"/>
    <n v="5.9574468085106386E-2"/>
  </r>
  <r>
    <x v="309"/>
    <x v="9"/>
    <x v="3"/>
    <x v="4"/>
    <x v="0"/>
    <n v="13"/>
    <n v="3978"/>
    <n v="4230"/>
    <n v="30420"/>
    <n v="32400"/>
    <n v="1980"/>
    <n v="360"/>
    <n v="30780"/>
    <n v="6.1111111111111109E-2"/>
  </r>
  <r>
    <x v="309"/>
    <x v="4"/>
    <x v="2"/>
    <x v="5"/>
    <x v="0"/>
    <n v="27"/>
    <n v="3042"/>
    <n v="3240"/>
    <n v="75816"/>
    <n v="80730"/>
    <n v="4914"/>
    <n v="877.5"/>
    <n v="76693.5"/>
    <n v="6.0869565217391307E-2"/>
  </r>
  <r>
    <x v="310"/>
    <x v="5"/>
    <x v="3"/>
    <x v="10"/>
    <x v="0"/>
    <n v="27"/>
    <n v="3978"/>
    <n v="4230"/>
    <n v="58266"/>
    <n v="62010"/>
    <n v="3744"/>
    <n v="643.5"/>
    <n v="58909.5"/>
    <n v="6.0377358490566038E-2"/>
  </r>
  <r>
    <x v="310"/>
    <x v="4"/>
    <x v="2"/>
    <x v="5"/>
    <x v="0"/>
    <n v="27"/>
    <n v="3978"/>
    <n v="4230"/>
    <n v="40824"/>
    <n v="43470"/>
    <n v="2646"/>
    <n v="472.5"/>
    <n v="41296.5"/>
    <n v="6.0869565217391307E-2"/>
  </r>
  <r>
    <x v="310"/>
    <x v="1"/>
    <x v="0"/>
    <x v="2"/>
    <x v="0"/>
    <n v="27"/>
    <n v="5832"/>
    <n v="6210"/>
    <n v="23868"/>
    <n v="25380"/>
    <n v="1512"/>
    <n v="243"/>
    <n v="24111"/>
    <n v="5.9574468085106386E-2"/>
  </r>
  <r>
    <x v="311"/>
    <x v="1"/>
    <x v="0"/>
    <x v="6"/>
    <x v="0"/>
    <n v="27"/>
    <n v="2196"/>
    <n v="2340"/>
    <n v="78012"/>
    <n v="83160"/>
    <n v="5148"/>
    <n v="990"/>
    <n v="79002"/>
    <n v="6.1904761904761907E-2"/>
  </r>
  <r>
    <x v="311"/>
    <x v="0"/>
    <x v="0"/>
    <x v="7"/>
    <x v="0"/>
    <n v="27"/>
    <n v="3546"/>
    <n v="3780"/>
    <n v="79560"/>
    <n v="84600"/>
    <n v="5040"/>
    <n v="810"/>
    <n v="80370"/>
    <n v="5.9574468085106386E-2"/>
  </r>
  <r>
    <x v="311"/>
    <x v="2"/>
    <x v="1"/>
    <x v="7"/>
    <x v="0"/>
    <n v="12"/>
    <n v="3582"/>
    <n v="3870"/>
    <n v="55692"/>
    <n v="59220"/>
    <n v="3528"/>
    <n v="567"/>
    <n v="56259"/>
    <n v="5.9574468085106386E-2"/>
  </r>
  <r>
    <x v="312"/>
    <x v="3"/>
    <x v="1"/>
    <x v="16"/>
    <x v="0"/>
    <n v="18"/>
    <n v="3978"/>
    <n v="4230"/>
    <n v="20304"/>
    <n v="21600"/>
    <n v="1296"/>
    <n v="216"/>
    <n v="20520"/>
    <n v="0.06"/>
  </r>
  <r>
    <x v="312"/>
    <x v="0"/>
    <x v="0"/>
    <x v="13"/>
    <x v="1"/>
    <n v="8"/>
    <n v="3978"/>
    <n v="4230"/>
    <n v="54936"/>
    <n v="59220"/>
    <n v="4284"/>
    <n v="1323"/>
    <n v="56259"/>
    <n v="7.2340425531914887E-2"/>
  </r>
  <r>
    <x v="312"/>
    <x v="2"/>
    <x v="1"/>
    <x v="7"/>
    <x v="0"/>
    <n v="21"/>
    <n v="2034"/>
    <n v="2160"/>
    <n v="15912"/>
    <n v="16920"/>
    <n v="1008"/>
    <n v="162"/>
    <n v="16074"/>
    <n v="5.9574468085106386E-2"/>
  </r>
  <r>
    <x v="312"/>
    <x v="0"/>
    <x v="0"/>
    <x v="11"/>
    <x v="0"/>
    <n v="25"/>
    <n v="3042"/>
    <n v="3240"/>
    <n v="67374"/>
    <n v="71820"/>
    <n v="4446"/>
    <n v="855"/>
    <n v="68229"/>
    <n v="6.1904761904761907E-2"/>
  </r>
  <r>
    <x v="313"/>
    <x v="5"/>
    <x v="3"/>
    <x v="9"/>
    <x v="0"/>
    <n v="12"/>
    <n v="5148"/>
    <n v="5490"/>
    <n v="44226"/>
    <n v="47250"/>
    <n v="3024"/>
    <n v="661.5"/>
    <n v="44887.5"/>
    <n v="6.4000000000000001E-2"/>
  </r>
  <r>
    <x v="313"/>
    <x v="8"/>
    <x v="4"/>
    <x v="5"/>
    <x v="0"/>
    <n v="9"/>
    <n v="2106"/>
    <n v="2250"/>
    <n v="46656"/>
    <n v="49680"/>
    <n v="3024"/>
    <n v="540"/>
    <n v="47196"/>
    <n v="6.0869565217391307E-2"/>
  </r>
  <r>
    <x v="313"/>
    <x v="7"/>
    <x v="4"/>
    <x v="4"/>
    <x v="0"/>
    <n v="23"/>
    <n v="4482"/>
    <n v="4770"/>
    <n v="3042"/>
    <n v="3240"/>
    <n v="198"/>
    <n v="36"/>
    <n v="3078"/>
    <n v="6.1111111111111109E-2"/>
  </r>
  <r>
    <x v="314"/>
    <x v="4"/>
    <x v="2"/>
    <x v="7"/>
    <x v="0"/>
    <n v="23"/>
    <n v="3546"/>
    <n v="3780"/>
    <n v="7956"/>
    <n v="8460"/>
    <n v="504"/>
    <n v="81"/>
    <n v="8037"/>
    <n v="5.9574468085106386E-2"/>
  </r>
  <r>
    <x v="314"/>
    <x v="3"/>
    <x v="1"/>
    <x v="1"/>
    <x v="1"/>
    <n v="20"/>
    <n v="4482"/>
    <n v="4770"/>
    <n v="25074"/>
    <n v="27090"/>
    <n v="2016"/>
    <n v="661.5"/>
    <n v="25735.5"/>
    <n v="7.441860465116279E-2"/>
  </r>
  <r>
    <x v="314"/>
    <x v="4"/>
    <x v="2"/>
    <x v="0"/>
    <x v="0"/>
    <n v="25"/>
    <n v="4482"/>
    <n v="4770"/>
    <n v="50850"/>
    <n v="54000"/>
    <n v="3150"/>
    <n v="450"/>
    <n v="51300"/>
    <n v="5.8333333333333334E-2"/>
  </r>
  <r>
    <x v="315"/>
    <x v="5"/>
    <x v="3"/>
    <x v="14"/>
    <x v="0"/>
    <n v="4"/>
    <n v="2034"/>
    <n v="2160"/>
    <n v="41328"/>
    <n v="44100"/>
    <n v="2772"/>
    <n v="567"/>
    <n v="41895"/>
    <n v="6.2857142857142861E-2"/>
  </r>
  <r>
    <x v="316"/>
    <x v="5"/>
    <x v="3"/>
    <x v="10"/>
    <x v="0"/>
    <n v="24"/>
    <n v="3978"/>
    <n v="4230"/>
    <n v="107568"/>
    <n v="114480"/>
    <n v="6912"/>
    <n v="1188"/>
    <n v="108756"/>
    <n v="6.0377358490566038E-2"/>
  </r>
  <r>
    <x v="316"/>
    <x v="1"/>
    <x v="0"/>
    <x v="4"/>
    <x v="0"/>
    <n v="24"/>
    <n v="5832"/>
    <n v="6210"/>
    <n v="33462"/>
    <n v="35640"/>
    <n v="2178"/>
    <n v="396"/>
    <n v="33858"/>
    <n v="6.1111111111111109E-2"/>
  </r>
  <r>
    <x v="316"/>
    <x v="6"/>
    <x v="2"/>
    <x v="1"/>
    <x v="1"/>
    <n v="16"/>
    <n v="3978"/>
    <n v="4230"/>
    <n v="85968"/>
    <n v="92880"/>
    <n v="6912"/>
    <n v="2268"/>
    <n v="88236"/>
    <n v="7.441860465116279E-2"/>
  </r>
  <r>
    <x v="316"/>
    <x v="0"/>
    <x v="0"/>
    <x v="12"/>
    <x v="0"/>
    <n v="6"/>
    <n v="3978"/>
    <n v="4230"/>
    <n v="89424"/>
    <n v="95040"/>
    <n v="5616"/>
    <n v="864"/>
    <n v="90288"/>
    <n v="5.909090909090909E-2"/>
  </r>
  <r>
    <x v="317"/>
    <x v="3"/>
    <x v="1"/>
    <x v="10"/>
    <x v="0"/>
    <n v="4"/>
    <n v="5148"/>
    <n v="5490"/>
    <n v="8964"/>
    <n v="9540"/>
    <n v="576"/>
    <n v="99"/>
    <n v="9063"/>
    <n v="6.0377358490566038E-2"/>
  </r>
  <r>
    <x v="317"/>
    <x v="5"/>
    <x v="3"/>
    <x v="8"/>
    <x v="0"/>
    <n v="24"/>
    <n v="5832"/>
    <n v="6210"/>
    <n v="87516"/>
    <n v="93330"/>
    <n v="5814"/>
    <n v="1147.5"/>
    <n v="88663.5"/>
    <n v="6.2295081967213117E-2"/>
  </r>
  <r>
    <x v="318"/>
    <x v="6"/>
    <x v="2"/>
    <x v="11"/>
    <x v="0"/>
    <n v="21"/>
    <n v="2034"/>
    <n v="2160"/>
    <n v="53190"/>
    <n v="56700"/>
    <n v="3510"/>
    <n v="675"/>
    <n v="53865"/>
    <n v="6.1904761904761907E-2"/>
  </r>
  <r>
    <x v="318"/>
    <x v="1"/>
    <x v="0"/>
    <x v="4"/>
    <x v="0"/>
    <n v="13"/>
    <n v="5832"/>
    <n v="6210"/>
    <n v="36504"/>
    <n v="38880"/>
    <n v="2376"/>
    <n v="432"/>
    <n v="36936"/>
    <n v="6.1111111111111109E-2"/>
  </r>
  <r>
    <x v="318"/>
    <x v="3"/>
    <x v="1"/>
    <x v="0"/>
    <x v="0"/>
    <n v="2"/>
    <n v="3546"/>
    <n v="3780"/>
    <n v="48816"/>
    <n v="51840"/>
    <n v="3024"/>
    <n v="432"/>
    <n v="49248"/>
    <n v="5.8333333333333334E-2"/>
  </r>
  <r>
    <x v="318"/>
    <x v="2"/>
    <x v="1"/>
    <x v="15"/>
    <x v="1"/>
    <n v="20"/>
    <n v="3726"/>
    <n v="3960"/>
    <n v="135108"/>
    <n v="145800"/>
    <n v="10692"/>
    <n v="3402"/>
    <n v="138510"/>
    <n v="7.3333333333333334E-2"/>
  </r>
  <r>
    <x v="319"/>
    <x v="1"/>
    <x v="0"/>
    <x v="7"/>
    <x v="0"/>
    <n v="21"/>
    <n v="3978"/>
    <n v="4230"/>
    <n v="75582"/>
    <n v="80370"/>
    <n v="4788"/>
    <n v="769.5"/>
    <n v="76351.5"/>
    <n v="5.9574468085106386E-2"/>
  </r>
  <r>
    <x v="319"/>
    <x v="7"/>
    <x v="4"/>
    <x v="1"/>
    <x v="1"/>
    <n v="12"/>
    <n v="3042"/>
    <n v="3240"/>
    <n v="89550"/>
    <n v="96750"/>
    <n v="7200"/>
    <n v="2362.5"/>
    <n v="91912.5"/>
    <n v="7.441860465116279E-2"/>
  </r>
  <r>
    <x v="319"/>
    <x v="8"/>
    <x v="4"/>
    <x v="16"/>
    <x v="0"/>
    <n v="23"/>
    <n v="3546"/>
    <n v="3780"/>
    <n v="47376"/>
    <n v="50400"/>
    <n v="3024"/>
    <n v="504"/>
    <n v="47880"/>
    <n v="0.06"/>
  </r>
  <r>
    <x v="319"/>
    <x v="6"/>
    <x v="2"/>
    <x v="7"/>
    <x v="0"/>
    <n v="23"/>
    <n v="4482"/>
    <n v="4770"/>
    <n v="19890"/>
    <n v="21150"/>
    <n v="1260"/>
    <n v="202.5"/>
    <n v="20092.5"/>
    <n v="5.9574468085106386E-2"/>
  </r>
  <r>
    <x v="319"/>
    <x v="3"/>
    <x v="1"/>
    <x v="14"/>
    <x v="0"/>
    <n v="24"/>
    <n v="3924"/>
    <n v="4230"/>
    <n v="5904"/>
    <n v="6300"/>
    <n v="396"/>
    <n v="81"/>
    <n v="5985"/>
    <n v="6.2857142857142861E-2"/>
  </r>
  <r>
    <x v="320"/>
    <x v="6"/>
    <x v="2"/>
    <x v="8"/>
    <x v="0"/>
    <n v="25"/>
    <n v="2952"/>
    <n v="3150"/>
    <n v="15444"/>
    <n v="16470"/>
    <n v="1026"/>
    <n v="202.5"/>
    <n v="15646.5"/>
    <n v="6.2295081967213117E-2"/>
  </r>
  <r>
    <x v="321"/>
    <x v="9"/>
    <x v="3"/>
    <x v="6"/>
    <x v="0"/>
    <n v="17"/>
    <n v="3726"/>
    <n v="3960"/>
    <n v="56736"/>
    <n v="60480"/>
    <n v="3744"/>
    <n v="720"/>
    <n v="57456"/>
    <n v="6.1904761904761907E-2"/>
  </r>
  <r>
    <x v="321"/>
    <x v="2"/>
    <x v="1"/>
    <x v="5"/>
    <x v="0"/>
    <n v="21"/>
    <n v="3978"/>
    <n v="4230"/>
    <n v="145800"/>
    <n v="155250"/>
    <n v="9450"/>
    <n v="1687.5"/>
    <n v="147487.5"/>
    <n v="6.0869565217391307E-2"/>
  </r>
  <r>
    <x v="321"/>
    <x v="6"/>
    <x v="2"/>
    <x v="6"/>
    <x v="0"/>
    <n v="9"/>
    <n v="3726"/>
    <n v="3960"/>
    <n v="7092"/>
    <n v="7560"/>
    <n v="468"/>
    <n v="90"/>
    <n v="7182"/>
    <n v="6.1904761904761907E-2"/>
  </r>
  <r>
    <x v="321"/>
    <x v="6"/>
    <x v="2"/>
    <x v="7"/>
    <x v="0"/>
    <n v="11"/>
    <n v="4482"/>
    <n v="4770"/>
    <n v="7956"/>
    <n v="8460"/>
    <n v="504"/>
    <n v="81"/>
    <n v="8037"/>
    <n v="5.9574468085106386E-2"/>
  </r>
  <r>
    <x v="322"/>
    <x v="9"/>
    <x v="3"/>
    <x v="12"/>
    <x v="0"/>
    <n v="4"/>
    <n v="3582"/>
    <n v="3870"/>
    <n v="93150"/>
    <n v="99000"/>
    <n v="5850"/>
    <n v="900"/>
    <n v="94050"/>
    <n v="5.909090909090909E-2"/>
  </r>
  <r>
    <x v="322"/>
    <x v="8"/>
    <x v="4"/>
    <x v="15"/>
    <x v="1"/>
    <n v="22"/>
    <n v="4482"/>
    <n v="4770"/>
    <n v="165132"/>
    <n v="178200"/>
    <n v="13068"/>
    <n v="4158"/>
    <n v="169290"/>
    <n v="7.3333333333333334E-2"/>
  </r>
  <r>
    <x v="322"/>
    <x v="8"/>
    <x v="4"/>
    <x v="14"/>
    <x v="0"/>
    <n v="15"/>
    <n v="3924"/>
    <n v="4230"/>
    <n v="2952"/>
    <n v="3150"/>
    <n v="198"/>
    <n v="40.5"/>
    <n v="2992.5"/>
    <n v="6.2857142857142861E-2"/>
  </r>
  <r>
    <x v="322"/>
    <x v="1"/>
    <x v="0"/>
    <x v="11"/>
    <x v="0"/>
    <n v="23"/>
    <n v="7506"/>
    <n v="8100"/>
    <n v="35460"/>
    <n v="37800"/>
    <n v="2340"/>
    <n v="450"/>
    <n v="35910"/>
    <n v="6.1904761904761907E-2"/>
  </r>
  <r>
    <x v="323"/>
    <x v="9"/>
    <x v="3"/>
    <x v="12"/>
    <x v="0"/>
    <n v="9"/>
    <n v="3546"/>
    <n v="3780"/>
    <n v="48438"/>
    <n v="51480"/>
    <n v="3042"/>
    <n v="468"/>
    <n v="48906"/>
    <n v="5.909090909090909E-2"/>
  </r>
  <r>
    <x v="323"/>
    <x v="6"/>
    <x v="2"/>
    <x v="3"/>
    <x v="0"/>
    <n v="7"/>
    <n v="3042"/>
    <n v="3240"/>
    <n v="2196"/>
    <n v="2340"/>
    <n v="144"/>
    <n v="27"/>
    <n v="2223"/>
    <n v="6.1538461538461542E-2"/>
  </r>
  <r>
    <x v="324"/>
    <x v="4"/>
    <x v="2"/>
    <x v="15"/>
    <x v="1"/>
    <n v="25"/>
    <n v="3042"/>
    <n v="3240"/>
    <n v="157626"/>
    <n v="170100"/>
    <n v="12474"/>
    <n v="3969"/>
    <n v="161595"/>
    <n v="7.3333333333333334E-2"/>
  </r>
  <r>
    <x v="324"/>
    <x v="4"/>
    <x v="2"/>
    <x v="0"/>
    <x v="0"/>
    <n v="10"/>
    <n v="3978"/>
    <n v="4230"/>
    <n v="18306"/>
    <n v="19440"/>
    <n v="1134"/>
    <n v="162"/>
    <n v="18468"/>
    <n v="5.8333333333333334E-2"/>
  </r>
  <r>
    <x v="325"/>
    <x v="1"/>
    <x v="0"/>
    <x v="11"/>
    <x v="0"/>
    <n v="8"/>
    <n v="5148"/>
    <n v="5490"/>
    <n v="7092"/>
    <n v="7560"/>
    <n v="468"/>
    <n v="90"/>
    <n v="7182"/>
    <n v="6.1904761904761907E-2"/>
  </r>
  <r>
    <x v="326"/>
    <x v="1"/>
    <x v="0"/>
    <x v="13"/>
    <x v="1"/>
    <n v="18"/>
    <n v="3042"/>
    <n v="3240"/>
    <n v="43164"/>
    <n v="46530"/>
    <n v="3366"/>
    <n v="1039.5"/>
    <n v="44203.5"/>
    <n v="7.2340425531914887E-2"/>
  </r>
  <r>
    <x v="326"/>
    <x v="4"/>
    <x v="2"/>
    <x v="8"/>
    <x v="0"/>
    <n v="8"/>
    <n v="5148"/>
    <n v="5490"/>
    <n v="56628"/>
    <n v="60390"/>
    <n v="3762"/>
    <n v="742.5"/>
    <n v="57370.5"/>
    <n v="6.2295081967213117E-2"/>
  </r>
  <r>
    <x v="326"/>
    <x v="8"/>
    <x v="4"/>
    <x v="0"/>
    <x v="0"/>
    <n v="25"/>
    <n v="7506"/>
    <n v="8100"/>
    <n v="4068"/>
    <n v="4320"/>
    <n v="252"/>
    <n v="36"/>
    <n v="4104"/>
    <n v="5.8333333333333334E-2"/>
  </r>
  <r>
    <x v="327"/>
    <x v="2"/>
    <x v="1"/>
    <x v="9"/>
    <x v="0"/>
    <n v="7"/>
    <n v="3042"/>
    <n v="3240"/>
    <n v="46332"/>
    <n v="49500"/>
    <n v="3168"/>
    <n v="693"/>
    <n v="47025"/>
    <n v="6.4000000000000001E-2"/>
  </r>
  <r>
    <x v="327"/>
    <x v="5"/>
    <x v="3"/>
    <x v="1"/>
    <x v="1"/>
    <n v="17"/>
    <n v="3978"/>
    <n v="4230"/>
    <n v="17910"/>
    <n v="19350"/>
    <n v="1440"/>
    <n v="472.5"/>
    <n v="18382.5"/>
    <n v="7.441860465116279E-2"/>
  </r>
  <r>
    <x v="327"/>
    <x v="6"/>
    <x v="2"/>
    <x v="13"/>
    <x v="1"/>
    <n v="3"/>
    <n v="2952"/>
    <n v="3150"/>
    <n v="47088"/>
    <n v="50760"/>
    <n v="3672"/>
    <n v="1134"/>
    <n v="48222"/>
    <n v="7.2340425531914887E-2"/>
  </r>
  <r>
    <x v="327"/>
    <x v="0"/>
    <x v="0"/>
    <x v="13"/>
    <x v="1"/>
    <n v="13"/>
    <n v="2034"/>
    <n v="2160"/>
    <n v="66708"/>
    <n v="71910"/>
    <n v="5202"/>
    <n v="1606.5"/>
    <n v="68314.5"/>
    <n v="7.2340425531914887E-2"/>
  </r>
  <r>
    <x v="328"/>
    <x v="1"/>
    <x v="0"/>
    <x v="12"/>
    <x v="0"/>
    <n v="17"/>
    <n v="3582"/>
    <n v="3870"/>
    <n v="85698"/>
    <n v="91080"/>
    <n v="5382"/>
    <n v="828"/>
    <n v="86526"/>
    <n v="5.909090909090909E-2"/>
  </r>
  <r>
    <x v="329"/>
    <x v="0"/>
    <x v="0"/>
    <x v="5"/>
    <x v="0"/>
    <n v="22"/>
    <n v="3978"/>
    <n v="4230"/>
    <n v="75816"/>
    <n v="80730"/>
    <n v="4914"/>
    <n v="877.5"/>
    <n v="76693.5"/>
    <n v="6.0869565217391307E-2"/>
  </r>
  <r>
    <x v="329"/>
    <x v="1"/>
    <x v="0"/>
    <x v="1"/>
    <x v="1"/>
    <n v="23"/>
    <n v="2196"/>
    <n v="2340"/>
    <n v="14328"/>
    <n v="15480"/>
    <n v="1152"/>
    <n v="378"/>
    <n v="14706"/>
    <n v="7.441860465116279E-2"/>
  </r>
  <r>
    <x v="329"/>
    <x v="0"/>
    <x v="0"/>
    <x v="0"/>
    <x v="0"/>
    <n v="1"/>
    <n v="2034"/>
    <n v="2160"/>
    <n v="4068"/>
    <n v="4320"/>
    <n v="252"/>
    <n v="36"/>
    <n v="4104"/>
    <n v="5.8333333333333334E-2"/>
  </r>
  <r>
    <x v="329"/>
    <x v="8"/>
    <x v="4"/>
    <x v="2"/>
    <x v="0"/>
    <n v="25"/>
    <n v="5148"/>
    <n v="5490"/>
    <n v="63648"/>
    <n v="67680"/>
    <n v="4032"/>
    <n v="648"/>
    <n v="64296"/>
    <n v="5.9574468085106386E-2"/>
  </r>
  <r>
    <x v="329"/>
    <x v="8"/>
    <x v="4"/>
    <x v="1"/>
    <x v="1"/>
    <n v="22"/>
    <n v="3384"/>
    <n v="3600"/>
    <n v="85968"/>
    <n v="92880"/>
    <n v="6912"/>
    <n v="2268"/>
    <n v="88236"/>
    <n v="7.441860465116279E-2"/>
  </r>
  <r>
    <x v="329"/>
    <x v="0"/>
    <x v="0"/>
    <x v="14"/>
    <x v="0"/>
    <n v="2"/>
    <n v="3978"/>
    <n v="4230"/>
    <n v="32472"/>
    <n v="34650"/>
    <n v="2178"/>
    <n v="445.5"/>
    <n v="32917.5"/>
    <n v="6.2857142857142861E-2"/>
  </r>
  <r>
    <x v="329"/>
    <x v="1"/>
    <x v="0"/>
    <x v="8"/>
    <x v="0"/>
    <n v="11"/>
    <n v="3582"/>
    <n v="3870"/>
    <n v="10296"/>
    <n v="10980"/>
    <n v="684"/>
    <n v="135"/>
    <n v="10431"/>
    <n v="6.2295081967213117E-2"/>
  </r>
  <r>
    <x v="329"/>
    <x v="1"/>
    <x v="0"/>
    <x v="0"/>
    <x v="0"/>
    <n v="11"/>
    <n v="3546"/>
    <n v="3780"/>
    <n v="36612"/>
    <n v="38880"/>
    <n v="2268"/>
    <n v="324"/>
    <n v="36936"/>
    <n v="5.8333333333333334E-2"/>
  </r>
  <r>
    <x v="330"/>
    <x v="2"/>
    <x v="1"/>
    <x v="9"/>
    <x v="0"/>
    <n v="1"/>
    <n v="7506"/>
    <n v="8100"/>
    <n v="8424"/>
    <n v="9000"/>
    <n v="576"/>
    <n v="126"/>
    <n v="8550"/>
    <n v="6.4000000000000001E-2"/>
  </r>
  <r>
    <x v="330"/>
    <x v="7"/>
    <x v="4"/>
    <x v="8"/>
    <x v="0"/>
    <n v="14"/>
    <n v="3978"/>
    <n v="4230"/>
    <n v="15444"/>
    <n v="16470"/>
    <n v="1026"/>
    <n v="202.5"/>
    <n v="15646.5"/>
    <n v="6.2295081967213117E-2"/>
  </r>
  <r>
    <x v="330"/>
    <x v="3"/>
    <x v="1"/>
    <x v="3"/>
    <x v="0"/>
    <n v="11"/>
    <n v="2034"/>
    <n v="2160"/>
    <n v="19764"/>
    <n v="21060"/>
    <n v="1296"/>
    <n v="243"/>
    <n v="20007"/>
    <n v="6.1538461538461542E-2"/>
  </r>
  <r>
    <x v="331"/>
    <x v="7"/>
    <x v="4"/>
    <x v="9"/>
    <x v="0"/>
    <n v="8"/>
    <n v="2952"/>
    <n v="3150"/>
    <n v="10530"/>
    <n v="11250"/>
    <n v="720"/>
    <n v="157.5"/>
    <n v="10687.5"/>
    <n v="6.4000000000000001E-2"/>
  </r>
  <r>
    <x v="331"/>
    <x v="7"/>
    <x v="4"/>
    <x v="4"/>
    <x v="0"/>
    <n v="1"/>
    <n v="3546"/>
    <n v="3780"/>
    <n v="21294"/>
    <n v="22680"/>
    <n v="1386"/>
    <n v="252"/>
    <n v="21546"/>
    <n v="6.1111111111111109E-2"/>
  </r>
  <r>
    <x v="331"/>
    <x v="2"/>
    <x v="1"/>
    <x v="1"/>
    <x v="1"/>
    <n v="24"/>
    <n v="3546"/>
    <n v="3780"/>
    <n v="32238"/>
    <n v="34830"/>
    <n v="2592"/>
    <n v="850.5"/>
    <n v="33088.5"/>
    <n v="7.441860465116279E-2"/>
  </r>
  <r>
    <x v="331"/>
    <x v="9"/>
    <x v="3"/>
    <x v="1"/>
    <x v="1"/>
    <n v="15"/>
    <n v="3978"/>
    <n v="4230"/>
    <n v="71640"/>
    <n v="77400"/>
    <n v="5760"/>
    <n v="1890"/>
    <n v="73530"/>
    <n v="7.441860465116279E-2"/>
  </r>
  <r>
    <x v="332"/>
    <x v="4"/>
    <x v="2"/>
    <x v="11"/>
    <x v="0"/>
    <n v="20"/>
    <n v="3546"/>
    <n v="3780"/>
    <n v="74466"/>
    <n v="79380"/>
    <n v="4914"/>
    <n v="945"/>
    <n v="75411"/>
    <n v="6.1904761904761907E-2"/>
  </r>
  <r>
    <x v="332"/>
    <x v="9"/>
    <x v="3"/>
    <x v="4"/>
    <x v="0"/>
    <n v="1"/>
    <n v="5148"/>
    <n v="5490"/>
    <n v="18252"/>
    <n v="19440"/>
    <n v="1188"/>
    <n v="216"/>
    <n v="18468"/>
    <n v="6.1111111111111109E-2"/>
  </r>
  <r>
    <x v="332"/>
    <x v="8"/>
    <x v="4"/>
    <x v="0"/>
    <x v="0"/>
    <n v="5"/>
    <n v="2196"/>
    <n v="2340"/>
    <n v="14238"/>
    <n v="15120"/>
    <n v="882"/>
    <n v="126"/>
    <n v="14364"/>
    <n v="5.8333333333333334E-2"/>
  </r>
  <r>
    <x v="332"/>
    <x v="9"/>
    <x v="3"/>
    <x v="11"/>
    <x v="0"/>
    <n v="2"/>
    <n v="3924"/>
    <n v="4230"/>
    <n v="46098"/>
    <n v="49140"/>
    <n v="3042"/>
    <n v="585"/>
    <n v="46683"/>
    <n v="6.1904761904761907E-2"/>
  </r>
  <r>
    <x v="333"/>
    <x v="9"/>
    <x v="3"/>
    <x v="8"/>
    <x v="0"/>
    <n v="15"/>
    <n v="3978"/>
    <n v="4230"/>
    <n v="25740"/>
    <n v="27450"/>
    <n v="1710"/>
    <n v="337.5"/>
    <n v="26077.5"/>
    <n v="6.2295081967213117E-2"/>
  </r>
  <r>
    <x v="333"/>
    <x v="9"/>
    <x v="3"/>
    <x v="13"/>
    <x v="1"/>
    <n v="24"/>
    <n v="2106"/>
    <n v="2250"/>
    <n v="62784"/>
    <n v="67680"/>
    <n v="4896"/>
    <n v="1512"/>
    <n v="64296"/>
    <n v="7.2340425531914887E-2"/>
  </r>
  <r>
    <x v="333"/>
    <x v="6"/>
    <x v="2"/>
    <x v="16"/>
    <x v="0"/>
    <n v="23"/>
    <n v="5148"/>
    <n v="5490"/>
    <n v="20304"/>
    <n v="21600"/>
    <n v="1296"/>
    <n v="216"/>
    <n v="20520"/>
    <n v="0.06"/>
  </r>
  <r>
    <x v="333"/>
    <x v="7"/>
    <x v="4"/>
    <x v="5"/>
    <x v="0"/>
    <n v="20"/>
    <n v="3546"/>
    <n v="3780"/>
    <n v="139968"/>
    <n v="149040"/>
    <n v="9072"/>
    <n v="1620"/>
    <n v="141588"/>
    <n v="6.0869565217391307E-2"/>
  </r>
  <r>
    <x v="333"/>
    <x v="3"/>
    <x v="1"/>
    <x v="6"/>
    <x v="0"/>
    <n v="23"/>
    <n v="3546"/>
    <n v="3780"/>
    <n v="24822"/>
    <n v="26460"/>
    <n v="1638"/>
    <n v="315"/>
    <n v="25137"/>
    <n v="6.1904761904761907E-2"/>
  </r>
  <r>
    <x v="333"/>
    <x v="5"/>
    <x v="3"/>
    <x v="13"/>
    <x v="1"/>
    <n v="22"/>
    <n v="5148"/>
    <n v="5490"/>
    <n v="11772"/>
    <n v="12690"/>
    <n v="918"/>
    <n v="283.5"/>
    <n v="12055.5"/>
    <n v="7.2340425531914887E-2"/>
  </r>
  <r>
    <x v="334"/>
    <x v="4"/>
    <x v="2"/>
    <x v="2"/>
    <x v="0"/>
    <n v="10"/>
    <n v="3384"/>
    <n v="3600"/>
    <n v="15912"/>
    <n v="16920"/>
    <n v="1008"/>
    <n v="162"/>
    <n v="16074"/>
    <n v="5.9574468085106386E-2"/>
  </r>
  <r>
    <x v="334"/>
    <x v="3"/>
    <x v="1"/>
    <x v="13"/>
    <x v="1"/>
    <n v="5"/>
    <n v="3042"/>
    <n v="3240"/>
    <n v="78480"/>
    <n v="84600"/>
    <n v="6120"/>
    <n v="1890"/>
    <n v="80370"/>
    <n v="7.2340425531914887E-2"/>
  </r>
  <r>
    <x v="334"/>
    <x v="1"/>
    <x v="0"/>
    <x v="1"/>
    <x v="1"/>
    <n v="12"/>
    <n v="3978"/>
    <n v="4230"/>
    <n v="85968"/>
    <n v="92880"/>
    <n v="6912"/>
    <n v="2268"/>
    <n v="88236"/>
    <n v="7.441860465116279E-2"/>
  </r>
  <r>
    <x v="335"/>
    <x v="5"/>
    <x v="3"/>
    <x v="15"/>
    <x v="1"/>
    <n v="19"/>
    <n v="3978"/>
    <n v="4230"/>
    <n v="37530"/>
    <n v="40500"/>
    <n v="2970"/>
    <n v="945"/>
    <n v="38475"/>
    <n v="7.3333333333333334E-2"/>
  </r>
  <r>
    <x v="336"/>
    <x v="0"/>
    <x v="0"/>
    <x v="5"/>
    <x v="0"/>
    <n v="18"/>
    <n v="3924"/>
    <n v="4230"/>
    <n v="29160"/>
    <n v="31050"/>
    <n v="1890"/>
    <n v="337.5"/>
    <n v="29497.5"/>
    <n v="6.0869565217391307E-2"/>
  </r>
  <r>
    <x v="336"/>
    <x v="2"/>
    <x v="1"/>
    <x v="10"/>
    <x v="0"/>
    <n v="1"/>
    <n v="2952"/>
    <n v="3150"/>
    <n v="22410"/>
    <n v="23850"/>
    <n v="1440"/>
    <n v="247.5"/>
    <n v="22657.5"/>
    <n v="6.0377358490566038E-2"/>
  </r>
  <r>
    <x v="336"/>
    <x v="7"/>
    <x v="4"/>
    <x v="1"/>
    <x v="1"/>
    <n v="15"/>
    <n v="3042"/>
    <n v="3240"/>
    <n v="71640"/>
    <n v="77400"/>
    <n v="5760"/>
    <n v="1890"/>
    <n v="73530"/>
    <n v="7.441860465116279E-2"/>
  </r>
  <r>
    <x v="337"/>
    <x v="7"/>
    <x v="4"/>
    <x v="13"/>
    <x v="1"/>
    <n v="4"/>
    <n v="3978"/>
    <n v="4230"/>
    <n v="94176"/>
    <n v="101520"/>
    <n v="7344"/>
    <n v="2268"/>
    <n v="96444"/>
    <n v="7.2340425531914887E-2"/>
  </r>
  <r>
    <x v="337"/>
    <x v="7"/>
    <x v="4"/>
    <x v="1"/>
    <x v="1"/>
    <n v="16"/>
    <n v="2106"/>
    <n v="2250"/>
    <n v="28656"/>
    <n v="30960"/>
    <n v="2304"/>
    <n v="756"/>
    <n v="29412"/>
    <n v="7.441860465116279E-2"/>
  </r>
  <r>
    <x v="337"/>
    <x v="5"/>
    <x v="3"/>
    <x v="0"/>
    <x v="0"/>
    <n v="10"/>
    <n v="2034"/>
    <n v="2160"/>
    <n v="30510"/>
    <n v="32400"/>
    <n v="1890"/>
    <n v="270"/>
    <n v="30780"/>
    <n v="5.8333333333333334E-2"/>
  </r>
  <r>
    <x v="337"/>
    <x v="0"/>
    <x v="0"/>
    <x v="4"/>
    <x v="0"/>
    <n v="21"/>
    <n v="4482"/>
    <n v="4770"/>
    <n v="76050"/>
    <n v="81000"/>
    <n v="4950"/>
    <n v="900"/>
    <n v="76950"/>
    <n v="6.1111111111111109E-2"/>
  </r>
  <r>
    <x v="337"/>
    <x v="7"/>
    <x v="4"/>
    <x v="2"/>
    <x v="0"/>
    <n v="7"/>
    <n v="3726"/>
    <n v="3960"/>
    <n v="79560"/>
    <n v="84600"/>
    <n v="5040"/>
    <n v="810"/>
    <n v="80370"/>
    <n v="5.9574468085106386E-2"/>
  </r>
  <r>
    <x v="337"/>
    <x v="5"/>
    <x v="3"/>
    <x v="8"/>
    <x v="0"/>
    <n v="22"/>
    <n v="2952"/>
    <n v="3150"/>
    <n v="77220"/>
    <n v="82350"/>
    <n v="5130"/>
    <n v="1012.5"/>
    <n v="78232.5"/>
    <n v="6.2295081967213117E-2"/>
  </r>
  <r>
    <x v="338"/>
    <x v="9"/>
    <x v="3"/>
    <x v="0"/>
    <x v="0"/>
    <n v="15"/>
    <n v="3384"/>
    <n v="3600"/>
    <n v="8136"/>
    <n v="8640"/>
    <n v="504"/>
    <n v="72"/>
    <n v="8208"/>
    <n v="5.8333333333333334E-2"/>
  </r>
  <r>
    <x v="338"/>
    <x v="8"/>
    <x v="4"/>
    <x v="9"/>
    <x v="0"/>
    <n v="7"/>
    <n v="3546"/>
    <n v="3780"/>
    <n v="52650"/>
    <n v="56250"/>
    <n v="3600"/>
    <n v="787.5"/>
    <n v="53437.5"/>
    <n v="6.4000000000000001E-2"/>
  </r>
  <r>
    <x v="338"/>
    <x v="8"/>
    <x v="4"/>
    <x v="8"/>
    <x v="0"/>
    <n v="17"/>
    <n v="5148"/>
    <n v="5490"/>
    <n v="61776"/>
    <n v="65880"/>
    <n v="4104"/>
    <n v="810"/>
    <n v="62586"/>
    <n v="6.2295081967213117E-2"/>
  </r>
  <r>
    <x v="339"/>
    <x v="1"/>
    <x v="0"/>
    <x v="6"/>
    <x v="0"/>
    <n v="20"/>
    <n v="2034"/>
    <n v="2160"/>
    <n v="28368"/>
    <n v="30240"/>
    <n v="1872"/>
    <n v="360"/>
    <n v="28728"/>
    <n v="6.1904761904761907E-2"/>
  </r>
  <r>
    <x v="339"/>
    <x v="8"/>
    <x v="4"/>
    <x v="1"/>
    <x v="1"/>
    <n v="5"/>
    <n v="2196"/>
    <n v="2340"/>
    <n v="21492"/>
    <n v="23220"/>
    <n v="1728"/>
    <n v="567"/>
    <n v="22059"/>
    <n v="7.441860465116279E-2"/>
  </r>
  <r>
    <x v="339"/>
    <x v="0"/>
    <x v="0"/>
    <x v="8"/>
    <x v="0"/>
    <n v="14"/>
    <n v="3546"/>
    <n v="3780"/>
    <n v="92664"/>
    <n v="98820"/>
    <n v="6156"/>
    <n v="1215"/>
    <n v="93879"/>
    <n v="6.2295081967213117E-2"/>
  </r>
  <r>
    <x v="340"/>
    <x v="6"/>
    <x v="2"/>
    <x v="9"/>
    <x v="0"/>
    <n v="6"/>
    <n v="3546"/>
    <n v="3780"/>
    <n v="25272"/>
    <n v="27000"/>
    <n v="1728"/>
    <n v="378"/>
    <n v="25650"/>
    <n v="6.4000000000000001E-2"/>
  </r>
  <r>
    <x v="341"/>
    <x v="4"/>
    <x v="2"/>
    <x v="11"/>
    <x v="0"/>
    <n v="22"/>
    <n v="7506"/>
    <n v="8100"/>
    <n v="46098"/>
    <n v="49140"/>
    <n v="3042"/>
    <n v="585"/>
    <n v="46683"/>
    <n v="6.1904761904761907E-2"/>
  </r>
  <r>
    <x v="341"/>
    <x v="8"/>
    <x v="4"/>
    <x v="7"/>
    <x v="0"/>
    <n v="6"/>
    <n v="3924"/>
    <n v="4230"/>
    <n v="55692"/>
    <n v="59220"/>
    <n v="3528"/>
    <n v="567"/>
    <n v="56259"/>
    <n v="5.9574468085106386E-2"/>
  </r>
  <r>
    <x v="341"/>
    <x v="7"/>
    <x v="4"/>
    <x v="2"/>
    <x v="0"/>
    <n v="6"/>
    <n v="4482"/>
    <n v="4770"/>
    <n v="87516"/>
    <n v="93060"/>
    <n v="5544"/>
    <n v="891"/>
    <n v="88407"/>
    <n v="5.9574468085106386E-2"/>
  </r>
  <r>
    <x v="341"/>
    <x v="5"/>
    <x v="3"/>
    <x v="14"/>
    <x v="0"/>
    <n v="2"/>
    <n v="3546"/>
    <n v="3780"/>
    <n v="41328"/>
    <n v="44100"/>
    <n v="2772"/>
    <n v="567"/>
    <n v="41895"/>
    <n v="6.2857142857142861E-2"/>
  </r>
  <r>
    <x v="342"/>
    <x v="5"/>
    <x v="3"/>
    <x v="8"/>
    <x v="0"/>
    <n v="24"/>
    <n v="3726"/>
    <n v="3960"/>
    <n v="46332"/>
    <n v="49410"/>
    <n v="3078"/>
    <n v="607.5"/>
    <n v="46939.5"/>
    <n v="6.2295081967213117E-2"/>
  </r>
  <r>
    <x v="342"/>
    <x v="4"/>
    <x v="2"/>
    <x v="10"/>
    <x v="0"/>
    <n v="11"/>
    <n v="2106"/>
    <n v="2250"/>
    <n v="76194"/>
    <n v="81090"/>
    <n v="4896"/>
    <n v="841.5"/>
    <n v="77035.5"/>
    <n v="6.0377358490566038E-2"/>
  </r>
  <r>
    <x v="343"/>
    <x v="9"/>
    <x v="3"/>
    <x v="12"/>
    <x v="0"/>
    <n v="10"/>
    <n v="3546"/>
    <n v="3780"/>
    <n v="40986"/>
    <n v="43560"/>
    <n v="2574"/>
    <n v="396"/>
    <n v="41382"/>
    <n v="5.909090909090909E-2"/>
  </r>
  <r>
    <x v="343"/>
    <x v="4"/>
    <x v="2"/>
    <x v="1"/>
    <x v="1"/>
    <n v="7"/>
    <n v="3384"/>
    <n v="3600"/>
    <n v="75222"/>
    <n v="81270"/>
    <n v="6048"/>
    <n v="1984.5"/>
    <n v="77206.5"/>
    <n v="7.441860465116279E-2"/>
  </r>
  <r>
    <x v="343"/>
    <x v="8"/>
    <x v="4"/>
    <x v="5"/>
    <x v="0"/>
    <n v="22"/>
    <n v="2106"/>
    <n v="2250"/>
    <n v="69984"/>
    <n v="74520"/>
    <n v="4536"/>
    <n v="810"/>
    <n v="70794"/>
    <n v="6.0869565217391307E-2"/>
  </r>
  <r>
    <x v="343"/>
    <x v="7"/>
    <x v="4"/>
    <x v="0"/>
    <x v="0"/>
    <n v="7"/>
    <n v="3924"/>
    <n v="4230"/>
    <n v="8136"/>
    <n v="8640"/>
    <n v="504"/>
    <n v="72"/>
    <n v="8208"/>
    <n v="5.8333333333333334E-2"/>
  </r>
  <r>
    <x v="344"/>
    <x v="8"/>
    <x v="4"/>
    <x v="10"/>
    <x v="0"/>
    <n v="18"/>
    <n v="3582"/>
    <n v="3870"/>
    <n v="112050"/>
    <n v="119250"/>
    <n v="7200"/>
    <n v="1237.5"/>
    <n v="113287.5"/>
    <n v="6.0377358490566038E-2"/>
  </r>
  <r>
    <x v="344"/>
    <x v="5"/>
    <x v="3"/>
    <x v="4"/>
    <x v="0"/>
    <n v="12"/>
    <n v="3582"/>
    <n v="3870"/>
    <n v="60840"/>
    <n v="64800"/>
    <n v="3960"/>
    <n v="720"/>
    <n v="61560"/>
    <n v="6.1111111111111109E-2"/>
  </r>
  <r>
    <x v="344"/>
    <x v="4"/>
    <x v="2"/>
    <x v="7"/>
    <x v="0"/>
    <n v="19"/>
    <n v="3726"/>
    <n v="3960"/>
    <n v="63648"/>
    <n v="67680"/>
    <n v="4032"/>
    <n v="648"/>
    <n v="64296"/>
    <n v="5.9574468085106386E-2"/>
  </r>
  <r>
    <x v="344"/>
    <x v="3"/>
    <x v="1"/>
    <x v="3"/>
    <x v="0"/>
    <n v="23"/>
    <n v="3582"/>
    <n v="3870"/>
    <n v="48312"/>
    <n v="51480"/>
    <n v="3168"/>
    <n v="594"/>
    <n v="48906"/>
    <n v="6.1538461538461542E-2"/>
  </r>
  <r>
    <x v="345"/>
    <x v="1"/>
    <x v="0"/>
    <x v="13"/>
    <x v="1"/>
    <n v="3"/>
    <n v="2952"/>
    <n v="3150"/>
    <n v="94176"/>
    <n v="101520"/>
    <n v="7344"/>
    <n v="2268"/>
    <n v="96444"/>
    <n v="7.2340425531914887E-2"/>
  </r>
  <r>
    <x v="345"/>
    <x v="1"/>
    <x v="0"/>
    <x v="0"/>
    <x v="0"/>
    <n v="24"/>
    <n v="3978"/>
    <n v="4230"/>
    <n v="2034"/>
    <n v="2160"/>
    <n v="126"/>
    <n v="18"/>
    <n v="2052"/>
    <n v="5.8333333333333334E-2"/>
  </r>
  <r>
    <x v="345"/>
    <x v="9"/>
    <x v="3"/>
    <x v="9"/>
    <x v="0"/>
    <n v="25"/>
    <n v="2034"/>
    <n v="2160"/>
    <n v="44226"/>
    <n v="47250"/>
    <n v="3024"/>
    <n v="661.5"/>
    <n v="44887.5"/>
    <n v="6.4000000000000001E-2"/>
  </r>
  <r>
    <x v="346"/>
    <x v="2"/>
    <x v="1"/>
    <x v="2"/>
    <x v="0"/>
    <n v="5"/>
    <n v="3924"/>
    <n v="4230"/>
    <n v="63648"/>
    <n v="67680"/>
    <n v="4032"/>
    <n v="648"/>
    <n v="64296"/>
    <n v="5.9574468085106386E-2"/>
  </r>
  <r>
    <x v="346"/>
    <x v="3"/>
    <x v="1"/>
    <x v="0"/>
    <x v="0"/>
    <n v="2"/>
    <n v="5832"/>
    <n v="6210"/>
    <n v="18306"/>
    <n v="19440"/>
    <n v="1134"/>
    <n v="162"/>
    <n v="18468"/>
    <n v="5.8333333333333334E-2"/>
  </r>
  <r>
    <x v="347"/>
    <x v="1"/>
    <x v="0"/>
    <x v="13"/>
    <x v="1"/>
    <n v="14"/>
    <n v="3546"/>
    <n v="3780"/>
    <n v="62784"/>
    <n v="67680"/>
    <n v="4896"/>
    <n v="1512"/>
    <n v="64296"/>
    <n v="7.2340425531914887E-2"/>
  </r>
  <r>
    <x v="347"/>
    <x v="7"/>
    <x v="4"/>
    <x v="11"/>
    <x v="0"/>
    <n v="6"/>
    <n v="2034"/>
    <n v="2160"/>
    <n v="10638"/>
    <n v="11340"/>
    <n v="702"/>
    <n v="135"/>
    <n v="10773"/>
    <n v="6.1904761904761907E-2"/>
  </r>
  <r>
    <x v="348"/>
    <x v="7"/>
    <x v="4"/>
    <x v="11"/>
    <x v="0"/>
    <n v="13"/>
    <n v="2034"/>
    <n v="2160"/>
    <n v="21276"/>
    <n v="22680"/>
    <n v="1404"/>
    <n v="270"/>
    <n v="21546"/>
    <n v="6.1904761904761907E-2"/>
  </r>
  <r>
    <x v="348"/>
    <x v="5"/>
    <x v="3"/>
    <x v="13"/>
    <x v="1"/>
    <n v="4"/>
    <n v="3042"/>
    <n v="3240"/>
    <n v="15696"/>
    <n v="16920"/>
    <n v="1224"/>
    <n v="378"/>
    <n v="16074"/>
    <n v="7.2340425531914887E-2"/>
  </r>
  <r>
    <x v="348"/>
    <x v="5"/>
    <x v="3"/>
    <x v="14"/>
    <x v="0"/>
    <n v="21"/>
    <n v="3042"/>
    <n v="3240"/>
    <n v="20664"/>
    <n v="22050"/>
    <n v="1386"/>
    <n v="283.5"/>
    <n v="20947.5"/>
    <n v="6.2857142857142861E-2"/>
  </r>
  <r>
    <x v="349"/>
    <x v="9"/>
    <x v="3"/>
    <x v="3"/>
    <x v="0"/>
    <n v="16"/>
    <n v="3726"/>
    <n v="3960"/>
    <n v="39528"/>
    <n v="42120"/>
    <n v="2592"/>
    <n v="486"/>
    <n v="40014"/>
    <n v="6.1538461538461542E-2"/>
  </r>
  <r>
    <x v="349"/>
    <x v="4"/>
    <x v="2"/>
    <x v="7"/>
    <x v="0"/>
    <n v="10"/>
    <n v="2196"/>
    <n v="2340"/>
    <n v="27846"/>
    <n v="29610"/>
    <n v="1764"/>
    <n v="283.5"/>
    <n v="28129.5"/>
    <n v="5.9574468085106386E-2"/>
  </r>
  <r>
    <x v="350"/>
    <x v="6"/>
    <x v="2"/>
    <x v="15"/>
    <x v="1"/>
    <n v="3"/>
    <n v="4482"/>
    <n v="4770"/>
    <n v="82566"/>
    <n v="89100"/>
    <n v="6534"/>
    <n v="2079"/>
    <n v="84645"/>
    <n v="7.3333333333333334E-2"/>
  </r>
  <r>
    <x v="350"/>
    <x v="5"/>
    <x v="3"/>
    <x v="1"/>
    <x v="1"/>
    <n v="1"/>
    <n v="5148"/>
    <n v="5490"/>
    <n v="17910"/>
    <n v="19350"/>
    <n v="1440"/>
    <n v="472.5"/>
    <n v="18382.5"/>
    <n v="7.441860465116279E-2"/>
  </r>
  <r>
    <x v="351"/>
    <x v="3"/>
    <x v="1"/>
    <x v="14"/>
    <x v="0"/>
    <n v="13"/>
    <n v="3978"/>
    <n v="4230"/>
    <n v="2952"/>
    <n v="3150"/>
    <n v="198"/>
    <n v="40.5"/>
    <n v="2992.5"/>
    <n v="6.2857142857142861E-2"/>
  </r>
  <r>
    <x v="351"/>
    <x v="8"/>
    <x v="4"/>
    <x v="4"/>
    <x v="0"/>
    <n v="15"/>
    <n v="2106"/>
    <n v="2250"/>
    <n v="73008"/>
    <n v="77760"/>
    <n v="4752"/>
    <n v="864"/>
    <n v="73872"/>
    <n v="6.1111111111111109E-2"/>
  </r>
  <r>
    <x v="351"/>
    <x v="9"/>
    <x v="3"/>
    <x v="16"/>
    <x v="0"/>
    <n v="5"/>
    <n v="3978"/>
    <n v="4230"/>
    <n v="77832"/>
    <n v="82800"/>
    <n v="4968"/>
    <n v="828"/>
    <n v="78660"/>
    <n v="0.06"/>
  </r>
  <r>
    <x v="352"/>
    <x v="0"/>
    <x v="0"/>
    <x v="0"/>
    <x v="0"/>
    <n v="25"/>
    <n v="2034"/>
    <n v="2160"/>
    <n v="2034"/>
    <n v="2160"/>
    <n v="126"/>
    <n v="18"/>
    <n v="2052"/>
    <n v="5.8333333333333334E-2"/>
  </r>
  <r>
    <x v="352"/>
    <x v="5"/>
    <x v="3"/>
    <x v="15"/>
    <x v="1"/>
    <n v="8"/>
    <n v="2034"/>
    <n v="2160"/>
    <n v="105084"/>
    <n v="113400"/>
    <n v="8316"/>
    <n v="2646"/>
    <n v="107730"/>
    <n v="7.3333333333333334E-2"/>
  </r>
  <r>
    <x v="352"/>
    <x v="2"/>
    <x v="1"/>
    <x v="9"/>
    <x v="0"/>
    <n v="21"/>
    <n v="3582"/>
    <n v="3870"/>
    <n v="35802"/>
    <n v="38250"/>
    <n v="2448"/>
    <n v="535.5"/>
    <n v="36337.5"/>
    <n v="6.4000000000000001E-2"/>
  </r>
  <r>
    <x v="352"/>
    <x v="8"/>
    <x v="4"/>
    <x v="6"/>
    <x v="0"/>
    <n v="16"/>
    <n v="3978"/>
    <n v="4230"/>
    <n v="42552"/>
    <n v="45360"/>
    <n v="2808"/>
    <n v="540"/>
    <n v="43092"/>
    <n v="6.1904761904761907E-2"/>
  </r>
  <r>
    <x v="353"/>
    <x v="1"/>
    <x v="0"/>
    <x v="9"/>
    <x v="0"/>
    <n v="23"/>
    <n v="2196"/>
    <n v="2340"/>
    <n v="23166"/>
    <n v="24750"/>
    <n v="1584"/>
    <n v="346.5"/>
    <n v="23512.5"/>
    <n v="6.4000000000000001E-2"/>
  </r>
  <r>
    <x v="353"/>
    <x v="6"/>
    <x v="2"/>
    <x v="16"/>
    <x v="0"/>
    <n v="22"/>
    <n v="3978"/>
    <n v="4230"/>
    <n v="37224"/>
    <n v="39600"/>
    <n v="2376"/>
    <n v="396"/>
    <n v="37620"/>
    <n v="0.06"/>
  </r>
  <r>
    <x v="353"/>
    <x v="8"/>
    <x v="4"/>
    <x v="9"/>
    <x v="0"/>
    <n v="13"/>
    <n v="3978"/>
    <n v="4230"/>
    <n v="23166"/>
    <n v="24750"/>
    <n v="1584"/>
    <n v="346.5"/>
    <n v="23512.5"/>
    <n v="6.4000000000000001E-2"/>
  </r>
  <r>
    <x v="353"/>
    <x v="5"/>
    <x v="3"/>
    <x v="14"/>
    <x v="0"/>
    <n v="27"/>
    <n v="3042"/>
    <n v="3240"/>
    <n v="14760"/>
    <n v="15750"/>
    <n v="990"/>
    <n v="202.5"/>
    <n v="14962.5"/>
    <n v="6.2857142857142861E-2"/>
  </r>
  <r>
    <x v="354"/>
    <x v="6"/>
    <x v="2"/>
    <x v="6"/>
    <x v="0"/>
    <n v="27"/>
    <n v="3978"/>
    <n v="4230"/>
    <n v="21276"/>
    <n v="22680"/>
    <n v="1404"/>
    <n v="270"/>
    <n v="21546"/>
    <n v="6.1904761904761907E-2"/>
  </r>
  <r>
    <x v="354"/>
    <x v="3"/>
    <x v="1"/>
    <x v="4"/>
    <x v="0"/>
    <n v="27"/>
    <n v="3978"/>
    <n v="4230"/>
    <n v="30420"/>
    <n v="32400"/>
    <n v="1980"/>
    <n v="360"/>
    <n v="30780"/>
    <n v="6.1111111111111109E-2"/>
  </r>
  <r>
    <x v="355"/>
    <x v="0"/>
    <x v="0"/>
    <x v="0"/>
    <x v="0"/>
    <n v="27"/>
    <n v="5832"/>
    <n v="6210"/>
    <n v="30510"/>
    <n v="32400"/>
    <n v="1890"/>
    <n v="270"/>
    <n v="30780"/>
    <n v="5.8333333333333334E-2"/>
  </r>
  <r>
    <x v="355"/>
    <x v="4"/>
    <x v="2"/>
    <x v="5"/>
    <x v="0"/>
    <n v="27"/>
    <n v="2196"/>
    <n v="2340"/>
    <n v="122472"/>
    <n v="130410"/>
    <n v="7938"/>
    <n v="1417.5"/>
    <n v="123889.5"/>
    <n v="6.0869565217391307E-2"/>
  </r>
  <r>
    <x v="355"/>
    <x v="8"/>
    <x v="4"/>
    <x v="16"/>
    <x v="0"/>
    <n v="27"/>
    <n v="3546"/>
    <n v="3780"/>
    <n v="10152"/>
    <n v="10800"/>
    <n v="648"/>
    <n v="108"/>
    <n v="10260"/>
    <n v="0.06"/>
  </r>
  <r>
    <x v="356"/>
    <x v="8"/>
    <x v="4"/>
    <x v="8"/>
    <x v="0"/>
    <n v="12"/>
    <n v="3582"/>
    <n v="3870"/>
    <n v="51480"/>
    <n v="54900"/>
    <n v="3420"/>
    <n v="675"/>
    <n v="52155"/>
    <n v="6.2295081967213117E-2"/>
  </r>
  <r>
    <x v="356"/>
    <x v="5"/>
    <x v="3"/>
    <x v="3"/>
    <x v="0"/>
    <n v="18"/>
    <n v="3978"/>
    <n v="4230"/>
    <n v="4392"/>
    <n v="4680"/>
    <n v="288"/>
    <n v="54"/>
    <n v="4446"/>
    <n v="6.1538461538461542E-2"/>
  </r>
  <r>
    <x v="357"/>
    <x v="2"/>
    <x v="1"/>
    <x v="13"/>
    <x v="1"/>
    <n v="8"/>
    <n v="3978"/>
    <n v="4230"/>
    <n v="39240"/>
    <n v="42300"/>
    <n v="3060"/>
    <n v="945"/>
    <n v="40185"/>
    <n v="7.2340425531914887E-2"/>
  </r>
  <r>
    <x v="358"/>
    <x v="4"/>
    <x v="2"/>
    <x v="8"/>
    <x v="0"/>
    <n v="21"/>
    <n v="2034"/>
    <n v="2160"/>
    <n v="92664"/>
    <n v="98820"/>
    <n v="6156"/>
    <n v="1215"/>
    <n v="93879"/>
    <n v="6.2295081967213117E-2"/>
  </r>
  <r>
    <x v="358"/>
    <x v="3"/>
    <x v="1"/>
    <x v="14"/>
    <x v="0"/>
    <n v="25"/>
    <n v="3042"/>
    <n v="3240"/>
    <n v="23616"/>
    <n v="25200"/>
    <n v="1584"/>
    <n v="324"/>
    <n v="23940"/>
    <n v="6.2857142857142861E-2"/>
  </r>
  <r>
    <x v="359"/>
    <x v="7"/>
    <x v="4"/>
    <x v="0"/>
    <x v="0"/>
    <n v="12"/>
    <n v="5148"/>
    <n v="5490"/>
    <n v="4068"/>
    <n v="4320"/>
    <n v="252"/>
    <n v="36"/>
    <n v="4104"/>
    <n v="5.8333333333333334E-2"/>
  </r>
  <r>
    <x v="359"/>
    <x v="2"/>
    <x v="1"/>
    <x v="14"/>
    <x v="0"/>
    <n v="9"/>
    <n v="2106"/>
    <n v="2250"/>
    <n v="20664"/>
    <n v="22050"/>
    <n v="1386"/>
    <n v="283.5"/>
    <n v="20947.5"/>
    <n v="6.2857142857142861E-2"/>
  </r>
  <r>
    <x v="359"/>
    <x v="0"/>
    <x v="0"/>
    <x v="6"/>
    <x v="0"/>
    <n v="23"/>
    <n v="4482"/>
    <n v="4770"/>
    <n v="46098"/>
    <n v="49140"/>
    <n v="3042"/>
    <n v="585"/>
    <n v="46683"/>
    <n v="6.1904761904761907E-2"/>
  </r>
  <r>
    <x v="360"/>
    <x v="6"/>
    <x v="2"/>
    <x v="16"/>
    <x v="0"/>
    <n v="23"/>
    <n v="3546"/>
    <n v="3780"/>
    <n v="84600"/>
    <n v="90000"/>
    <n v="5400"/>
    <n v="900"/>
    <n v="85500"/>
    <n v="0.06"/>
  </r>
  <r>
    <x v="360"/>
    <x v="7"/>
    <x v="4"/>
    <x v="9"/>
    <x v="0"/>
    <n v="20"/>
    <n v="4482"/>
    <n v="4770"/>
    <n v="33696"/>
    <n v="36000"/>
    <n v="2304"/>
    <n v="504"/>
    <n v="34200"/>
    <n v="6.4000000000000001E-2"/>
  </r>
  <r>
    <x v="361"/>
    <x v="9"/>
    <x v="3"/>
    <x v="13"/>
    <x v="1"/>
    <n v="25"/>
    <n v="4482"/>
    <n v="4770"/>
    <n v="39240"/>
    <n v="42300"/>
    <n v="3060"/>
    <n v="945"/>
    <n v="40185"/>
    <n v="7.2340425531914887E-2"/>
  </r>
  <r>
    <x v="361"/>
    <x v="0"/>
    <x v="0"/>
    <x v="15"/>
    <x v="1"/>
    <n v="4"/>
    <n v="2034"/>
    <n v="2160"/>
    <n v="112590"/>
    <n v="121500"/>
    <n v="8910"/>
    <n v="2835"/>
    <n v="115425"/>
    <n v="7.3333333333333334E-2"/>
  </r>
  <r>
    <x v="361"/>
    <x v="5"/>
    <x v="3"/>
    <x v="6"/>
    <x v="0"/>
    <n v="24"/>
    <n v="3978"/>
    <n v="4230"/>
    <n v="3546"/>
    <n v="3780"/>
    <n v="234"/>
    <n v="45"/>
    <n v="3591"/>
    <n v="6.1904761904761907E-2"/>
  </r>
  <r>
    <x v="361"/>
    <x v="2"/>
    <x v="1"/>
    <x v="14"/>
    <x v="0"/>
    <n v="24"/>
    <n v="5832"/>
    <n v="6210"/>
    <n v="70848"/>
    <n v="75600"/>
    <n v="4752"/>
    <n v="972"/>
    <n v="71820"/>
    <n v="6.2857142857142861E-2"/>
  </r>
  <r>
    <x v="362"/>
    <x v="5"/>
    <x v="3"/>
    <x v="6"/>
    <x v="0"/>
    <n v="16"/>
    <n v="3978"/>
    <n v="4230"/>
    <n v="31914"/>
    <n v="34020"/>
    <n v="2106"/>
    <n v="405"/>
    <n v="32319"/>
    <n v="6.1904761904761907E-2"/>
  </r>
  <r>
    <x v="362"/>
    <x v="3"/>
    <x v="1"/>
    <x v="11"/>
    <x v="0"/>
    <n v="6"/>
    <n v="3978"/>
    <n v="4230"/>
    <n v="7092"/>
    <n v="7560"/>
    <n v="468"/>
    <n v="90"/>
    <n v="7182"/>
    <n v="6.1904761904761907E-2"/>
  </r>
  <r>
    <x v="362"/>
    <x v="8"/>
    <x v="4"/>
    <x v="3"/>
    <x v="0"/>
    <n v="4"/>
    <n v="5148"/>
    <n v="5490"/>
    <n v="39528"/>
    <n v="42120"/>
    <n v="2592"/>
    <n v="486"/>
    <n v="40014"/>
    <n v="6.1538461538461542E-2"/>
  </r>
  <r>
    <x v="362"/>
    <x v="0"/>
    <x v="0"/>
    <x v="6"/>
    <x v="0"/>
    <n v="24"/>
    <n v="5832"/>
    <n v="6210"/>
    <n v="74466"/>
    <n v="79380"/>
    <n v="4914"/>
    <n v="945"/>
    <n v="75411"/>
    <n v="6.1904761904761907E-2"/>
  </r>
  <r>
    <x v="362"/>
    <x v="3"/>
    <x v="1"/>
    <x v="8"/>
    <x v="0"/>
    <n v="21"/>
    <n v="2034"/>
    <n v="2160"/>
    <n v="46332"/>
    <n v="49410"/>
    <n v="3078"/>
    <n v="607.5"/>
    <n v="46939.5"/>
    <n v="6.2295081967213117E-2"/>
  </r>
  <r>
    <x v="362"/>
    <x v="9"/>
    <x v="3"/>
    <x v="7"/>
    <x v="0"/>
    <n v="13"/>
    <n v="5832"/>
    <n v="6210"/>
    <n v="63648"/>
    <n v="67680"/>
    <n v="4032"/>
    <n v="648"/>
    <n v="64296"/>
    <n v="5.9574468085106386E-2"/>
  </r>
  <r>
    <x v="363"/>
    <x v="5"/>
    <x v="3"/>
    <x v="6"/>
    <x v="0"/>
    <n v="2"/>
    <n v="3546"/>
    <n v="3780"/>
    <n v="46098"/>
    <n v="49140"/>
    <n v="3042"/>
    <n v="585"/>
    <n v="46683"/>
    <n v="6.1904761904761907E-2"/>
  </r>
  <r>
    <x v="364"/>
    <x v="0"/>
    <x v="0"/>
    <x v="7"/>
    <x v="0"/>
    <n v="20"/>
    <n v="3726"/>
    <n v="3960"/>
    <n v="79560"/>
    <n v="84600"/>
    <n v="5040"/>
    <n v="810"/>
    <n v="80370"/>
    <n v="5.9574468085106386E-2"/>
  </r>
  <r>
    <x v="365"/>
    <x v="7"/>
    <x v="4"/>
    <x v="8"/>
    <x v="0"/>
    <n v="21"/>
    <n v="3978"/>
    <n v="4230"/>
    <n v="123552"/>
    <n v="131760"/>
    <n v="8208"/>
    <n v="1620"/>
    <n v="125172"/>
    <n v="6.2295081967213117E-2"/>
  </r>
  <r>
    <x v="365"/>
    <x v="0"/>
    <x v="0"/>
    <x v="16"/>
    <x v="0"/>
    <n v="12"/>
    <n v="3042"/>
    <n v="3240"/>
    <n v="50760"/>
    <n v="54000"/>
    <n v="3240"/>
    <n v="540"/>
    <n v="51300"/>
    <n v="0.06"/>
  </r>
  <r>
    <x v="365"/>
    <x v="5"/>
    <x v="3"/>
    <x v="11"/>
    <x v="0"/>
    <n v="23"/>
    <n v="3546"/>
    <n v="3780"/>
    <n v="67374"/>
    <n v="71820"/>
    <n v="4446"/>
    <n v="855"/>
    <n v="68229"/>
    <n v="6.1904761904761907E-2"/>
  </r>
  <r>
    <x v="366"/>
    <x v="4"/>
    <x v="2"/>
    <x v="14"/>
    <x v="0"/>
    <n v="23"/>
    <n v="4482"/>
    <n v="4770"/>
    <n v="5904"/>
    <n v="6300"/>
    <n v="396"/>
    <n v="81"/>
    <n v="5985"/>
    <n v="6.2857142857142861E-2"/>
  </r>
  <r>
    <x v="367"/>
    <x v="3"/>
    <x v="1"/>
    <x v="12"/>
    <x v="0"/>
    <n v="24"/>
    <n v="3924"/>
    <n v="4230"/>
    <n v="22356"/>
    <n v="23760"/>
    <n v="1404"/>
    <n v="216"/>
    <n v="22572"/>
    <n v="5.909090909090909E-2"/>
  </r>
  <r>
    <x v="367"/>
    <x v="9"/>
    <x v="3"/>
    <x v="15"/>
    <x v="1"/>
    <n v="25"/>
    <n v="2952"/>
    <n v="3150"/>
    <n v="172638"/>
    <n v="186300"/>
    <n v="13662"/>
    <n v="4347"/>
    <n v="176985"/>
    <n v="7.3333333333333334E-2"/>
  </r>
  <r>
    <x v="367"/>
    <x v="8"/>
    <x v="4"/>
    <x v="5"/>
    <x v="0"/>
    <n v="17"/>
    <n v="3726"/>
    <n v="3960"/>
    <n v="29160"/>
    <n v="31050"/>
    <n v="1890"/>
    <n v="337.5"/>
    <n v="29497.5"/>
    <n v="6.0869565217391307E-2"/>
  </r>
  <r>
    <x v="367"/>
    <x v="1"/>
    <x v="0"/>
    <x v="3"/>
    <x v="0"/>
    <n v="21"/>
    <n v="3978"/>
    <n v="4230"/>
    <n v="52704"/>
    <n v="56160"/>
    <n v="3456"/>
    <n v="648"/>
    <n v="53352"/>
    <n v="6.1538461538461542E-2"/>
  </r>
  <r>
    <x v="367"/>
    <x v="7"/>
    <x v="4"/>
    <x v="1"/>
    <x v="1"/>
    <n v="9"/>
    <n v="3726"/>
    <n v="3960"/>
    <n v="25074"/>
    <n v="27090"/>
    <n v="2016"/>
    <n v="661.5"/>
    <n v="25735.5"/>
    <n v="7.441860465116279E-2"/>
  </r>
  <r>
    <x v="368"/>
    <x v="6"/>
    <x v="2"/>
    <x v="15"/>
    <x v="1"/>
    <n v="11"/>
    <n v="4482"/>
    <n v="4770"/>
    <n v="135108"/>
    <n v="145800"/>
    <n v="10692"/>
    <n v="3402"/>
    <n v="138510"/>
    <n v="7.3333333333333334E-2"/>
  </r>
  <r>
    <x v="368"/>
    <x v="9"/>
    <x v="3"/>
    <x v="1"/>
    <x v="1"/>
    <n v="4"/>
    <n v="3582"/>
    <n v="3870"/>
    <n v="28656"/>
    <n v="30960"/>
    <n v="2304"/>
    <n v="756"/>
    <n v="29412"/>
    <n v="7.441860465116279E-2"/>
  </r>
  <r>
    <x v="368"/>
    <x v="4"/>
    <x v="2"/>
    <x v="14"/>
    <x v="0"/>
    <n v="22"/>
    <n v="4482"/>
    <n v="4770"/>
    <n v="59040"/>
    <n v="63000"/>
    <n v="3960"/>
    <n v="810"/>
    <n v="59850"/>
    <n v="6.2857142857142861E-2"/>
  </r>
  <r>
    <x v="369"/>
    <x v="8"/>
    <x v="4"/>
    <x v="0"/>
    <x v="0"/>
    <n v="15"/>
    <n v="3924"/>
    <n v="4230"/>
    <n v="26442"/>
    <n v="28080"/>
    <n v="1638"/>
    <n v="234"/>
    <n v="26676"/>
    <n v="5.8333333333333334E-2"/>
  </r>
  <r>
    <x v="369"/>
    <x v="4"/>
    <x v="2"/>
    <x v="1"/>
    <x v="1"/>
    <n v="23"/>
    <n v="7506"/>
    <n v="8100"/>
    <n v="82386"/>
    <n v="89010"/>
    <n v="6624"/>
    <n v="2173.5"/>
    <n v="84559.5"/>
    <n v="7.441860465116279E-2"/>
  </r>
  <r>
    <x v="370"/>
    <x v="8"/>
    <x v="4"/>
    <x v="13"/>
    <x v="1"/>
    <n v="9"/>
    <n v="3546"/>
    <n v="3780"/>
    <n v="19620"/>
    <n v="21150"/>
    <n v="1530"/>
    <n v="472.5"/>
    <n v="20092.5"/>
    <n v="7.2340425531914887E-2"/>
  </r>
  <r>
    <x v="370"/>
    <x v="4"/>
    <x v="2"/>
    <x v="10"/>
    <x v="0"/>
    <n v="7"/>
    <n v="3042"/>
    <n v="3240"/>
    <n v="13446"/>
    <n v="14310"/>
    <n v="864"/>
    <n v="148.5"/>
    <n v="13594.5"/>
    <n v="6.0377358490566038E-2"/>
  </r>
  <r>
    <x v="370"/>
    <x v="3"/>
    <x v="1"/>
    <x v="8"/>
    <x v="0"/>
    <n v="25"/>
    <n v="3042"/>
    <n v="3240"/>
    <n v="102960"/>
    <n v="109800"/>
    <n v="6840"/>
    <n v="1350"/>
    <n v="104310"/>
    <n v="6.2295081967213117E-2"/>
  </r>
  <r>
    <x v="371"/>
    <x v="9"/>
    <x v="3"/>
    <x v="15"/>
    <x v="1"/>
    <n v="10"/>
    <n v="3978"/>
    <n v="4230"/>
    <n v="135108"/>
    <n v="145800"/>
    <n v="10692"/>
    <n v="3402"/>
    <n v="138510"/>
    <n v="7.3333333333333334E-2"/>
  </r>
  <r>
    <x v="371"/>
    <x v="4"/>
    <x v="2"/>
    <x v="8"/>
    <x v="0"/>
    <n v="8"/>
    <n v="5148"/>
    <n v="5490"/>
    <n v="113256"/>
    <n v="120780"/>
    <n v="7524"/>
    <n v="1485"/>
    <n v="114741"/>
    <n v="6.2295081967213117E-2"/>
  </r>
  <r>
    <x v="372"/>
    <x v="3"/>
    <x v="1"/>
    <x v="15"/>
    <x v="1"/>
    <n v="18"/>
    <n v="3042"/>
    <n v="3240"/>
    <n v="90072"/>
    <n v="97200"/>
    <n v="7128"/>
    <n v="2268"/>
    <n v="92340"/>
    <n v="7.3333333333333334E-2"/>
  </r>
  <r>
    <x v="372"/>
    <x v="2"/>
    <x v="1"/>
    <x v="12"/>
    <x v="0"/>
    <n v="8"/>
    <n v="5148"/>
    <n v="5490"/>
    <n v="52164"/>
    <n v="55440"/>
    <n v="3276"/>
    <n v="504"/>
    <n v="52668"/>
    <n v="5.909090909090909E-2"/>
  </r>
  <r>
    <x v="372"/>
    <x v="9"/>
    <x v="3"/>
    <x v="8"/>
    <x v="0"/>
    <n v="25"/>
    <n v="7506"/>
    <n v="8100"/>
    <n v="113256"/>
    <n v="120780"/>
    <n v="7524"/>
    <n v="1485"/>
    <n v="114741"/>
    <n v="6.2295081967213117E-2"/>
  </r>
  <r>
    <x v="372"/>
    <x v="3"/>
    <x v="1"/>
    <x v="1"/>
    <x v="1"/>
    <n v="7"/>
    <n v="3042"/>
    <n v="3240"/>
    <n v="17910"/>
    <n v="19350"/>
    <n v="1440"/>
    <n v="472.5"/>
    <n v="18382.5"/>
    <n v="7.441860465116279E-2"/>
  </r>
  <r>
    <x v="372"/>
    <x v="9"/>
    <x v="3"/>
    <x v="13"/>
    <x v="1"/>
    <n v="17"/>
    <n v="3978"/>
    <n v="4230"/>
    <n v="58860"/>
    <n v="63450"/>
    <n v="4590"/>
    <n v="1417.5"/>
    <n v="60277.5"/>
    <n v="7.2340425531914887E-2"/>
  </r>
  <r>
    <x v="373"/>
    <x v="9"/>
    <x v="3"/>
    <x v="12"/>
    <x v="0"/>
    <n v="3"/>
    <n v="2952"/>
    <n v="3150"/>
    <n v="67068"/>
    <n v="71280"/>
    <n v="4212"/>
    <n v="648"/>
    <n v="67716"/>
    <n v="5.909090909090909E-2"/>
  </r>
  <r>
    <x v="373"/>
    <x v="7"/>
    <x v="4"/>
    <x v="12"/>
    <x v="0"/>
    <n v="13"/>
    <n v="2034"/>
    <n v="2160"/>
    <n v="85698"/>
    <n v="91080"/>
    <n v="5382"/>
    <n v="828"/>
    <n v="86526"/>
    <n v="5.909090909090909E-2"/>
  </r>
  <r>
    <x v="374"/>
    <x v="7"/>
    <x v="4"/>
    <x v="7"/>
    <x v="0"/>
    <n v="17"/>
    <n v="3582"/>
    <n v="3870"/>
    <n v="47736"/>
    <n v="50760"/>
    <n v="3024"/>
    <n v="486"/>
    <n v="48222"/>
    <n v="5.9574468085106386E-2"/>
  </r>
  <r>
    <x v="374"/>
    <x v="1"/>
    <x v="0"/>
    <x v="5"/>
    <x v="0"/>
    <n v="22"/>
    <n v="3978"/>
    <n v="4230"/>
    <n v="69984"/>
    <n v="74520"/>
    <n v="4536"/>
    <n v="810"/>
    <n v="70794"/>
    <n v="6.0869565217391307E-2"/>
  </r>
  <r>
    <x v="374"/>
    <x v="9"/>
    <x v="3"/>
    <x v="8"/>
    <x v="0"/>
    <n v="23"/>
    <n v="2196"/>
    <n v="2340"/>
    <n v="113256"/>
    <n v="120780"/>
    <n v="7524"/>
    <n v="1485"/>
    <n v="114741"/>
    <n v="6.2295081967213117E-2"/>
  </r>
  <r>
    <x v="375"/>
    <x v="3"/>
    <x v="1"/>
    <x v="15"/>
    <x v="1"/>
    <n v="1"/>
    <n v="2034"/>
    <n v="2160"/>
    <n v="150120"/>
    <n v="162000"/>
    <n v="11880"/>
    <n v="3780"/>
    <n v="153900"/>
    <n v="7.3333333333333334E-2"/>
  </r>
  <r>
    <x v="375"/>
    <x v="3"/>
    <x v="1"/>
    <x v="7"/>
    <x v="0"/>
    <n v="25"/>
    <n v="5148"/>
    <n v="5490"/>
    <n v="43758"/>
    <n v="46530"/>
    <n v="2772"/>
    <n v="445.5"/>
    <n v="44203.5"/>
    <n v="5.9574468085106386E-2"/>
  </r>
  <r>
    <x v="376"/>
    <x v="4"/>
    <x v="2"/>
    <x v="9"/>
    <x v="0"/>
    <n v="22"/>
    <n v="3384"/>
    <n v="3600"/>
    <n v="6318"/>
    <n v="6750"/>
    <n v="432"/>
    <n v="94.5"/>
    <n v="6412.5"/>
    <n v="6.4000000000000001E-2"/>
  </r>
  <r>
    <x v="376"/>
    <x v="3"/>
    <x v="1"/>
    <x v="13"/>
    <x v="1"/>
    <n v="2"/>
    <n v="3978"/>
    <n v="4230"/>
    <n v="47088"/>
    <n v="50760"/>
    <n v="3672"/>
    <n v="1134"/>
    <n v="48222"/>
    <n v="7.2340425531914887E-2"/>
  </r>
  <r>
    <x v="376"/>
    <x v="7"/>
    <x v="4"/>
    <x v="15"/>
    <x v="1"/>
    <n v="11"/>
    <n v="3582"/>
    <n v="3870"/>
    <n v="165132"/>
    <n v="178200"/>
    <n v="13068"/>
    <n v="4158"/>
    <n v="169290"/>
    <n v="7.3333333333333334E-2"/>
  </r>
  <r>
    <x v="377"/>
    <x v="1"/>
    <x v="0"/>
    <x v="16"/>
    <x v="0"/>
    <n v="11"/>
    <n v="3546"/>
    <n v="3780"/>
    <n v="23688"/>
    <n v="25200"/>
    <n v="1512"/>
    <n v="252"/>
    <n v="23940"/>
    <n v="0.06"/>
  </r>
  <r>
    <x v="377"/>
    <x v="8"/>
    <x v="4"/>
    <x v="4"/>
    <x v="0"/>
    <n v="1"/>
    <n v="7506"/>
    <n v="8100"/>
    <n v="48672"/>
    <n v="51840"/>
    <n v="3168"/>
    <n v="576"/>
    <n v="49248"/>
    <n v="6.1111111111111109E-2"/>
  </r>
  <r>
    <x v="378"/>
    <x v="6"/>
    <x v="2"/>
    <x v="13"/>
    <x v="1"/>
    <n v="14"/>
    <n v="3978"/>
    <n v="4230"/>
    <n v="51012"/>
    <n v="54990"/>
    <n v="3978"/>
    <n v="1228.5"/>
    <n v="52240.5"/>
    <n v="7.2340425531914887E-2"/>
  </r>
  <r>
    <x v="379"/>
    <x v="8"/>
    <x v="4"/>
    <x v="3"/>
    <x v="0"/>
    <n v="11"/>
    <n v="2034"/>
    <n v="2160"/>
    <n v="6588"/>
    <n v="7020"/>
    <n v="432"/>
    <n v="81"/>
    <n v="6669"/>
    <n v="6.1538461538461542E-2"/>
  </r>
  <r>
    <x v="379"/>
    <x v="6"/>
    <x v="2"/>
    <x v="10"/>
    <x v="0"/>
    <n v="8"/>
    <n v="2952"/>
    <n v="3150"/>
    <n v="85158"/>
    <n v="90630"/>
    <n v="5472"/>
    <n v="940.5"/>
    <n v="86098.5"/>
    <n v="6.0377358490566038E-2"/>
  </r>
  <r>
    <x v="379"/>
    <x v="6"/>
    <x v="2"/>
    <x v="12"/>
    <x v="0"/>
    <n v="1"/>
    <n v="3546"/>
    <n v="3780"/>
    <n v="26082"/>
    <n v="27720"/>
    <n v="1638"/>
    <n v="252"/>
    <n v="26334"/>
    <n v="5.909090909090909E-2"/>
  </r>
  <r>
    <x v="380"/>
    <x v="2"/>
    <x v="1"/>
    <x v="14"/>
    <x v="0"/>
    <n v="24"/>
    <n v="3546"/>
    <n v="3780"/>
    <n v="23616"/>
    <n v="25200"/>
    <n v="1584"/>
    <n v="324"/>
    <n v="23940"/>
    <n v="6.2857142857142861E-2"/>
  </r>
  <r>
    <x v="380"/>
    <x v="1"/>
    <x v="0"/>
    <x v="11"/>
    <x v="0"/>
    <n v="15"/>
    <n v="3978"/>
    <n v="4230"/>
    <n v="31914"/>
    <n v="34020"/>
    <n v="2106"/>
    <n v="405"/>
    <n v="32319"/>
    <n v="6.1904761904761907E-2"/>
  </r>
  <r>
    <x v="380"/>
    <x v="9"/>
    <x v="3"/>
    <x v="10"/>
    <x v="0"/>
    <n v="20"/>
    <n v="3546"/>
    <n v="3780"/>
    <n v="67230"/>
    <n v="71550"/>
    <n v="4320"/>
    <n v="742.5"/>
    <n v="67972.5"/>
    <n v="6.0377358490566038E-2"/>
  </r>
  <r>
    <x v="380"/>
    <x v="5"/>
    <x v="3"/>
    <x v="9"/>
    <x v="0"/>
    <n v="1"/>
    <n v="5148"/>
    <n v="5490"/>
    <n v="25272"/>
    <n v="27000"/>
    <n v="1728"/>
    <n v="378"/>
    <n v="25650"/>
    <n v="6.4000000000000001E-2"/>
  </r>
  <r>
    <x v="381"/>
    <x v="7"/>
    <x v="4"/>
    <x v="4"/>
    <x v="0"/>
    <n v="5"/>
    <n v="2196"/>
    <n v="2340"/>
    <n v="66924"/>
    <n v="71280"/>
    <n v="4356"/>
    <n v="792"/>
    <n v="67716"/>
    <n v="6.1111111111111109E-2"/>
  </r>
  <r>
    <x v="381"/>
    <x v="6"/>
    <x v="2"/>
    <x v="7"/>
    <x v="0"/>
    <n v="2"/>
    <n v="3924"/>
    <n v="4230"/>
    <n v="39780"/>
    <n v="42300"/>
    <n v="2520"/>
    <n v="405"/>
    <n v="40185"/>
    <n v="5.9574468085106386E-2"/>
  </r>
  <r>
    <x v="381"/>
    <x v="2"/>
    <x v="1"/>
    <x v="0"/>
    <x v="0"/>
    <n v="15"/>
    <n v="3978"/>
    <n v="4230"/>
    <n v="50850"/>
    <n v="54000"/>
    <n v="3150"/>
    <n v="450"/>
    <n v="51300"/>
    <n v="5.8333333333333334E-2"/>
  </r>
  <r>
    <x v="381"/>
    <x v="8"/>
    <x v="4"/>
    <x v="9"/>
    <x v="0"/>
    <n v="24"/>
    <n v="2106"/>
    <n v="2250"/>
    <n v="29484"/>
    <n v="31500"/>
    <n v="2016"/>
    <n v="441"/>
    <n v="29925"/>
    <n v="6.4000000000000001E-2"/>
  </r>
  <r>
    <x v="381"/>
    <x v="8"/>
    <x v="4"/>
    <x v="1"/>
    <x v="1"/>
    <n v="23"/>
    <n v="5148"/>
    <n v="5490"/>
    <n v="68058"/>
    <n v="73530"/>
    <n v="5472"/>
    <n v="1795.5"/>
    <n v="69853.5"/>
    <n v="7.441860465116279E-2"/>
  </r>
  <r>
    <x v="382"/>
    <x v="0"/>
    <x v="0"/>
    <x v="14"/>
    <x v="0"/>
    <n v="20"/>
    <n v="3546"/>
    <n v="3780"/>
    <n v="50184"/>
    <n v="53550"/>
    <n v="3366"/>
    <n v="688.5"/>
    <n v="50872.5"/>
    <n v="6.2857142857142861E-2"/>
  </r>
  <r>
    <x v="383"/>
    <x v="2"/>
    <x v="1"/>
    <x v="3"/>
    <x v="0"/>
    <n v="23"/>
    <n v="3546"/>
    <n v="3780"/>
    <n v="35136"/>
    <n v="37440"/>
    <n v="2304"/>
    <n v="432"/>
    <n v="35568"/>
    <n v="6.1538461538461542E-2"/>
  </r>
  <r>
    <x v="384"/>
    <x v="0"/>
    <x v="0"/>
    <x v="11"/>
    <x v="0"/>
    <n v="22"/>
    <n v="5148"/>
    <n v="5490"/>
    <n v="3546"/>
    <n v="3780"/>
    <n v="234"/>
    <n v="45"/>
    <n v="3591"/>
    <n v="6.1904761904761907E-2"/>
  </r>
  <r>
    <x v="384"/>
    <x v="5"/>
    <x v="3"/>
    <x v="14"/>
    <x v="0"/>
    <n v="10"/>
    <n v="3384"/>
    <n v="3600"/>
    <n v="73800"/>
    <n v="78750"/>
    <n v="4950"/>
    <n v="1012.5"/>
    <n v="74812.5"/>
    <n v="6.2857142857142861E-2"/>
  </r>
  <r>
    <x v="385"/>
    <x v="8"/>
    <x v="4"/>
    <x v="3"/>
    <x v="0"/>
    <n v="5"/>
    <n v="3042"/>
    <n v="3240"/>
    <n v="52704"/>
    <n v="56160"/>
    <n v="3456"/>
    <n v="648"/>
    <n v="53352"/>
    <n v="6.1538461538461542E-2"/>
  </r>
  <r>
    <x v="385"/>
    <x v="9"/>
    <x v="3"/>
    <x v="3"/>
    <x v="0"/>
    <n v="12"/>
    <n v="3978"/>
    <n v="4230"/>
    <n v="39528"/>
    <n v="42120"/>
    <n v="2592"/>
    <n v="486"/>
    <n v="40014"/>
    <n v="6.1538461538461542E-2"/>
  </r>
  <r>
    <x v="386"/>
    <x v="7"/>
    <x v="4"/>
    <x v="12"/>
    <x v="0"/>
    <n v="19"/>
    <n v="3978"/>
    <n v="4230"/>
    <n v="37260"/>
    <n v="39600"/>
    <n v="2340"/>
    <n v="360"/>
    <n v="37620"/>
    <n v="5.909090909090909E-2"/>
  </r>
  <r>
    <x v="387"/>
    <x v="3"/>
    <x v="1"/>
    <x v="4"/>
    <x v="0"/>
    <n v="18"/>
    <n v="3924"/>
    <n v="4230"/>
    <n v="45630"/>
    <n v="48600"/>
    <n v="2970"/>
    <n v="540"/>
    <n v="46170"/>
    <n v="6.1111111111111109E-2"/>
  </r>
  <r>
    <x v="388"/>
    <x v="8"/>
    <x v="4"/>
    <x v="15"/>
    <x v="1"/>
    <n v="1"/>
    <n v="2952"/>
    <n v="3150"/>
    <n v="157626"/>
    <n v="170100"/>
    <n v="12474"/>
    <n v="3969"/>
    <n v="161595"/>
    <n v="7.3333333333333334E-2"/>
  </r>
  <r>
    <x v="388"/>
    <x v="4"/>
    <x v="2"/>
    <x v="1"/>
    <x v="1"/>
    <n v="15"/>
    <n v="3042"/>
    <n v="3240"/>
    <n v="75222"/>
    <n v="81270"/>
    <n v="6048"/>
    <n v="1984.5"/>
    <n v="77206.5"/>
    <n v="7.441860465116279E-2"/>
  </r>
  <r>
    <x v="388"/>
    <x v="5"/>
    <x v="3"/>
    <x v="9"/>
    <x v="0"/>
    <n v="4"/>
    <n v="3978"/>
    <n v="4230"/>
    <n v="12636"/>
    <n v="13500"/>
    <n v="864"/>
    <n v="189"/>
    <n v="12825"/>
    <n v="6.4000000000000001E-2"/>
  </r>
  <r>
    <x v="388"/>
    <x v="1"/>
    <x v="0"/>
    <x v="6"/>
    <x v="0"/>
    <n v="16"/>
    <n v="2106"/>
    <n v="2250"/>
    <n v="31914"/>
    <n v="34020"/>
    <n v="2106"/>
    <n v="405"/>
    <n v="32319"/>
    <n v="6.1904761904761907E-2"/>
  </r>
  <r>
    <x v="389"/>
    <x v="8"/>
    <x v="4"/>
    <x v="6"/>
    <x v="0"/>
    <n v="10"/>
    <n v="2034"/>
    <n v="2160"/>
    <n v="88650"/>
    <n v="94500"/>
    <n v="5850"/>
    <n v="1125"/>
    <n v="89775"/>
    <n v="6.1904761904761907E-2"/>
  </r>
  <r>
    <x v="389"/>
    <x v="5"/>
    <x v="3"/>
    <x v="12"/>
    <x v="0"/>
    <n v="21"/>
    <n v="4482"/>
    <n v="4770"/>
    <n v="18630"/>
    <n v="19800"/>
    <n v="1170"/>
    <n v="180"/>
    <n v="18810"/>
    <n v="5.909090909090909E-2"/>
  </r>
  <r>
    <x v="390"/>
    <x v="1"/>
    <x v="0"/>
    <x v="15"/>
    <x v="1"/>
    <n v="7"/>
    <n v="3726"/>
    <n v="3960"/>
    <n v="105084"/>
    <n v="113400"/>
    <n v="8316"/>
    <n v="2646"/>
    <n v="107730"/>
    <n v="7.3333333333333334E-2"/>
  </r>
  <r>
    <x v="390"/>
    <x v="4"/>
    <x v="2"/>
    <x v="1"/>
    <x v="1"/>
    <n v="22"/>
    <n v="2952"/>
    <n v="3150"/>
    <n v="85968"/>
    <n v="92880"/>
    <n v="6912"/>
    <n v="2268"/>
    <n v="88236"/>
    <n v="7.441860465116279E-2"/>
  </r>
  <r>
    <x v="390"/>
    <x v="9"/>
    <x v="3"/>
    <x v="12"/>
    <x v="0"/>
    <n v="15"/>
    <n v="3384"/>
    <n v="3600"/>
    <n v="78246"/>
    <n v="83160"/>
    <n v="4914"/>
    <n v="756"/>
    <n v="79002"/>
    <n v="5.909090909090909E-2"/>
  </r>
  <r>
    <x v="391"/>
    <x v="6"/>
    <x v="2"/>
    <x v="11"/>
    <x v="0"/>
    <n v="7"/>
    <n v="3546"/>
    <n v="3780"/>
    <n v="10638"/>
    <n v="11340"/>
    <n v="702"/>
    <n v="135"/>
    <n v="10773"/>
    <n v="6.1904761904761907E-2"/>
  </r>
  <r>
    <x v="391"/>
    <x v="8"/>
    <x v="4"/>
    <x v="9"/>
    <x v="0"/>
    <n v="17"/>
    <n v="5148"/>
    <n v="5490"/>
    <n v="40014"/>
    <n v="42750"/>
    <n v="2736"/>
    <n v="598.5"/>
    <n v="40612.5"/>
    <n v="6.4000000000000001E-2"/>
  </r>
  <r>
    <x v="391"/>
    <x v="6"/>
    <x v="2"/>
    <x v="6"/>
    <x v="0"/>
    <n v="20"/>
    <n v="2034"/>
    <n v="2160"/>
    <n v="70920"/>
    <n v="75600"/>
    <n v="4680"/>
    <n v="900"/>
    <n v="71820"/>
    <n v="6.1904761904761907E-2"/>
  </r>
  <r>
    <x v="391"/>
    <x v="6"/>
    <x v="2"/>
    <x v="9"/>
    <x v="0"/>
    <n v="5"/>
    <n v="2196"/>
    <n v="2340"/>
    <n v="14742"/>
    <n v="15750"/>
    <n v="1008"/>
    <n v="220.5"/>
    <n v="14962.5"/>
    <n v="6.4000000000000001E-2"/>
  </r>
  <r>
    <x v="391"/>
    <x v="3"/>
    <x v="1"/>
    <x v="12"/>
    <x v="0"/>
    <n v="14"/>
    <n v="3546"/>
    <n v="3780"/>
    <n v="89424"/>
    <n v="95040"/>
    <n v="5616"/>
    <n v="864"/>
    <n v="90288"/>
    <n v="5.909090909090909E-2"/>
  </r>
  <r>
    <x v="392"/>
    <x v="9"/>
    <x v="3"/>
    <x v="13"/>
    <x v="1"/>
    <n v="6"/>
    <n v="3546"/>
    <n v="3780"/>
    <n v="86328"/>
    <n v="93060"/>
    <n v="6732"/>
    <n v="2079"/>
    <n v="88407"/>
    <n v="7.2340425531914887E-2"/>
  </r>
  <r>
    <x v="392"/>
    <x v="2"/>
    <x v="1"/>
    <x v="12"/>
    <x v="0"/>
    <n v="22"/>
    <n v="7506"/>
    <n v="8100"/>
    <n v="33534"/>
    <n v="35640"/>
    <n v="2106"/>
    <n v="324"/>
    <n v="33858"/>
    <n v="5.909090909090909E-2"/>
  </r>
  <r>
    <x v="392"/>
    <x v="4"/>
    <x v="2"/>
    <x v="5"/>
    <x v="0"/>
    <n v="6"/>
    <n v="3924"/>
    <n v="4230"/>
    <n v="99144"/>
    <n v="105570"/>
    <n v="6426"/>
    <n v="1147.5"/>
    <n v="100291.5"/>
    <n v="6.0869565217391307E-2"/>
  </r>
  <r>
    <x v="392"/>
    <x v="1"/>
    <x v="0"/>
    <x v="5"/>
    <x v="0"/>
    <n v="6"/>
    <n v="4482"/>
    <n v="4770"/>
    <n v="128304"/>
    <n v="136620"/>
    <n v="8316"/>
    <n v="1485"/>
    <n v="129789"/>
    <n v="6.0869565217391307E-2"/>
  </r>
  <r>
    <x v="393"/>
    <x v="9"/>
    <x v="3"/>
    <x v="7"/>
    <x v="0"/>
    <n v="2"/>
    <n v="3546"/>
    <n v="3780"/>
    <n v="79560"/>
    <n v="84600"/>
    <n v="5040"/>
    <n v="810"/>
    <n v="80370"/>
    <n v="5.9574468085106386E-2"/>
  </r>
  <r>
    <x v="393"/>
    <x v="0"/>
    <x v="0"/>
    <x v="8"/>
    <x v="0"/>
    <n v="24"/>
    <n v="3726"/>
    <n v="3960"/>
    <n v="56628"/>
    <n v="60390"/>
    <n v="3762"/>
    <n v="742.5"/>
    <n v="57370.5"/>
    <n v="6.2295081967213117E-2"/>
  </r>
  <r>
    <x v="393"/>
    <x v="1"/>
    <x v="0"/>
    <x v="0"/>
    <x v="0"/>
    <n v="11"/>
    <n v="2106"/>
    <n v="2250"/>
    <n v="36612"/>
    <n v="38880"/>
    <n v="2268"/>
    <n v="324"/>
    <n v="36936"/>
    <n v="5.8333333333333334E-2"/>
  </r>
  <r>
    <x v="393"/>
    <x v="5"/>
    <x v="3"/>
    <x v="1"/>
    <x v="1"/>
    <n v="10"/>
    <n v="3546"/>
    <n v="3780"/>
    <n v="60894"/>
    <n v="65790"/>
    <n v="4896"/>
    <n v="1606.5"/>
    <n v="62500.5"/>
    <n v="7.441860465116279E-2"/>
  </r>
  <r>
    <x v="393"/>
    <x v="5"/>
    <x v="3"/>
    <x v="14"/>
    <x v="0"/>
    <n v="7"/>
    <n v="3384"/>
    <n v="3600"/>
    <n v="2952"/>
    <n v="3150"/>
    <n v="198"/>
    <n v="40.5"/>
    <n v="2992.5"/>
    <n v="6.2857142857142861E-2"/>
  </r>
  <r>
    <x v="394"/>
    <x v="2"/>
    <x v="1"/>
    <x v="6"/>
    <x v="0"/>
    <n v="22"/>
    <n v="2106"/>
    <n v="2250"/>
    <n v="67374"/>
    <n v="71820"/>
    <n v="4446"/>
    <n v="855"/>
    <n v="68229"/>
    <n v="6.1904761904761907E-2"/>
  </r>
  <r>
    <x v="394"/>
    <x v="8"/>
    <x v="4"/>
    <x v="9"/>
    <x v="0"/>
    <n v="7"/>
    <n v="3924"/>
    <n v="4230"/>
    <n v="18954"/>
    <n v="20250"/>
    <n v="1296"/>
    <n v="283.5"/>
    <n v="19237.5"/>
    <n v="6.4000000000000001E-2"/>
  </r>
  <r>
    <x v="394"/>
    <x v="7"/>
    <x v="4"/>
    <x v="11"/>
    <x v="0"/>
    <n v="18"/>
    <n v="3582"/>
    <n v="3870"/>
    <n v="42552"/>
    <n v="45360"/>
    <n v="2808"/>
    <n v="540"/>
    <n v="43092"/>
    <n v="6.1904761904761907E-2"/>
  </r>
  <r>
    <x v="395"/>
    <x v="1"/>
    <x v="0"/>
    <x v="9"/>
    <x v="0"/>
    <n v="12"/>
    <n v="3582"/>
    <n v="3870"/>
    <n v="2106"/>
    <n v="2250"/>
    <n v="144"/>
    <n v="31.5"/>
    <n v="2137.5"/>
    <n v="6.4000000000000001E-2"/>
  </r>
  <r>
    <x v="395"/>
    <x v="8"/>
    <x v="4"/>
    <x v="1"/>
    <x v="1"/>
    <n v="19"/>
    <n v="3726"/>
    <n v="3960"/>
    <n v="14328"/>
    <n v="15480"/>
    <n v="1152"/>
    <n v="378"/>
    <n v="14706"/>
    <n v="7.441860465116279E-2"/>
  </r>
  <r>
    <x v="395"/>
    <x v="6"/>
    <x v="2"/>
    <x v="1"/>
    <x v="1"/>
    <n v="23"/>
    <n v="3582"/>
    <n v="3870"/>
    <n v="64476"/>
    <n v="69660"/>
    <n v="5184"/>
    <n v="1701"/>
    <n v="66177"/>
    <n v="7.441860465116279E-2"/>
  </r>
  <r>
    <x v="396"/>
    <x v="6"/>
    <x v="2"/>
    <x v="2"/>
    <x v="0"/>
    <n v="3"/>
    <n v="2952"/>
    <n v="3150"/>
    <n v="11934"/>
    <n v="12690"/>
    <n v="756"/>
    <n v="121.5"/>
    <n v="12055.5"/>
    <n v="5.9574468085106386E-2"/>
  </r>
  <r>
    <x v="396"/>
    <x v="6"/>
    <x v="2"/>
    <x v="13"/>
    <x v="1"/>
    <n v="24"/>
    <n v="3978"/>
    <n v="4230"/>
    <n v="19620"/>
    <n v="21150"/>
    <n v="1530"/>
    <n v="472.5"/>
    <n v="20092.5"/>
    <n v="7.2340425531914887E-2"/>
  </r>
  <r>
    <x v="397"/>
    <x v="9"/>
    <x v="3"/>
    <x v="3"/>
    <x v="0"/>
    <n v="25"/>
    <n v="2034"/>
    <n v="2160"/>
    <n v="48312"/>
    <n v="51480"/>
    <n v="3168"/>
    <n v="594"/>
    <n v="48906"/>
    <n v="6.1538461538461542E-2"/>
  </r>
  <r>
    <x v="397"/>
    <x v="4"/>
    <x v="2"/>
    <x v="13"/>
    <x v="1"/>
    <n v="5"/>
    <n v="3924"/>
    <n v="4230"/>
    <n v="62784"/>
    <n v="67680"/>
    <n v="4896"/>
    <n v="1512"/>
    <n v="64296"/>
    <n v="7.2340425531914887E-2"/>
  </r>
  <r>
    <x v="398"/>
    <x v="1"/>
    <x v="0"/>
    <x v="6"/>
    <x v="0"/>
    <n v="2"/>
    <n v="5832"/>
    <n v="6210"/>
    <n v="78012"/>
    <n v="83160"/>
    <n v="5148"/>
    <n v="990"/>
    <n v="79002"/>
    <n v="6.1904761904761907E-2"/>
  </r>
  <r>
    <x v="398"/>
    <x v="8"/>
    <x v="4"/>
    <x v="2"/>
    <x v="0"/>
    <n v="14"/>
    <n v="3546"/>
    <n v="3780"/>
    <n v="15912"/>
    <n v="16920"/>
    <n v="1008"/>
    <n v="162"/>
    <n v="16074"/>
    <n v="5.9574468085106386E-2"/>
  </r>
  <r>
    <x v="398"/>
    <x v="0"/>
    <x v="0"/>
    <x v="7"/>
    <x v="0"/>
    <n v="6"/>
    <n v="2034"/>
    <n v="2160"/>
    <n v="59670"/>
    <n v="63450"/>
    <n v="3780"/>
    <n v="607.5"/>
    <n v="60277.5"/>
    <n v="5.9574468085106386E-2"/>
  </r>
  <r>
    <x v="399"/>
    <x v="8"/>
    <x v="4"/>
    <x v="3"/>
    <x v="0"/>
    <n v="13"/>
    <n v="2034"/>
    <n v="2160"/>
    <n v="28548"/>
    <n v="30420"/>
    <n v="1872"/>
    <n v="351"/>
    <n v="28899"/>
    <n v="6.1538461538461542E-2"/>
  </r>
  <r>
    <x v="399"/>
    <x v="6"/>
    <x v="2"/>
    <x v="11"/>
    <x v="0"/>
    <n v="4"/>
    <n v="3042"/>
    <n v="3240"/>
    <n v="3546"/>
    <n v="3780"/>
    <n v="234"/>
    <n v="45"/>
    <n v="3591"/>
    <n v="6.1904761904761907E-2"/>
  </r>
  <r>
    <x v="400"/>
    <x v="6"/>
    <x v="2"/>
    <x v="13"/>
    <x v="1"/>
    <n v="21"/>
    <n v="3042"/>
    <n v="3240"/>
    <n v="23544"/>
    <n v="25380"/>
    <n v="1836"/>
    <n v="567"/>
    <n v="24111"/>
    <n v="7.2340425531914887E-2"/>
  </r>
  <r>
    <x v="400"/>
    <x v="2"/>
    <x v="1"/>
    <x v="1"/>
    <x v="1"/>
    <n v="16"/>
    <n v="3726"/>
    <n v="3960"/>
    <n v="53730"/>
    <n v="58050"/>
    <n v="4320"/>
    <n v="1417.5"/>
    <n v="55147.5"/>
    <n v="7.441860465116279E-2"/>
  </r>
  <r>
    <x v="401"/>
    <x v="2"/>
    <x v="1"/>
    <x v="5"/>
    <x v="0"/>
    <n v="10"/>
    <n v="2196"/>
    <n v="2340"/>
    <n v="52488"/>
    <n v="55890"/>
    <n v="3402"/>
    <n v="607.5"/>
    <n v="53095.5"/>
    <n v="6.0869565217391307E-2"/>
  </r>
  <r>
    <x v="402"/>
    <x v="0"/>
    <x v="0"/>
    <x v="15"/>
    <x v="1"/>
    <n v="3"/>
    <n v="4482"/>
    <n v="4770"/>
    <n v="157626"/>
    <n v="170100"/>
    <n v="12474"/>
    <n v="3969"/>
    <n v="161595"/>
    <n v="7.3333333333333334E-2"/>
  </r>
  <r>
    <x v="403"/>
    <x v="5"/>
    <x v="3"/>
    <x v="16"/>
    <x v="0"/>
    <n v="1"/>
    <n v="5148"/>
    <n v="5490"/>
    <n v="33840"/>
    <n v="36000"/>
    <n v="2160"/>
    <n v="360"/>
    <n v="34200"/>
    <n v="0.06"/>
  </r>
  <r>
    <x v="403"/>
    <x v="5"/>
    <x v="3"/>
    <x v="9"/>
    <x v="0"/>
    <n v="13"/>
    <n v="3978"/>
    <n v="4230"/>
    <n v="50544"/>
    <n v="54000"/>
    <n v="3456"/>
    <n v="756"/>
    <n v="51300"/>
    <n v="6.4000000000000001E-2"/>
  </r>
  <r>
    <x v="403"/>
    <x v="9"/>
    <x v="3"/>
    <x v="2"/>
    <x v="0"/>
    <n v="15"/>
    <n v="2106"/>
    <n v="2250"/>
    <n v="59670"/>
    <n v="63450"/>
    <n v="3780"/>
    <n v="607.5"/>
    <n v="60277.5"/>
    <n v="5.9574468085106386E-2"/>
  </r>
  <r>
    <x v="404"/>
    <x v="2"/>
    <x v="1"/>
    <x v="2"/>
    <x v="0"/>
    <n v="5"/>
    <n v="3978"/>
    <n v="4230"/>
    <n v="83538"/>
    <n v="88830"/>
    <n v="5292"/>
    <n v="850.5"/>
    <n v="84388.5"/>
    <n v="5.9574468085106386E-2"/>
  </r>
  <r>
    <x v="404"/>
    <x v="6"/>
    <x v="2"/>
    <x v="1"/>
    <x v="1"/>
    <n v="25"/>
    <n v="2034"/>
    <n v="2160"/>
    <n v="7164"/>
    <n v="7740"/>
    <n v="576"/>
    <n v="189"/>
    <n v="7353"/>
    <n v="7.441860465116279E-2"/>
  </r>
  <r>
    <x v="404"/>
    <x v="4"/>
    <x v="2"/>
    <x v="4"/>
    <x v="0"/>
    <n v="8"/>
    <n v="2034"/>
    <n v="2160"/>
    <n v="66924"/>
    <n v="71280"/>
    <n v="4356"/>
    <n v="792"/>
    <n v="67716"/>
    <n v="6.1111111111111109E-2"/>
  </r>
  <r>
    <x v="404"/>
    <x v="6"/>
    <x v="2"/>
    <x v="5"/>
    <x v="0"/>
    <n v="21"/>
    <n v="3582"/>
    <n v="3870"/>
    <n v="128304"/>
    <n v="136620"/>
    <n v="8316"/>
    <n v="1485"/>
    <n v="129789"/>
    <n v="6.0869565217391307E-2"/>
  </r>
  <r>
    <x v="404"/>
    <x v="1"/>
    <x v="0"/>
    <x v="6"/>
    <x v="0"/>
    <n v="16"/>
    <n v="3978"/>
    <n v="4230"/>
    <n v="74466"/>
    <n v="79380"/>
    <n v="4914"/>
    <n v="945"/>
    <n v="75411"/>
    <n v="6.1904761904761907E-2"/>
  </r>
  <r>
    <x v="405"/>
    <x v="4"/>
    <x v="2"/>
    <x v="10"/>
    <x v="0"/>
    <n v="23"/>
    <n v="2196"/>
    <n v="2340"/>
    <n v="8964"/>
    <n v="9540"/>
    <n v="576"/>
    <n v="99"/>
    <n v="9063"/>
    <n v="6.0377358490566038E-2"/>
  </r>
  <r>
    <x v="405"/>
    <x v="8"/>
    <x v="4"/>
    <x v="9"/>
    <x v="0"/>
    <n v="22"/>
    <n v="3978"/>
    <n v="4230"/>
    <n v="18954"/>
    <n v="20250"/>
    <n v="1296"/>
    <n v="283.5"/>
    <n v="19237.5"/>
    <n v="6.4000000000000001E-2"/>
  </r>
  <r>
    <x v="406"/>
    <x v="9"/>
    <x v="3"/>
    <x v="0"/>
    <x v="0"/>
    <n v="13"/>
    <n v="3978"/>
    <n v="4230"/>
    <n v="50850"/>
    <n v="54000"/>
    <n v="3150"/>
    <n v="450"/>
    <n v="51300"/>
    <n v="5.8333333333333334E-2"/>
  </r>
  <r>
    <x v="406"/>
    <x v="2"/>
    <x v="1"/>
    <x v="4"/>
    <x v="0"/>
    <n v="27"/>
    <n v="3042"/>
    <n v="3240"/>
    <n v="51714"/>
    <n v="55080"/>
    <n v="3366"/>
    <n v="612"/>
    <n v="52326"/>
    <n v="6.1111111111111109E-2"/>
  </r>
  <r>
    <x v="407"/>
    <x v="4"/>
    <x v="2"/>
    <x v="13"/>
    <x v="1"/>
    <n v="27"/>
    <n v="3978"/>
    <n v="4230"/>
    <n v="90252"/>
    <n v="97290"/>
    <n v="7038"/>
    <n v="2173.5"/>
    <n v="92425.5"/>
    <n v="7.2340425531914887E-2"/>
  </r>
  <r>
    <x v="407"/>
    <x v="4"/>
    <x v="2"/>
    <x v="12"/>
    <x v="0"/>
    <n v="27"/>
    <n v="3978"/>
    <n v="4230"/>
    <n v="26082"/>
    <n v="27720"/>
    <n v="1638"/>
    <n v="252"/>
    <n v="26334"/>
    <n v="5.909090909090909E-2"/>
  </r>
  <r>
    <x v="408"/>
    <x v="6"/>
    <x v="2"/>
    <x v="2"/>
    <x v="0"/>
    <n v="27"/>
    <n v="5832"/>
    <n v="6210"/>
    <n v="59670"/>
    <n v="63450"/>
    <n v="3780"/>
    <n v="607.5"/>
    <n v="60277.5"/>
    <n v="5.9574468085106386E-2"/>
  </r>
  <r>
    <x v="408"/>
    <x v="3"/>
    <x v="1"/>
    <x v="7"/>
    <x v="0"/>
    <n v="27"/>
    <n v="2196"/>
    <n v="2340"/>
    <n v="11934"/>
    <n v="12690"/>
    <n v="756"/>
    <n v="121.5"/>
    <n v="12055.5"/>
    <n v="5.9574468085106386E-2"/>
  </r>
  <r>
    <x v="408"/>
    <x v="5"/>
    <x v="3"/>
    <x v="13"/>
    <x v="1"/>
    <n v="27"/>
    <n v="3546"/>
    <n v="3780"/>
    <n v="19620"/>
    <n v="21150"/>
    <n v="1530"/>
    <n v="472.5"/>
    <n v="20092.5"/>
    <n v="7.2340425531914887E-2"/>
  </r>
  <r>
    <x v="408"/>
    <x v="9"/>
    <x v="3"/>
    <x v="4"/>
    <x v="0"/>
    <n v="12"/>
    <n v="3582"/>
    <n v="3870"/>
    <n v="33462"/>
    <n v="35640"/>
    <n v="2178"/>
    <n v="396"/>
    <n v="33858"/>
    <n v="6.1111111111111109E-2"/>
  </r>
  <r>
    <x v="409"/>
    <x v="3"/>
    <x v="1"/>
    <x v="6"/>
    <x v="0"/>
    <n v="18"/>
    <n v="3978"/>
    <n v="4230"/>
    <n v="21276"/>
    <n v="22680"/>
    <n v="1404"/>
    <n v="270"/>
    <n v="21546"/>
    <n v="6.1904761904761907E-2"/>
  </r>
  <r>
    <x v="410"/>
    <x v="6"/>
    <x v="2"/>
    <x v="8"/>
    <x v="0"/>
    <n v="8"/>
    <n v="3978"/>
    <n v="4230"/>
    <n v="108108"/>
    <n v="115290"/>
    <n v="7182"/>
    <n v="1417.5"/>
    <n v="109525.5"/>
    <n v="6.2295081967213117E-2"/>
  </r>
  <r>
    <x v="411"/>
    <x v="6"/>
    <x v="2"/>
    <x v="15"/>
    <x v="1"/>
    <n v="21"/>
    <n v="2034"/>
    <n v="2160"/>
    <n v="180144"/>
    <n v="194400"/>
    <n v="14256"/>
    <n v="4536"/>
    <n v="184680"/>
    <n v="7.3333333333333334E-2"/>
  </r>
  <r>
    <x v="411"/>
    <x v="0"/>
    <x v="0"/>
    <x v="7"/>
    <x v="0"/>
    <n v="25"/>
    <n v="3042"/>
    <n v="3240"/>
    <n v="39780"/>
    <n v="42300"/>
    <n v="2520"/>
    <n v="405"/>
    <n v="40185"/>
    <n v="5.9574468085106386E-2"/>
  </r>
  <r>
    <x v="411"/>
    <x v="0"/>
    <x v="0"/>
    <x v="8"/>
    <x v="0"/>
    <n v="12"/>
    <n v="5148"/>
    <n v="5490"/>
    <n v="118404"/>
    <n v="126270"/>
    <n v="7866"/>
    <n v="1552.5"/>
    <n v="119956.5"/>
    <n v="6.2295081967213117E-2"/>
  </r>
  <r>
    <x v="412"/>
    <x v="1"/>
    <x v="0"/>
    <x v="12"/>
    <x v="0"/>
    <n v="9"/>
    <n v="2106"/>
    <n v="2250"/>
    <n v="59616"/>
    <n v="63360"/>
    <n v="3744"/>
    <n v="576"/>
    <n v="60192"/>
    <n v="5.909090909090909E-2"/>
  </r>
  <r>
    <x v="412"/>
    <x v="8"/>
    <x v="4"/>
    <x v="10"/>
    <x v="0"/>
    <n v="23"/>
    <n v="4482"/>
    <n v="4770"/>
    <n v="49302"/>
    <n v="52470"/>
    <n v="3168"/>
    <n v="544.5"/>
    <n v="49846.5"/>
    <n v="6.0377358490566038E-2"/>
  </r>
  <r>
    <x v="412"/>
    <x v="9"/>
    <x v="3"/>
    <x v="6"/>
    <x v="0"/>
    <n v="23"/>
    <n v="3546"/>
    <n v="3780"/>
    <n v="74466"/>
    <n v="79380"/>
    <n v="4914"/>
    <n v="945"/>
    <n v="75411"/>
    <n v="6.1904761904761907E-2"/>
  </r>
  <r>
    <x v="413"/>
    <x v="4"/>
    <x v="2"/>
    <x v="14"/>
    <x v="0"/>
    <n v="20"/>
    <n v="4482"/>
    <n v="4770"/>
    <n v="50184"/>
    <n v="53550"/>
    <n v="3366"/>
    <n v="688.5"/>
    <n v="50872.5"/>
    <n v="6.2857142857142861E-2"/>
  </r>
  <r>
    <x v="413"/>
    <x v="7"/>
    <x v="4"/>
    <x v="4"/>
    <x v="0"/>
    <n v="25"/>
    <n v="4482"/>
    <n v="4770"/>
    <n v="54756"/>
    <n v="58320"/>
    <n v="3564"/>
    <n v="648"/>
    <n v="55404"/>
    <n v="6.1111111111111109E-2"/>
  </r>
  <r>
    <x v="413"/>
    <x v="7"/>
    <x v="4"/>
    <x v="10"/>
    <x v="0"/>
    <n v="4"/>
    <n v="2034"/>
    <n v="2160"/>
    <n v="44820"/>
    <n v="47700"/>
    <n v="2880"/>
    <n v="495"/>
    <n v="45315"/>
    <n v="6.0377358490566038E-2"/>
  </r>
  <r>
    <x v="413"/>
    <x v="9"/>
    <x v="3"/>
    <x v="2"/>
    <x v="0"/>
    <n v="24"/>
    <n v="3978"/>
    <n v="4230"/>
    <n v="67626"/>
    <n v="71910"/>
    <n v="4284"/>
    <n v="688.5"/>
    <n v="68314.5"/>
    <n v="5.9574468085106386E-2"/>
  </r>
  <r>
    <x v="414"/>
    <x v="4"/>
    <x v="2"/>
    <x v="10"/>
    <x v="0"/>
    <n v="24"/>
    <n v="5832"/>
    <n v="6210"/>
    <n v="76194"/>
    <n v="81090"/>
    <n v="4896"/>
    <n v="841.5"/>
    <n v="77035.5"/>
    <n v="6.0377358490566038E-2"/>
  </r>
  <r>
    <x v="414"/>
    <x v="1"/>
    <x v="0"/>
    <x v="3"/>
    <x v="0"/>
    <n v="16"/>
    <n v="3978"/>
    <n v="4230"/>
    <n v="32940"/>
    <n v="35100"/>
    <n v="2160"/>
    <n v="405"/>
    <n v="33345"/>
    <n v="6.1538461538461542E-2"/>
  </r>
  <r>
    <x v="415"/>
    <x v="2"/>
    <x v="1"/>
    <x v="12"/>
    <x v="0"/>
    <n v="6"/>
    <n v="3978"/>
    <n v="4230"/>
    <n v="55890"/>
    <n v="59400"/>
    <n v="3510"/>
    <n v="540"/>
    <n v="56430"/>
    <n v="5.909090909090909E-2"/>
  </r>
  <r>
    <x v="415"/>
    <x v="8"/>
    <x v="4"/>
    <x v="12"/>
    <x v="0"/>
    <n v="4"/>
    <n v="5148"/>
    <n v="5490"/>
    <n v="74520"/>
    <n v="79200"/>
    <n v="4680"/>
    <n v="720"/>
    <n v="75240"/>
    <n v="5.909090909090909E-2"/>
  </r>
  <r>
    <x v="416"/>
    <x v="2"/>
    <x v="1"/>
    <x v="3"/>
    <x v="0"/>
    <n v="24"/>
    <n v="5832"/>
    <n v="6210"/>
    <n v="8784"/>
    <n v="9360"/>
    <n v="576"/>
    <n v="108"/>
    <n v="8892"/>
    <n v="6.1538461538461542E-2"/>
  </r>
  <r>
    <x v="416"/>
    <x v="5"/>
    <x v="3"/>
    <x v="7"/>
    <x v="0"/>
    <n v="21"/>
    <n v="2034"/>
    <n v="2160"/>
    <n v="31824"/>
    <n v="33840"/>
    <n v="2016"/>
    <n v="324"/>
    <n v="32148"/>
    <n v="5.9574468085106386E-2"/>
  </r>
  <r>
    <x v="416"/>
    <x v="5"/>
    <x v="3"/>
    <x v="15"/>
    <x v="1"/>
    <n v="13"/>
    <n v="5832"/>
    <n v="6210"/>
    <n v="37530"/>
    <n v="40500"/>
    <n v="2970"/>
    <n v="945"/>
    <n v="38475"/>
    <n v="7.3333333333333334E-2"/>
  </r>
  <r>
    <x v="416"/>
    <x v="0"/>
    <x v="0"/>
    <x v="10"/>
    <x v="0"/>
    <n v="2"/>
    <n v="3546"/>
    <n v="3780"/>
    <n v="98604"/>
    <n v="104940"/>
    <n v="6336"/>
    <n v="1089"/>
    <n v="99693"/>
    <n v="6.0377358490566038E-2"/>
  </r>
  <r>
    <x v="416"/>
    <x v="7"/>
    <x v="4"/>
    <x v="15"/>
    <x v="1"/>
    <n v="20"/>
    <n v="3726"/>
    <n v="3960"/>
    <n v="82566"/>
    <n v="89100"/>
    <n v="6534"/>
    <n v="2079"/>
    <n v="84645"/>
    <n v="7.3333333333333334E-2"/>
  </r>
  <r>
    <x v="416"/>
    <x v="9"/>
    <x v="3"/>
    <x v="1"/>
    <x v="1"/>
    <n v="21"/>
    <n v="3978"/>
    <n v="4230"/>
    <n v="89550"/>
    <n v="96750"/>
    <n v="7200"/>
    <n v="2362.5"/>
    <n v="91912.5"/>
    <n v="7.441860465116279E-2"/>
  </r>
  <r>
    <x v="416"/>
    <x v="5"/>
    <x v="3"/>
    <x v="4"/>
    <x v="0"/>
    <n v="12"/>
    <n v="3042"/>
    <n v="3240"/>
    <n v="33462"/>
    <n v="35640"/>
    <n v="2178"/>
    <n v="396"/>
    <n v="33858"/>
    <n v="6.1111111111111109E-2"/>
  </r>
  <r>
    <x v="416"/>
    <x v="9"/>
    <x v="3"/>
    <x v="0"/>
    <x v="0"/>
    <n v="23"/>
    <n v="3546"/>
    <n v="3780"/>
    <n v="22374"/>
    <n v="23760"/>
    <n v="1386"/>
    <n v="198"/>
    <n v="22572"/>
    <n v="5.8333333333333334E-2"/>
  </r>
  <r>
    <x v="417"/>
    <x v="6"/>
    <x v="2"/>
    <x v="0"/>
    <x v="0"/>
    <n v="23"/>
    <n v="4482"/>
    <n v="4770"/>
    <n v="26442"/>
    <n v="28080"/>
    <n v="1638"/>
    <n v="234"/>
    <n v="26676"/>
    <n v="5.8333333333333334E-2"/>
  </r>
  <r>
    <x v="417"/>
    <x v="1"/>
    <x v="0"/>
    <x v="1"/>
    <x v="1"/>
    <n v="24"/>
    <n v="3924"/>
    <n v="4230"/>
    <n v="17910"/>
    <n v="19350"/>
    <n v="1440"/>
    <n v="472.5"/>
    <n v="18382.5"/>
    <n v="7.441860465116279E-2"/>
  </r>
  <r>
    <x v="417"/>
    <x v="7"/>
    <x v="4"/>
    <x v="3"/>
    <x v="0"/>
    <n v="25"/>
    <n v="2952"/>
    <n v="3150"/>
    <n v="50508"/>
    <n v="53820"/>
    <n v="3312"/>
    <n v="621"/>
    <n v="51129"/>
    <n v="6.1538461538461542E-2"/>
  </r>
  <r>
    <x v="418"/>
    <x v="2"/>
    <x v="1"/>
    <x v="15"/>
    <x v="1"/>
    <n v="17"/>
    <n v="3726"/>
    <n v="3960"/>
    <n v="7506"/>
    <n v="8100"/>
    <n v="594"/>
    <n v="189"/>
    <n v="7695"/>
    <n v="7.3333333333333334E-2"/>
  </r>
  <r>
    <x v="418"/>
    <x v="2"/>
    <x v="1"/>
    <x v="1"/>
    <x v="1"/>
    <n v="21"/>
    <n v="3978"/>
    <n v="4230"/>
    <n v="78804"/>
    <n v="85140"/>
    <n v="6336"/>
    <n v="2079"/>
    <n v="80883"/>
    <n v="7.441860465116279E-2"/>
  </r>
  <r>
    <x v="418"/>
    <x v="2"/>
    <x v="1"/>
    <x v="8"/>
    <x v="0"/>
    <n v="9"/>
    <n v="3726"/>
    <n v="3960"/>
    <n v="25740"/>
    <n v="27450"/>
    <n v="1710"/>
    <n v="337.5"/>
    <n v="26077.5"/>
    <n v="6.2295081967213117E-2"/>
  </r>
  <r>
    <x v="419"/>
    <x v="0"/>
    <x v="0"/>
    <x v="8"/>
    <x v="0"/>
    <n v="11"/>
    <n v="4482"/>
    <n v="4770"/>
    <n v="41184"/>
    <n v="43920"/>
    <n v="2736"/>
    <n v="540"/>
    <n v="41724"/>
    <n v="6.2295081967213117E-2"/>
  </r>
  <r>
    <x v="420"/>
    <x v="3"/>
    <x v="1"/>
    <x v="8"/>
    <x v="0"/>
    <n v="4"/>
    <n v="3582"/>
    <n v="3870"/>
    <n v="46332"/>
    <n v="49410"/>
    <n v="3078"/>
    <n v="607.5"/>
    <n v="46939.5"/>
    <n v="6.2295081967213117E-2"/>
  </r>
  <r>
    <x v="420"/>
    <x v="5"/>
    <x v="3"/>
    <x v="2"/>
    <x v="0"/>
    <n v="22"/>
    <n v="4482"/>
    <n v="4770"/>
    <n v="23868"/>
    <n v="25380"/>
    <n v="1512"/>
    <n v="243"/>
    <n v="24111"/>
    <n v="5.9574468085106386E-2"/>
  </r>
  <r>
    <x v="421"/>
    <x v="1"/>
    <x v="0"/>
    <x v="16"/>
    <x v="0"/>
    <n v="15"/>
    <n v="3924"/>
    <n v="4230"/>
    <n v="10152"/>
    <n v="10800"/>
    <n v="648"/>
    <n v="108"/>
    <n v="10260"/>
    <n v="0.06"/>
  </r>
  <r>
    <x v="421"/>
    <x v="7"/>
    <x v="4"/>
    <x v="1"/>
    <x v="1"/>
    <n v="23"/>
    <n v="7506"/>
    <n v="8100"/>
    <n v="82386"/>
    <n v="89010"/>
    <n v="6624"/>
    <n v="2173.5"/>
    <n v="84559.5"/>
    <n v="7.441860465116279E-2"/>
  </r>
  <r>
    <x v="422"/>
    <x v="5"/>
    <x v="3"/>
    <x v="14"/>
    <x v="0"/>
    <n v="9"/>
    <n v="3546"/>
    <n v="3780"/>
    <n v="38376"/>
    <n v="40950"/>
    <n v="2574"/>
    <n v="526.5"/>
    <n v="38902.5"/>
    <n v="6.2857142857142861E-2"/>
  </r>
  <r>
    <x v="422"/>
    <x v="1"/>
    <x v="0"/>
    <x v="0"/>
    <x v="0"/>
    <n v="7"/>
    <n v="3042"/>
    <n v="3240"/>
    <n v="6102"/>
    <n v="6480"/>
    <n v="378"/>
    <n v="54"/>
    <n v="6156"/>
    <n v="5.8333333333333334E-2"/>
  </r>
  <r>
    <x v="422"/>
    <x v="0"/>
    <x v="0"/>
    <x v="12"/>
    <x v="0"/>
    <n v="25"/>
    <n v="3042"/>
    <n v="3240"/>
    <n v="93150"/>
    <n v="99000"/>
    <n v="5850"/>
    <n v="900"/>
    <n v="94050"/>
    <n v="5.909090909090909E-2"/>
  </r>
  <r>
    <x v="423"/>
    <x v="5"/>
    <x v="3"/>
    <x v="16"/>
    <x v="0"/>
    <n v="10"/>
    <n v="3978"/>
    <n v="4230"/>
    <n v="20304"/>
    <n v="21600"/>
    <n v="1296"/>
    <n v="216"/>
    <n v="20520"/>
    <n v="0.06"/>
  </r>
  <r>
    <x v="423"/>
    <x v="4"/>
    <x v="2"/>
    <x v="16"/>
    <x v="0"/>
    <n v="8"/>
    <n v="5148"/>
    <n v="5490"/>
    <n v="54144"/>
    <n v="57600"/>
    <n v="3456"/>
    <n v="576"/>
    <n v="54720"/>
    <n v="0.06"/>
  </r>
  <r>
    <x v="424"/>
    <x v="7"/>
    <x v="4"/>
    <x v="14"/>
    <x v="0"/>
    <n v="18"/>
    <n v="3042"/>
    <n v="3240"/>
    <n v="53136"/>
    <n v="56700"/>
    <n v="3564"/>
    <n v="729"/>
    <n v="53865"/>
    <n v="6.2857142857142861E-2"/>
  </r>
  <r>
    <x v="424"/>
    <x v="6"/>
    <x v="2"/>
    <x v="15"/>
    <x v="1"/>
    <n v="8"/>
    <n v="5148"/>
    <n v="5490"/>
    <n v="135108"/>
    <n v="145800"/>
    <n v="10692"/>
    <n v="3402"/>
    <n v="138510"/>
    <n v="7.3333333333333334E-2"/>
  </r>
  <r>
    <x v="425"/>
    <x v="3"/>
    <x v="1"/>
    <x v="13"/>
    <x v="1"/>
    <n v="25"/>
    <n v="7506"/>
    <n v="8100"/>
    <n v="94176"/>
    <n v="101520"/>
    <n v="7344"/>
    <n v="2268"/>
    <n v="96444"/>
    <n v="7.2340425531914887E-2"/>
  </r>
  <r>
    <x v="425"/>
    <x v="1"/>
    <x v="0"/>
    <x v="3"/>
    <x v="0"/>
    <n v="7"/>
    <n v="3042"/>
    <n v="3240"/>
    <n v="24156"/>
    <n v="25740"/>
    <n v="1584"/>
    <n v="297"/>
    <n v="24453"/>
    <n v="6.1538461538461542E-2"/>
  </r>
  <r>
    <x v="425"/>
    <x v="8"/>
    <x v="4"/>
    <x v="4"/>
    <x v="0"/>
    <n v="17"/>
    <n v="3978"/>
    <n v="4230"/>
    <n v="73008"/>
    <n v="77760"/>
    <n v="4752"/>
    <n v="864"/>
    <n v="73872"/>
    <n v="6.1111111111111109E-2"/>
  </r>
  <r>
    <x v="425"/>
    <x v="2"/>
    <x v="1"/>
    <x v="0"/>
    <x v="0"/>
    <n v="3"/>
    <n v="2952"/>
    <n v="3150"/>
    <n v="50850"/>
    <n v="54000"/>
    <n v="3150"/>
    <n v="450"/>
    <n v="51300"/>
    <n v="5.8333333333333334E-2"/>
  </r>
  <r>
    <x v="425"/>
    <x v="2"/>
    <x v="1"/>
    <x v="15"/>
    <x v="1"/>
    <n v="13"/>
    <n v="2034"/>
    <n v="2160"/>
    <n v="180144"/>
    <n v="194400"/>
    <n v="14256"/>
    <n v="4536"/>
    <n v="184680"/>
    <n v="7.3333333333333334E-2"/>
  </r>
  <r>
    <x v="426"/>
    <x v="4"/>
    <x v="2"/>
    <x v="8"/>
    <x v="0"/>
    <n v="17"/>
    <n v="3582"/>
    <n v="3870"/>
    <n v="118404"/>
    <n v="126270"/>
    <n v="7866"/>
    <n v="1552.5"/>
    <n v="119956.5"/>
    <n v="6.2295081967213117E-2"/>
  </r>
  <r>
    <x v="426"/>
    <x v="9"/>
    <x v="3"/>
    <x v="0"/>
    <x v="0"/>
    <n v="22"/>
    <n v="3978"/>
    <n v="4230"/>
    <n v="14238"/>
    <n v="15120"/>
    <n v="882"/>
    <n v="126"/>
    <n v="14364"/>
    <n v="5.8333333333333334E-2"/>
  </r>
  <r>
    <x v="426"/>
    <x v="1"/>
    <x v="0"/>
    <x v="3"/>
    <x v="0"/>
    <n v="23"/>
    <n v="2196"/>
    <n v="2340"/>
    <n v="39528"/>
    <n v="42120"/>
    <n v="2592"/>
    <n v="486"/>
    <n v="40014"/>
    <n v="6.1538461538461542E-2"/>
  </r>
  <r>
    <x v="426"/>
    <x v="1"/>
    <x v="0"/>
    <x v="14"/>
    <x v="0"/>
    <n v="1"/>
    <n v="2034"/>
    <n v="2160"/>
    <n v="56088"/>
    <n v="59850"/>
    <n v="3762"/>
    <n v="769.5"/>
    <n v="56857.5"/>
    <n v="6.2857142857142861E-2"/>
  </r>
  <r>
    <x v="427"/>
    <x v="1"/>
    <x v="0"/>
    <x v="12"/>
    <x v="0"/>
    <n v="25"/>
    <n v="5148"/>
    <n v="5490"/>
    <n v="70794"/>
    <n v="75240"/>
    <n v="4446"/>
    <n v="684"/>
    <n v="71478"/>
    <n v="5.909090909090909E-2"/>
  </r>
  <r>
    <x v="427"/>
    <x v="3"/>
    <x v="1"/>
    <x v="1"/>
    <x v="1"/>
    <n v="22"/>
    <n v="3384"/>
    <n v="3600"/>
    <n v="53730"/>
    <n v="58050"/>
    <n v="4320"/>
    <n v="1417.5"/>
    <n v="55147.5"/>
    <n v="7.441860465116279E-2"/>
  </r>
  <r>
    <x v="428"/>
    <x v="9"/>
    <x v="3"/>
    <x v="14"/>
    <x v="0"/>
    <n v="2"/>
    <n v="3978"/>
    <n v="4230"/>
    <n v="29520"/>
    <n v="31500"/>
    <n v="1980"/>
    <n v="405"/>
    <n v="29925"/>
    <n v="6.2857142857142861E-2"/>
  </r>
  <r>
    <x v="429"/>
    <x v="4"/>
    <x v="2"/>
    <x v="8"/>
    <x v="0"/>
    <n v="11"/>
    <n v="3582"/>
    <n v="3870"/>
    <n v="123552"/>
    <n v="131760"/>
    <n v="8208"/>
    <n v="1620"/>
    <n v="125172"/>
    <n v="6.2295081967213117E-2"/>
  </r>
  <r>
    <x v="430"/>
    <x v="7"/>
    <x v="4"/>
    <x v="6"/>
    <x v="0"/>
    <n v="11"/>
    <n v="3546"/>
    <n v="3780"/>
    <n v="35460"/>
    <n v="37800"/>
    <n v="2340"/>
    <n v="450"/>
    <n v="35910"/>
    <n v="6.1904761904761907E-2"/>
  </r>
  <r>
    <x v="430"/>
    <x v="0"/>
    <x v="0"/>
    <x v="15"/>
    <x v="1"/>
    <n v="1"/>
    <n v="7506"/>
    <n v="8100"/>
    <n v="127602"/>
    <n v="137700"/>
    <n v="10098"/>
    <n v="3213"/>
    <n v="130815"/>
    <n v="7.3333333333333334E-2"/>
  </r>
  <r>
    <x v="430"/>
    <x v="8"/>
    <x v="4"/>
    <x v="9"/>
    <x v="0"/>
    <n v="14"/>
    <n v="3978"/>
    <n v="4230"/>
    <n v="23166"/>
    <n v="24750"/>
    <n v="1584"/>
    <n v="346.5"/>
    <n v="23512.5"/>
    <n v="6.4000000000000001E-2"/>
  </r>
  <r>
    <x v="430"/>
    <x v="2"/>
    <x v="1"/>
    <x v="10"/>
    <x v="0"/>
    <n v="11"/>
    <n v="2034"/>
    <n v="2160"/>
    <n v="80676"/>
    <n v="85860"/>
    <n v="5184"/>
    <n v="891"/>
    <n v="81567"/>
    <n v="6.0377358490566038E-2"/>
  </r>
  <r>
    <x v="431"/>
    <x v="4"/>
    <x v="2"/>
    <x v="3"/>
    <x v="0"/>
    <n v="8"/>
    <n v="2952"/>
    <n v="3150"/>
    <n v="8784"/>
    <n v="9360"/>
    <n v="576"/>
    <n v="108"/>
    <n v="8892"/>
    <n v="6.1538461538461542E-2"/>
  </r>
  <r>
    <x v="431"/>
    <x v="2"/>
    <x v="1"/>
    <x v="10"/>
    <x v="0"/>
    <n v="1"/>
    <n v="3546"/>
    <n v="3780"/>
    <n v="67230"/>
    <n v="71550"/>
    <n v="4320"/>
    <n v="742.5"/>
    <n v="67972.5"/>
    <n v="6.0377358490566038E-2"/>
  </r>
  <r>
    <x v="431"/>
    <x v="7"/>
    <x v="4"/>
    <x v="2"/>
    <x v="0"/>
    <n v="24"/>
    <n v="3546"/>
    <n v="3780"/>
    <n v="67626"/>
    <n v="71910"/>
    <n v="4284"/>
    <n v="688.5"/>
    <n v="68314.5"/>
    <n v="5.9574468085106386E-2"/>
  </r>
  <r>
    <x v="432"/>
    <x v="9"/>
    <x v="3"/>
    <x v="3"/>
    <x v="0"/>
    <n v="15"/>
    <n v="3978"/>
    <n v="4230"/>
    <n v="43920"/>
    <n v="46800"/>
    <n v="2880"/>
    <n v="540"/>
    <n v="44460"/>
    <n v="6.1538461538461542E-2"/>
  </r>
  <r>
    <x v="433"/>
    <x v="3"/>
    <x v="1"/>
    <x v="12"/>
    <x v="0"/>
    <n v="20"/>
    <n v="3546"/>
    <n v="3780"/>
    <n v="55890"/>
    <n v="59400"/>
    <n v="3510"/>
    <n v="540"/>
    <n v="56430"/>
    <n v="5.909090909090909E-2"/>
  </r>
  <r>
    <x v="434"/>
    <x v="8"/>
    <x v="4"/>
    <x v="8"/>
    <x v="0"/>
    <n v="1"/>
    <n v="5148"/>
    <n v="5490"/>
    <n v="113256"/>
    <n v="120780"/>
    <n v="7524"/>
    <n v="1485"/>
    <n v="114741"/>
    <n v="6.2295081967213117E-2"/>
  </r>
  <r>
    <x v="434"/>
    <x v="9"/>
    <x v="3"/>
    <x v="6"/>
    <x v="0"/>
    <n v="5"/>
    <n v="2196"/>
    <n v="2340"/>
    <n v="67374"/>
    <n v="71820"/>
    <n v="4446"/>
    <n v="855"/>
    <n v="68229"/>
    <n v="6.1904761904761907E-2"/>
  </r>
  <r>
    <x v="435"/>
    <x v="0"/>
    <x v="0"/>
    <x v="6"/>
    <x v="0"/>
    <n v="2"/>
    <n v="3924"/>
    <n v="4230"/>
    <n v="46098"/>
    <n v="49140"/>
    <n v="3042"/>
    <n v="585"/>
    <n v="46683"/>
    <n v="6.1904761904761907E-2"/>
  </r>
  <r>
    <x v="435"/>
    <x v="7"/>
    <x v="4"/>
    <x v="2"/>
    <x v="0"/>
    <n v="15"/>
    <n v="3978"/>
    <n v="4230"/>
    <n v="23868"/>
    <n v="25380"/>
    <n v="1512"/>
    <n v="243"/>
    <n v="24111"/>
    <n v="5.9574468085106386E-2"/>
  </r>
  <r>
    <x v="436"/>
    <x v="7"/>
    <x v="4"/>
    <x v="16"/>
    <x v="0"/>
    <n v="24"/>
    <n v="2106"/>
    <n v="2250"/>
    <n v="84600"/>
    <n v="90000"/>
    <n v="5400"/>
    <n v="900"/>
    <n v="85500"/>
    <n v="0.06"/>
  </r>
  <r>
    <x v="437"/>
    <x v="4"/>
    <x v="2"/>
    <x v="16"/>
    <x v="0"/>
    <n v="23"/>
    <n v="5148"/>
    <n v="5490"/>
    <n v="40608"/>
    <n v="43200"/>
    <n v="2592"/>
    <n v="432"/>
    <n v="41040"/>
    <n v="0.06"/>
  </r>
  <r>
    <x v="438"/>
    <x v="4"/>
    <x v="2"/>
    <x v="16"/>
    <x v="0"/>
    <n v="20"/>
    <n v="3546"/>
    <n v="3780"/>
    <n v="84600"/>
    <n v="90000"/>
    <n v="5400"/>
    <n v="900"/>
    <n v="85500"/>
    <n v="0.06"/>
  </r>
  <r>
    <x v="438"/>
    <x v="4"/>
    <x v="2"/>
    <x v="3"/>
    <x v="0"/>
    <n v="23"/>
    <n v="3546"/>
    <n v="3780"/>
    <n v="15372"/>
    <n v="16380"/>
    <n v="1008"/>
    <n v="189"/>
    <n v="15561"/>
    <n v="6.1538461538461542E-2"/>
  </r>
  <r>
    <x v="439"/>
    <x v="4"/>
    <x v="2"/>
    <x v="0"/>
    <x v="0"/>
    <n v="22"/>
    <n v="5148"/>
    <n v="5490"/>
    <n v="40680"/>
    <n v="43200"/>
    <n v="2520"/>
    <n v="360"/>
    <n v="41040"/>
    <n v="5.8333333333333334E-2"/>
  </r>
  <r>
    <x v="439"/>
    <x v="5"/>
    <x v="3"/>
    <x v="1"/>
    <x v="1"/>
    <n v="10"/>
    <n v="3384"/>
    <n v="3600"/>
    <n v="14328"/>
    <n v="15480"/>
    <n v="1152"/>
    <n v="378"/>
    <n v="14706"/>
    <n v="7.441860465116279E-2"/>
  </r>
  <r>
    <x v="439"/>
    <x v="6"/>
    <x v="2"/>
    <x v="5"/>
    <x v="0"/>
    <n v="5"/>
    <n v="3042"/>
    <n v="3240"/>
    <n v="128304"/>
    <n v="136620"/>
    <n v="8316"/>
    <n v="1485"/>
    <n v="129789"/>
    <n v="6.0869565217391307E-2"/>
  </r>
  <r>
    <x v="439"/>
    <x v="1"/>
    <x v="0"/>
    <x v="3"/>
    <x v="0"/>
    <n v="12"/>
    <n v="3978"/>
    <n v="4230"/>
    <n v="8784"/>
    <n v="9360"/>
    <n v="576"/>
    <n v="108"/>
    <n v="8892"/>
    <n v="6.1538461538461542E-2"/>
  </r>
  <r>
    <x v="440"/>
    <x v="0"/>
    <x v="0"/>
    <x v="16"/>
    <x v="0"/>
    <n v="19"/>
    <n v="3978"/>
    <n v="4230"/>
    <n v="23688"/>
    <n v="25200"/>
    <n v="1512"/>
    <n v="252"/>
    <n v="23940"/>
    <n v="0.06"/>
  </r>
  <r>
    <x v="440"/>
    <x v="4"/>
    <x v="2"/>
    <x v="8"/>
    <x v="0"/>
    <n v="18"/>
    <n v="3924"/>
    <n v="4230"/>
    <n v="72072"/>
    <n v="76860"/>
    <n v="4788"/>
    <n v="945"/>
    <n v="73017"/>
    <n v="6.2295081967213117E-2"/>
  </r>
  <r>
    <x v="440"/>
    <x v="5"/>
    <x v="3"/>
    <x v="12"/>
    <x v="0"/>
    <n v="1"/>
    <n v="2952"/>
    <n v="3150"/>
    <n v="37260"/>
    <n v="39600"/>
    <n v="2340"/>
    <n v="360"/>
    <n v="37620"/>
    <n v="5.909090909090909E-2"/>
  </r>
  <r>
    <x v="440"/>
    <x v="5"/>
    <x v="3"/>
    <x v="2"/>
    <x v="0"/>
    <n v="15"/>
    <n v="3042"/>
    <n v="3240"/>
    <n v="55692"/>
    <n v="59220"/>
    <n v="3528"/>
    <n v="567"/>
    <n v="56259"/>
    <n v="5.9574468085106386E-2"/>
  </r>
  <r>
    <x v="441"/>
    <x v="9"/>
    <x v="3"/>
    <x v="1"/>
    <x v="1"/>
    <n v="4"/>
    <n v="3978"/>
    <n v="4230"/>
    <n v="3582"/>
    <n v="3870"/>
    <n v="288"/>
    <n v="94.5"/>
    <n v="3676.5"/>
    <n v="7.441860465116279E-2"/>
  </r>
  <r>
    <x v="441"/>
    <x v="9"/>
    <x v="3"/>
    <x v="11"/>
    <x v="0"/>
    <n v="16"/>
    <n v="2106"/>
    <n v="2250"/>
    <n v="56736"/>
    <n v="60480"/>
    <n v="3744"/>
    <n v="720"/>
    <n v="57456"/>
    <n v="6.1904761904761907E-2"/>
  </r>
  <r>
    <x v="441"/>
    <x v="3"/>
    <x v="1"/>
    <x v="7"/>
    <x v="0"/>
    <n v="10"/>
    <n v="2034"/>
    <n v="2160"/>
    <n v="39780"/>
    <n v="42300"/>
    <n v="2520"/>
    <n v="405"/>
    <n v="40185"/>
    <n v="5.9574468085106386E-2"/>
  </r>
  <r>
    <x v="442"/>
    <x v="1"/>
    <x v="0"/>
    <x v="6"/>
    <x v="0"/>
    <n v="21"/>
    <n v="4482"/>
    <n v="4770"/>
    <n v="46098"/>
    <n v="49140"/>
    <n v="3042"/>
    <n v="585"/>
    <n v="46683"/>
    <n v="6.1904761904761907E-2"/>
  </r>
  <r>
    <x v="442"/>
    <x v="9"/>
    <x v="3"/>
    <x v="12"/>
    <x v="0"/>
    <n v="7"/>
    <n v="3726"/>
    <n v="3960"/>
    <n v="55890"/>
    <n v="59400"/>
    <n v="3510"/>
    <n v="540"/>
    <n v="56430"/>
    <n v="5.909090909090909E-2"/>
  </r>
  <r>
    <x v="442"/>
    <x v="1"/>
    <x v="0"/>
    <x v="2"/>
    <x v="0"/>
    <n v="22"/>
    <n v="2952"/>
    <n v="3150"/>
    <n v="19890"/>
    <n v="21150"/>
    <n v="1260"/>
    <n v="202.5"/>
    <n v="20092.5"/>
    <n v="5.9574468085106386E-2"/>
  </r>
  <r>
    <x v="442"/>
    <x v="9"/>
    <x v="3"/>
    <x v="6"/>
    <x v="0"/>
    <n v="15"/>
    <n v="3384"/>
    <n v="3600"/>
    <n v="24822"/>
    <n v="26460"/>
    <n v="1638"/>
    <n v="315"/>
    <n v="25137"/>
    <n v="6.1904761904761907E-2"/>
  </r>
  <r>
    <x v="442"/>
    <x v="8"/>
    <x v="4"/>
    <x v="2"/>
    <x v="0"/>
    <n v="7"/>
    <n v="3546"/>
    <n v="3780"/>
    <n v="3978"/>
    <n v="4230"/>
    <n v="252"/>
    <n v="40.5"/>
    <n v="4018.5"/>
    <n v="5.9574468085106386E-2"/>
  </r>
  <r>
    <x v="442"/>
    <x v="7"/>
    <x v="4"/>
    <x v="2"/>
    <x v="0"/>
    <n v="17"/>
    <n v="5148"/>
    <n v="5490"/>
    <n v="63648"/>
    <n v="67680"/>
    <n v="4032"/>
    <n v="648"/>
    <n v="64296"/>
    <n v="5.9574468085106386E-2"/>
  </r>
  <r>
    <x v="442"/>
    <x v="1"/>
    <x v="0"/>
    <x v="11"/>
    <x v="0"/>
    <n v="20"/>
    <n v="2034"/>
    <n v="2160"/>
    <n v="24822"/>
    <n v="26460"/>
    <n v="1638"/>
    <n v="315"/>
    <n v="25137"/>
    <n v="6.1904761904761907E-2"/>
  </r>
  <r>
    <x v="442"/>
    <x v="1"/>
    <x v="0"/>
    <x v="9"/>
    <x v="0"/>
    <n v="5"/>
    <n v="2196"/>
    <n v="2340"/>
    <n v="31590"/>
    <n v="33750"/>
    <n v="2160"/>
    <n v="472.5"/>
    <n v="32062.5"/>
    <n v="6.4000000000000001E-2"/>
  </r>
  <r>
    <x v="443"/>
    <x v="2"/>
    <x v="1"/>
    <x v="4"/>
    <x v="0"/>
    <n v="14"/>
    <n v="3546"/>
    <n v="3780"/>
    <n v="60840"/>
    <n v="64800"/>
    <n v="3960"/>
    <n v="720"/>
    <n v="61560"/>
    <n v="6.1111111111111109E-2"/>
  </r>
  <r>
    <x v="443"/>
    <x v="9"/>
    <x v="3"/>
    <x v="9"/>
    <x v="0"/>
    <n v="6"/>
    <n v="3546"/>
    <n v="3780"/>
    <n v="35802"/>
    <n v="38250"/>
    <n v="2448"/>
    <n v="535.5"/>
    <n v="36337.5"/>
    <n v="6.4000000000000001E-2"/>
  </r>
  <r>
    <x v="443"/>
    <x v="5"/>
    <x v="3"/>
    <x v="7"/>
    <x v="0"/>
    <n v="22"/>
    <n v="7506"/>
    <n v="8100"/>
    <n v="19890"/>
    <n v="21150"/>
    <n v="1260"/>
    <n v="202.5"/>
    <n v="20092.5"/>
    <n v="5.9574468085106386E-2"/>
  </r>
  <r>
    <x v="443"/>
    <x v="7"/>
    <x v="4"/>
    <x v="15"/>
    <x v="1"/>
    <n v="6"/>
    <n v="3924"/>
    <n v="4230"/>
    <n v="22518"/>
    <n v="24300"/>
    <n v="1782"/>
    <n v="567"/>
    <n v="23085"/>
    <n v="7.3333333333333334E-2"/>
  </r>
  <r>
    <x v="444"/>
    <x v="3"/>
    <x v="1"/>
    <x v="7"/>
    <x v="0"/>
    <n v="6"/>
    <n v="4482"/>
    <n v="4770"/>
    <n v="59670"/>
    <n v="63450"/>
    <n v="3780"/>
    <n v="607.5"/>
    <n v="60277.5"/>
    <n v="5.9574468085106386E-2"/>
  </r>
  <r>
    <x v="445"/>
    <x v="2"/>
    <x v="1"/>
    <x v="1"/>
    <x v="1"/>
    <n v="2"/>
    <n v="3546"/>
    <n v="3780"/>
    <n v="64476"/>
    <n v="69660"/>
    <n v="5184"/>
    <n v="1701"/>
    <n v="66177"/>
    <n v="7.441860465116279E-2"/>
  </r>
  <r>
    <x v="445"/>
    <x v="6"/>
    <x v="2"/>
    <x v="15"/>
    <x v="1"/>
    <n v="24"/>
    <n v="3726"/>
    <n v="3960"/>
    <n v="105084"/>
    <n v="113400"/>
    <n v="8316"/>
    <n v="2646"/>
    <n v="107730"/>
    <n v="7.3333333333333334E-2"/>
  </r>
  <r>
    <x v="445"/>
    <x v="7"/>
    <x v="4"/>
    <x v="0"/>
    <x v="0"/>
    <n v="11"/>
    <n v="2106"/>
    <n v="2250"/>
    <n v="26442"/>
    <n v="28080"/>
    <n v="1638"/>
    <n v="234"/>
    <n v="26676"/>
    <n v="5.8333333333333334E-2"/>
  </r>
  <r>
    <x v="445"/>
    <x v="9"/>
    <x v="3"/>
    <x v="11"/>
    <x v="0"/>
    <n v="10"/>
    <n v="3546"/>
    <n v="3780"/>
    <n v="28368"/>
    <n v="30240"/>
    <n v="1872"/>
    <n v="360"/>
    <n v="28728"/>
    <n v="6.1904761904761907E-2"/>
  </r>
  <r>
    <x v="446"/>
    <x v="2"/>
    <x v="1"/>
    <x v="0"/>
    <x v="0"/>
    <n v="7"/>
    <n v="3384"/>
    <n v="3600"/>
    <n v="50850"/>
    <n v="54000"/>
    <n v="3150"/>
    <n v="450"/>
    <n v="51300"/>
    <n v="5.8333333333333334E-2"/>
  </r>
  <r>
    <x v="446"/>
    <x v="8"/>
    <x v="4"/>
    <x v="15"/>
    <x v="1"/>
    <n v="22"/>
    <n v="2106"/>
    <n v="2250"/>
    <n v="60048"/>
    <n v="64800"/>
    <n v="4752"/>
    <n v="1512"/>
    <n v="61560"/>
    <n v="7.3333333333333334E-2"/>
  </r>
  <r>
    <x v="446"/>
    <x v="2"/>
    <x v="1"/>
    <x v="10"/>
    <x v="0"/>
    <n v="7"/>
    <n v="3924"/>
    <n v="4230"/>
    <n v="94122"/>
    <n v="100170"/>
    <n v="6048"/>
    <n v="1039.5"/>
    <n v="95161.5"/>
    <n v="6.0377358490566038E-2"/>
  </r>
  <r>
    <x v="447"/>
    <x v="5"/>
    <x v="3"/>
    <x v="14"/>
    <x v="0"/>
    <n v="18"/>
    <n v="3582"/>
    <n v="3870"/>
    <n v="73800"/>
    <n v="78750"/>
    <n v="4950"/>
    <n v="1012.5"/>
    <n v="74812.5"/>
    <n v="6.2857142857142861E-2"/>
  </r>
  <r>
    <x v="447"/>
    <x v="7"/>
    <x v="4"/>
    <x v="4"/>
    <x v="0"/>
    <n v="12"/>
    <n v="3582"/>
    <n v="3870"/>
    <n v="73008"/>
    <n v="77760"/>
    <n v="4752"/>
    <n v="864"/>
    <n v="73872"/>
    <n v="6.1111111111111109E-2"/>
  </r>
  <r>
    <x v="447"/>
    <x v="5"/>
    <x v="3"/>
    <x v="3"/>
    <x v="0"/>
    <n v="19"/>
    <n v="3726"/>
    <n v="3960"/>
    <n v="35136"/>
    <n v="37440"/>
    <n v="2304"/>
    <n v="432"/>
    <n v="35568"/>
    <n v="6.1538461538461542E-2"/>
  </r>
  <r>
    <x v="447"/>
    <x v="7"/>
    <x v="4"/>
    <x v="9"/>
    <x v="0"/>
    <n v="23"/>
    <n v="3582"/>
    <n v="3870"/>
    <n v="8424"/>
    <n v="9000"/>
    <n v="576"/>
    <n v="126"/>
    <n v="8550"/>
    <n v="6.4000000000000001E-2"/>
  </r>
  <r>
    <x v="448"/>
    <x v="6"/>
    <x v="2"/>
    <x v="6"/>
    <x v="0"/>
    <n v="3"/>
    <n v="2952"/>
    <n v="3150"/>
    <n v="31914"/>
    <n v="34020"/>
    <n v="2106"/>
    <n v="405"/>
    <n v="32319"/>
    <n v="6.1904761904761907E-2"/>
  </r>
  <r>
    <x v="448"/>
    <x v="3"/>
    <x v="1"/>
    <x v="16"/>
    <x v="0"/>
    <n v="24"/>
    <n v="3978"/>
    <n v="4230"/>
    <n v="67680"/>
    <n v="72000"/>
    <n v="4320"/>
    <n v="720"/>
    <n v="68400"/>
    <n v="0.06"/>
  </r>
  <r>
    <x v="448"/>
    <x v="5"/>
    <x v="3"/>
    <x v="10"/>
    <x v="0"/>
    <n v="25"/>
    <n v="2034"/>
    <n v="2160"/>
    <n v="4482"/>
    <n v="4770"/>
    <n v="288"/>
    <n v="49.5"/>
    <n v="4531.5"/>
    <n v="6.0377358490566038E-2"/>
  </r>
  <r>
    <x v="448"/>
    <x v="6"/>
    <x v="2"/>
    <x v="9"/>
    <x v="0"/>
    <n v="5"/>
    <n v="3924"/>
    <n v="4230"/>
    <n v="18954"/>
    <n v="20250"/>
    <n v="1296"/>
    <n v="283.5"/>
    <n v="19237.5"/>
    <n v="6.4000000000000001E-2"/>
  </r>
  <r>
    <x v="449"/>
    <x v="1"/>
    <x v="0"/>
    <x v="13"/>
    <x v="1"/>
    <n v="2"/>
    <n v="5832"/>
    <n v="6210"/>
    <n v="15696"/>
    <n v="16920"/>
    <n v="1224"/>
    <n v="378"/>
    <n v="16074"/>
    <n v="7.2340425531914887E-2"/>
  </r>
  <r>
    <x v="449"/>
    <x v="5"/>
    <x v="3"/>
    <x v="0"/>
    <x v="0"/>
    <n v="14"/>
    <n v="3546"/>
    <n v="3780"/>
    <n v="32544"/>
    <n v="34560"/>
    <n v="2016"/>
    <n v="288"/>
    <n v="32832"/>
    <n v="5.8333333333333334E-2"/>
  </r>
  <r>
    <x v="449"/>
    <x v="2"/>
    <x v="1"/>
    <x v="16"/>
    <x v="0"/>
    <n v="6"/>
    <n v="2034"/>
    <n v="2160"/>
    <n v="47376"/>
    <n v="50400"/>
    <n v="3024"/>
    <n v="504"/>
    <n v="47880"/>
    <n v="0.06"/>
  </r>
  <r>
    <x v="449"/>
    <x v="2"/>
    <x v="1"/>
    <x v="11"/>
    <x v="0"/>
    <n v="13"/>
    <n v="2034"/>
    <n v="2160"/>
    <n v="39006"/>
    <n v="41580"/>
    <n v="2574"/>
    <n v="495"/>
    <n v="39501"/>
    <n v="6.1904761904761907E-2"/>
  </r>
  <r>
    <x v="450"/>
    <x v="0"/>
    <x v="0"/>
    <x v="15"/>
    <x v="1"/>
    <n v="4"/>
    <n v="3042"/>
    <n v="3240"/>
    <n v="90072"/>
    <n v="97200"/>
    <n v="7128"/>
    <n v="2268"/>
    <n v="92340"/>
    <n v="7.3333333333333334E-2"/>
  </r>
  <r>
    <x v="450"/>
    <x v="3"/>
    <x v="1"/>
    <x v="16"/>
    <x v="0"/>
    <n v="21"/>
    <n v="3042"/>
    <n v="3240"/>
    <n v="23688"/>
    <n v="25200"/>
    <n v="1512"/>
    <n v="252"/>
    <n v="23940"/>
    <n v="0.06"/>
  </r>
  <r>
    <x v="450"/>
    <x v="9"/>
    <x v="3"/>
    <x v="14"/>
    <x v="0"/>
    <n v="16"/>
    <n v="3726"/>
    <n v="3960"/>
    <n v="26568"/>
    <n v="28350"/>
    <n v="1782"/>
    <n v="364.5"/>
    <n v="26932.5"/>
    <n v="6.2857142857142861E-2"/>
  </r>
  <r>
    <x v="450"/>
    <x v="1"/>
    <x v="0"/>
    <x v="9"/>
    <x v="0"/>
    <n v="10"/>
    <n v="2196"/>
    <n v="2340"/>
    <n v="16848"/>
    <n v="18000"/>
    <n v="1152"/>
    <n v="252"/>
    <n v="17100"/>
    <n v="6.4000000000000001E-2"/>
  </r>
  <r>
    <x v="450"/>
    <x v="3"/>
    <x v="1"/>
    <x v="6"/>
    <x v="0"/>
    <n v="3"/>
    <n v="4482"/>
    <n v="4770"/>
    <n v="21276"/>
    <n v="22680"/>
    <n v="1404"/>
    <n v="270"/>
    <n v="21546"/>
    <n v="6.1904761904761907E-2"/>
  </r>
  <r>
    <x v="450"/>
    <x v="6"/>
    <x v="2"/>
    <x v="3"/>
    <x v="0"/>
    <n v="1"/>
    <n v="5148"/>
    <n v="5490"/>
    <n v="54900"/>
    <n v="58500"/>
    <n v="3600"/>
    <n v="675"/>
    <n v="55575"/>
    <n v="6.1538461538461542E-2"/>
  </r>
  <r>
    <x v="450"/>
    <x v="9"/>
    <x v="3"/>
    <x v="2"/>
    <x v="0"/>
    <n v="13"/>
    <n v="3978"/>
    <n v="4230"/>
    <n v="47736"/>
    <n v="50760"/>
    <n v="3024"/>
    <n v="486"/>
    <n v="48222"/>
    <n v="5.9574468085106386E-2"/>
  </r>
  <r>
    <x v="451"/>
    <x v="6"/>
    <x v="2"/>
    <x v="6"/>
    <x v="0"/>
    <n v="15"/>
    <n v="2106"/>
    <n v="2250"/>
    <n v="31914"/>
    <n v="34020"/>
    <n v="2106"/>
    <n v="405"/>
    <n v="32319"/>
    <n v="6.1904761904761907E-2"/>
  </r>
  <r>
    <x v="451"/>
    <x v="9"/>
    <x v="3"/>
    <x v="3"/>
    <x v="0"/>
    <n v="5"/>
    <n v="3978"/>
    <n v="4230"/>
    <n v="13176"/>
    <n v="14040"/>
    <n v="864"/>
    <n v="162"/>
    <n v="13338"/>
    <n v="6.1538461538461542E-2"/>
  </r>
  <r>
    <x v="452"/>
    <x v="3"/>
    <x v="1"/>
    <x v="1"/>
    <x v="1"/>
    <n v="25"/>
    <n v="2034"/>
    <n v="2160"/>
    <n v="71640"/>
    <n v="77400"/>
    <n v="5760"/>
    <n v="1890"/>
    <n v="73530"/>
    <n v="7.441860465116279E-2"/>
  </r>
  <r>
    <x v="452"/>
    <x v="2"/>
    <x v="1"/>
    <x v="4"/>
    <x v="0"/>
    <n v="8"/>
    <n v="2034"/>
    <n v="2160"/>
    <n v="36504"/>
    <n v="38880"/>
    <n v="2376"/>
    <n v="432"/>
    <n v="36936"/>
    <n v="6.1111111111111109E-2"/>
  </r>
  <r>
    <x v="452"/>
    <x v="3"/>
    <x v="1"/>
    <x v="12"/>
    <x v="0"/>
    <n v="21"/>
    <n v="3582"/>
    <n v="3870"/>
    <n v="81972"/>
    <n v="87120"/>
    <n v="5148"/>
    <n v="792"/>
    <n v="82764"/>
    <n v="5.909090909090909E-2"/>
  </r>
  <r>
    <x v="452"/>
    <x v="5"/>
    <x v="3"/>
    <x v="13"/>
    <x v="1"/>
    <n v="16"/>
    <n v="3978"/>
    <n v="4230"/>
    <n v="86328"/>
    <n v="93060"/>
    <n v="6732"/>
    <n v="2079"/>
    <n v="88407"/>
    <n v="7.2340425531914887E-2"/>
  </r>
  <r>
    <x v="453"/>
    <x v="3"/>
    <x v="1"/>
    <x v="13"/>
    <x v="1"/>
    <n v="23"/>
    <n v="2196"/>
    <n v="2340"/>
    <n v="43164"/>
    <n v="46530"/>
    <n v="3366"/>
    <n v="1039.5"/>
    <n v="44203.5"/>
    <n v="7.2340425531914887E-2"/>
  </r>
  <r>
    <x v="453"/>
    <x v="1"/>
    <x v="0"/>
    <x v="1"/>
    <x v="1"/>
    <n v="22"/>
    <n v="3978"/>
    <n v="4230"/>
    <n v="75222"/>
    <n v="81270"/>
    <n v="6048"/>
    <n v="1984.5"/>
    <n v="77206.5"/>
    <n v="7.441860465116279E-2"/>
  </r>
  <r>
    <x v="453"/>
    <x v="9"/>
    <x v="3"/>
    <x v="13"/>
    <x v="1"/>
    <n v="13"/>
    <n v="3978"/>
    <n v="4230"/>
    <n v="62784"/>
    <n v="67680"/>
    <n v="4896"/>
    <n v="1512"/>
    <n v="64296"/>
    <n v="7.2340425531914887E-2"/>
  </r>
  <r>
    <x v="453"/>
    <x v="4"/>
    <x v="2"/>
    <x v="7"/>
    <x v="0"/>
    <n v="27"/>
    <n v="3042"/>
    <n v="3240"/>
    <n v="7956"/>
    <n v="8460"/>
    <n v="504"/>
    <n v="81"/>
    <n v="8037"/>
    <n v="5.9574468085106386E-2"/>
  </r>
  <r>
    <x v="453"/>
    <x v="6"/>
    <x v="2"/>
    <x v="4"/>
    <x v="0"/>
    <n v="27"/>
    <n v="3978"/>
    <n v="4230"/>
    <n v="57798"/>
    <n v="61560"/>
    <n v="3762"/>
    <n v="684"/>
    <n v="58482"/>
    <n v="6.1111111111111109E-2"/>
  </r>
  <r>
    <x v="454"/>
    <x v="5"/>
    <x v="3"/>
    <x v="9"/>
    <x v="0"/>
    <n v="27"/>
    <n v="3978"/>
    <n v="4230"/>
    <n v="27378"/>
    <n v="29250"/>
    <n v="1872"/>
    <n v="409.5"/>
    <n v="27787.5"/>
    <n v="6.4000000000000001E-2"/>
  </r>
  <r>
    <x v="454"/>
    <x v="7"/>
    <x v="4"/>
    <x v="6"/>
    <x v="0"/>
    <n v="27"/>
    <n v="5832"/>
    <n v="6210"/>
    <n v="39006"/>
    <n v="41580"/>
    <n v="2574"/>
    <n v="495"/>
    <n v="39501"/>
    <n v="6.1904761904761907E-2"/>
  </r>
  <r>
    <x v="454"/>
    <x v="1"/>
    <x v="0"/>
    <x v="5"/>
    <x v="0"/>
    <n v="27"/>
    <n v="2196"/>
    <n v="2340"/>
    <n v="64152"/>
    <n v="68310"/>
    <n v="4158"/>
    <n v="742.5"/>
    <n v="64894.5"/>
    <n v="6.0869565217391307E-2"/>
  </r>
  <r>
    <x v="455"/>
    <x v="5"/>
    <x v="3"/>
    <x v="13"/>
    <x v="1"/>
    <n v="27"/>
    <n v="3546"/>
    <n v="3780"/>
    <n v="43164"/>
    <n v="46530"/>
    <n v="3366"/>
    <n v="1039.5"/>
    <n v="44203.5"/>
    <n v="7.2340425531914887E-2"/>
  </r>
  <r>
    <x v="455"/>
    <x v="1"/>
    <x v="0"/>
    <x v="5"/>
    <x v="0"/>
    <n v="12"/>
    <n v="3582"/>
    <n v="3870"/>
    <n v="134136"/>
    <n v="142830"/>
    <n v="8694"/>
    <n v="1552.5"/>
    <n v="135688.5"/>
    <n v="6.0869565217391307E-2"/>
  </r>
  <r>
    <x v="455"/>
    <x v="0"/>
    <x v="0"/>
    <x v="8"/>
    <x v="0"/>
    <n v="18"/>
    <n v="3978"/>
    <n v="4230"/>
    <n v="102960"/>
    <n v="109800"/>
    <n v="6840"/>
    <n v="1350"/>
    <n v="104310"/>
    <n v="6.2295081967213117E-2"/>
  </r>
  <r>
    <x v="455"/>
    <x v="5"/>
    <x v="3"/>
    <x v="4"/>
    <x v="0"/>
    <n v="8"/>
    <n v="3978"/>
    <n v="4230"/>
    <n v="63882"/>
    <n v="68040"/>
    <n v="4158"/>
    <n v="756"/>
    <n v="64638"/>
    <n v="6.1111111111111109E-2"/>
  </r>
  <r>
    <x v="456"/>
    <x v="5"/>
    <x v="3"/>
    <x v="16"/>
    <x v="0"/>
    <n v="21"/>
    <n v="2034"/>
    <n v="2160"/>
    <n v="6768"/>
    <n v="7200"/>
    <n v="432"/>
    <n v="72"/>
    <n v="6840"/>
    <n v="0.06"/>
  </r>
  <r>
    <x v="456"/>
    <x v="8"/>
    <x v="4"/>
    <x v="11"/>
    <x v="0"/>
    <n v="25"/>
    <n v="3042"/>
    <n v="3240"/>
    <n v="31914"/>
    <n v="34020"/>
    <n v="2106"/>
    <n v="405"/>
    <n v="32319"/>
    <n v="6.1904761904761907E-2"/>
  </r>
  <r>
    <x v="456"/>
    <x v="1"/>
    <x v="0"/>
    <x v="13"/>
    <x v="1"/>
    <n v="12"/>
    <n v="5148"/>
    <n v="5490"/>
    <n v="51012"/>
    <n v="54990"/>
    <n v="3978"/>
    <n v="1228.5"/>
    <n v="52240.5"/>
    <n v="7.2340425531914887E-2"/>
  </r>
  <r>
    <x v="456"/>
    <x v="7"/>
    <x v="4"/>
    <x v="5"/>
    <x v="0"/>
    <n v="9"/>
    <n v="2106"/>
    <n v="2250"/>
    <n v="134136"/>
    <n v="142830"/>
    <n v="8694"/>
    <n v="1552.5"/>
    <n v="135688.5"/>
    <n v="6.0869565217391307E-2"/>
  </r>
  <r>
    <x v="457"/>
    <x v="7"/>
    <x v="4"/>
    <x v="0"/>
    <x v="0"/>
    <n v="23"/>
    <n v="4482"/>
    <n v="4770"/>
    <n v="26442"/>
    <n v="28080"/>
    <n v="1638"/>
    <n v="234"/>
    <n v="26676"/>
    <n v="5.8333333333333334E-2"/>
  </r>
  <r>
    <x v="457"/>
    <x v="6"/>
    <x v="2"/>
    <x v="3"/>
    <x v="0"/>
    <n v="23"/>
    <n v="3546"/>
    <n v="3780"/>
    <n v="24156"/>
    <n v="25740"/>
    <n v="1584"/>
    <n v="297"/>
    <n v="24453"/>
    <n v="6.1538461538461542E-2"/>
  </r>
  <r>
    <x v="458"/>
    <x v="1"/>
    <x v="0"/>
    <x v="16"/>
    <x v="0"/>
    <n v="20"/>
    <n v="4482"/>
    <n v="4770"/>
    <n v="6768"/>
    <n v="7200"/>
    <n v="432"/>
    <n v="72"/>
    <n v="6840"/>
    <n v="0.06"/>
  </r>
  <r>
    <x v="458"/>
    <x v="6"/>
    <x v="2"/>
    <x v="5"/>
    <x v="0"/>
    <n v="25"/>
    <n v="4482"/>
    <n v="4770"/>
    <n v="139968"/>
    <n v="149040"/>
    <n v="9072"/>
    <n v="1620"/>
    <n v="141588"/>
    <n v="6.0869565217391307E-2"/>
  </r>
  <r>
    <x v="459"/>
    <x v="0"/>
    <x v="0"/>
    <x v="4"/>
    <x v="0"/>
    <n v="4"/>
    <n v="2034"/>
    <n v="2160"/>
    <n v="57798"/>
    <n v="61560"/>
    <n v="3762"/>
    <n v="684"/>
    <n v="58482"/>
    <n v="6.1111111111111109E-2"/>
  </r>
  <r>
    <x v="460"/>
    <x v="1"/>
    <x v="0"/>
    <x v="14"/>
    <x v="0"/>
    <n v="24"/>
    <n v="3978"/>
    <n v="4230"/>
    <n v="61992"/>
    <n v="66150"/>
    <n v="4158"/>
    <n v="850.5"/>
    <n v="62842.5"/>
    <n v="6.2857142857142861E-2"/>
  </r>
  <r>
    <x v="460"/>
    <x v="5"/>
    <x v="3"/>
    <x v="1"/>
    <x v="1"/>
    <n v="24"/>
    <n v="5832"/>
    <n v="6210"/>
    <n v="28656"/>
    <n v="30960"/>
    <n v="2304"/>
    <n v="756"/>
    <n v="29412"/>
    <n v="7.441860465116279E-2"/>
  </r>
  <r>
    <x v="460"/>
    <x v="0"/>
    <x v="0"/>
    <x v="3"/>
    <x v="0"/>
    <n v="16"/>
    <n v="3978"/>
    <n v="4230"/>
    <n v="52704"/>
    <n v="56160"/>
    <n v="3456"/>
    <n v="648"/>
    <n v="53352"/>
    <n v="6.1538461538461542E-2"/>
  </r>
  <r>
    <x v="460"/>
    <x v="8"/>
    <x v="4"/>
    <x v="9"/>
    <x v="0"/>
    <n v="6"/>
    <n v="3978"/>
    <n v="4230"/>
    <n v="14742"/>
    <n v="15750"/>
    <n v="1008"/>
    <n v="220.5"/>
    <n v="14962.5"/>
    <n v="6.4000000000000001E-2"/>
  </r>
  <r>
    <x v="461"/>
    <x v="1"/>
    <x v="0"/>
    <x v="7"/>
    <x v="0"/>
    <n v="4"/>
    <n v="5148"/>
    <n v="5490"/>
    <n v="19890"/>
    <n v="21150"/>
    <n v="1260"/>
    <n v="202.5"/>
    <n v="20092.5"/>
    <n v="5.9574468085106386E-2"/>
  </r>
  <r>
    <x v="461"/>
    <x v="2"/>
    <x v="1"/>
    <x v="10"/>
    <x v="0"/>
    <n v="24"/>
    <n v="5832"/>
    <n v="6210"/>
    <n v="35856"/>
    <n v="38160"/>
    <n v="2304"/>
    <n v="396"/>
    <n v="36252"/>
    <n v="6.0377358490566038E-2"/>
  </r>
  <r>
    <x v="462"/>
    <x v="9"/>
    <x v="3"/>
    <x v="6"/>
    <x v="0"/>
    <n v="21"/>
    <n v="2034"/>
    <n v="2160"/>
    <n v="21276"/>
    <n v="22680"/>
    <n v="1404"/>
    <n v="270"/>
    <n v="21546"/>
    <n v="6.1904761904761907E-2"/>
  </r>
  <r>
    <x v="462"/>
    <x v="1"/>
    <x v="0"/>
    <x v="15"/>
    <x v="1"/>
    <n v="13"/>
    <n v="5832"/>
    <n v="6210"/>
    <n v="67554"/>
    <n v="72900"/>
    <n v="5346"/>
    <n v="1701"/>
    <n v="69255"/>
    <n v="7.3333333333333334E-2"/>
  </r>
  <r>
    <x v="462"/>
    <x v="0"/>
    <x v="0"/>
    <x v="1"/>
    <x v="1"/>
    <n v="2"/>
    <n v="3546"/>
    <n v="3780"/>
    <n v="17910"/>
    <n v="19350"/>
    <n v="1440"/>
    <n v="472.5"/>
    <n v="18382.5"/>
    <n v="7.441860465116279E-2"/>
  </r>
  <r>
    <x v="462"/>
    <x v="1"/>
    <x v="0"/>
    <x v="15"/>
    <x v="1"/>
    <n v="20"/>
    <n v="3726"/>
    <n v="3960"/>
    <n v="75060"/>
    <n v="81000"/>
    <n v="5940"/>
    <n v="1890"/>
    <n v="76950"/>
    <n v="7.3333333333333334E-2"/>
  </r>
  <r>
    <x v="463"/>
    <x v="0"/>
    <x v="0"/>
    <x v="8"/>
    <x v="0"/>
    <n v="21"/>
    <n v="3978"/>
    <n v="4230"/>
    <n v="10296"/>
    <n v="10980"/>
    <n v="684"/>
    <n v="135"/>
    <n v="10431"/>
    <n v="6.2295081967213117E-2"/>
  </r>
  <r>
    <x v="463"/>
    <x v="4"/>
    <x v="2"/>
    <x v="12"/>
    <x v="0"/>
    <n v="12"/>
    <n v="3042"/>
    <n v="3240"/>
    <n v="89424"/>
    <n v="95040"/>
    <n v="5616"/>
    <n v="864"/>
    <n v="90288"/>
    <n v="5.909090909090909E-2"/>
  </r>
  <r>
    <x v="463"/>
    <x v="4"/>
    <x v="2"/>
    <x v="14"/>
    <x v="0"/>
    <n v="23"/>
    <n v="3546"/>
    <n v="3780"/>
    <n v="17712"/>
    <n v="18900"/>
    <n v="1188"/>
    <n v="243"/>
    <n v="17955"/>
    <n v="6.2857142857142861E-2"/>
  </r>
  <r>
    <x v="464"/>
    <x v="8"/>
    <x v="4"/>
    <x v="11"/>
    <x v="0"/>
    <n v="23"/>
    <n v="4482"/>
    <n v="4770"/>
    <n v="78012"/>
    <n v="83160"/>
    <n v="5148"/>
    <n v="990"/>
    <n v="79002"/>
    <n v="6.1904761904761907E-2"/>
  </r>
  <r>
    <x v="464"/>
    <x v="3"/>
    <x v="1"/>
    <x v="1"/>
    <x v="1"/>
    <n v="24"/>
    <n v="3924"/>
    <n v="4230"/>
    <n v="35820"/>
    <n v="38700"/>
    <n v="2880"/>
    <n v="945"/>
    <n v="36765"/>
    <n v="7.441860465116279E-2"/>
  </r>
  <r>
    <x v="465"/>
    <x v="3"/>
    <x v="1"/>
    <x v="15"/>
    <x v="1"/>
    <n v="25"/>
    <n v="2952"/>
    <n v="3150"/>
    <n v="15012"/>
    <n v="16200"/>
    <n v="1188"/>
    <n v="378"/>
    <n v="15390"/>
    <n v="7.3333333333333334E-2"/>
  </r>
  <r>
    <x v="465"/>
    <x v="7"/>
    <x v="4"/>
    <x v="12"/>
    <x v="0"/>
    <n v="17"/>
    <n v="3726"/>
    <n v="3960"/>
    <n v="52164"/>
    <n v="55440"/>
    <n v="3276"/>
    <n v="504"/>
    <n v="52668"/>
    <n v="5.909090909090909E-2"/>
  </r>
  <r>
    <x v="465"/>
    <x v="1"/>
    <x v="0"/>
    <x v="16"/>
    <x v="0"/>
    <n v="21"/>
    <n v="3978"/>
    <n v="4230"/>
    <n v="84600"/>
    <n v="90000"/>
    <n v="5400"/>
    <n v="900"/>
    <n v="85500"/>
    <n v="0.06"/>
  </r>
  <r>
    <x v="465"/>
    <x v="0"/>
    <x v="0"/>
    <x v="7"/>
    <x v="0"/>
    <n v="9"/>
    <n v="3726"/>
    <n v="3960"/>
    <n v="99450"/>
    <n v="105750"/>
    <n v="6300"/>
    <n v="1012.5"/>
    <n v="100462.5"/>
    <n v="5.9574468085106386E-2"/>
  </r>
  <r>
    <x v="465"/>
    <x v="0"/>
    <x v="0"/>
    <x v="0"/>
    <x v="0"/>
    <n v="11"/>
    <n v="4482"/>
    <n v="4770"/>
    <n v="42714"/>
    <n v="45360"/>
    <n v="2646"/>
    <n v="378"/>
    <n v="43092"/>
    <n v="5.8333333333333334E-2"/>
  </r>
  <r>
    <x v="466"/>
    <x v="1"/>
    <x v="0"/>
    <x v="11"/>
    <x v="0"/>
    <n v="4"/>
    <n v="3582"/>
    <n v="3870"/>
    <n v="67374"/>
    <n v="71820"/>
    <n v="4446"/>
    <n v="855"/>
    <n v="68229"/>
    <n v="6.1904761904761907E-2"/>
  </r>
  <r>
    <x v="466"/>
    <x v="1"/>
    <x v="0"/>
    <x v="4"/>
    <x v="0"/>
    <n v="22"/>
    <n v="4482"/>
    <n v="4770"/>
    <n v="3042"/>
    <n v="3240"/>
    <n v="198"/>
    <n v="36"/>
    <n v="3078"/>
    <n v="6.1111111111111109E-2"/>
  </r>
  <r>
    <x v="466"/>
    <x v="4"/>
    <x v="2"/>
    <x v="0"/>
    <x v="0"/>
    <n v="15"/>
    <n v="3924"/>
    <n v="4230"/>
    <n v="8136"/>
    <n v="8640"/>
    <n v="504"/>
    <n v="72"/>
    <n v="8208"/>
    <n v="5.8333333333333334E-2"/>
  </r>
  <r>
    <x v="466"/>
    <x v="5"/>
    <x v="3"/>
    <x v="10"/>
    <x v="0"/>
    <n v="23"/>
    <n v="7506"/>
    <n v="8100"/>
    <n v="49302"/>
    <n v="52470"/>
    <n v="3168"/>
    <n v="544.5"/>
    <n v="49846.5"/>
    <n v="6.0377358490566038E-2"/>
  </r>
  <r>
    <x v="467"/>
    <x v="6"/>
    <x v="2"/>
    <x v="8"/>
    <x v="0"/>
    <n v="9"/>
    <n v="3546"/>
    <n v="3780"/>
    <n v="30888"/>
    <n v="32940"/>
    <n v="2052"/>
    <n v="405"/>
    <n v="31293"/>
    <n v="6.2295081967213117E-2"/>
  </r>
  <r>
    <x v="467"/>
    <x v="1"/>
    <x v="0"/>
    <x v="15"/>
    <x v="1"/>
    <n v="7"/>
    <n v="3042"/>
    <n v="3240"/>
    <n v="90072"/>
    <n v="97200"/>
    <n v="7128"/>
    <n v="2268"/>
    <n v="92340"/>
    <n v="7.3333333333333334E-2"/>
  </r>
  <r>
    <x v="467"/>
    <x v="9"/>
    <x v="3"/>
    <x v="1"/>
    <x v="1"/>
    <n v="25"/>
    <n v="3042"/>
    <n v="3240"/>
    <n v="10746"/>
    <n v="11610"/>
    <n v="864"/>
    <n v="283.5"/>
    <n v="11029.5"/>
    <n v="7.441860465116279E-2"/>
  </r>
  <r>
    <x v="467"/>
    <x v="6"/>
    <x v="2"/>
    <x v="9"/>
    <x v="0"/>
    <n v="10"/>
    <n v="3978"/>
    <n v="4230"/>
    <n v="4212"/>
    <n v="4500"/>
    <n v="288"/>
    <n v="63"/>
    <n v="4275"/>
    <n v="6.4000000000000001E-2"/>
  </r>
  <r>
    <x v="468"/>
    <x v="9"/>
    <x v="3"/>
    <x v="7"/>
    <x v="0"/>
    <n v="8"/>
    <n v="5148"/>
    <n v="5490"/>
    <n v="91494"/>
    <n v="97290"/>
    <n v="5796"/>
    <n v="931.5"/>
    <n v="92425.5"/>
    <n v="5.9574468085106386E-2"/>
  </r>
  <r>
    <x v="468"/>
    <x v="7"/>
    <x v="4"/>
    <x v="1"/>
    <x v="1"/>
    <n v="18"/>
    <n v="3042"/>
    <n v="3240"/>
    <n v="50148"/>
    <n v="54180"/>
    <n v="4032"/>
    <n v="1323"/>
    <n v="51471"/>
    <n v="7.441860465116279E-2"/>
  </r>
  <r>
    <x v="468"/>
    <x v="6"/>
    <x v="2"/>
    <x v="4"/>
    <x v="0"/>
    <n v="8"/>
    <n v="5148"/>
    <n v="5490"/>
    <n v="39546"/>
    <n v="42120"/>
    <n v="2574"/>
    <n v="468"/>
    <n v="40014"/>
    <n v="6.1111111111111109E-2"/>
  </r>
  <r>
    <x v="468"/>
    <x v="6"/>
    <x v="2"/>
    <x v="2"/>
    <x v="0"/>
    <n v="25"/>
    <n v="7506"/>
    <n v="8100"/>
    <n v="63648"/>
    <n v="67680"/>
    <n v="4032"/>
    <n v="648"/>
    <n v="64296"/>
    <n v="5.9574468085106386E-2"/>
  </r>
  <r>
    <x v="468"/>
    <x v="7"/>
    <x v="4"/>
    <x v="1"/>
    <x v="1"/>
    <n v="7"/>
    <n v="3042"/>
    <n v="3240"/>
    <n v="25074"/>
    <n v="27090"/>
    <n v="2016"/>
    <n v="661.5"/>
    <n v="25735.5"/>
    <n v="7.441860465116279E-2"/>
  </r>
  <r>
    <x v="468"/>
    <x v="8"/>
    <x v="4"/>
    <x v="8"/>
    <x v="0"/>
    <n v="17"/>
    <n v="3978"/>
    <n v="4230"/>
    <n v="113256"/>
    <n v="120780"/>
    <n v="7524"/>
    <n v="1485"/>
    <n v="114741"/>
    <n v="6.2295081967213117E-2"/>
  </r>
  <r>
    <x v="469"/>
    <x v="1"/>
    <x v="0"/>
    <x v="4"/>
    <x v="0"/>
    <n v="3"/>
    <n v="2952"/>
    <n v="3150"/>
    <n v="21294"/>
    <n v="22680"/>
    <n v="1386"/>
    <n v="252"/>
    <n v="21546"/>
    <n v="6.1111111111111109E-2"/>
  </r>
  <r>
    <x v="470"/>
    <x v="2"/>
    <x v="1"/>
    <x v="9"/>
    <x v="0"/>
    <n v="13"/>
    <n v="2034"/>
    <n v="2160"/>
    <n v="14742"/>
    <n v="15750"/>
    <n v="1008"/>
    <n v="220.5"/>
    <n v="14962.5"/>
    <n v="6.4000000000000001E-2"/>
  </r>
  <r>
    <x v="470"/>
    <x v="6"/>
    <x v="2"/>
    <x v="12"/>
    <x v="0"/>
    <n v="17"/>
    <n v="3582"/>
    <n v="3870"/>
    <n v="44712"/>
    <n v="47520"/>
    <n v="2808"/>
    <n v="432"/>
    <n v="45144"/>
    <n v="5.909090909090909E-2"/>
  </r>
  <r>
    <x v="471"/>
    <x v="8"/>
    <x v="4"/>
    <x v="0"/>
    <x v="0"/>
    <n v="22"/>
    <n v="3978"/>
    <n v="4230"/>
    <n v="24408"/>
    <n v="25920"/>
    <n v="1512"/>
    <n v="216"/>
    <n v="24624"/>
    <n v="5.8333333333333334E-2"/>
  </r>
  <r>
    <x v="472"/>
    <x v="5"/>
    <x v="3"/>
    <x v="9"/>
    <x v="0"/>
    <n v="23"/>
    <n v="2196"/>
    <n v="2340"/>
    <n v="25272"/>
    <n v="27000"/>
    <n v="1728"/>
    <n v="378"/>
    <n v="25650"/>
    <n v="6.4000000000000001E-2"/>
  </r>
  <r>
    <x v="472"/>
    <x v="8"/>
    <x v="4"/>
    <x v="5"/>
    <x v="0"/>
    <n v="1"/>
    <n v="2034"/>
    <n v="2160"/>
    <n v="46656"/>
    <n v="49680"/>
    <n v="3024"/>
    <n v="540"/>
    <n v="47196"/>
    <n v="6.0869565217391307E-2"/>
  </r>
  <r>
    <x v="472"/>
    <x v="8"/>
    <x v="4"/>
    <x v="7"/>
    <x v="0"/>
    <n v="25"/>
    <n v="5148"/>
    <n v="5490"/>
    <n v="23868"/>
    <n v="25380"/>
    <n v="1512"/>
    <n v="243"/>
    <n v="24111"/>
    <n v="5.9574468085106386E-2"/>
  </r>
  <r>
    <x v="472"/>
    <x v="3"/>
    <x v="1"/>
    <x v="2"/>
    <x v="0"/>
    <n v="22"/>
    <n v="3384"/>
    <n v="3600"/>
    <n v="55692"/>
    <n v="59220"/>
    <n v="3528"/>
    <n v="567"/>
    <n v="56259"/>
    <n v="5.9574468085106386E-2"/>
  </r>
  <r>
    <x v="472"/>
    <x v="4"/>
    <x v="2"/>
    <x v="9"/>
    <x v="0"/>
    <n v="2"/>
    <n v="3978"/>
    <n v="4230"/>
    <n v="23166"/>
    <n v="24750"/>
    <n v="1584"/>
    <n v="346.5"/>
    <n v="23512.5"/>
    <n v="6.4000000000000001E-2"/>
  </r>
  <r>
    <x v="473"/>
    <x v="3"/>
    <x v="1"/>
    <x v="0"/>
    <x v="0"/>
    <n v="11"/>
    <n v="3582"/>
    <n v="3870"/>
    <n v="40680"/>
    <n v="43200"/>
    <n v="2520"/>
    <n v="360"/>
    <n v="41040"/>
    <n v="5.8333333333333334E-2"/>
  </r>
  <r>
    <x v="473"/>
    <x v="2"/>
    <x v="1"/>
    <x v="1"/>
    <x v="1"/>
    <n v="11"/>
    <n v="3546"/>
    <n v="3780"/>
    <n v="21492"/>
    <n v="23220"/>
    <n v="1728"/>
    <n v="567"/>
    <n v="22059"/>
    <n v="7.441860465116279E-2"/>
  </r>
  <r>
    <x v="473"/>
    <x v="3"/>
    <x v="1"/>
    <x v="9"/>
    <x v="0"/>
    <n v="1"/>
    <n v="7506"/>
    <n v="8100"/>
    <n v="16848"/>
    <n v="18000"/>
    <n v="1152"/>
    <n v="252"/>
    <n v="17100"/>
    <n v="6.4000000000000001E-2"/>
  </r>
  <r>
    <x v="473"/>
    <x v="8"/>
    <x v="4"/>
    <x v="5"/>
    <x v="0"/>
    <n v="14"/>
    <n v="3978"/>
    <n v="4230"/>
    <n v="122472"/>
    <n v="130410"/>
    <n v="7938"/>
    <n v="1417.5"/>
    <n v="123889.5"/>
    <n v="6.0869565217391307E-2"/>
  </r>
  <r>
    <x v="474"/>
    <x v="3"/>
    <x v="1"/>
    <x v="6"/>
    <x v="0"/>
    <n v="11"/>
    <n v="2034"/>
    <n v="2160"/>
    <n v="35460"/>
    <n v="37800"/>
    <n v="2340"/>
    <n v="450"/>
    <n v="35910"/>
    <n v="6.1904761904761907E-2"/>
  </r>
  <r>
    <x v="474"/>
    <x v="3"/>
    <x v="1"/>
    <x v="14"/>
    <x v="0"/>
    <n v="8"/>
    <n v="2952"/>
    <n v="3150"/>
    <n v="73800"/>
    <n v="78750"/>
    <n v="4950"/>
    <n v="1012.5"/>
    <n v="74812.5"/>
    <n v="6.2857142857142861E-2"/>
  </r>
  <r>
    <x v="475"/>
    <x v="4"/>
    <x v="2"/>
    <x v="10"/>
    <x v="0"/>
    <n v="1"/>
    <n v="3546"/>
    <n v="3780"/>
    <n v="58266"/>
    <n v="62010"/>
    <n v="3744"/>
    <n v="643.5"/>
    <n v="58909.5"/>
    <n v="6.0377358490566038E-2"/>
  </r>
  <r>
    <x v="475"/>
    <x v="5"/>
    <x v="3"/>
    <x v="16"/>
    <x v="0"/>
    <n v="24"/>
    <n v="3546"/>
    <n v="3780"/>
    <n v="43992"/>
    <n v="46800"/>
    <n v="2808"/>
    <n v="468"/>
    <n v="44460"/>
    <n v="0.06"/>
  </r>
  <r>
    <x v="475"/>
    <x v="4"/>
    <x v="2"/>
    <x v="8"/>
    <x v="0"/>
    <n v="15"/>
    <n v="3978"/>
    <n v="4230"/>
    <n v="87516"/>
    <n v="93330"/>
    <n v="5814"/>
    <n v="1147.5"/>
    <n v="88663.5"/>
    <n v="6.2295081967213117E-2"/>
  </r>
  <r>
    <x v="476"/>
    <x v="0"/>
    <x v="0"/>
    <x v="11"/>
    <x v="0"/>
    <n v="20"/>
    <n v="3546"/>
    <n v="3780"/>
    <n v="46098"/>
    <n v="49140"/>
    <n v="3042"/>
    <n v="585"/>
    <n v="46683"/>
    <n v="6.1904761904761907E-2"/>
  </r>
  <r>
    <x v="476"/>
    <x v="6"/>
    <x v="2"/>
    <x v="5"/>
    <x v="0"/>
    <n v="1"/>
    <n v="5148"/>
    <n v="5490"/>
    <n v="99144"/>
    <n v="105570"/>
    <n v="6426"/>
    <n v="1147.5"/>
    <n v="100291.5"/>
    <n v="6.0869565217391307E-2"/>
  </r>
  <r>
    <x v="476"/>
    <x v="6"/>
    <x v="2"/>
    <x v="12"/>
    <x v="0"/>
    <n v="5"/>
    <n v="2196"/>
    <n v="2340"/>
    <n v="3726"/>
    <n v="3960"/>
    <n v="234"/>
    <n v="36"/>
    <n v="3762"/>
    <n v="5.909090909090909E-2"/>
  </r>
  <r>
    <x v="477"/>
    <x v="0"/>
    <x v="0"/>
    <x v="5"/>
    <x v="0"/>
    <n v="2"/>
    <n v="3924"/>
    <n v="4230"/>
    <n v="99144"/>
    <n v="105570"/>
    <n v="6426"/>
    <n v="1147.5"/>
    <n v="100291.5"/>
    <n v="6.0869565217391307E-2"/>
  </r>
  <r>
    <x v="477"/>
    <x v="4"/>
    <x v="2"/>
    <x v="4"/>
    <x v="0"/>
    <n v="15"/>
    <n v="3978"/>
    <n v="4230"/>
    <n v="48672"/>
    <n v="51840"/>
    <n v="3168"/>
    <n v="576"/>
    <n v="49248"/>
    <n v="6.1111111111111109E-2"/>
  </r>
  <r>
    <x v="477"/>
    <x v="8"/>
    <x v="4"/>
    <x v="0"/>
    <x v="0"/>
    <n v="24"/>
    <n v="2106"/>
    <n v="2250"/>
    <n v="50850"/>
    <n v="54000"/>
    <n v="3150"/>
    <n v="450"/>
    <n v="51300"/>
    <n v="5.8333333333333334E-2"/>
  </r>
  <r>
    <x v="477"/>
    <x v="1"/>
    <x v="0"/>
    <x v="7"/>
    <x v="0"/>
    <n v="23"/>
    <n v="5148"/>
    <n v="5490"/>
    <n v="83538"/>
    <n v="88830"/>
    <n v="5292"/>
    <n v="850.5"/>
    <n v="84388.5"/>
    <n v="5.9574468085106386E-2"/>
  </r>
  <r>
    <x v="478"/>
    <x v="0"/>
    <x v="0"/>
    <x v="5"/>
    <x v="0"/>
    <n v="20"/>
    <n v="3546"/>
    <n v="3780"/>
    <n v="40824"/>
    <n v="43470"/>
    <n v="2646"/>
    <n v="472.5"/>
    <n v="41296.5"/>
    <n v="6.0869565217391307E-2"/>
  </r>
  <r>
    <x v="478"/>
    <x v="7"/>
    <x v="4"/>
    <x v="16"/>
    <x v="0"/>
    <n v="23"/>
    <n v="3546"/>
    <n v="3780"/>
    <n v="50760"/>
    <n v="54000"/>
    <n v="3240"/>
    <n v="540"/>
    <n v="51300"/>
    <n v="0.06"/>
  </r>
  <r>
    <x v="478"/>
    <x v="5"/>
    <x v="3"/>
    <x v="16"/>
    <x v="0"/>
    <n v="22"/>
    <n v="5148"/>
    <n v="5490"/>
    <n v="81216"/>
    <n v="86400"/>
    <n v="5184"/>
    <n v="864"/>
    <n v="82080"/>
    <n v="0.06"/>
  </r>
  <r>
    <x v="478"/>
    <x v="5"/>
    <x v="3"/>
    <x v="8"/>
    <x v="0"/>
    <n v="10"/>
    <n v="3384"/>
    <n v="3600"/>
    <n v="123552"/>
    <n v="131760"/>
    <n v="8208"/>
    <n v="1620"/>
    <n v="125172"/>
    <n v="6.2295081967213117E-2"/>
  </r>
  <r>
    <x v="478"/>
    <x v="6"/>
    <x v="2"/>
    <x v="1"/>
    <x v="1"/>
    <n v="5"/>
    <n v="3042"/>
    <n v="3240"/>
    <n v="21492"/>
    <n v="23220"/>
    <n v="1728"/>
    <n v="567"/>
    <n v="22059"/>
    <n v="7.441860465116279E-2"/>
  </r>
  <r>
    <x v="479"/>
    <x v="6"/>
    <x v="2"/>
    <x v="13"/>
    <x v="1"/>
    <n v="12"/>
    <n v="3978"/>
    <n v="4230"/>
    <n v="78480"/>
    <n v="84600"/>
    <n v="6120"/>
    <n v="1890"/>
    <n v="80370"/>
    <n v="7.2340425531914887E-2"/>
  </r>
  <r>
    <x v="479"/>
    <x v="6"/>
    <x v="2"/>
    <x v="15"/>
    <x v="1"/>
    <n v="19"/>
    <n v="3978"/>
    <n v="4230"/>
    <n v="105084"/>
    <n v="113400"/>
    <n v="8316"/>
    <n v="2646"/>
    <n v="107730"/>
    <n v="7.3333333333333334E-2"/>
  </r>
  <r>
    <x v="479"/>
    <x v="0"/>
    <x v="0"/>
    <x v="6"/>
    <x v="0"/>
    <n v="18"/>
    <n v="3924"/>
    <n v="4230"/>
    <n v="60282"/>
    <n v="64260"/>
    <n v="3978"/>
    <n v="765"/>
    <n v="61047"/>
    <n v="6.1904761904761907E-2"/>
  </r>
  <r>
    <x v="479"/>
    <x v="2"/>
    <x v="1"/>
    <x v="4"/>
    <x v="0"/>
    <n v="1"/>
    <n v="2952"/>
    <n v="3150"/>
    <n v="18252"/>
    <n v="19440"/>
    <n v="1188"/>
    <n v="216"/>
    <n v="18468"/>
    <n v="6.1111111111111109E-2"/>
  </r>
  <r>
    <x v="479"/>
    <x v="3"/>
    <x v="1"/>
    <x v="1"/>
    <x v="1"/>
    <n v="15"/>
    <n v="3042"/>
    <n v="3240"/>
    <n v="68058"/>
    <n v="73530"/>
    <n v="5472"/>
    <n v="1795.5"/>
    <n v="69853.5"/>
    <n v="7.441860465116279E-2"/>
  </r>
  <r>
    <x v="480"/>
    <x v="9"/>
    <x v="3"/>
    <x v="0"/>
    <x v="0"/>
    <n v="4"/>
    <n v="3978"/>
    <n v="4230"/>
    <n v="30510"/>
    <n v="32400"/>
    <n v="1890"/>
    <n v="270"/>
    <n v="30780"/>
    <n v="5.8333333333333334E-2"/>
  </r>
  <r>
    <x v="480"/>
    <x v="2"/>
    <x v="1"/>
    <x v="12"/>
    <x v="0"/>
    <n v="16"/>
    <n v="2106"/>
    <n v="2250"/>
    <n v="55890"/>
    <n v="59400"/>
    <n v="3510"/>
    <n v="540"/>
    <n v="56430"/>
    <n v="5.909090909090909E-2"/>
  </r>
  <r>
    <x v="480"/>
    <x v="9"/>
    <x v="3"/>
    <x v="8"/>
    <x v="0"/>
    <n v="10"/>
    <n v="2034"/>
    <n v="2160"/>
    <n v="102960"/>
    <n v="109800"/>
    <n v="6840"/>
    <n v="1350"/>
    <n v="104310"/>
    <n v="6.2295081967213117E-2"/>
  </r>
  <r>
    <x v="481"/>
    <x v="3"/>
    <x v="1"/>
    <x v="8"/>
    <x v="0"/>
    <n v="21"/>
    <n v="4482"/>
    <n v="4770"/>
    <n v="15444"/>
    <n v="16470"/>
    <n v="1026"/>
    <n v="202.5"/>
    <n v="15646.5"/>
    <n v="6.2295081967213117E-2"/>
  </r>
  <r>
    <x v="481"/>
    <x v="3"/>
    <x v="1"/>
    <x v="6"/>
    <x v="0"/>
    <n v="7"/>
    <n v="3726"/>
    <n v="3960"/>
    <n v="85104"/>
    <n v="90720"/>
    <n v="5616"/>
    <n v="1080"/>
    <n v="86184"/>
    <n v="6.1904761904761907E-2"/>
  </r>
  <r>
    <x v="482"/>
    <x v="2"/>
    <x v="1"/>
    <x v="9"/>
    <x v="0"/>
    <n v="22"/>
    <n v="2952"/>
    <n v="3150"/>
    <n v="12636"/>
    <n v="13500"/>
    <n v="864"/>
    <n v="189"/>
    <n v="12825"/>
    <n v="6.4000000000000001E-2"/>
  </r>
  <r>
    <x v="482"/>
    <x v="9"/>
    <x v="3"/>
    <x v="8"/>
    <x v="0"/>
    <n v="15"/>
    <n v="3384"/>
    <n v="3600"/>
    <n v="25740"/>
    <n v="27450"/>
    <n v="1710"/>
    <n v="337.5"/>
    <n v="26077.5"/>
    <n v="6.2295081967213117E-2"/>
  </r>
  <r>
    <x v="482"/>
    <x v="0"/>
    <x v="0"/>
    <x v="6"/>
    <x v="0"/>
    <n v="7"/>
    <n v="3546"/>
    <n v="3780"/>
    <n v="10638"/>
    <n v="11340"/>
    <n v="702"/>
    <n v="135"/>
    <n v="10773"/>
    <n v="6.1904761904761907E-2"/>
  </r>
  <r>
    <x v="482"/>
    <x v="1"/>
    <x v="0"/>
    <x v="0"/>
    <x v="0"/>
    <n v="17"/>
    <n v="5148"/>
    <n v="5490"/>
    <n v="32544"/>
    <n v="34560"/>
    <n v="2016"/>
    <n v="288"/>
    <n v="32832"/>
    <n v="5.8333333333333334E-2"/>
  </r>
  <r>
    <x v="482"/>
    <x v="6"/>
    <x v="2"/>
    <x v="1"/>
    <x v="1"/>
    <n v="20"/>
    <n v="2034"/>
    <n v="2160"/>
    <n v="89550"/>
    <n v="96750"/>
    <n v="7200"/>
    <n v="2362.5"/>
    <n v="91912.5"/>
    <n v="7.441860465116279E-2"/>
  </r>
  <r>
    <x v="482"/>
    <x v="6"/>
    <x v="2"/>
    <x v="11"/>
    <x v="0"/>
    <n v="5"/>
    <n v="2196"/>
    <n v="2340"/>
    <n v="70920"/>
    <n v="75600"/>
    <n v="4680"/>
    <n v="900"/>
    <n v="71820"/>
    <n v="6.1904761904761907E-2"/>
  </r>
  <r>
    <x v="483"/>
    <x v="0"/>
    <x v="0"/>
    <x v="10"/>
    <x v="0"/>
    <n v="14"/>
    <n v="3546"/>
    <n v="3780"/>
    <n v="53784"/>
    <n v="57240"/>
    <n v="3456"/>
    <n v="594"/>
    <n v="54378"/>
    <n v="6.0377358490566038E-2"/>
  </r>
  <r>
    <x v="483"/>
    <x v="3"/>
    <x v="1"/>
    <x v="0"/>
    <x v="0"/>
    <n v="6"/>
    <n v="3546"/>
    <n v="3780"/>
    <n v="2034"/>
    <n v="2160"/>
    <n v="126"/>
    <n v="18"/>
    <n v="2052"/>
    <n v="5.8333333333333334E-2"/>
  </r>
  <r>
    <x v="483"/>
    <x v="2"/>
    <x v="1"/>
    <x v="10"/>
    <x v="0"/>
    <n v="22"/>
    <n v="7506"/>
    <n v="8100"/>
    <n v="17928"/>
    <n v="19080"/>
    <n v="1152"/>
    <n v="198"/>
    <n v="18126"/>
    <n v="6.0377358490566038E-2"/>
  </r>
  <r>
    <x v="484"/>
    <x v="0"/>
    <x v="0"/>
    <x v="16"/>
    <x v="0"/>
    <n v="6"/>
    <n v="3924"/>
    <n v="4230"/>
    <n v="81216"/>
    <n v="86400"/>
    <n v="5184"/>
    <n v="864"/>
    <n v="82080"/>
    <n v="0.06"/>
  </r>
  <r>
    <x v="484"/>
    <x v="5"/>
    <x v="3"/>
    <x v="2"/>
    <x v="0"/>
    <n v="6"/>
    <n v="4482"/>
    <n v="4770"/>
    <n v="55692"/>
    <n v="59220"/>
    <n v="3528"/>
    <n v="567"/>
    <n v="56259"/>
    <n v="5.9574468085106386E-2"/>
  </r>
  <r>
    <x v="484"/>
    <x v="7"/>
    <x v="4"/>
    <x v="8"/>
    <x v="0"/>
    <n v="2"/>
    <n v="3546"/>
    <n v="3780"/>
    <n v="41184"/>
    <n v="43920"/>
    <n v="2736"/>
    <n v="540"/>
    <n v="41724"/>
    <n v="6.2295081967213117E-2"/>
  </r>
  <r>
    <x v="485"/>
    <x v="2"/>
    <x v="1"/>
    <x v="12"/>
    <x v="0"/>
    <n v="24"/>
    <n v="3726"/>
    <n v="3960"/>
    <n v="3726"/>
    <n v="3960"/>
    <n v="234"/>
    <n v="36"/>
    <n v="3762"/>
    <n v="5.909090909090909E-2"/>
  </r>
  <r>
    <x v="485"/>
    <x v="6"/>
    <x v="2"/>
    <x v="16"/>
    <x v="0"/>
    <n v="11"/>
    <n v="2106"/>
    <n v="2250"/>
    <n v="64296"/>
    <n v="68400"/>
    <n v="4104"/>
    <n v="684"/>
    <n v="64980"/>
    <n v="0.06"/>
  </r>
  <r>
    <x v="485"/>
    <x v="7"/>
    <x v="4"/>
    <x v="3"/>
    <x v="0"/>
    <n v="10"/>
    <n v="3546"/>
    <n v="3780"/>
    <n v="24156"/>
    <n v="25740"/>
    <n v="1584"/>
    <n v="297"/>
    <n v="24453"/>
    <n v="6.1538461538461542E-2"/>
  </r>
  <r>
    <x v="485"/>
    <x v="8"/>
    <x v="4"/>
    <x v="5"/>
    <x v="0"/>
    <n v="7"/>
    <n v="3384"/>
    <n v="3600"/>
    <n v="52488"/>
    <n v="55890"/>
    <n v="3402"/>
    <n v="607.5"/>
    <n v="53095.5"/>
    <n v="6.0869565217391307E-2"/>
  </r>
  <r>
    <x v="486"/>
    <x v="6"/>
    <x v="2"/>
    <x v="4"/>
    <x v="0"/>
    <n v="22"/>
    <n v="2106"/>
    <n v="2250"/>
    <n v="73008"/>
    <n v="77760"/>
    <n v="4752"/>
    <n v="864"/>
    <n v="73872"/>
    <n v="6.1111111111111109E-2"/>
  </r>
  <r>
    <x v="486"/>
    <x v="9"/>
    <x v="3"/>
    <x v="11"/>
    <x v="0"/>
    <n v="7"/>
    <n v="3924"/>
    <n v="4230"/>
    <n v="81558"/>
    <n v="86940"/>
    <n v="5382"/>
    <n v="1035"/>
    <n v="82593"/>
    <n v="6.1904761904761907E-2"/>
  </r>
  <r>
    <x v="486"/>
    <x v="8"/>
    <x v="4"/>
    <x v="2"/>
    <x v="0"/>
    <n v="18"/>
    <n v="3582"/>
    <n v="3870"/>
    <n v="51714"/>
    <n v="54990"/>
    <n v="3276"/>
    <n v="526.5"/>
    <n v="52240.5"/>
    <n v="5.9574468085106386E-2"/>
  </r>
  <r>
    <x v="487"/>
    <x v="1"/>
    <x v="0"/>
    <x v="10"/>
    <x v="0"/>
    <n v="12"/>
    <n v="3582"/>
    <n v="3870"/>
    <n v="80676"/>
    <n v="85860"/>
    <n v="5184"/>
    <n v="891"/>
    <n v="81567"/>
    <n v="6.0377358490566038E-2"/>
  </r>
  <r>
    <x v="488"/>
    <x v="8"/>
    <x v="4"/>
    <x v="6"/>
    <x v="0"/>
    <n v="19"/>
    <n v="3726"/>
    <n v="3960"/>
    <n v="39006"/>
    <n v="41580"/>
    <n v="2574"/>
    <n v="495"/>
    <n v="39501"/>
    <n v="6.1904761904761907E-2"/>
  </r>
  <r>
    <x v="488"/>
    <x v="7"/>
    <x v="4"/>
    <x v="14"/>
    <x v="0"/>
    <n v="23"/>
    <n v="3582"/>
    <n v="3870"/>
    <n v="59040"/>
    <n v="63000"/>
    <n v="3960"/>
    <n v="810"/>
    <n v="59850"/>
    <n v="6.2857142857142861E-2"/>
  </r>
  <r>
    <x v="488"/>
    <x v="2"/>
    <x v="1"/>
    <x v="1"/>
    <x v="1"/>
    <n v="3"/>
    <n v="2952"/>
    <n v="3150"/>
    <n v="71640"/>
    <n v="77400"/>
    <n v="5760"/>
    <n v="1890"/>
    <n v="73530"/>
    <n v="7.441860465116279E-2"/>
  </r>
  <r>
    <x v="489"/>
    <x v="8"/>
    <x v="4"/>
    <x v="5"/>
    <x v="0"/>
    <n v="24"/>
    <n v="3978"/>
    <n v="4230"/>
    <n v="81648"/>
    <n v="86940"/>
    <n v="5292"/>
    <n v="945"/>
    <n v="82593"/>
    <n v="6.0869565217391307E-2"/>
  </r>
  <r>
    <x v="489"/>
    <x v="2"/>
    <x v="1"/>
    <x v="16"/>
    <x v="0"/>
    <n v="25"/>
    <n v="2034"/>
    <n v="2160"/>
    <n v="37224"/>
    <n v="39600"/>
    <n v="2376"/>
    <n v="396"/>
    <n v="37620"/>
    <n v="0.06"/>
  </r>
  <r>
    <x v="490"/>
    <x v="4"/>
    <x v="2"/>
    <x v="13"/>
    <x v="1"/>
    <n v="5"/>
    <n v="3924"/>
    <n v="4230"/>
    <n v="82404"/>
    <n v="88830"/>
    <n v="6426"/>
    <n v="1984.5"/>
    <n v="84388.5"/>
    <n v="7.2340425531914887E-2"/>
  </r>
  <r>
    <x v="491"/>
    <x v="5"/>
    <x v="3"/>
    <x v="5"/>
    <x v="0"/>
    <n v="2"/>
    <n v="5832"/>
    <n v="6210"/>
    <n v="69984"/>
    <n v="74520"/>
    <n v="4536"/>
    <n v="810"/>
    <n v="70794"/>
    <n v="6.0869565217391307E-2"/>
  </r>
  <r>
    <x v="491"/>
    <x v="1"/>
    <x v="0"/>
    <x v="12"/>
    <x v="0"/>
    <n v="14"/>
    <n v="3546"/>
    <n v="3780"/>
    <n v="40986"/>
    <n v="43560"/>
    <n v="2574"/>
    <n v="396"/>
    <n v="41382"/>
    <n v="5.909090909090909E-2"/>
  </r>
  <r>
    <x v="491"/>
    <x v="5"/>
    <x v="3"/>
    <x v="0"/>
    <x v="0"/>
    <n v="6"/>
    <n v="2034"/>
    <n v="2160"/>
    <n v="6102"/>
    <n v="6480"/>
    <n v="378"/>
    <n v="54"/>
    <n v="6156"/>
    <n v="5.8333333333333334E-2"/>
  </r>
  <r>
    <x v="491"/>
    <x v="5"/>
    <x v="3"/>
    <x v="4"/>
    <x v="0"/>
    <n v="13"/>
    <n v="2034"/>
    <n v="2160"/>
    <n v="24336"/>
    <n v="25920"/>
    <n v="1584"/>
    <n v="288"/>
    <n v="24624"/>
    <n v="6.1111111111111109E-2"/>
  </r>
  <r>
    <x v="491"/>
    <x v="1"/>
    <x v="0"/>
    <x v="12"/>
    <x v="0"/>
    <n v="4"/>
    <n v="3042"/>
    <n v="3240"/>
    <n v="55890"/>
    <n v="59400"/>
    <n v="3510"/>
    <n v="540"/>
    <n v="56430"/>
    <n v="5.909090909090909E-2"/>
  </r>
  <r>
    <x v="492"/>
    <x v="6"/>
    <x v="2"/>
    <x v="13"/>
    <x v="1"/>
    <n v="21"/>
    <n v="3042"/>
    <n v="3240"/>
    <n v="43164"/>
    <n v="46530"/>
    <n v="3366"/>
    <n v="1039.5"/>
    <n v="44203.5"/>
    <n v="7.2340425531914887E-2"/>
  </r>
  <r>
    <x v="492"/>
    <x v="0"/>
    <x v="0"/>
    <x v="11"/>
    <x v="0"/>
    <n v="16"/>
    <n v="3726"/>
    <n v="3960"/>
    <n v="31914"/>
    <n v="34020"/>
    <n v="2106"/>
    <n v="405"/>
    <n v="32319"/>
    <n v="6.1904761904761907E-2"/>
  </r>
  <r>
    <x v="492"/>
    <x v="2"/>
    <x v="1"/>
    <x v="1"/>
    <x v="1"/>
    <n v="10"/>
    <n v="2196"/>
    <n v="2340"/>
    <n v="17910"/>
    <n v="19350"/>
    <n v="1440"/>
    <n v="472.5"/>
    <n v="18382.5"/>
    <n v="7.441860465116279E-2"/>
  </r>
  <r>
    <x v="493"/>
    <x v="8"/>
    <x v="4"/>
    <x v="6"/>
    <x v="0"/>
    <n v="3"/>
    <n v="4482"/>
    <n v="4770"/>
    <n v="67374"/>
    <n v="71820"/>
    <n v="4446"/>
    <n v="855"/>
    <n v="68229"/>
    <n v="6.1904761904761907E-2"/>
  </r>
  <r>
    <x v="493"/>
    <x v="7"/>
    <x v="4"/>
    <x v="10"/>
    <x v="0"/>
    <n v="1"/>
    <n v="5148"/>
    <n v="5490"/>
    <n v="49302"/>
    <n v="52470"/>
    <n v="3168"/>
    <n v="544.5"/>
    <n v="49846.5"/>
    <n v="6.0377358490566038E-2"/>
  </r>
  <r>
    <x v="493"/>
    <x v="9"/>
    <x v="3"/>
    <x v="8"/>
    <x v="0"/>
    <n v="13"/>
    <n v="3978"/>
    <n v="4230"/>
    <n v="102960"/>
    <n v="109800"/>
    <n v="6840"/>
    <n v="1350"/>
    <n v="104310"/>
    <n v="6.2295081967213117E-2"/>
  </r>
  <r>
    <x v="493"/>
    <x v="6"/>
    <x v="2"/>
    <x v="9"/>
    <x v="0"/>
    <n v="15"/>
    <n v="2106"/>
    <n v="2250"/>
    <n v="25272"/>
    <n v="27000"/>
    <n v="1728"/>
    <n v="378"/>
    <n v="25650"/>
    <n v="6.4000000000000001E-2"/>
  </r>
  <r>
    <x v="493"/>
    <x v="1"/>
    <x v="0"/>
    <x v="13"/>
    <x v="1"/>
    <n v="5"/>
    <n v="3978"/>
    <n v="4230"/>
    <n v="78480"/>
    <n v="84600"/>
    <n v="6120"/>
    <n v="1890"/>
    <n v="80370"/>
    <n v="7.2340425531914887E-2"/>
  </r>
  <r>
    <x v="493"/>
    <x v="5"/>
    <x v="3"/>
    <x v="3"/>
    <x v="0"/>
    <n v="25"/>
    <n v="2034"/>
    <n v="2160"/>
    <n v="26352"/>
    <n v="28080"/>
    <n v="1728"/>
    <n v="324"/>
    <n v="26676"/>
    <n v="6.1538461538461542E-2"/>
  </r>
  <r>
    <x v="494"/>
    <x v="6"/>
    <x v="2"/>
    <x v="13"/>
    <x v="1"/>
    <n v="8"/>
    <n v="2034"/>
    <n v="2160"/>
    <n v="11772"/>
    <n v="12690"/>
    <n v="918"/>
    <n v="283.5"/>
    <n v="12055.5"/>
    <n v="7.2340425531914887E-2"/>
  </r>
  <r>
    <x v="494"/>
    <x v="0"/>
    <x v="0"/>
    <x v="2"/>
    <x v="0"/>
    <n v="21"/>
    <n v="3582"/>
    <n v="3870"/>
    <n v="99450"/>
    <n v="105750"/>
    <n v="6300"/>
    <n v="1012.5"/>
    <n v="100462.5"/>
    <n v="5.9574468085106386E-2"/>
  </r>
  <r>
    <x v="494"/>
    <x v="3"/>
    <x v="1"/>
    <x v="16"/>
    <x v="0"/>
    <n v="16"/>
    <n v="3978"/>
    <n v="4230"/>
    <n v="37224"/>
    <n v="39600"/>
    <n v="2376"/>
    <n v="396"/>
    <n v="37620"/>
    <n v="0.06"/>
  </r>
  <r>
    <x v="494"/>
    <x v="6"/>
    <x v="2"/>
    <x v="6"/>
    <x v="0"/>
    <n v="23"/>
    <n v="2196"/>
    <n v="2340"/>
    <n v="60282"/>
    <n v="64260"/>
    <n v="3978"/>
    <n v="765"/>
    <n v="61047"/>
    <n v="6.1904761904761907E-2"/>
  </r>
  <r>
    <x v="494"/>
    <x v="9"/>
    <x v="3"/>
    <x v="4"/>
    <x v="0"/>
    <n v="22"/>
    <n v="3978"/>
    <n v="4230"/>
    <n v="18252"/>
    <n v="19440"/>
    <n v="1188"/>
    <n v="216"/>
    <n v="18468"/>
    <n v="6.1111111111111109E-2"/>
  </r>
  <r>
    <x v="495"/>
    <x v="6"/>
    <x v="2"/>
    <x v="16"/>
    <x v="0"/>
    <n v="13"/>
    <n v="3978"/>
    <n v="4230"/>
    <n v="20304"/>
    <n v="21600"/>
    <n v="1296"/>
    <n v="216"/>
    <n v="20520"/>
    <n v="0.06"/>
  </r>
  <r>
    <x v="495"/>
    <x v="6"/>
    <x v="2"/>
    <x v="2"/>
    <x v="0"/>
    <n v="27"/>
    <n v="3042"/>
    <n v="3240"/>
    <n v="75582"/>
    <n v="80370"/>
    <n v="4788"/>
    <n v="769.5"/>
    <n v="76351.5"/>
    <n v="5.9574468085106386E-2"/>
  </r>
  <r>
    <x v="496"/>
    <x v="4"/>
    <x v="2"/>
    <x v="15"/>
    <x v="1"/>
    <n v="27"/>
    <n v="3978"/>
    <n v="4230"/>
    <n v="60048"/>
    <n v="64800"/>
    <n v="4752"/>
    <n v="1512"/>
    <n v="61560"/>
    <n v="7.3333333333333334E-2"/>
  </r>
  <r>
    <x v="496"/>
    <x v="7"/>
    <x v="4"/>
    <x v="6"/>
    <x v="0"/>
    <n v="27"/>
    <n v="3978"/>
    <n v="4230"/>
    <n v="53190"/>
    <n v="56700"/>
    <n v="3510"/>
    <n v="675"/>
    <n v="53865"/>
    <n v="6.1904761904761907E-2"/>
  </r>
  <r>
    <x v="496"/>
    <x v="1"/>
    <x v="0"/>
    <x v="6"/>
    <x v="0"/>
    <n v="27"/>
    <n v="5832"/>
    <n v="6210"/>
    <n v="24822"/>
    <n v="26460"/>
    <n v="1638"/>
    <n v="315"/>
    <n v="25137"/>
    <n v="6.1904761904761907E-2"/>
  </r>
  <r>
    <x v="497"/>
    <x v="2"/>
    <x v="1"/>
    <x v="13"/>
    <x v="1"/>
    <n v="27"/>
    <n v="2196"/>
    <n v="2340"/>
    <n v="7848"/>
    <n v="8460"/>
    <n v="612"/>
    <n v="189"/>
    <n v="8037"/>
    <n v="7.2340425531914887E-2"/>
  </r>
  <r>
    <x v="497"/>
    <x v="7"/>
    <x v="4"/>
    <x v="9"/>
    <x v="0"/>
    <n v="27"/>
    <n v="3546"/>
    <n v="3780"/>
    <n v="37908"/>
    <n v="40500"/>
    <n v="2592"/>
    <n v="567"/>
    <n v="38475"/>
    <n v="6.4000000000000001E-2"/>
  </r>
  <r>
    <x v="497"/>
    <x v="7"/>
    <x v="4"/>
    <x v="4"/>
    <x v="0"/>
    <n v="12"/>
    <n v="3582"/>
    <n v="3870"/>
    <n v="42588"/>
    <n v="45360"/>
    <n v="2772"/>
    <n v="504"/>
    <n v="43092"/>
    <n v="6.1111111111111109E-2"/>
  </r>
  <r>
    <x v="498"/>
    <x v="3"/>
    <x v="1"/>
    <x v="0"/>
    <x v="0"/>
    <n v="18"/>
    <n v="3978"/>
    <n v="4230"/>
    <n v="12204"/>
    <n v="12960"/>
    <n v="756"/>
    <n v="108"/>
    <n v="12312"/>
    <n v="5.8333333333333334E-2"/>
  </r>
  <r>
    <x v="499"/>
    <x v="6"/>
    <x v="2"/>
    <x v="7"/>
    <x v="0"/>
    <n v="8"/>
    <n v="3978"/>
    <n v="4230"/>
    <n v="79560"/>
    <n v="84600"/>
    <n v="5040"/>
    <n v="810"/>
    <n v="80370"/>
    <n v="5.9574468085106386E-2"/>
  </r>
  <r>
    <x v="499"/>
    <x v="5"/>
    <x v="3"/>
    <x v="10"/>
    <x v="0"/>
    <n v="21"/>
    <n v="2034"/>
    <n v="2160"/>
    <n v="67230"/>
    <n v="71550"/>
    <n v="4320"/>
    <n v="742.5"/>
    <n v="67972.5"/>
    <n v="6.0377358490566038E-2"/>
  </r>
  <r>
    <x v="500"/>
    <x v="8"/>
    <x v="4"/>
    <x v="0"/>
    <x v="0"/>
    <n v="25"/>
    <n v="3042"/>
    <n v="3240"/>
    <n v="10170"/>
    <n v="10800"/>
    <n v="630"/>
    <n v="90"/>
    <n v="10260"/>
    <n v="5.8333333333333334E-2"/>
  </r>
  <r>
    <x v="501"/>
    <x v="5"/>
    <x v="3"/>
    <x v="9"/>
    <x v="0"/>
    <n v="12"/>
    <n v="5148"/>
    <n v="5490"/>
    <n v="4212"/>
    <n v="4500"/>
    <n v="288"/>
    <n v="63"/>
    <n v="4275"/>
    <n v="6.4000000000000001E-2"/>
  </r>
  <r>
    <x v="502"/>
    <x v="9"/>
    <x v="3"/>
    <x v="5"/>
    <x v="0"/>
    <n v="9"/>
    <n v="2106"/>
    <n v="2250"/>
    <n v="17496"/>
    <n v="18630"/>
    <n v="1134"/>
    <n v="202.5"/>
    <n v="17698.5"/>
    <n v="6.0869565217391307E-2"/>
  </r>
  <r>
    <x v="502"/>
    <x v="6"/>
    <x v="2"/>
    <x v="12"/>
    <x v="0"/>
    <n v="23"/>
    <n v="4482"/>
    <n v="4770"/>
    <n v="89424"/>
    <n v="95040"/>
    <n v="5616"/>
    <n v="864"/>
    <n v="90288"/>
    <n v="5.909090909090909E-2"/>
  </r>
  <r>
    <x v="502"/>
    <x v="0"/>
    <x v="0"/>
    <x v="11"/>
    <x v="0"/>
    <n v="23"/>
    <n v="3546"/>
    <n v="3780"/>
    <n v="10638"/>
    <n v="11340"/>
    <n v="702"/>
    <n v="135"/>
    <n v="10773"/>
    <n v="6.1904761904761907E-2"/>
  </r>
  <r>
    <x v="503"/>
    <x v="9"/>
    <x v="3"/>
    <x v="7"/>
    <x v="0"/>
    <n v="20"/>
    <n v="4482"/>
    <n v="4770"/>
    <n v="79560"/>
    <n v="84600"/>
    <n v="5040"/>
    <n v="810"/>
    <n v="80370"/>
    <n v="5.9574468085106386E-2"/>
  </r>
  <r>
    <x v="503"/>
    <x v="0"/>
    <x v="0"/>
    <x v="1"/>
    <x v="1"/>
    <n v="25"/>
    <n v="4482"/>
    <n v="4770"/>
    <n v="89550"/>
    <n v="96750"/>
    <n v="7200"/>
    <n v="2362.5"/>
    <n v="91912.5"/>
    <n v="7.441860465116279E-2"/>
  </r>
  <r>
    <x v="504"/>
    <x v="4"/>
    <x v="2"/>
    <x v="2"/>
    <x v="0"/>
    <n v="4"/>
    <n v="2034"/>
    <n v="2160"/>
    <n v="95472"/>
    <n v="101520"/>
    <n v="6048"/>
    <n v="972"/>
    <n v="96444"/>
    <n v="5.9574468085106386E-2"/>
  </r>
  <r>
    <x v="504"/>
    <x v="1"/>
    <x v="0"/>
    <x v="12"/>
    <x v="0"/>
    <n v="24"/>
    <n v="3978"/>
    <n v="4230"/>
    <n v="59616"/>
    <n v="63360"/>
    <n v="3744"/>
    <n v="576"/>
    <n v="60192"/>
    <n v="5.909090909090909E-2"/>
  </r>
  <r>
    <x v="504"/>
    <x v="8"/>
    <x v="4"/>
    <x v="1"/>
    <x v="1"/>
    <n v="24"/>
    <n v="5832"/>
    <n v="6210"/>
    <n v="32238"/>
    <n v="34830"/>
    <n v="2592"/>
    <n v="850.5"/>
    <n v="33088.5"/>
    <n v="7.441860465116279E-2"/>
  </r>
  <r>
    <x v="504"/>
    <x v="4"/>
    <x v="2"/>
    <x v="2"/>
    <x v="0"/>
    <n v="16"/>
    <n v="3978"/>
    <n v="4230"/>
    <n v="83538"/>
    <n v="88830"/>
    <n v="5292"/>
    <n v="850.5"/>
    <n v="84388.5"/>
    <n v="5.9574468085106386E-2"/>
  </r>
  <r>
    <x v="505"/>
    <x v="5"/>
    <x v="3"/>
    <x v="9"/>
    <x v="0"/>
    <n v="6"/>
    <n v="3978"/>
    <n v="4230"/>
    <n v="27378"/>
    <n v="29250"/>
    <n v="1872"/>
    <n v="409.5"/>
    <n v="27787.5"/>
    <n v="6.4000000000000001E-2"/>
  </r>
  <r>
    <x v="505"/>
    <x v="5"/>
    <x v="3"/>
    <x v="13"/>
    <x v="1"/>
    <n v="4"/>
    <n v="5148"/>
    <n v="5490"/>
    <n v="3924"/>
    <n v="4230"/>
    <n v="306"/>
    <n v="94.5"/>
    <n v="4018.5"/>
    <n v="7.2340425531914887E-2"/>
  </r>
  <r>
    <x v="505"/>
    <x v="0"/>
    <x v="0"/>
    <x v="12"/>
    <x v="0"/>
    <n v="24"/>
    <n v="5832"/>
    <n v="6210"/>
    <n v="48438"/>
    <n v="51480"/>
    <n v="3042"/>
    <n v="468"/>
    <n v="48906"/>
    <n v="5.909090909090909E-2"/>
  </r>
  <r>
    <x v="506"/>
    <x v="8"/>
    <x v="4"/>
    <x v="16"/>
    <x v="0"/>
    <n v="21"/>
    <n v="2034"/>
    <n v="2160"/>
    <n v="77832"/>
    <n v="82800"/>
    <n v="4968"/>
    <n v="828"/>
    <n v="78660"/>
    <n v="0.06"/>
  </r>
  <r>
    <x v="506"/>
    <x v="2"/>
    <x v="1"/>
    <x v="3"/>
    <x v="0"/>
    <n v="13"/>
    <n v="5832"/>
    <n v="6210"/>
    <n v="30744"/>
    <n v="32760"/>
    <n v="2016"/>
    <n v="378"/>
    <n v="31122"/>
    <n v="6.1538461538461542E-2"/>
  </r>
  <r>
    <x v="506"/>
    <x v="2"/>
    <x v="1"/>
    <x v="3"/>
    <x v="0"/>
    <n v="2"/>
    <n v="3546"/>
    <n v="3780"/>
    <n v="54900"/>
    <n v="58500"/>
    <n v="3600"/>
    <n v="675"/>
    <n v="55575"/>
    <n v="6.1538461538461542E-2"/>
  </r>
  <r>
    <x v="506"/>
    <x v="6"/>
    <x v="2"/>
    <x v="4"/>
    <x v="0"/>
    <n v="20"/>
    <n v="3726"/>
    <n v="3960"/>
    <n v="48672"/>
    <n v="51840"/>
    <n v="3168"/>
    <n v="576"/>
    <n v="49248"/>
    <n v="6.1111111111111109E-2"/>
  </r>
  <r>
    <x v="507"/>
    <x v="4"/>
    <x v="2"/>
    <x v="2"/>
    <x v="0"/>
    <n v="21"/>
    <n v="3978"/>
    <n v="4230"/>
    <n v="87516"/>
    <n v="93060"/>
    <n v="5544"/>
    <n v="891"/>
    <n v="88407"/>
    <n v="5.9574468085106386E-2"/>
  </r>
  <r>
    <x v="507"/>
    <x v="5"/>
    <x v="3"/>
    <x v="0"/>
    <x v="0"/>
    <n v="12"/>
    <n v="3042"/>
    <n v="3240"/>
    <n v="20340"/>
    <n v="21600"/>
    <n v="1260"/>
    <n v="180"/>
    <n v="20520"/>
    <n v="5.8333333333333334E-2"/>
  </r>
  <r>
    <x v="508"/>
    <x v="8"/>
    <x v="4"/>
    <x v="5"/>
    <x v="0"/>
    <n v="23"/>
    <n v="3546"/>
    <n v="3780"/>
    <n v="145800"/>
    <n v="155250"/>
    <n v="9450"/>
    <n v="1687.5"/>
    <n v="147487.5"/>
    <n v="6.0869565217391307E-2"/>
  </r>
  <r>
    <x v="508"/>
    <x v="4"/>
    <x v="2"/>
    <x v="9"/>
    <x v="0"/>
    <n v="23"/>
    <n v="4482"/>
    <n v="4770"/>
    <n v="27378"/>
    <n v="29250"/>
    <n v="1872"/>
    <n v="409.5"/>
    <n v="27787.5"/>
    <n v="6.4000000000000001E-2"/>
  </r>
  <r>
    <x v="509"/>
    <x v="7"/>
    <x v="4"/>
    <x v="1"/>
    <x v="1"/>
    <n v="24"/>
    <n v="3924"/>
    <n v="4230"/>
    <n v="17910"/>
    <n v="19350"/>
    <n v="1440"/>
    <n v="472.5"/>
    <n v="18382.5"/>
    <n v="7.441860465116279E-2"/>
  </r>
  <r>
    <x v="509"/>
    <x v="5"/>
    <x v="3"/>
    <x v="12"/>
    <x v="0"/>
    <n v="25"/>
    <n v="2952"/>
    <n v="3150"/>
    <n v="55890"/>
    <n v="59400"/>
    <n v="3510"/>
    <n v="540"/>
    <n v="56430"/>
    <n v="5.909090909090909E-2"/>
  </r>
  <r>
    <x v="510"/>
    <x v="0"/>
    <x v="0"/>
    <x v="6"/>
    <x v="0"/>
    <n v="17"/>
    <n v="3726"/>
    <n v="3960"/>
    <n v="35460"/>
    <n v="37800"/>
    <n v="2340"/>
    <n v="450"/>
    <n v="35910"/>
    <n v="6.1904761904761907E-2"/>
  </r>
  <r>
    <x v="511"/>
    <x v="6"/>
    <x v="2"/>
    <x v="7"/>
    <x v="0"/>
    <n v="21"/>
    <n v="3978"/>
    <n v="4230"/>
    <n v="91494"/>
    <n v="97290"/>
    <n v="5796"/>
    <n v="931.5"/>
    <n v="92425.5"/>
    <n v="5.9574468085106386E-2"/>
  </r>
  <r>
    <x v="512"/>
    <x v="4"/>
    <x v="2"/>
    <x v="16"/>
    <x v="0"/>
    <n v="9"/>
    <n v="3726"/>
    <n v="3960"/>
    <n v="13536"/>
    <n v="14400"/>
    <n v="864"/>
    <n v="144"/>
    <n v="13680"/>
    <n v="0.06"/>
  </r>
  <r>
    <x v="513"/>
    <x v="6"/>
    <x v="2"/>
    <x v="14"/>
    <x v="0"/>
    <n v="11"/>
    <n v="4482"/>
    <n v="4770"/>
    <n v="26568"/>
    <n v="28350"/>
    <n v="1782"/>
    <n v="364.5"/>
    <n v="26932.5"/>
    <n v="6.2857142857142861E-2"/>
  </r>
  <r>
    <x v="513"/>
    <x v="7"/>
    <x v="4"/>
    <x v="7"/>
    <x v="0"/>
    <n v="4"/>
    <n v="3582"/>
    <n v="3870"/>
    <n v="3978"/>
    <n v="4230"/>
    <n v="252"/>
    <n v="40.5"/>
    <n v="4018.5"/>
    <n v="5.9574468085106386E-2"/>
  </r>
  <r>
    <x v="514"/>
    <x v="4"/>
    <x v="2"/>
    <x v="2"/>
    <x v="0"/>
    <n v="22"/>
    <n v="4482"/>
    <n v="4770"/>
    <n v="63648"/>
    <n v="67680"/>
    <n v="4032"/>
    <n v="648"/>
    <n v="64296"/>
    <n v="5.9574468085106386E-2"/>
  </r>
  <r>
    <x v="514"/>
    <x v="4"/>
    <x v="2"/>
    <x v="5"/>
    <x v="0"/>
    <n v="15"/>
    <n v="3924"/>
    <n v="4230"/>
    <n v="110808"/>
    <n v="117990"/>
    <n v="7182"/>
    <n v="1282.5"/>
    <n v="112090.5"/>
    <n v="6.0869565217391307E-2"/>
  </r>
  <r>
    <x v="515"/>
    <x v="9"/>
    <x v="3"/>
    <x v="5"/>
    <x v="0"/>
    <n v="23"/>
    <n v="7506"/>
    <n v="8100"/>
    <n v="34992"/>
    <n v="37260"/>
    <n v="2268"/>
    <n v="405"/>
    <n v="35397"/>
    <n v="6.0869565217391307E-2"/>
  </r>
  <r>
    <x v="515"/>
    <x v="1"/>
    <x v="0"/>
    <x v="16"/>
    <x v="0"/>
    <n v="9"/>
    <n v="3546"/>
    <n v="3780"/>
    <n v="64296"/>
    <n v="68400"/>
    <n v="4104"/>
    <n v="684"/>
    <n v="64980"/>
    <n v="0.06"/>
  </r>
  <r>
    <x v="515"/>
    <x v="1"/>
    <x v="0"/>
    <x v="3"/>
    <x v="0"/>
    <n v="7"/>
    <n v="3042"/>
    <n v="3240"/>
    <n v="8784"/>
    <n v="9360"/>
    <n v="576"/>
    <n v="108"/>
    <n v="8892"/>
    <n v="6.1538461538461542E-2"/>
  </r>
  <r>
    <x v="515"/>
    <x v="1"/>
    <x v="0"/>
    <x v="13"/>
    <x v="1"/>
    <n v="25"/>
    <n v="3042"/>
    <n v="3240"/>
    <n v="35316"/>
    <n v="38070"/>
    <n v="2754"/>
    <n v="850.5"/>
    <n v="36166.5"/>
    <n v="7.2340425531914887E-2"/>
  </r>
  <r>
    <x v="515"/>
    <x v="1"/>
    <x v="0"/>
    <x v="2"/>
    <x v="0"/>
    <n v="10"/>
    <n v="3978"/>
    <n v="4230"/>
    <n v="95472"/>
    <n v="101520"/>
    <n v="6048"/>
    <n v="972"/>
    <n v="96444"/>
    <n v="5.9574468085106386E-2"/>
  </r>
  <r>
    <x v="516"/>
    <x v="5"/>
    <x v="3"/>
    <x v="3"/>
    <x v="0"/>
    <n v="8"/>
    <n v="5148"/>
    <n v="5490"/>
    <n v="52704"/>
    <n v="56160"/>
    <n v="3456"/>
    <n v="648"/>
    <n v="53352"/>
    <n v="6.1538461538461542E-2"/>
  </r>
  <r>
    <x v="516"/>
    <x v="6"/>
    <x v="2"/>
    <x v="11"/>
    <x v="0"/>
    <n v="18"/>
    <n v="3042"/>
    <n v="3240"/>
    <n v="81558"/>
    <n v="86940"/>
    <n v="5382"/>
    <n v="1035"/>
    <n v="82593"/>
    <n v="6.1904761904761907E-2"/>
  </r>
  <r>
    <x v="516"/>
    <x v="7"/>
    <x v="4"/>
    <x v="8"/>
    <x v="0"/>
    <n v="8"/>
    <n v="5148"/>
    <n v="5490"/>
    <n v="5148"/>
    <n v="5490"/>
    <n v="342"/>
    <n v="67.5"/>
    <n v="5215.5"/>
    <n v="6.2295081967213117E-2"/>
  </r>
  <r>
    <x v="516"/>
    <x v="4"/>
    <x v="2"/>
    <x v="6"/>
    <x v="0"/>
    <n v="25"/>
    <n v="7506"/>
    <n v="8100"/>
    <n v="60282"/>
    <n v="64260"/>
    <n v="3978"/>
    <n v="765"/>
    <n v="61047"/>
    <n v="6.1904761904761907E-2"/>
  </r>
  <r>
    <x v="516"/>
    <x v="7"/>
    <x v="4"/>
    <x v="13"/>
    <x v="1"/>
    <n v="7"/>
    <n v="3042"/>
    <n v="3240"/>
    <n v="11772"/>
    <n v="12690"/>
    <n v="918"/>
    <n v="283.5"/>
    <n v="12055.5"/>
    <n v="7.2340425531914887E-2"/>
  </r>
  <r>
    <x v="516"/>
    <x v="2"/>
    <x v="1"/>
    <x v="14"/>
    <x v="0"/>
    <n v="17"/>
    <n v="3978"/>
    <n v="4230"/>
    <n v="14760"/>
    <n v="15750"/>
    <n v="990"/>
    <n v="202.5"/>
    <n v="14962.5"/>
    <n v="6.2857142857142861E-2"/>
  </r>
  <r>
    <x v="516"/>
    <x v="9"/>
    <x v="3"/>
    <x v="16"/>
    <x v="0"/>
    <n v="3"/>
    <n v="2952"/>
    <n v="3150"/>
    <n v="20304"/>
    <n v="21600"/>
    <n v="1296"/>
    <n v="216"/>
    <n v="20520"/>
    <n v="0.06"/>
  </r>
  <r>
    <x v="517"/>
    <x v="4"/>
    <x v="2"/>
    <x v="11"/>
    <x v="0"/>
    <n v="13"/>
    <n v="2034"/>
    <n v="2160"/>
    <n v="7092"/>
    <n v="7560"/>
    <n v="468"/>
    <n v="90"/>
    <n v="7182"/>
    <n v="6.1904761904761907E-2"/>
  </r>
  <r>
    <x v="518"/>
    <x v="3"/>
    <x v="1"/>
    <x v="15"/>
    <x v="1"/>
    <n v="17"/>
    <n v="3582"/>
    <n v="3870"/>
    <n v="135108"/>
    <n v="145800"/>
    <n v="10692"/>
    <n v="3402"/>
    <n v="138510"/>
    <n v="7.3333333333333334E-2"/>
  </r>
  <r>
    <x v="518"/>
    <x v="1"/>
    <x v="0"/>
    <x v="5"/>
    <x v="0"/>
    <n v="22"/>
    <n v="3978"/>
    <n v="4230"/>
    <n v="75816"/>
    <n v="80730"/>
    <n v="4914"/>
    <n v="877.5"/>
    <n v="76693.5"/>
    <n v="6.0869565217391307E-2"/>
  </r>
  <r>
    <x v="518"/>
    <x v="7"/>
    <x v="4"/>
    <x v="14"/>
    <x v="0"/>
    <n v="23"/>
    <n v="2196"/>
    <n v="2340"/>
    <n v="14760"/>
    <n v="15750"/>
    <n v="990"/>
    <n v="202.5"/>
    <n v="14962.5"/>
    <n v="6.2857142857142861E-2"/>
  </r>
  <r>
    <x v="518"/>
    <x v="3"/>
    <x v="1"/>
    <x v="0"/>
    <x v="0"/>
    <n v="1"/>
    <n v="2034"/>
    <n v="2160"/>
    <n v="38646"/>
    <n v="41040"/>
    <n v="2394"/>
    <n v="342"/>
    <n v="38988"/>
    <n v="5.8333333333333334E-2"/>
  </r>
  <r>
    <x v="519"/>
    <x v="5"/>
    <x v="3"/>
    <x v="2"/>
    <x v="0"/>
    <n v="25"/>
    <n v="5148"/>
    <n v="5490"/>
    <n v="99450"/>
    <n v="105750"/>
    <n v="6300"/>
    <n v="1012.5"/>
    <n v="100462.5"/>
    <n v="5.9574468085106386E-2"/>
  </r>
  <r>
    <x v="520"/>
    <x v="1"/>
    <x v="0"/>
    <x v="13"/>
    <x v="1"/>
    <n v="22"/>
    <n v="3384"/>
    <n v="3600"/>
    <n v="39240"/>
    <n v="42300"/>
    <n v="3060"/>
    <n v="945"/>
    <n v="40185"/>
    <n v="7.2340425531914887E-2"/>
  </r>
  <r>
    <x v="520"/>
    <x v="4"/>
    <x v="2"/>
    <x v="5"/>
    <x v="0"/>
    <n v="2"/>
    <n v="3978"/>
    <n v="4230"/>
    <n v="5832"/>
    <n v="6210"/>
    <n v="378"/>
    <n v="67.5"/>
    <n v="5899.5"/>
    <n v="6.0869565217391307E-2"/>
  </r>
  <r>
    <x v="520"/>
    <x v="8"/>
    <x v="4"/>
    <x v="1"/>
    <x v="1"/>
    <n v="11"/>
    <n v="3582"/>
    <n v="3870"/>
    <n v="89550"/>
    <n v="96750"/>
    <n v="7200"/>
    <n v="2362.5"/>
    <n v="91912.5"/>
    <n v="7.441860465116279E-2"/>
  </r>
  <r>
    <x v="521"/>
    <x v="3"/>
    <x v="1"/>
    <x v="6"/>
    <x v="0"/>
    <n v="11"/>
    <n v="3546"/>
    <n v="3780"/>
    <n v="21276"/>
    <n v="22680"/>
    <n v="1404"/>
    <n v="270"/>
    <n v="21546"/>
    <n v="6.1904761904761907E-2"/>
  </r>
  <r>
    <x v="522"/>
    <x v="8"/>
    <x v="4"/>
    <x v="13"/>
    <x v="1"/>
    <n v="1"/>
    <n v="7506"/>
    <n v="8100"/>
    <n v="19620"/>
    <n v="21150"/>
    <n v="1530"/>
    <n v="472.5"/>
    <n v="20092.5"/>
    <n v="7.2340425531914887E-2"/>
  </r>
  <r>
    <x v="522"/>
    <x v="2"/>
    <x v="1"/>
    <x v="6"/>
    <x v="0"/>
    <n v="14"/>
    <n v="3978"/>
    <n v="4230"/>
    <n v="42552"/>
    <n v="45360"/>
    <n v="2808"/>
    <n v="540"/>
    <n v="43092"/>
    <n v="6.1904761904761907E-2"/>
  </r>
  <r>
    <x v="523"/>
    <x v="6"/>
    <x v="2"/>
    <x v="4"/>
    <x v="0"/>
    <n v="11"/>
    <n v="2034"/>
    <n v="2160"/>
    <n v="76050"/>
    <n v="81000"/>
    <n v="4950"/>
    <n v="900"/>
    <n v="76950"/>
    <n v="6.1111111111111109E-2"/>
  </r>
  <r>
    <x v="523"/>
    <x v="0"/>
    <x v="0"/>
    <x v="6"/>
    <x v="0"/>
    <n v="8"/>
    <n v="2952"/>
    <n v="3150"/>
    <n v="74466"/>
    <n v="79380"/>
    <n v="4914"/>
    <n v="945"/>
    <n v="75411"/>
    <n v="6.1904761904761907E-2"/>
  </r>
  <r>
    <x v="523"/>
    <x v="3"/>
    <x v="1"/>
    <x v="6"/>
    <x v="0"/>
    <n v="1"/>
    <n v="3546"/>
    <n v="3780"/>
    <n v="67374"/>
    <n v="71820"/>
    <n v="4446"/>
    <n v="855"/>
    <n v="68229"/>
    <n v="6.1904761904761907E-2"/>
  </r>
  <r>
    <x v="523"/>
    <x v="5"/>
    <x v="3"/>
    <x v="13"/>
    <x v="1"/>
    <n v="24"/>
    <n v="3546"/>
    <n v="3780"/>
    <n v="51012"/>
    <n v="54990"/>
    <n v="3978"/>
    <n v="1228.5"/>
    <n v="52240.5"/>
    <n v="7.2340425531914887E-2"/>
  </r>
  <r>
    <x v="524"/>
    <x v="7"/>
    <x v="4"/>
    <x v="16"/>
    <x v="0"/>
    <n v="15"/>
    <n v="3978"/>
    <n v="4230"/>
    <n v="23688"/>
    <n v="25200"/>
    <n v="1512"/>
    <n v="252"/>
    <n v="23940"/>
    <n v="0.06"/>
  </r>
  <r>
    <x v="525"/>
    <x v="1"/>
    <x v="0"/>
    <x v="11"/>
    <x v="0"/>
    <n v="20"/>
    <n v="3546"/>
    <n v="3780"/>
    <n v="24822"/>
    <n v="26460"/>
    <n v="1638"/>
    <n v="315"/>
    <n v="25137"/>
    <n v="6.1904761904761907E-2"/>
  </r>
  <r>
    <x v="525"/>
    <x v="7"/>
    <x v="4"/>
    <x v="4"/>
    <x v="0"/>
    <n v="1"/>
    <n v="5148"/>
    <n v="5490"/>
    <n v="33462"/>
    <n v="35640"/>
    <n v="2178"/>
    <n v="396"/>
    <n v="33858"/>
    <n v="6.1111111111111109E-2"/>
  </r>
  <r>
    <x v="525"/>
    <x v="5"/>
    <x v="3"/>
    <x v="10"/>
    <x v="0"/>
    <n v="5"/>
    <n v="2196"/>
    <n v="2340"/>
    <n v="44820"/>
    <n v="47700"/>
    <n v="2880"/>
    <n v="495"/>
    <n v="45315"/>
    <n v="6.0377358490566038E-2"/>
  </r>
  <r>
    <x v="525"/>
    <x v="8"/>
    <x v="4"/>
    <x v="4"/>
    <x v="0"/>
    <n v="2"/>
    <n v="3924"/>
    <n v="4230"/>
    <n v="48672"/>
    <n v="51840"/>
    <n v="3168"/>
    <n v="576"/>
    <n v="49248"/>
    <n v="6.1111111111111109E-2"/>
  </r>
  <r>
    <x v="525"/>
    <x v="8"/>
    <x v="4"/>
    <x v="2"/>
    <x v="0"/>
    <n v="15"/>
    <n v="3978"/>
    <n v="4230"/>
    <n v="99450"/>
    <n v="105750"/>
    <n v="6300"/>
    <n v="1012.5"/>
    <n v="100462.5"/>
    <n v="5.9574468085106386E-2"/>
  </r>
  <r>
    <x v="526"/>
    <x v="6"/>
    <x v="2"/>
    <x v="10"/>
    <x v="0"/>
    <n v="24"/>
    <n v="2106"/>
    <n v="2250"/>
    <n v="53784"/>
    <n v="57240"/>
    <n v="3456"/>
    <n v="594"/>
    <n v="54378"/>
    <n v="6.0377358490566038E-2"/>
  </r>
  <r>
    <x v="526"/>
    <x v="6"/>
    <x v="2"/>
    <x v="13"/>
    <x v="1"/>
    <n v="23"/>
    <n v="5148"/>
    <n v="5490"/>
    <n v="82404"/>
    <n v="88830"/>
    <n v="6426"/>
    <n v="1984.5"/>
    <n v="84388.5"/>
    <n v="7.2340425531914887E-2"/>
  </r>
  <r>
    <x v="526"/>
    <x v="4"/>
    <x v="2"/>
    <x v="2"/>
    <x v="0"/>
    <n v="20"/>
    <n v="3546"/>
    <n v="3780"/>
    <n v="35802"/>
    <n v="38070"/>
    <n v="2268"/>
    <n v="364.5"/>
    <n v="36166.5"/>
    <n v="5.9574468085106386E-2"/>
  </r>
  <r>
    <x v="526"/>
    <x v="4"/>
    <x v="2"/>
    <x v="16"/>
    <x v="0"/>
    <n v="23"/>
    <n v="3546"/>
    <n v="3780"/>
    <n v="13536"/>
    <n v="14400"/>
    <n v="864"/>
    <n v="144"/>
    <n v="13680"/>
    <n v="0.06"/>
  </r>
  <r>
    <x v="526"/>
    <x v="8"/>
    <x v="4"/>
    <x v="9"/>
    <x v="0"/>
    <n v="22"/>
    <n v="5148"/>
    <n v="5490"/>
    <n v="31590"/>
    <n v="33750"/>
    <n v="2160"/>
    <n v="472.5"/>
    <n v="32062.5"/>
    <n v="6.4000000000000001E-2"/>
  </r>
  <r>
    <x v="526"/>
    <x v="0"/>
    <x v="0"/>
    <x v="9"/>
    <x v="0"/>
    <n v="10"/>
    <n v="3384"/>
    <n v="3600"/>
    <n v="37908"/>
    <n v="40500"/>
    <n v="2592"/>
    <n v="567"/>
    <n v="38475"/>
    <n v="6.4000000000000001E-2"/>
  </r>
  <r>
    <x v="526"/>
    <x v="9"/>
    <x v="3"/>
    <x v="7"/>
    <x v="0"/>
    <n v="5"/>
    <n v="3042"/>
    <n v="3240"/>
    <n v="83538"/>
    <n v="88830"/>
    <n v="5292"/>
    <n v="850.5"/>
    <n v="84388.5"/>
    <n v="5.9574468085106386E-2"/>
  </r>
  <r>
    <x v="527"/>
    <x v="1"/>
    <x v="0"/>
    <x v="3"/>
    <x v="0"/>
    <n v="12"/>
    <n v="3978"/>
    <n v="4230"/>
    <n v="17568"/>
    <n v="18720"/>
    <n v="1152"/>
    <n v="216"/>
    <n v="17784"/>
    <n v="6.1538461538461542E-2"/>
  </r>
  <r>
    <x v="527"/>
    <x v="2"/>
    <x v="1"/>
    <x v="7"/>
    <x v="0"/>
    <n v="19"/>
    <n v="3978"/>
    <n v="4230"/>
    <n v="51714"/>
    <n v="54990"/>
    <n v="3276"/>
    <n v="526.5"/>
    <n v="52240.5"/>
    <n v="5.9574468085106386E-2"/>
  </r>
  <r>
    <x v="527"/>
    <x v="5"/>
    <x v="3"/>
    <x v="13"/>
    <x v="1"/>
    <n v="18"/>
    <n v="3924"/>
    <n v="4230"/>
    <n v="58860"/>
    <n v="63450"/>
    <n v="4590"/>
    <n v="1417.5"/>
    <n v="60277.5"/>
    <n v="7.2340425531914887E-2"/>
  </r>
  <r>
    <x v="527"/>
    <x v="6"/>
    <x v="2"/>
    <x v="1"/>
    <x v="1"/>
    <n v="1"/>
    <n v="2952"/>
    <n v="3150"/>
    <n v="78804"/>
    <n v="85140"/>
    <n v="6336"/>
    <n v="2079"/>
    <n v="80883"/>
    <n v="7.441860465116279E-2"/>
  </r>
  <r>
    <x v="527"/>
    <x v="0"/>
    <x v="0"/>
    <x v="13"/>
    <x v="1"/>
    <n v="15"/>
    <n v="3042"/>
    <n v="3240"/>
    <n v="94176"/>
    <n v="101520"/>
    <n v="7344"/>
    <n v="2268"/>
    <n v="96444"/>
    <n v="7.2340425531914887E-2"/>
  </r>
  <r>
    <x v="528"/>
    <x v="7"/>
    <x v="4"/>
    <x v="16"/>
    <x v="0"/>
    <n v="4"/>
    <n v="3978"/>
    <n v="4230"/>
    <n v="40608"/>
    <n v="43200"/>
    <n v="2592"/>
    <n v="432"/>
    <n v="41040"/>
    <n v="0.06"/>
  </r>
  <r>
    <x v="528"/>
    <x v="6"/>
    <x v="2"/>
    <x v="4"/>
    <x v="0"/>
    <n v="16"/>
    <n v="2106"/>
    <n v="2250"/>
    <n v="48672"/>
    <n v="51840"/>
    <n v="3168"/>
    <n v="576"/>
    <n v="49248"/>
    <n v="6.1111111111111109E-2"/>
  </r>
  <r>
    <x v="528"/>
    <x v="9"/>
    <x v="3"/>
    <x v="3"/>
    <x v="0"/>
    <n v="10"/>
    <n v="2034"/>
    <n v="2160"/>
    <n v="30744"/>
    <n v="32760"/>
    <n v="2016"/>
    <n v="378"/>
    <n v="31122"/>
    <n v="6.1538461538461542E-2"/>
  </r>
  <r>
    <x v="528"/>
    <x v="7"/>
    <x v="4"/>
    <x v="6"/>
    <x v="0"/>
    <n v="21"/>
    <n v="4482"/>
    <n v="4770"/>
    <n v="46098"/>
    <n v="49140"/>
    <n v="3042"/>
    <n v="585"/>
    <n v="46683"/>
    <n v="6.1904761904761907E-2"/>
  </r>
  <r>
    <x v="528"/>
    <x v="5"/>
    <x v="3"/>
    <x v="12"/>
    <x v="0"/>
    <n v="7"/>
    <n v="3726"/>
    <n v="3960"/>
    <n v="3726"/>
    <n v="3960"/>
    <n v="234"/>
    <n v="36"/>
    <n v="3762"/>
    <n v="5.909090909090909E-2"/>
  </r>
  <r>
    <x v="528"/>
    <x v="8"/>
    <x v="4"/>
    <x v="0"/>
    <x v="0"/>
    <n v="22"/>
    <n v="2952"/>
    <n v="3150"/>
    <n v="12204"/>
    <n v="12960"/>
    <n v="756"/>
    <n v="108"/>
    <n v="12312"/>
    <n v="5.8333333333333334E-2"/>
  </r>
  <r>
    <x v="528"/>
    <x v="6"/>
    <x v="2"/>
    <x v="14"/>
    <x v="0"/>
    <n v="15"/>
    <n v="3384"/>
    <n v="3600"/>
    <n v="73800"/>
    <n v="78750"/>
    <n v="4950"/>
    <n v="1012.5"/>
    <n v="74812.5"/>
    <n v="6.2857142857142861E-2"/>
  </r>
  <r>
    <x v="528"/>
    <x v="0"/>
    <x v="0"/>
    <x v="9"/>
    <x v="0"/>
    <n v="7"/>
    <n v="3546"/>
    <n v="3780"/>
    <n v="14742"/>
    <n v="15750"/>
    <n v="1008"/>
    <n v="220.5"/>
    <n v="14962.5"/>
    <n v="6.4000000000000001E-2"/>
  </r>
  <r>
    <x v="529"/>
    <x v="2"/>
    <x v="1"/>
    <x v="5"/>
    <x v="0"/>
    <n v="17"/>
    <n v="5148"/>
    <n v="5490"/>
    <n v="104976"/>
    <n v="111780"/>
    <n v="6804"/>
    <n v="1215"/>
    <n v="106191"/>
    <n v="6.0869565217391307E-2"/>
  </r>
  <r>
    <x v="530"/>
    <x v="3"/>
    <x v="1"/>
    <x v="2"/>
    <x v="0"/>
    <n v="20"/>
    <n v="2034"/>
    <n v="2160"/>
    <n v="31824"/>
    <n v="33840"/>
    <n v="2016"/>
    <n v="324"/>
    <n v="32148"/>
    <n v="5.9574468085106386E-2"/>
  </r>
  <r>
    <x v="530"/>
    <x v="6"/>
    <x v="2"/>
    <x v="8"/>
    <x v="0"/>
    <n v="5"/>
    <n v="2196"/>
    <n v="2340"/>
    <n v="118404"/>
    <n v="126270"/>
    <n v="7866"/>
    <n v="1552.5"/>
    <n v="119956.5"/>
    <n v="6.2295081967213117E-2"/>
  </r>
  <r>
    <x v="530"/>
    <x v="1"/>
    <x v="0"/>
    <x v="2"/>
    <x v="0"/>
    <n v="14"/>
    <n v="3546"/>
    <n v="3780"/>
    <n v="91494"/>
    <n v="97290"/>
    <n v="5796"/>
    <n v="931.5"/>
    <n v="92425.5"/>
    <n v="5.9574468085106386E-2"/>
  </r>
  <r>
    <x v="531"/>
    <x v="2"/>
    <x v="1"/>
    <x v="16"/>
    <x v="0"/>
    <n v="6"/>
    <n v="3546"/>
    <n v="3780"/>
    <n v="54144"/>
    <n v="57600"/>
    <n v="3456"/>
    <n v="576"/>
    <n v="54720"/>
    <n v="0.06"/>
  </r>
  <r>
    <x v="531"/>
    <x v="8"/>
    <x v="4"/>
    <x v="14"/>
    <x v="0"/>
    <n v="22"/>
    <n v="7506"/>
    <n v="8100"/>
    <n v="44280"/>
    <n v="47250"/>
    <n v="2970"/>
    <n v="607.5"/>
    <n v="44887.5"/>
    <n v="6.2857142857142861E-2"/>
  </r>
  <r>
    <x v="531"/>
    <x v="9"/>
    <x v="3"/>
    <x v="0"/>
    <x v="0"/>
    <n v="6"/>
    <n v="3924"/>
    <n v="4230"/>
    <n v="4068"/>
    <n v="4320"/>
    <n v="252"/>
    <n v="36"/>
    <n v="4104"/>
    <n v="5.8333333333333334E-2"/>
  </r>
  <r>
    <x v="531"/>
    <x v="1"/>
    <x v="0"/>
    <x v="2"/>
    <x v="0"/>
    <n v="6"/>
    <n v="4482"/>
    <n v="4770"/>
    <n v="7956"/>
    <n v="8460"/>
    <n v="504"/>
    <n v="81"/>
    <n v="8037"/>
    <n v="5.9574468085106386E-2"/>
  </r>
  <r>
    <x v="532"/>
    <x v="8"/>
    <x v="4"/>
    <x v="8"/>
    <x v="0"/>
    <n v="2"/>
    <n v="3546"/>
    <n v="3780"/>
    <n v="5148"/>
    <n v="5490"/>
    <n v="342"/>
    <n v="67.5"/>
    <n v="5215.5"/>
    <n v="6.2295081967213117E-2"/>
  </r>
  <r>
    <x v="532"/>
    <x v="3"/>
    <x v="1"/>
    <x v="6"/>
    <x v="0"/>
    <n v="24"/>
    <n v="3726"/>
    <n v="3960"/>
    <n v="49644"/>
    <n v="52920"/>
    <n v="3276"/>
    <n v="630"/>
    <n v="50274"/>
    <n v="6.1904761904761907E-2"/>
  </r>
  <r>
    <x v="532"/>
    <x v="2"/>
    <x v="1"/>
    <x v="3"/>
    <x v="0"/>
    <n v="11"/>
    <n v="2106"/>
    <n v="2250"/>
    <n v="32940"/>
    <n v="35100"/>
    <n v="2160"/>
    <n v="405"/>
    <n v="33345"/>
    <n v="6.1538461538461542E-2"/>
  </r>
  <r>
    <x v="532"/>
    <x v="7"/>
    <x v="4"/>
    <x v="5"/>
    <x v="0"/>
    <n v="10"/>
    <n v="3546"/>
    <n v="3780"/>
    <n v="5832"/>
    <n v="6210"/>
    <n v="378"/>
    <n v="67.5"/>
    <n v="5899.5"/>
    <n v="6.0869565217391307E-2"/>
  </r>
  <r>
    <x v="533"/>
    <x v="0"/>
    <x v="0"/>
    <x v="3"/>
    <x v="0"/>
    <n v="7"/>
    <n v="3384"/>
    <n v="3600"/>
    <n v="28548"/>
    <n v="30420"/>
    <n v="1872"/>
    <n v="351"/>
    <n v="28899"/>
    <n v="6.1538461538461542E-2"/>
  </r>
  <r>
    <x v="533"/>
    <x v="4"/>
    <x v="2"/>
    <x v="4"/>
    <x v="0"/>
    <n v="22"/>
    <n v="2106"/>
    <n v="2250"/>
    <n v="30420"/>
    <n v="32400"/>
    <n v="1980"/>
    <n v="360"/>
    <n v="30780"/>
    <n v="6.1111111111111109E-2"/>
  </r>
  <r>
    <x v="534"/>
    <x v="7"/>
    <x v="4"/>
    <x v="16"/>
    <x v="0"/>
    <n v="7"/>
    <n v="3924"/>
    <n v="4230"/>
    <n v="27072"/>
    <n v="28800"/>
    <n v="1728"/>
    <n v="288"/>
    <n v="27360"/>
    <n v="0.06"/>
  </r>
  <r>
    <x v="534"/>
    <x v="1"/>
    <x v="0"/>
    <x v="0"/>
    <x v="0"/>
    <n v="18"/>
    <n v="3582"/>
    <n v="3870"/>
    <n v="50850"/>
    <n v="54000"/>
    <n v="3150"/>
    <n v="450"/>
    <n v="51300"/>
    <n v="5.8333333333333334E-2"/>
  </r>
  <r>
    <x v="534"/>
    <x v="4"/>
    <x v="2"/>
    <x v="4"/>
    <x v="0"/>
    <n v="12"/>
    <n v="3582"/>
    <n v="3870"/>
    <n v="69966"/>
    <n v="74520"/>
    <n v="4554"/>
    <n v="828"/>
    <n v="70794"/>
    <n v="6.1111111111111109E-2"/>
  </r>
  <r>
    <x v="534"/>
    <x v="7"/>
    <x v="4"/>
    <x v="6"/>
    <x v="0"/>
    <n v="19"/>
    <n v="3726"/>
    <n v="3960"/>
    <n v="7092"/>
    <n v="7560"/>
    <n v="468"/>
    <n v="90"/>
    <n v="7182"/>
    <n v="6.1904761904761907E-2"/>
  </r>
  <r>
    <x v="534"/>
    <x v="5"/>
    <x v="3"/>
    <x v="16"/>
    <x v="0"/>
    <n v="23"/>
    <n v="3582"/>
    <n v="3870"/>
    <n v="6768"/>
    <n v="7200"/>
    <n v="432"/>
    <n v="72"/>
    <n v="6840"/>
    <n v="0.06"/>
  </r>
  <r>
    <x v="535"/>
    <x v="1"/>
    <x v="0"/>
    <x v="1"/>
    <x v="1"/>
    <n v="3"/>
    <n v="2952"/>
    <n v="3150"/>
    <n v="21492"/>
    <n v="23220"/>
    <n v="1728"/>
    <n v="567"/>
    <n v="22059"/>
    <n v="7.441860465116279E-2"/>
  </r>
  <r>
    <x v="535"/>
    <x v="0"/>
    <x v="0"/>
    <x v="16"/>
    <x v="0"/>
    <n v="24"/>
    <n v="3978"/>
    <n v="4230"/>
    <n v="54144"/>
    <n v="57600"/>
    <n v="3456"/>
    <n v="576"/>
    <n v="54720"/>
    <n v="0.06"/>
  </r>
  <r>
    <x v="535"/>
    <x v="9"/>
    <x v="3"/>
    <x v="7"/>
    <x v="0"/>
    <n v="25"/>
    <n v="2034"/>
    <n v="2160"/>
    <n v="91494"/>
    <n v="97290"/>
    <n v="5796"/>
    <n v="931.5"/>
    <n v="92425.5"/>
    <n v="5.9574468085106386E-2"/>
  </r>
  <r>
    <x v="536"/>
    <x v="4"/>
    <x v="2"/>
    <x v="6"/>
    <x v="0"/>
    <n v="5"/>
    <n v="3924"/>
    <n v="4230"/>
    <n v="60282"/>
    <n v="64260"/>
    <n v="3978"/>
    <n v="765"/>
    <n v="61047"/>
    <n v="6.1904761904761907E-2"/>
  </r>
  <r>
    <x v="536"/>
    <x v="6"/>
    <x v="2"/>
    <x v="16"/>
    <x v="0"/>
    <n v="2"/>
    <n v="5832"/>
    <n v="6210"/>
    <n v="60912"/>
    <n v="64800"/>
    <n v="3888"/>
    <n v="648"/>
    <n v="61560"/>
    <n v="0.06"/>
  </r>
  <r>
    <x v="536"/>
    <x v="8"/>
    <x v="4"/>
    <x v="9"/>
    <x v="0"/>
    <n v="14"/>
    <n v="3546"/>
    <n v="3780"/>
    <n v="52650"/>
    <n v="56250"/>
    <n v="3600"/>
    <n v="787.5"/>
    <n v="53437.5"/>
    <n v="6.4000000000000001E-2"/>
  </r>
  <r>
    <x v="536"/>
    <x v="6"/>
    <x v="2"/>
    <x v="6"/>
    <x v="0"/>
    <n v="6"/>
    <n v="2034"/>
    <n v="2160"/>
    <n v="74466"/>
    <n v="79380"/>
    <n v="4914"/>
    <n v="945"/>
    <n v="75411"/>
    <n v="6.1904761904761907E-2"/>
  </r>
  <r>
    <x v="537"/>
    <x v="5"/>
    <x v="3"/>
    <x v="5"/>
    <x v="0"/>
    <n v="13"/>
    <n v="2034"/>
    <n v="2160"/>
    <n v="46656"/>
    <n v="49680"/>
    <n v="3024"/>
    <n v="540"/>
    <n v="47196"/>
    <n v="6.0869565217391307E-2"/>
  </r>
  <r>
    <x v="537"/>
    <x v="2"/>
    <x v="1"/>
    <x v="3"/>
    <x v="0"/>
    <n v="4"/>
    <n v="3042"/>
    <n v="3240"/>
    <n v="15372"/>
    <n v="16380"/>
    <n v="1008"/>
    <n v="189"/>
    <n v="15561"/>
    <n v="6.1538461538461542E-2"/>
  </r>
  <r>
    <x v="538"/>
    <x v="7"/>
    <x v="4"/>
    <x v="15"/>
    <x v="1"/>
    <n v="21"/>
    <n v="3042"/>
    <n v="3240"/>
    <n v="120096"/>
    <n v="129600"/>
    <n v="9504"/>
    <n v="3024"/>
    <n v="123120"/>
    <n v="7.3333333333333334E-2"/>
  </r>
  <r>
    <x v="538"/>
    <x v="0"/>
    <x v="0"/>
    <x v="9"/>
    <x v="0"/>
    <n v="16"/>
    <n v="3726"/>
    <n v="3960"/>
    <n v="40014"/>
    <n v="42750"/>
    <n v="2736"/>
    <n v="598.5"/>
    <n v="40612.5"/>
    <n v="6.4000000000000001E-2"/>
  </r>
  <r>
    <x v="538"/>
    <x v="7"/>
    <x v="4"/>
    <x v="10"/>
    <x v="0"/>
    <n v="10"/>
    <n v="2196"/>
    <n v="2340"/>
    <n v="98604"/>
    <n v="104940"/>
    <n v="6336"/>
    <n v="1089"/>
    <n v="99693"/>
    <n v="6.0377358490566038E-2"/>
  </r>
  <r>
    <x v="538"/>
    <x v="8"/>
    <x v="4"/>
    <x v="13"/>
    <x v="1"/>
    <n v="3"/>
    <n v="4482"/>
    <n v="4770"/>
    <n v="3924"/>
    <n v="4230"/>
    <n v="306"/>
    <n v="94.5"/>
    <n v="4018.5"/>
    <n v="7.2340425531914887E-2"/>
  </r>
  <r>
    <x v="538"/>
    <x v="2"/>
    <x v="1"/>
    <x v="14"/>
    <x v="0"/>
    <n v="1"/>
    <n v="5148"/>
    <n v="5490"/>
    <n v="29520"/>
    <n v="31500"/>
    <n v="1980"/>
    <n v="405"/>
    <n v="29925"/>
    <n v="6.2857142857142861E-2"/>
  </r>
  <r>
    <x v="539"/>
    <x v="1"/>
    <x v="0"/>
    <x v="10"/>
    <x v="0"/>
    <n v="13"/>
    <n v="3978"/>
    <n v="4230"/>
    <n v="94122"/>
    <n v="100170"/>
    <n v="6048"/>
    <n v="1039.5"/>
    <n v="95161.5"/>
    <n v="6.0377358490566038E-2"/>
  </r>
  <r>
    <x v="539"/>
    <x v="2"/>
    <x v="1"/>
    <x v="13"/>
    <x v="1"/>
    <n v="15"/>
    <n v="2106"/>
    <n v="2250"/>
    <n v="23544"/>
    <n v="25380"/>
    <n v="1836"/>
    <n v="567"/>
    <n v="24111"/>
    <n v="7.2340425531914887E-2"/>
  </r>
  <r>
    <x v="539"/>
    <x v="9"/>
    <x v="3"/>
    <x v="16"/>
    <x v="0"/>
    <n v="5"/>
    <n v="3978"/>
    <n v="4230"/>
    <n v="57528"/>
    <n v="61200"/>
    <n v="3672"/>
    <n v="612"/>
    <n v="58140"/>
    <n v="0.06"/>
  </r>
  <r>
    <x v="539"/>
    <x v="3"/>
    <x v="1"/>
    <x v="4"/>
    <x v="0"/>
    <n v="25"/>
    <n v="2034"/>
    <n v="2160"/>
    <n v="12168"/>
    <n v="12960"/>
    <n v="792"/>
    <n v="144"/>
    <n v="12312"/>
    <n v="6.1111111111111109E-2"/>
  </r>
  <r>
    <x v="539"/>
    <x v="3"/>
    <x v="1"/>
    <x v="13"/>
    <x v="1"/>
    <n v="8"/>
    <n v="2034"/>
    <n v="2160"/>
    <n v="58860"/>
    <n v="63450"/>
    <n v="4590"/>
    <n v="1417.5"/>
    <n v="60277.5"/>
    <n v="7.2340425531914887E-2"/>
  </r>
  <r>
    <x v="540"/>
    <x v="6"/>
    <x v="2"/>
    <x v="4"/>
    <x v="0"/>
    <n v="21"/>
    <n v="3582"/>
    <n v="3870"/>
    <n v="69966"/>
    <n v="74520"/>
    <n v="4554"/>
    <n v="828"/>
    <n v="70794"/>
    <n v="6.1111111111111109E-2"/>
  </r>
  <r>
    <x v="541"/>
    <x v="5"/>
    <x v="3"/>
    <x v="1"/>
    <x v="1"/>
    <n v="16"/>
    <n v="3978"/>
    <n v="4230"/>
    <n v="68058"/>
    <n v="73530"/>
    <n v="5472"/>
    <n v="1795.5"/>
    <n v="69853.5"/>
    <n v="7.441860465116279E-2"/>
  </r>
  <r>
    <x v="541"/>
    <x v="3"/>
    <x v="1"/>
    <x v="14"/>
    <x v="0"/>
    <n v="23"/>
    <n v="2196"/>
    <n v="2340"/>
    <n v="44280"/>
    <n v="47250"/>
    <n v="2970"/>
    <n v="607.5"/>
    <n v="44887.5"/>
    <n v="6.2857142857142861E-2"/>
  </r>
  <r>
    <x v="542"/>
    <x v="8"/>
    <x v="4"/>
    <x v="7"/>
    <x v="0"/>
    <n v="22"/>
    <n v="3978"/>
    <n v="4230"/>
    <n v="51714"/>
    <n v="54990"/>
    <n v="3276"/>
    <n v="526.5"/>
    <n v="52240.5"/>
    <n v="5.9574468085106386E-2"/>
  </r>
  <r>
    <x v="542"/>
    <x v="2"/>
    <x v="1"/>
    <x v="8"/>
    <x v="0"/>
    <n v="13"/>
    <n v="3978"/>
    <n v="4230"/>
    <n v="108108"/>
    <n v="115290"/>
    <n v="7182"/>
    <n v="1417.5"/>
    <n v="109525.5"/>
    <n v="6.2295081967213117E-2"/>
  </r>
  <r>
    <x v="542"/>
    <x v="4"/>
    <x v="2"/>
    <x v="16"/>
    <x v="0"/>
    <n v="27"/>
    <n v="3042"/>
    <n v="3240"/>
    <n v="60912"/>
    <n v="64800"/>
    <n v="3888"/>
    <n v="648"/>
    <n v="61560"/>
    <n v="0.06"/>
  </r>
  <r>
    <x v="542"/>
    <x v="6"/>
    <x v="2"/>
    <x v="12"/>
    <x v="0"/>
    <n v="27"/>
    <n v="3978"/>
    <n v="4230"/>
    <n v="11178"/>
    <n v="11880"/>
    <n v="702"/>
    <n v="108"/>
    <n v="11286"/>
    <n v="5.909090909090909E-2"/>
  </r>
  <r>
    <x v="543"/>
    <x v="0"/>
    <x v="0"/>
    <x v="8"/>
    <x v="0"/>
    <n v="27"/>
    <n v="3978"/>
    <n v="4230"/>
    <n v="87516"/>
    <n v="93330"/>
    <n v="5814"/>
    <n v="1147.5"/>
    <n v="88663.5"/>
    <n v="6.2295081967213117E-2"/>
  </r>
  <r>
    <x v="543"/>
    <x v="1"/>
    <x v="0"/>
    <x v="16"/>
    <x v="0"/>
    <n v="27"/>
    <n v="5832"/>
    <n v="6210"/>
    <n v="57528"/>
    <n v="61200"/>
    <n v="3672"/>
    <n v="612"/>
    <n v="58140"/>
    <n v="0.06"/>
  </r>
  <r>
    <x v="543"/>
    <x v="0"/>
    <x v="0"/>
    <x v="14"/>
    <x v="0"/>
    <n v="27"/>
    <n v="2196"/>
    <n v="2340"/>
    <n v="64944"/>
    <n v="69300"/>
    <n v="4356"/>
    <n v="891"/>
    <n v="65835"/>
    <n v="6.2857142857142861E-2"/>
  </r>
  <r>
    <x v="544"/>
    <x v="8"/>
    <x v="4"/>
    <x v="13"/>
    <x v="1"/>
    <n v="27"/>
    <n v="3546"/>
    <n v="3780"/>
    <n v="15696"/>
    <n v="16920"/>
    <n v="1224"/>
    <n v="378"/>
    <n v="16074"/>
    <n v="7.2340425531914887E-2"/>
  </r>
  <r>
    <x v="544"/>
    <x v="0"/>
    <x v="0"/>
    <x v="9"/>
    <x v="0"/>
    <n v="12"/>
    <n v="3582"/>
    <n v="3870"/>
    <n v="31590"/>
    <n v="33750"/>
    <n v="2160"/>
    <n v="472.5"/>
    <n v="32062.5"/>
    <n v="6.4000000000000001E-2"/>
  </r>
  <r>
    <x v="545"/>
    <x v="0"/>
    <x v="0"/>
    <x v="6"/>
    <x v="0"/>
    <n v="18"/>
    <n v="3978"/>
    <n v="4230"/>
    <n v="49644"/>
    <n v="52920"/>
    <n v="3276"/>
    <n v="630"/>
    <n v="50274"/>
    <n v="6.1904761904761907E-2"/>
  </r>
  <r>
    <x v="545"/>
    <x v="7"/>
    <x v="4"/>
    <x v="13"/>
    <x v="1"/>
    <n v="8"/>
    <n v="3978"/>
    <n v="4230"/>
    <n v="31392"/>
    <n v="33840"/>
    <n v="2448"/>
    <n v="756"/>
    <n v="32148"/>
    <n v="7.2340425531914887E-2"/>
  </r>
  <r>
    <x v="545"/>
    <x v="3"/>
    <x v="1"/>
    <x v="16"/>
    <x v="0"/>
    <n v="21"/>
    <n v="2034"/>
    <n v="2160"/>
    <n v="37224"/>
    <n v="39600"/>
    <n v="2376"/>
    <n v="396"/>
    <n v="37620"/>
    <n v="0.06"/>
  </r>
  <r>
    <x v="545"/>
    <x v="1"/>
    <x v="0"/>
    <x v="0"/>
    <x v="0"/>
    <n v="25"/>
    <n v="3042"/>
    <n v="3240"/>
    <n v="16272"/>
    <n v="17280"/>
    <n v="1008"/>
    <n v="144"/>
    <n v="16416"/>
    <n v="5.8333333333333334E-2"/>
  </r>
  <r>
    <x v="546"/>
    <x v="5"/>
    <x v="3"/>
    <x v="3"/>
    <x v="0"/>
    <n v="12"/>
    <n v="5148"/>
    <n v="5490"/>
    <n v="32940"/>
    <n v="35100"/>
    <n v="2160"/>
    <n v="405"/>
    <n v="33345"/>
    <n v="6.1538461538461542E-2"/>
  </r>
  <r>
    <x v="546"/>
    <x v="7"/>
    <x v="4"/>
    <x v="10"/>
    <x v="0"/>
    <n v="9"/>
    <n v="2106"/>
    <n v="2250"/>
    <n v="49302"/>
    <n v="52470"/>
    <n v="3168"/>
    <n v="544.5"/>
    <n v="49846.5"/>
    <n v="6.0377358490566038E-2"/>
  </r>
  <r>
    <x v="547"/>
    <x v="1"/>
    <x v="0"/>
    <x v="3"/>
    <x v="0"/>
    <n v="23"/>
    <n v="4482"/>
    <n v="4770"/>
    <n v="30744"/>
    <n v="32760"/>
    <n v="2016"/>
    <n v="378"/>
    <n v="31122"/>
    <n v="6.1538461538461542E-2"/>
  </r>
  <r>
    <x v="547"/>
    <x v="5"/>
    <x v="3"/>
    <x v="12"/>
    <x v="0"/>
    <n v="23"/>
    <n v="3546"/>
    <n v="3780"/>
    <n v="63342"/>
    <n v="67320"/>
    <n v="3978"/>
    <n v="612"/>
    <n v="63954"/>
    <n v="5.909090909090909E-2"/>
  </r>
  <r>
    <x v="547"/>
    <x v="1"/>
    <x v="0"/>
    <x v="10"/>
    <x v="0"/>
    <n v="20"/>
    <n v="4482"/>
    <n v="4770"/>
    <n v="26892"/>
    <n v="28620"/>
    <n v="1728"/>
    <n v="297"/>
    <n v="27189"/>
    <n v="6.0377358490566038E-2"/>
  </r>
  <r>
    <x v="547"/>
    <x v="0"/>
    <x v="0"/>
    <x v="1"/>
    <x v="1"/>
    <n v="25"/>
    <n v="4482"/>
    <n v="4770"/>
    <n v="35820"/>
    <n v="38700"/>
    <n v="2880"/>
    <n v="945"/>
    <n v="36765"/>
    <n v="7.441860465116279E-2"/>
  </r>
  <r>
    <x v="547"/>
    <x v="4"/>
    <x v="2"/>
    <x v="7"/>
    <x v="0"/>
    <n v="4"/>
    <n v="2034"/>
    <n v="2160"/>
    <n v="79560"/>
    <n v="84600"/>
    <n v="5040"/>
    <n v="810"/>
    <n v="80370"/>
    <n v="5.9574468085106386E-2"/>
  </r>
  <r>
    <x v="547"/>
    <x v="5"/>
    <x v="3"/>
    <x v="0"/>
    <x v="0"/>
    <n v="24"/>
    <n v="3978"/>
    <n v="4230"/>
    <n v="8136"/>
    <n v="8640"/>
    <n v="504"/>
    <n v="72"/>
    <n v="8208"/>
    <n v="5.8333333333333334E-2"/>
  </r>
  <r>
    <x v="548"/>
    <x v="3"/>
    <x v="1"/>
    <x v="11"/>
    <x v="0"/>
    <n v="24"/>
    <n v="5832"/>
    <n v="6210"/>
    <n v="31914"/>
    <n v="34020"/>
    <n v="2106"/>
    <n v="405"/>
    <n v="32319"/>
    <n v="6.1904761904761907E-2"/>
  </r>
  <r>
    <x v="548"/>
    <x v="2"/>
    <x v="1"/>
    <x v="5"/>
    <x v="0"/>
    <n v="16"/>
    <n v="3978"/>
    <n v="4230"/>
    <n v="52488"/>
    <n v="55890"/>
    <n v="3402"/>
    <n v="607.5"/>
    <n v="53095.5"/>
    <n v="6.0869565217391307E-2"/>
  </r>
  <r>
    <x v="549"/>
    <x v="1"/>
    <x v="0"/>
    <x v="6"/>
    <x v="0"/>
    <n v="6"/>
    <n v="3978"/>
    <n v="4230"/>
    <n v="60282"/>
    <n v="64260"/>
    <n v="3978"/>
    <n v="765"/>
    <n v="61047"/>
    <n v="6.1904761904761907E-2"/>
  </r>
  <r>
    <x v="549"/>
    <x v="3"/>
    <x v="1"/>
    <x v="3"/>
    <x v="0"/>
    <n v="4"/>
    <n v="5148"/>
    <n v="5490"/>
    <n v="37332"/>
    <n v="39780"/>
    <n v="2448"/>
    <n v="459"/>
    <n v="37791"/>
    <n v="6.1538461538461542E-2"/>
  </r>
  <r>
    <x v="550"/>
    <x v="2"/>
    <x v="1"/>
    <x v="7"/>
    <x v="0"/>
    <n v="24"/>
    <n v="5832"/>
    <n v="6210"/>
    <n v="87516"/>
    <n v="93060"/>
    <n v="5544"/>
    <n v="891"/>
    <n v="88407"/>
    <n v="5.9574468085106386E-2"/>
  </r>
  <r>
    <x v="550"/>
    <x v="2"/>
    <x v="1"/>
    <x v="0"/>
    <x v="0"/>
    <n v="21"/>
    <n v="2034"/>
    <n v="2160"/>
    <n v="10170"/>
    <n v="10800"/>
    <n v="630"/>
    <n v="90"/>
    <n v="10260"/>
    <n v="5.8333333333333334E-2"/>
  </r>
  <r>
    <x v="550"/>
    <x v="5"/>
    <x v="3"/>
    <x v="11"/>
    <x v="0"/>
    <n v="13"/>
    <n v="5832"/>
    <n v="6210"/>
    <n v="85104"/>
    <n v="90720"/>
    <n v="5616"/>
    <n v="1080"/>
    <n v="86184"/>
    <n v="6.1904761904761907E-2"/>
  </r>
  <r>
    <x v="551"/>
    <x v="7"/>
    <x v="4"/>
    <x v="11"/>
    <x v="0"/>
    <n v="2"/>
    <n v="3546"/>
    <n v="3780"/>
    <n v="81558"/>
    <n v="86940"/>
    <n v="5382"/>
    <n v="1035"/>
    <n v="82593"/>
    <n v="6.1904761904761907E-2"/>
  </r>
  <r>
    <x v="551"/>
    <x v="8"/>
    <x v="4"/>
    <x v="7"/>
    <x v="0"/>
    <n v="20"/>
    <n v="3726"/>
    <n v="3960"/>
    <n v="63648"/>
    <n v="67680"/>
    <n v="4032"/>
    <n v="648"/>
    <n v="64296"/>
    <n v="5.9574468085106386E-2"/>
  </r>
  <r>
    <x v="552"/>
    <x v="3"/>
    <x v="1"/>
    <x v="2"/>
    <x v="0"/>
    <n v="21"/>
    <n v="3978"/>
    <n v="4230"/>
    <n v="39780"/>
    <n v="42300"/>
    <n v="2520"/>
    <n v="405"/>
    <n v="40185"/>
    <n v="5.9574468085106386E-2"/>
  </r>
  <r>
    <x v="552"/>
    <x v="8"/>
    <x v="4"/>
    <x v="1"/>
    <x v="1"/>
    <n v="12"/>
    <n v="3042"/>
    <n v="3240"/>
    <n v="50148"/>
    <n v="54180"/>
    <n v="4032"/>
    <n v="1323"/>
    <n v="51471"/>
    <n v="7.441860465116279E-2"/>
  </r>
  <r>
    <x v="552"/>
    <x v="1"/>
    <x v="0"/>
    <x v="5"/>
    <x v="0"/>
    <n v="23"/>
    <n v="3546"/>
    <n v="3780"/>
    <n v="139968"/>
    <n v="149040"/>
    <n v="9072"/>
    <n v="1620"/>
    <n v="141588"/>
    <n v="6.0869565217391307E-2"/>
  </r>
  <r>
    <x v="553"/>
    <x v="7"/>
    <x v="4"/>
    <x v="5"/>
    <x v="0"/>
    <n v="23"/>
    <n v="4482"/>
    <n v="4770"/>
    <n v="23328"/>
    <n v="24840"/>
    <n v="1512"/>
    <n v="270"/>
    <n v="23598"/>
    <n v="6.0869565217391307E-2"/>
  </r>
  <r>
    <x v="553"/>
    <x v="4"/>
    <x v="2"/>
    <x v="0"/>
    <x v="0"/>
    <n v="24"/>
    <n v="3924"/>
    <n v="4230"/>
    <n v="32544"/>
    <n v="34560"/>
    <n v="2016"/>
    <n v="288"/>
    <n v="32832"/>
    <n v="5.8333333333333334E-2"/>
  </r>
  <r>
    <x v="553"/>
    <x v="0"/>
    <x v="0"/>
    <x v="7"/>
    <x v="0"/>
    <n v="25"/>
    <n v="2952"/>
    <n v="3150"/>
    <n v="63648"/>
    <n v="67680"/>
    <n v="4032"/>
    <n v="648"/>
    <n v="64296"/>
    <n v="5.9574468085106386E-2"/>
  </r>
  <r>
    <x v="553"/>
    <x v="5"/>
    <x v="3"/>
    <x v="3"/>
    <x v="0"/>
    <n v="17"/>
    <n v="3726"/>
    <n v="3960"/>
    <n v="19764"/>
    <n v="21060"/>
    <n v="1296"/>
    <n v="243"/>
    <n v="20007"/>
    <n v="6.1538461538461542E-2"/>
  </r>
  <r>
    <x v="553"/>
    <x v="5"/>
    <x v="3"/>
    <x v="15"/>
    <x v="1"/>
    <n v="21"/>
    <n v="3978"/>
    <n v="4230"/>
    <n v="60048"/>
    <n v="64800"/>
    <n v="4752"/>
    <n v="1512"/>
    <n v="61560"/>
    <n v="7.3333333333333334E-2"/>
  </r>
  <r>
    <x v="554"/>
    <x v="0"/>
    <x v="0"/>
    <x v="14"/>
    <x v="0"/>
    <n v="9"/>
    <n v="3726"/>
    <n v="3960"/>
    <n v="14760"/>
    <n v="15750"/>
    <n v="990"/>
    <n v="202.5"/>
    <n v="14962.5"/>
    <n v="6.2857142857142861E-2"/>
  </r>
  <r>
    <x v="554"/>
    <x v="6"/>
    <x v="2"/>
    <x v="2"/>
    <x v="0"/>
    <n v="11"/>
    <n v="4482"/>
    <n v="4770"/>
    <n v="95472"/>
    <n v="101520"/>
    <n v="6048"/>
    <n v="972"/>
    <n v="96444"/>
    <n v="5.9574468085106386E-2"/>
  </r>
  <r>
    <x v="555"/>
    <x v="0"/>
    <x v="0"/>
    <x v="15"/>
    <x v="1"/>
    <n v="4"/>
    <n v="3582"/>
    <n v="3870"/>
    <n v="187650"/>
    <n v="202500"/>
    <n v="14850"/>
    <n v="4725"/>
    <n v="192375"/>
    <n v="7.3333333333333334E-2"/>
  </r>
  <r>
    <x v="555"/>
    <x v="2"/>
    <x v="1"/>
    <x v="7"/>
    <x v="0"/>
    <n v="22"/>
    <n v="4482"/>
    <n v="4770"/>
    <n v="55692"/>
    <n v="59220"/>
    <n v="3528"/>
    <n v="567"/>
    <n v="56259"/>
    <n v="5.9574468085106386E-2"/>
  </r>
  <r>
    <x v="555"/>
    <x v="5"/>
    <x v="3"/>
    <x v="4"/>
    <x v="0"/>
    <n v="15"/>
    <n v="3924"/>
    <n v="4230"/>
    <n v="30420"/>
    <n v="32400"/>
    <n v="1980"/>
    <n v="360"/>
    <n v="30780"/>
    <n v="6.1111111111111109E-2"/>
  </r>
  <r>
    <x v="555"/>
    <x v="9"/>
    <x v="3"/>
    <x v="7"/>
    <x v="0"/>
    <n v="23"/>
    <n v="7506"/>
    <n v="8100"/>
    <n v="15912"/>
    <n v="16920"/>
    <n v="1008"/>
    <n v="162"/>
    <n v="16074"/>
    <n v="5.9574468085106386E-2"/>
  </r>
  <r>
    <x v="555"/>
    <x v="4"/>
    <x v="2"/>
    <x v="3"/>
    <x v="0"/>
    <n v="9"/>
    <n v="3546"/>
    <n v="3780"/>
    <n v="30744"/>
    <n v="32760"/>
    <n v="2016"/>
    <n v="378"/>
    <n v="31122"/>
    <n v="6.1538461538461542E-2"/>
  </r>
  <r>
    <x v="556"/>
    <x v="9"/>
    <x v="3"/>
    <x v="9"/>
    <x v="0"/>
    <n v="7"/>
    <n v="3042"/>
    <n v="3240"/>
    <n v="14742"/>
    <n v="15750"/>
    <n v="1008"/>
    <n v="220.5"/>
    <n v="14962.5"/>
    <n v="6.4000000000000001E-2"/>
  </r>
  <r>
    <x v="556"/>
    <x v="0"/>
    <x v="0"/>
    <x v="10"/>
    <x v="0"/>
    <n v="25"/>
    <n v="3042"/>
    <n v="3240"/>
    <n v="17928"/>
    <n v="19080"/>
    <n v="1152"/>
    <n v="198"/>
    <n v="18126"/>
    <n v="6.0377358490566038E-2"/>
  </r>
  <r>
    <x v="557"/>
    <x v="9"/>
    <x v="3"/>
    <x v="5"/>
    <x v="0"/>
    <n v="10"/>
    <n v="3978"/>
    <n v="4230"/>
    <n v="75816"/>
    <n v="80730"/>
    <n v="4914"/>
    <n v="877.5"/>
    <n v="76693.5"/>
    <n v="6.0869565217391307E-2"/>
  </r>
  <r>
    <x v="557"/>
    <x v="7"/>
    <x v="4"/>
    <x v="1"/>
    <x v="1"/>
    <n v="8"/>
    <n v="5148"/>
    <n v="5490"/>
    <n v="89550"/>
    <n v="96750"/>
    <n v="7200"/>
    <n v="2362.5"/>
    <n v="91912.5"/>
    <n v="7.441860465116279E-2"/>
  </r>
  <r>
    <x v="557"/>
    <x v="6"/>
    <x v="2"/>
    <x v="3"/>
    <x v="0"/>
    <n v="18"/>
    <n v="3042"/>
    <n v="3240"/>
    <n v="15372"/>
    <n v="16380"/>
    <n v="1008"/>
    <n v="189"/>
    <n v="15561"/>
    <n v="6.1538461538461542E-2"/>
  </r>
  <r>
    <x v="557"/>
    <x v="7"/>
    <x v="4"/>
    <x v="7"/>
    <x v="0"/>
    <n v="8"/>
    <n v="5148"/>
    <n v="5490"/>
    <n v="39780"/>
    <n v="42300"/>
    <n v="2520"/>
    <n v="405"/>
    <n v="40185"/>
    <n v="5.9574468085106386E-2"/>
  </r>
  <r>
    <x v="557"/>
    <x v="5"/>
    <x v="3"/>
    <x v="8"/>
    <x v="0"/>
    <n v="25"/>
    <n v="7506"/>
    <n v="8100"/>
    <n v="102960"/>
    <n v="109800"/>
    <n v="6840"/>
    <n v="1350"/>
    <n v="104310"/>
    <n v="6.2295081967213117E-2"/>
  </r>
  <r>
    <x v="557"/>
    <x v="5"/>
    <x v="3"/>
    <x v="1"/>
    <x v="1"/>
    <n v="7"/>
    <n v="3042"/>
    <n v="3240"/>
    <n v="3582"/>
    <n v="3870"/>
    <n v="288"/>
    <n v="94.5"/>
    <n v="3676.5"/>
    <n v="7.441860465116279E-2"/>
  </r>
  <r>
    <x v="558"/>
    <x v="7"/>
    <x v="4"/>
    <x v="3"/>
    <x v="0"/>
    <n v="17"/>
    <n v="3978"/>
    <n v="4230"/>
    <n v="24156"/>
    <n v="25740"/>
    <n v="1584"/>
    <n v="297"/>
    <n v="24453"/>
    <n v="6.1538461538461542E-2"/>
  </r>
  <r>
    <x v="558"/>
    <x v="9"/>
    <x v="3"/>
    <x v="12"/>
    <x v="0"/>
    <n v="3"/>
    <n v="2952"/>
    <n v="3150"/>
    <n v="37260"/>
    <n v="39600"/>
    <n v="2340"/>
    <n v="360"/>
    <n v="37620"/>
    <n v="5.909090909090909E-2"/>
  </r>
  <r>
    <x v="558"/>
    <x v="7"/>
    <x v="4"/>
    <x v="3"/>
    <x v="0"/>
    <n v="13"/>
    <n v="2034"/>
    <n v="2160"/>
    <n v="41724"/>
    <n v="44460"/>
    <n v="2736"/>
    <n v="513"/>
    <n v="42237"/>
    <n v="6.1538461538461542E-2"/>
  </r>
  <r>
    <x v="559"/>
    <x v="4"/>
    <x v="2"/>
    <x v="7"/>
    <x v="0"/>
    <n v="17"/>
    <n v="3582"/>
    <n v="3870"/>
    <n v="75582"/>
    <n v="80370"/>
    <n v="4788"/>
    <n v="769.5"/>
    <n v="76351.5"/>
    <n v="5.9574468085106386E-2"/>
  </r>
  <r>
    <x v="559"/>
    <x v="5"/>
    <x v="3"/>
    <x v="10"/>
    <x v="0"/>
    <n v="22"/>
    <n v="3978"/>
    <n v="4230"/>
    <n v="76194"/>
    <n v="81090"/>
    <n v="4896"/>
    <n v="841.5"/>
    <n v="77035.5"/>
    <n v="6.0377358490566038E-2"/>
  </r>
  <r>
    <x v="559"/>
    <x v="1"/>
    <x v="0"/>
    <x v="12"/>
    <x v="0"/>
    <n v="23"/>
    <n v="2196"/>
    <n v="2340"/>
    <n v="89424"/>
    <n v="95040"/>
    <n v="5616"/>
    <n v="864"/>
    <n v="90288"/>
    <n v="5.909090909090909E-2"/>
  </r>
  <r>
    <x v="559"/>
    <x v="8"/>
    <x v="4"/>
    <x v="4"/>
    <x v="0"/>
    <n v="1"/>
    <n v="2034"/>
    <n v="2160"/>
    <n v="57798"/>
    <n v="61560"/>
    <n v="3762"/>
    <n v="684"/>
    <n v="58482"/>
    <n v="6.1111111111111109E-2"/>
  </r>
  <r>
    <x v="560"/>
    <x v="9"/>
    <x v="3"/>
    <x v="7"/>
    <x v="0"/>
    <n v="25"/>
    <n v="5148"/>
    <n v="5490"/>
    <n v="71604"/>
    <n v="76140"/>
    <n v="4536"/>
    <n v="729"/>
    <n v="72333"/>
    <n v="5.9574468085106386E-2"/>
  </r>
  <r>
    <x v="560"/>
    <x v="3"/>
    <x v="1"/>
    <x v="7"/>
    <x v="0"/>
    <n v="22"/>
    <n v="3384"/>
    <n v="3600"/>
    <n v="27846"/>
    <n v="29610"/>
    <n v="1764"/>
    <n v="283.5"/>
    <n v="28129.5"/>
    <n v="5.9574468085106386E-2"/>
  </r>
  <r>
    <x v="560"/>
    <x v="5"/>
    <x v="3"/>
    <x v="9"/>
    <x v="0"/>
    <n v="2"/>
    <n v="3978"/>
    <n v="4230"/>
    <n v="48438"/>
    <n v="51750"/>
    <n v="3312"/>
    <n v="724.5"/>
    <n v="49162.5"/>
    <n v="6.4000000000000001E-2"/>
  </r>
  <r>
    <x v="560"/>
    <x v="9"/>
    <x v="3"/>
    <x v="1"/>
    <x v="1"/>
    <n v="11"/>
    <n v="3582"/>
    <n v="3870"/>
    <n v="75222"/>
    <n v="81270"/>
    <n v="6048"/>
    <n v="1984.5"/>
    <n v="77206.5"/>
    <n v="7.441860465116279E-2"/>
  </r>
  <r>
    <x v="561"/>
    <x v="7"/>
    <x v="4"/>
    <x v="10"/>
    <x v="0"/>
    <n v="11"/>
    <n v="3546"/>
    <n v="3780"/>
    <n v="62748"/>
    <n v="66780"/>
    <n v="4032"/>
    <n v="693"/>
    <n v="63441"/>
    <n v="6.0377358490566038E-2"/>
  </r>
  <r>
    <x v="562"/>
    <x v="1"/>
    <x v="0"/>
    <x v="0"/>
    <x v="0"/>
    <n v="1"/>
    <n v="7506"/>
    <n v="8100"/>
    <n v="28476"/>
    <n v="30240"/>
    <n v="1764"/>
    <n v="252"/>
    <n v="28728"/>
    <n v="5.8333333333333334E-2"/>
  </r>
  <r>
    <x v="562"/>
    <x v="3"/>
    <x v="1"/>
    <x v="14"/>
    <x v="0"/>
    <n v="14"/>
    <n v="3978"/>
    <n v="4230"/>
    <n v="53136"/>
    <n v="56700"/>
    <n v="3564"/>
    <n v="729"/>
    <n v="53865"/>
    <n v="6.2857142857142861E-2"/>
  </r>
  <r>
    <x v="562"/>
    <x v="7"/>
    <x v="4"/>
    <x v="15"/>
    <x v="1"/>
    <n v="11"/>
    <n v="2034"/>
    <n v="2160"/>
    <n v="30024"/>
    <n v="32400"/>
    <n v="2376"/>
    <n v="756"/>
    <n v="30780"/>
    <n v="7.3333333333333334E-2"/>
  </r>
  <r>
    <x v="563"/>
    <x v="7"/>
    <x v="4"/>
    <x v="8"/>
    <x v="0"/>
    <n v="8"/>
    <n v="2952"/>
    <n v="3150"/>
    <n v="5148"/>
    <n v="5490"/>
    <n v="342"/>
    <n v="67.5"/>
    <n v="5215.5"/>
    <n v="6.2295081967213117E-2"/>
  </r>
  <r>
    <x v="563"/>
    <x v="1"/>
    <x v="0"/>
    <x v="11"/>
    <x v="0"/>
    <n v="1"/>
    <n v="3546"/>
    <n v="3780"/>
    <n v="46098"/>
    <n v="49140"/>
    <n v="3042"/>
    <n v="585"/>
    <n v="46683"/>
    <n v="6.1904761904761907E-2"/>
  </r>
  <r>
    <x v="563"/>
    <x v="5"/>
    <x v="3"/>
    <x v="4"/>
    <x v="0"/>
    <n v="24"/>
    <n v="3546"/>
    <n v="3780"/>
    <n v="27378"/>
    <n v="29160"/>
    <n v="1782"/>
    <n v="324"/>
    <n v="27702"/>
    <n v="6.1111111111111109E-2"/>
  </r>
  <r>
    <x v="563"/>
    <x v="1"/>
    <x v="0"/>
    <x v="3"/>
    <x v="0"/>
    <n v="15"/>
    <n v="3978"/>
    <n v="4230"/>
    <n v="46116"/>
    <n v="49140"/>
    <n v="3024"/>
    <n v="567"/>
    <n v="46683"/>
    <n v="6.1538461538461542E-2"/>
  </r>
  <r>
    <x v="564"/>
    <x v="4"/>
    <x v="2"/>
    <x v="12"/>
    <x v="0"/>
    <n v="20"/>
    <n v="3546"/>
    <n v="3780"/>
    <n v="26082"/>
    <n v="27720"/>
    <n v="1638"/>
    <n v="252"/>
    <n v="26334"/>
    <n v="5.909090909090909E-2"/>
  </r>
  <r>
    <x v="564"/>
    <x v="6"/>
    <x v="2"/>
    <x v="3"/>
    <x v="0"/>
    <n v="1"/>
    <n v="5148"/>
    <n v="5490"/>
    <n v="24156"/>
    <n v="25740"/>
    <n v="1584"/>
    <n v="297"/>
    <n v="24453"/>
    <n v="6.1538461538461542E-2"/>
  </r>
  <r>
    <x v="564"/>
    <x v="1"/>
    <x v="0"/>
    <x v="2"/>
    <x v="0"/>
    <n v="5"/>
    <n v="2196"/>
    <n v="2340"/>
    <n v="75582"/>
    <n v="80370"/>
    <n v="4788"/>
    <n v="769.5"/>
    <n v="76351.5"/>
    <n v="5.9574468085106386E-2"/>
  </r>
  <r>
    <x v="564"/>
    <x v="0"/>
    <x v="0"/>
    <x v="4"/>
    <x v="0"/>
    <n v="2"/>
    <n v="3924"/>
    <n v="4230"/>
    <n v="63882"/>
    <n v="68040"/>
    <n v="4158"/>
    <n v="756"/>
    <n v="64638"/>
    <n v="6.1111111111111109E-2"/>
  </r>
  <r>
    <x v="565"/>
    <x v="9"/>
    <x v="3"/>
    <x v="4"/>
    <x v="0"/>
    <n v="15"/>
    <n v="3978"/>
    <n v="4230"/>
    <n v="3042"/>
    <n v="3240"/>
    <n v="198"/>
    <n v="36"/>
    <n v="3078"/>
    <n v="6.1111111111111109E-2"/>
  </r>
  <r>
    <x v="565"/>
    <x v="1"/>
    <x v="0"/>
    <x v="5"/>
    <x v="0"/>
    <n v="24"/>
    <n v="2106"/>
    <n v="2250"/>
    <n v="69984"/>
    <n v="74520"/>
    <n v="4536"/>
    <n v="810"/>
    <n v="70794"/>
    <n v="6.0869565217391307E-2"/>
  </r>
  <r>
    <x v="565"/>
    <x v="6"/>
    <x v="2"/>
    <x v="4"/>
    <x v="0"/>
    <n v="23"/>
    <n v="5148"/>
    <n v="5490"/>
    <n v="18252"/>
    <n v="19440"/>
    <n v="1188"/>
    <n v="216"/>
    <n v="18468"/>
    <n v="6.1111111111111109E-2"/>
  </r>
  <r>
    <x v="565"/>
    <x v="8"/>
    <x v="4"/>
    <x v="2"/>
    <x v="0"/>
    <n v="20"/>
    <n v="3546"/>
    <n v="3780"/>
    <n v="19890"/>
    <n v="21150"/>
    <n v="1260"/>
    <n v="202.5"/>
    <n v="20092.5"/>
    <n v="5.9574468085106386E-2"/>
  </r>
  <r>
    <x v="566"/>
    <x v="6"/>
    <x v="2"/>
    <x v="2"/>
    <x v="0"/>
    <n v="23"/>
    <n v="3546"/>
    <n v="3780"/>
    <n v="71604"/>
    <n v="76140"/>
    <n v="4536"/>
    <n v="729"/>
    <n v="72333"/>
    <n v="5.9574468085106386E-2"/>
  </r>
  <r>
    <x v="566"/>
    <x v="5"/>
    <x v="3"/>
    <x v="12"/>
    <x v="0"/>
    <n v="22"/>
    <n v="5148"/>
    <n v="5490"/>
    <n v="67068"/>
    <n v="71280"/>
    <n v="4212"/>
    <n v="648"/>
    <n v="67716"/>
    <n v="5.909090909090909E-2"/>
  </r>
  <r>
    <x v="566"/>
    <x v="7"/>
    <x v="4"/>
    <x v="5"/>
    <x v="0"/>
    <n v="10"/>
    <n v="3384"/>
    <n v="3600"/>
    <n v="64152"/>
    <n v="68310"/>
    <n v="4158"/>
    <n v="742.5"/>
    <n v="64894.5"/>
    <n v="6.0869565217391307E-2"/>
  </r>
  <r>
    <x v="567"/>
    <x v="8"/>
    <x v="4"/>
    <x v="1"/>
    <x v="1"/>
    <n v="5"/>
    <n v="3042"/>
    <n v="3240"/>
    <n v="10746"/>
    <n v="11610"/>
    <n v="864"/>
    <n v="283.5"/>
    <n v="11029.5"/>
    <n v="7.441860465116279E-2"/>
  </r>
  <r>
    <x v="567"/>
    <x v="6"/>
    <x v="2"/>
    <x v="13"/>
    <x v="1"/>
    <n v="12"/>
    <n v="3978"/>
    <n v="4230"/>
    <n v="47088"/>
    <n v="50760"/>
    <n v="3672"/>
    <n v="1134"/>
    <n v="48222"/>
    <n v="7.2340425531914887E-2"/>
  </r>
  <r>
    <x v="567"/>
    <x v="1"/>
    <x v="0"/>
    <x v="8"/>
    <x v="0"/>
    <n v="19"/>
    <n v="3978"/>
    <n v="4230"/>
    <n v="66924"/>
    <n v="71370"/>
    <n v="4446"/>
    <n v="877.5"/>
    <n v="67801.5"/>
    <n v="6.2295081967213117E-2"/>
  </r>
  <r>
    <x v="567"/>
    <x v="0"/>
    <x v="0"/>
    <x v="12"/>
    <x v="0"/>
    <n v="18"/>
    <n v="3924"/>
    <n v="4230"/>
    <n v="67068"/>
    <n v="71280"/>
    <n v="4212"/>
    <n v="648"/>
    <n v="67716"/>
    <n v="5.909090909090909E-2"/>
  </r>
  <r>
    <x v="568"/>
    <x v="6"/>
    <x v="2"/>
    <x v="10"/>
    <x v="0"/>
    <n v="1"/>
    <n v="2952"/>
    <n v="3150"/>
    <n v="94122"/>
    <n v="100170"/>
    <n v="6048"/>
    <n v="1039.5"/>
    <n v="95161.5"/>
    <n v="6.0377358490566038E-2"/>
  </r>
  <r>
    <x v="569"/>
    <x v="0"/>
    <x v="0"/>
    <x v="16"/>
    <x v="0"/>
    <n v="15"/>
    <n v="3042"/>
    <n v="3240"/>
    <n v="33840"/>
    <n v="36000"/>
    <n v="2160"/>
    <n v="360"/>
    <n v="34200"/>
    <n v="0.06"/>
  </r>
  <r>
    <x v="570"/>
    <x v="4"/>
    <x v="2"/>
    <x v="2"/>
    <x v="0"/>
    <n v="4"/>
    <n v="3978"/>
    <n v="4230"/>
    <n v="71604"/>
    <n v="76140"/>
    <n v="4536"/>
    <n v="729"/>
    <n v="72333"/>
    <n v="5.9574468085106386E-2"/>
  </r>
  <r>
    <x v="570"/>
    <x v="4"/>
    <x v="2"/>
    <x v="2"/>
    <x v="0"/>
    <n v="16"/>
    <n v="2106"/>
    <n v="2250"/>
    <n v="23868"/>
    <n v="25380"/>
    <n v="1512"/>
    <n v="243"/>
    <n v="24111"/>
    <n v="5.9574468085106386E-2"/>
  </r>
  <r>
    <x v="570"/>
    <x v="0"/>
    <x v="0"/>
    <x v="7"/>
    <x v="0"/>
    <n v="10"/>
    <n v="2034"/>
    <n v="2160"/>
    <n v="51714"/>
    <n v="54990"/>
    <n v="3276"/>
    <n v="526.5"/>
    <n v="52240.5"/>
    <n v="5.9574468085106386E-2"/>
  </r>
  <r>
    <x v="570"/>
    <x v="4"/>
    <x v="2"/>
    <x v="6"/>
    <x v="0"/>
    <n v="21"/>
    <n v="4482"/>
    <n v="4770"/>
    <n v="67374"/>
    <n v="71820"/>
    <n v="4446"/>
    <n v="855"/>
    <n v="68229"/>
    <n v="6.1904761904761907E-2"/>
  </r>
  <r>
    <x v="571"/>
    <x v="4"/>
    <x v="2"/>
    <x v="16"/>
    <x v="0"/>
    <n v="7"/>
    <n v="3726"/>
    <n v="3960"/>
    <n v="23688"/>
    <n v="25200"/>
    <n v="1512"/>
    <n v="252"/>
    <n v="23940"/>
    <n v="0.06"/>
  </r>
  <r>
    <x v="571"/>
    <x v="9"/>
    <x v="3"/>
    <x v="3"/>
    <x v="0"/>
    <n v="22"/>
    <n v="2952"/>
    <n v="3150"/>
    <n v="43920"/>
    <n v="46800"/>
    <n v="2880"/>
    <n v="540"/>
    <n v="44460"/>
    <n v="6.1538461538461542E-2"/>
  </r>
  <r>
    <x v="571"/>
    <x v="0"/>
    <x v="0"/>
    <x v="0"/>
    <x v="0"/>
    <n v="15"/>
    <n v="3384"/>
    <n v="3600"/>
    <n v="38646"/>
    <n v="41040"/>
    <n v="2394"/>
    <n v="342"/>
    <n v="38988"/>
    <n v="5.8333333333333334E-2"/>
  </r>
  <r>
    <x v="571"/>
    <x v="3"/>
    <x v="1"/>
    <x v="3"/>
    <x v="0"/>
    <n v="7"/>
    <n v="3546"/>
    <n v="3780"/>
    <n v="13176"/>
    <n v="14040"/>
    <n v="864"/>
    <n v="162"/>
    <n v="13338"/>
    <n v="6.1538461538461542E-2"/>
  </r>
  <r>
    <x v="571"/>
    <x v="6"/>
    <x v="2"/>
    <x v="7"/>
    <x v="0"/>
    <n v="17"/>
    <n v="5148"/>
    <n v="5490"/>
    <n v="35802"/>
    <n v="38070"/>
    <n v="2268"/>
    <n v="364.5"/>
    <n v="36166.5"/>
    <n v="5.9574468085106386E-2"/>
  </r>
  <r>
    <x v="571"/>
    <x v="3"/>
    <x v="1"/>
    <x v="0"/>
    <x v="0"/>
    <n v="20"/>
    <n v="2034"/>
    <n v="2160"/>
    <n v="38646"/>
    <n v="41040"/>
    <n v="2394"/>
    <n v="342"/>
    <n v="38988"/>
    <n v="5.8333333333333334E-2"/>
  </r>
  <r>
    <x v="572"/>
    <x v="3"/>
    <x v="1"/>
    <x v="13"/>
    <x v="1"/>
    <n v="5"/>
    <n v="2196"/>
    <n v="2340"/>
    <n v="3924"/>
    <n v="4230"/>
    <n v="306"/>
    <n v="94.5"/>
    <n v="4018.5"/>
    <n v="7.2340425531914887E-2"/>
  </r>
  <r>
    <x v="572"/>
    <x v="0"/>
    <x v="0"/>
    <x v="10"/>
    <x v="0"/>
    <n v="14"/>
    <n v="3546"/>
    <n v="3780"/>
    <n v="67230"/>
    <n v="71550"/>
    <n v="4320"/>
    <n v="742.5"/>
    <n v="67972.5"/>
    <n v="6.0377358490566038E-2"/>
  </r>
  <r>
    <x v="572"/>
    <x v="7"/>
    <x v="4"/>
    <x v="7"/>
    <x v="0"/>
    <n v="6"/>
    <n v="3546"/>
    <n v="3780"/>
    <n v="35802"/>
    <n v="38070"/>
    <n v="2268"/>
    <n v="364.5"/>
    <n v="36166.5"/>
    <n v="5.9574468085106386E-2"/>
  </r>
  <r>
    <x v="572"/>
    <x v="2"/>
    <x v="1"/>
    <x v="12"/>
    <x v="0"/>
    <n v="22"/>
    <n v="7506"/>
    <n v="8100"/>
    <n v="85698"/>
    <n v="91080"/>
    <n v="5382"/>
    <n v="828"/>
    <n v="86526"/>
    <n v="5.909090909090909E-2"/>
  </r>
  <r>
    <x v="572"/>
    <x v="3"/>
    <x v="1"/>
    <x v="5"/>
    <x v="0"/>
    <n v="6"/>
    <n v="3924"/>
    <n v="4230"/>
    <n v="29160"/>
    <n v="31050"/>
    <n v="1890"/>
    <n v="337.5"/>
    <n v="29497.5"/>
    <n v="6.0869565217391307E-2"/>
  </r>
  <r>
    <x v="573"/>
    <x v="4"/>
    <x v="2"/>
    <x v="0"/>
    <x v="0"/>
    <n v="6"/>
    <n v="4482"/>
    <n v="4770"/>
    <n v="48816"/>
    <n v="51840"/>
    <n v="3024"/>
    <n v="432"/>
    <n v="49248"/>
    <n v="5.8333333333333334E-2"/>
  </r>
  <r>
    <x v="573"/>
    <x v="1"/>
    <x v="0"/>
    <x v="4"/>
    <x v="0"/>
    <n v="2"/>
    <n v="3546"/>
    <n v="3780"/>
    <n v="76050"/>
    <n v="81000"/>
    <n v="4950"/>
    <n v="900"/>
    <n v="76950"/>
    <n v="6.1111111111111109E-2"/>
  </r>
  <r>
    <x v="574"/>
    <x v="7"/>
    <x v="4"/>
    <x v="15"/>
    <x v="1"/>
    <n v="24"/>
    <n v="3726"/>
    <n v="3960"/>
    <n v="105084"/>
    <n v="113400"/>
    <n v="8316"/>
    <n v="2646"/>
    <n v="107730"/>
    <n v="7.3333333333333334E-2"/>
  </r>
  <r>
    <x v="574"/>
    <x v="7"/>
    <x v="4"/>
    <x v="9"/>
    <x v="0"/>
    <n v="11"/>
    <n v="2106"/>
    <n v="2250"/>
    <n v="48438"/>
    <n v="51750"/>
    <n v="3312"/>
    <n v="724.5"/>
    <n v="49162.5"/>
    <n v="6.4000000000000001E-2"/>
  </r>
  <r>
    <x v="574"/>
    <x v="5"/>
    <x v="3"/>
    <x v="5"/>
    <x v="0"/>
    <n v="10"/>
    <n v="3546"/>
    <n v="3780"/>
    <n v="52488"/>
    <n v="55890"/>
    <n v="3402"/>
    <n v="607.5"/>
    <n v="53095.5"/>
    <n v="6.0869565217391307E-2"/>
  </r>
  <r>
    <x v="575"/>
    <x v="9"/>
    <x v="3"/>
    <x v="14"/>
    <x v="0"/>
    <n v="7"/>
    <n v="3384"/>
    <n v="3600"/>
    <n v="26568"/>
    <n v="28350"/>
    <n v="1782"/>
    <n v="364.5"/>
    <n v="26932.5"/>
    <n v="6.2857142857142861E-2"/>
  </r>
  <r>
    <x v="575"/>
    <x v="3"/>
    <x v="1"/>
    <x v="7"/>
    <x v="0"/>
    <n v="22"/>
    <n v="2106"/>
    <n v="2250"/>
    <n v="67626"/>
    <n v="71910"/>
    <n v="4284"/>
    <n v="688.5"/>
    <n v="68314.5"/>
    <n v="5.9574468085106386E-2"/>
  </r>
  <r>
    <x v="576"/>
    <x v="8"/>
    <x v="4"/>
    <x v="0"/>
    <x v="0"/>
    <n v="7"/>
    <n v="3924"/>
    <n v="4230"/>
    <n v="18306"/>
    <n v="19440"/>
    <n v="1134"/>
    <n v="162"/>
    <n v="18468"/>
    <n v="5.8333333333333334E-2"/>
  </r>
  <r>
    <x v="576"/>
    <x v="8"/>
    <x v="4"/>
    <x v="4"/>
    <x v="0"/>
    <n v="18"/>
    <n v="3582"/>
    <n v="3870"/>
    <n v="73008"/>
    <n v="77760"/>
    <n v="4752"/>
    <n v="864"/>
    <n v="73872"/>
    <n v="6.1111111111111109E-2"/>
  </r>
  <r>
    <x v="576"/>
    <x v="4"/>
    <x v="2"/>
    <x v="6"/>
    <x v="0"/>
    <n v="12"/>
    <n v="3582"/>
    <n v="3870"/>
    <n v="67374"/>
    <n v="71820"/>
    <n v="4446"/>
    <n v="855"/>
    <n v="68229"/>
    <n v="6.1904761904761907E-2"/>
  </r>
  <r>
    <x v="577"/>
    <x v="5"/>
    <x v="3"/>
    <x v="10"/>
    <x v="0"/>
    <n v="19"/>
    <n v="3726"/>
    <n v="3960"/>
    <n v="40338"/>
    <n v="42930"/>
    <n v="2592"/>
    <n v="445.5"/>
    <n v="40783.5"/>
    <n v="6.0377358490566038E-2"/>
  </r>
  <r>
    <x v="578"/>
    <x v="8"/>
    <x v="4"/>
    <x v="3"/>
    <x v="0"/>
    <n v="23"/>
    <n v="3582"/>
    <n v="3870"/>
    <n v="21960"/>
    <n v="23400"/>
    <n v="1440"/>
    <n v="270"/>
    <n v="22230"/>
    <n v="6.1538461538461542E-2"/>
  </r>
  <r>
    <x v="578"/>
    <x v="6"/>
    <x v="2"/>
    <x v="2"/>
    <x v="0"/>
    <n v="3"/>
    <n v="2952"/>
    <n v="3150"/>
    <n v="35802"/>
    <n v="38070"/>
    <n v="2268"/>
    <n v="364.5"/>
    <n v="36166.5"/>
    <n v="5.9574468085106386E-2"/>
  </r>
  <r>
    <x v="578"/>
    <x v="7"/>
    <x v="4"/>
    <x v="6"/>
    <x v="0"/>
    <n v="24"/>
    <n v="3978"/>
    <n v="4230"/>
    <n v="24822"/>
    <n v="26460"/>
    <n v="1638"/>
    <n v="315"/>
    <n v="25137"/>
    <n v="6.1904761904761907E-2"/>
  </r>
  <r>
    <x v="579"/>
    <x v="5"/>
    <x v="3"/>
    <x v="7"/>
    <x v="0"/>
    <n v="25"/>
    <n v="2034"/>
    <n v="2160"/>
    <n v="27846"/>
    <n v="29610"/>
    <n v="1764"/>
    <n v="283.5"/>
    <n v="28129.5"/>
    <n v="5.9574468085106386E-2"/>
  </r>
  <r>
    <x v="579"/>
    <x v="5"/>
    <x v="3"/>
    <x v="13"/>
    <x v="1"/>
    <n v="5"/>
    <n v="3924"/>
    <n v="4230"/>
    <n v="23544"/>
    <n v="25380"/>
    <n v="1836"/>
    <n v="567"/>
    <n v="24111"/>
    <n v="7.2340425531914887E-2"/>
  </r>
  <r>
    <x v="579"/>
    <x v="4"/>
    <x v="2"/>
    <x v="13"/>
    <x v="1"/>
    <n v="2"/>
    <n v="5832"/>
    <n v="6210"/>
    <n v="3924"/>
    <n v="4230"/>
    <n v="306"/>
    <n v="94.5"/>
    <n v="4018.5"/>
    <n v="7.2340425531914887E-2"/>
  </r>
  <r>
    <x v="580"/>
    <x v="1"/>
    <x v="0"/>
    <x v="8"/>
    <x v="0"/>
    <n v="14"/>
    <n v="3546"/>
    <n v="3780"/>
    <n v="61776"/>
    <n v="65880"/>
    <n v="4104"/>
    <n v="810"/>
    <n v="62586"/>
    <n v="6.2295081967213117E-2"/>
  </r>
  <r>
    <x v="580"/>
    <x v="9"/>
    <x v="3"/>
    <x v="10"/>
    <x v="0"/>
    <n v="6"/>
    <n v="2034"/>
    <n v="2160"/>
    <n v="8964"/>
    <n v="9540"/>
    <n v="576"/>
    <n v="99"/>
    <n v="9063"/>
    <n v="6.0377358490566038E-2"/>
  </r>
  <r>
    <x v="581"/>
    <x v="6"/>
    <x v="2"/>
    <x v="0"/>
    <x v="0"/>
    <n v="13"/>
    <n v="2034"/>
    <n v="2160"/>
    <n v="38646"/>
    <n v="41040"/>
    <n v="2394"/>
    <n v="342"/>
    <n v="38988"/>
    <n v="5.8333333333333334E-2"/>
  </r>
  <r>
    <x v="581"/>
    <x v="5"/>
    <x v="3"/>
    <x v="4"/>
    <x v="0"/>
    <n v="4"/>
    <n v="3042"/>
    <n v="3240"/>
    <n v="48672"/>
    <n v="51840"/>
    <n v="3168"/>
    <n v="576"/>
    <n v="49248"/>
    <n v="6.1111111111111109E-2"/>
  </r>
  <r>
    <x v="581"/>
    <x v="4"/>
    <x v="2"/>
    <x v="16"/>
    <x v="0"/>
    <n v="21"/>
    <n v="3042"/>
    <n v="3240"/>
    <n v="57528"/>
    <n v="61200"/>
    <n v="3672"/>
    <n v="612"/>
    <n v="58140"/>
    <n v="0.06"/>
  </r>
  <r>
    <x v="581"/>
    <x v="8"/>
    <x v="4"/>
    <x v="2"/>
    <x v="0"/>
    <n v="16"/>
    <n v="3726"/>
    <n v="3960"/>
    <n v="11934"/>
    <n v="12690"/>
    <n v="756"/>
    <n v="121.5"/>
    <n v="12055.5"/>
    <n v="5.9574468085106386E-2"/>
  </r>
  <r>
    <x v="581"/>
    <x v="0"/>
    <x v="0"/>
    <x v="16"/>
    <x v="0"/>
    <n v="10"/>
    <n v="2196"/>
    <n v="2340"/>
    <n v="20304"/>
    <n v="21600"/>
    <n v="1296"/>
    <n v="216"/>
    <n v="20520"/>
    <n v="0.06"/>
  </r>
  <r>
    <x v="582"/>
    <x v="9"/>
    <x v="3"/>
    <x v="15"/>
    <x v="1"/>
    <n v="3"/>
    <n v="4482"/>
    <n v="4770"/>
    <n v="22518"/>
    <n v="24300"/>
    <n v="1782"/>
    <n v="567"/>
    <n v="23085"/>
    <n v="7.3333333333333334E-2"/>
  </r>
  <r>
    <x v="582"/>
    <x v="3"/>
    <x v="1"/>
    <x v="8"/>
    <x v="0"/>
    <n v="1"/>
    <n v="5148"/>
    <n v="5490"/>
    <n v="77220"/>
    <n v="82350"/>
    <n v="5130"/>
    <n v="1012.5"/>
    <n v="78232.5"/>
    <n v="6.2295081967213117E-2"/>
  </r>
  <r>
    <x v="582"/>
    <x v="5"/>
    <x v="3"/>
    <x v="10"/>
    <x v="0"/>
    <n v="13"/>
    <n v="3978"/>
    <n v="4230"/>
    <n v="89640"/>
    <n v="95400"/>
    <n v="5760"/>
    <n v="990"/>
    <n v="90630"/>
    <n v="6.0377358490566038E-2"/>
  </r>
  <r>
    <x v="582"/>
    <x v="1"/>
    <x v="0"/>
    <x v="6"/>
    <x v="0"/>
    <n v="15"/>
    <n v="2106"/>
    <n v="2250"/>
    <n v="3546"/>
    <n v="3780"/>
    <n v="234"/>
    <n v="45"/>
    <n v="3591"/>
    <n v="6.1904761904761907E-2"/>
  </r>
  <r>
    <x v="582"/>
    <x v="0"/>
    <x v="0"/>
    <x v="7"/>
    <x v="0"/>
    <n v="5"/>
    <n v="3978"/>
    <n v="4230"/>
    <n v="23868"/>
    <n v="25380"/>
    <n v="1512"/>
    <n v="243"/>
    <n v="24111"/>
    <n v="5.9574468085106386E-2"/>
  </r>
  <r>
    <x v="583"/>
    <x v="8"/>
    <x v="4"/>
    <x v="2"/>
    <x v="0"/>
    <n v="25"/>
    <n v="2034"/>
    <n v="2160"/>
    <n v="99450"/>
    <n v="105750"/>
    <n v="6300"/>
    <n v="1012.5"/>
    <n v="100462.5"/>
    <n v="5.9574468085106386E-2"/>
  </r>
  <r>
    <x v="583"/>
    <x v="2"/>
    <x v="1"/>
    <x v="12"/>
    <x v="0"/>
    <n v="8"/>
    <n v="2034"/>
    <n v="2160"/>
    <n v="33534"/>
    <n v="35640"/>
    <n v="2106"/>
    <n v="324"/>
    <n v="33858"/>
    <n v="5.909090909090909E-2"/>
  </r>
  <r>
    <x v="583"/>
    <x v="8"/>
    <x v="4"/>
    <x v="5"/>
    <x v="0"/>
    <n v="21"/>
    <n v="3582"/>
    <n v="3870"/>
    <n v="110808"/>
    <n v="117990"/>
    <n v="7182"/>
    <n v="1282.5"/>
    <n v="112090.5"/>
    <n v="6.0869565217391307E-2"/>
  </r>
  <r>
    <x v="583"/>
    <x v="3"/>
    <x v="1"/>
    <x v="15"/>
    <x v="1"/>
    <n v="16"/>
    <n v="3978"/>
    <n v="4230"/>
    <n v="180144"/>
    <n v="194400"/>
    <n v="14256"/>
    <n v="4536"/>
    <n v="184680"/>
    <n v="7.3333333333333334E-2"/>
  </r>
  <r>
    <x v="583"/>
    <x v="7"/>
    <x v="4"/>
    <x v="12"/>
    <x v="0"/>
    <n v="23"/>
    <n v="2196"/>
    <n v="2340"/>
    <n v="85698"/>
    <n v="91080"/>
    <n v="5382"/>
    <n v="828"/>
    <n v="86526"/>
    <n v="5.909090909090909E-2"/>
  </r>
  <r>
    <x v="584"/>
    <x v="5"/>
    <x v="3"/>
    <x v="5"/>
    <x v="0"/>
    <n v="22"/>
    <n v="3978"/>
    <n v="4230"/>
    <n v="34992"/>
    <n v="37260"/>
    <n v="2268"/>
    <n v="405"/>
    <n v="35397"/>
    <n v="6.0869565217391307E-2"/>
  </r>
  <r>
    <x v="584"/>
    <x v="2"/>
    <x v="1"/>
    <x v="2"/>
    <x v="0"/>
    <n v="13"/>
    <n v="3978"/>
    <n v="4230"/>
    <n v="27846"/>
    <n v="29610"/>
    <n v="1764"/>
    <n v="283.5"/>
    <n v="28129.5"/>
    <n v="5.9574468085106386E-2"/>
  </r>
  <r>
    <x v="584"/>
    <x v="1"/>
    <x v="0"/>
    <x v="16"/>
    <x v="0"/>
    <n v="27"/>
    <n v="3042"/>
    <n v="3240"/>
    <n v="23688"/>
    <n v="25200"/>
    <n v="1512"/>
    <n v="252"/>
    <n v="23940"/>
    <n v="0.06"/>
  </r>
  <r>
    <x v="585"/>
    <x v="3"/>
    <x v="1"/>
    <x v="8"/>
    <x v="0"/>
    <n v="27"/>
    <n v="3978"/>
    <n v="4230"/>
    <n v="25740"/>
    <n v="27450"/>
    <n v="1710"/>
    <n v="337.5"/>
    <n v="26077.5"/>
    <n v="6.2295081967213117E-2"/>
  </r>
  <r>
    <x v="585"/>
    <x v="3"/>
    <x v="1"/>
    <x v="6"/>
    <x v="0"/>
    <n v="27"/>
    <n v="3978"/>
    <n v="4230"/>
    <n v="39006"/>
    <n v="41580"/>
    <n v="2574"/>
    <n v="495"/>
    <n v="39501"/>
    <n v="6.1904761904761907E-2"/>
  </r>
  <r>
    <x v="586"/>
    <x v="5"/>
    <x v="3"/>
    <x v="4"/>
    <x v="0"/>
    <n v="27"/>
    <n v="5832"/>
    <n v="6210"/>
    <n v="6084"/>
    <n v="6480"/>
    <n v="396"/>
    <n v="72"/>
    <n v="6156"/>
    <n v="6.1111111111111109E-2"/>
  </r>
  <r>
    <x v="586"/>
    <x v="2"/>
    <x v="1"/>
    <x v="0"/>
    <x v="0"/>
    <n v="27"/>
    <n v="2196"/>
    <n v="2340"/>
    <n v="26442"/>
    <n v="28080"/>
    <n v="1638"/>
    <n v="234"/>
    <n v="26676"/>
    <n v="5.8333333333333334E-2"/>
  </r>
  <r>
    <x v="586"/>
    <x v="7"/>
    <x v="4"/>
    <x v="3"/>
    <x v="0"/>
    <n v="27"/>
    <n v="3546"/>
    <n v="3780"/>
    <n v="54900"/>
    <n v="58500"/>
    <n v="3600"/>
    <n v="675"/>
    <n v="55575"/>
    <n v="6.1538461538461542E-2"/>
  </r>
  <r>
    <x v="586"/>
    <x v="6"/>
    <x v="2"/>
    <x v="14"/>
    <x v="0"/>
    <n v="12"/>
    <n v="3582"/>
    <n v="3870"/>
    <n v="59040"/>
    <n v="63000"/>
    <n v="3960"/>
    <n v="810"/>
    <n v="59850"/>
    <n v="6.2857142857142861E-2"/>
  </r>
  <r>
    <x v="586"/>
    <x v="9"/>
    <x v="3"/>
    <x v="4"/>
    <x v="0"/>
    <n v="18"/>
    <n v="3978"/>
    <n v="4230"/>
    <n v="45630"/>
    <n v="48600"/>
    <n v="2970"/>
    <n v="540"/>
    <n v="46170"/>
    <n v="6.1111111111111109E-2"/>
  </r>
  <r>
    <x v="587"/>
    <x v="0"/>
    <x v="0"/>
    <x v="1"/>
    <x v="1"/>
    <n v="8"/>
    <n v="3978"/>
    <n v="4230"/>
    <n v="75222"/>
    <n v="81270"/>
    <n v="6048"/>
    <n v="1984.5"/>
    <n v="77206.5"/>
    <n v="7.441860465116279E-2"/>
  </r>
  <r>
    <x v="587"/>
    <x v="8"/>
    <x v="4"/>
    <x v="9"/>
    <x v="0"/>
    <n v="21"/>
    <n v="2034"/>
    <n v="2160"/>
    <n v="4212"/>
    <n v="4500"/>
    <n v="288"/>
    <n v="63"/>
    <n v="4275"/>
    <n v="6.4000000000000001E-2"/>
  </r>
  <r>
    <x v="588"/>
    <x v="4"/>
    <x v="2"/>
    <x v="16"/>
    <x v="0"/>
    <n v="25"/>
    <n v="3042"/>
    <n v="3240"/>
    <n v="6768"/>
    <n v="7200"/>
    <n v="432"/>
    <n v="72"/>
    <n v="6840"/>
    <n v="0.06"/>
  </r>
  <r>
    <x v="589"/>
    <x v="9"/>
    <x v="3"/>
    <x v="11"/>
    <x v="0"/>
    <n v="12"/>
    <n v="5148"/>
    <n v="5490"/>
    <n v="49644"/>
    <n v="52920"/>
    <n v="3276"/>
    <n v="630"/>
    <n v="50274"/>
    <n v="6.1904761904761907E-2"/>
  </r>
  <r>
    <x v="589"/>
    <x v="2"/>
    <x v="1"/>
    <x v="3"/>
    <x v="0"/>
    <n v="9"/>
    <n v="2106"/>
    <n v="2250"/>
    <n v="17568"/>
    <n v="18720"/>
    <n v="1152"/>
    <n v="216"/>
    <n v="17784"/>
    <n v="6.1538461538461542E-2"/>
  </r>
  <r>
    <x v="590"/>
    <x v="5"/>
    <x v="3"/>
    <x v="9"/>
    <x v="0"/>
    <n v="23"/>
    <n v="4482"/>
    <n v="4770"/>
    <n v="21060"/>
    <n v="22500"/>
    <n v="1440"/>
    <n v="315"/>
    <n v="21375"/>
    <n v="6.4000000000000001E-2"/>
  </r>
  <r>
    <x v="590"/>
    <x v="3"/>
    <x v="1"/>
    <x v="11"/>
    <x v="0"/>
    <n v="23"/>
    <n v="3546"/>
    <n v="3780"/>
    <n v="31914"/>
    <n v="34020"/>
    <n v="2106"/>
    <n v="405"/>
    <n v="32319"/>
    <n v="6.1904761904761907E-2"/>
  </r>
  <r>
    <x v="590"/>
    <x v="4"/>
    <x v="2"/>
    <x v="10"/>
    <x v="0"/>
    <n v="20"/>
    <n v="4482"/>
    <n v="4770"/>
    <n v="85158"/>
    <n v="90630"/>
    <n v="5472"/>
    <n v="940.5"/>
    <n v="86098.5"/>
    <n v="6.0377358490566038E-2"/>
  </r>
  <r>
    <x v="591"/>
    <x v="7"/>
    <x v="4"/>
    <x v="12"/>
    <x v="0"/>
    <n v="25"/>
    <n v="4482"/>
    <n v="4770"/>
    <n v="89424"/>
    <n v="95040"/>
    <n v="5616"/>
    <n v="864"/>
    <n v="90288"/>
    <n v="5.909090909090909E-2"/>
  </r>
  <r>
    <x v="591"/>
    <x v="3"/>
    <x v="1"/>
    <x v="9"/>
    <x v="0"/>
    <n v="4"/>
    <n v="2034"/>
    <n v="2160"/>
    <n v="40014"/>
    <n v="42750"/>
    <n v="2736"/>
    <n v="598.5"/>
    <n v="40612.5"/>
    <n v="6.4000000000000001E-2"/>
  </r>
  <r>
    <x v="591"/>
    <x v="1"/>
    <x v="0"/>
    <x v="6"/>
    <x v="0"/>
    <n v="24"/>
    <n v="3978"/>
    <n v="4230"/>
    <n v="31914"/>
    <n v="34020"/>
    <n v="2106"/>
    <n v="405"/>
    <n v="32319"/>
    <n v="6.1904761904761907E-2"/>
  </r>
  <r>
    <x v="591"/>
    <x v="6"/>
    <x v="2"/>
    <x v="14"/>
    <x v="0"/>
    <n v="24"/>
    <n v="5832"/>
    <n v="6210"/>
    <n v="8856"/>
    <n v="9450"/>
    <n v="594"/>
    <n v="121.5"/>
    <n v="8977.5"/>
    <n v="6.2857142857142861E-2"/>
  </r>
  <r>
    <x v="591"/>
    <x v="3"/>
    <x v="1"/>
    <x v="14"/>
    <x v="0"/>
    <n v="16"/>
    <n v="3978"/>
    <n v="4230"/>
    <n v="53136"/>
    <n v="56700"/>
    <n v="3564"/>
    <n v="729"/>
    <n v="53865"/>
    <n v="6.2857142857142861E-2"/>
  </r>
  <r>
    <x v="591"/>
    <x v="0"/>
    <x v="0"/>
    <x v="14"/>
    <x v="0"/>
    <n v="6"/>
    <n v="3978"/>
    <n v="4230"/>
    <n v="64944"/>
    <n v="69300"/>
    <n v="4356"/>
    <n v="891"/>
    <n v="65835"/>
    <n v="6.2857142857142861E-2"/>
  </r>
  <r>
    <x v="592"/>
    <x v="7"/>
    <x v="4"/>
    <x v="13"/>
    <x v="1"/>
    <n v="4"/>
    <n v="5148"/>
    <n v="5490"/>
    <n v="98100"/>
    <n v="105750"/>
    <n v="7650"/>
    <n v="2362.5"/>
    <n v="100462.5"/>
    <n v="7.2340425531914887E-2"/>
  </r>
  <r>
    <x v="593"/>
    <x v="8"/>
    <x v="4"/>
    <x v="16"/>
    <x v="0"/>
    <n v="24"/>
    <n v="5832"/>
    <n v="6210"/>
    <n v="81216"/>
    <n v="86400"/>
    <n v="5184"/>
    <n v="864"/>
    <n v="82080"/>
    <n v="0.06"/>
  </r>
  <r>
    <x v="593"/>
    <x v="1"/>
    <x v="0"/>
    <x v="9"/>
    <x v="0"/>
    <n v="21"/>
    <n v="2034"/>
    <n v="2160"/>
    <n v="6318"/>
    <n v="6750"/>
    <n v="432"/>
    <n v="94.5"/>
    <n v="6412.5"/>
    <n v="6.4000000000000001E-2"/>
  </r>
  <r>
    <x v="594"/>
    <x v="0"/>
    <x v="0"/>
    <x v="15"/>
    <x v="1"/>
    <n v="13"/>
    <n v="5832"/>
    <n v="6210"/>
    <n v="75060"/>
    <n v="81000"/>
    <n v="5940"/>
    <n v="1890"/>
    <n v="76950"/>
    <n v="7.3333333333333334E-2"/>
  </r>
  <r>
    <x v="594"/>
    <x v="9"/>
    <x v="3"/>
    <x v="3"/>
    <x v="0"/>
    <n v="2"/>
    <n v="3546"/>
    <n v="3780"/>
    <n v="2196"/>
    <n v="2340"/>
    <n v="144"/>
    <n v="27"/>
    <n v="2223"/>
    <n v="6.1538461538461542E-2"/>
  </r>
  <r>
    <x v="595"/>
    <x v="0"/>
    <x v="0"/>
    <x v="7"/>
    <x v="0"/>
    <n v="20"/>
    <n v="3726"/>
    <n v="3960"/>
    <n v="55692"/>
    <n v="59220"/>
    <n v="3528"/>
    <n v="567"/>
    <n v="56259"/>
    <n v="5.9574468085106386E-2"/>
  </r>
  <r>
    <x v="595"/>
    <x v="6"/>
    <x v="2"/>
    <x v="10"/>
    <x v="0"/>
    <n v="21"/>
    <n v="3978"/>
    <n v="4230"/>
    <n v="31374"/>
    <n v="33390"/>
    <n v="2016"/>
    <n v="346.5"/>
    <n v="31720.5"/>
    <n v="6.0377358490566038E-2"/>
  </r>
  <r>
    <x v="595"/>
    <x v="5"/>
    <x v="3"/>
    <x v="3"/>
    <x v="0"/>
    <n v="12"/>
    <n v="3042"/>
    <n v="3240"/>
    <n v="4392"/>
    <n v="4680"/>
    <n v="288"/>
    <n v="54"/>
    <n v="4446"/>
    <n v="6.1538461538461542E-2"/>
  </r>
  <r>
    <x v="595"/>
    <x v="4"/>
    <x v="2"/>
    <x v="1"/>
    <x v="1"/>
    <n v="23"/>
    <n v="3546"/>
    <n v="3780"/>
    <n v="89550"/>
    <n v="96750"/>
    <n v="7200"/>
    <n v="2362.5"/>
    <n v="91912.5"/>
    <n v="7.441860465116279E-2"/>
  </r>
  <r>
    <x v="595"/>
    <x v="4"/>
    <x v="2"/>
    <x v="15"/>
    <x v="1"/>
    <n v="23"/>
    <n v="4482"/>
    <n v="4770"/>
    <n v="67554"/>
    <n v="72900"/>
    <n v="5346"/>
    <n v="1701"/>
    <n v="69255"/>
    <n v="7.3333333333333334E-2"/>
  </r>
  <r>
    <x v="595"/>
    <x v="0"/>
    <x v="0"/>
    <x v="16"/>
    <x v="0"/>
    <n v="24"/>
    <n v="3924"/>
    <n v="4230"/>
    <n v="3384"/>
    <n v="3600"/>
    <n v="216"/>
    <n v="36"/>
    <n v="3420"/>
    <n v="0.06"/>
  </r>
  <r>
    <x v="596"/>
    <x v="2"/>
    <x v="1"/>
    <x v="13"/>
    <x v="1"/>
    <n v="25"/>
    <n v="2952"/>
    <n v="3150"/>
    <n v="39240"/>
    <n v="42300"/>
    <n v="3060"/>
    <n v="945"/>
    <n v="40185"/>
    <n v="7.2340425531914887E-2"/>
  </r>
  <r>
    <x v="596"/>
    <x v="4"/>
    <x v="2"/>
    <x v="12"/>
    <x v="0"/>
    <n v="17"/>
    <n v="3726"/>
    <n v="3960"/>
    <n v="85698"/>
    <n v="91080"/>
    <n v="5382"/>
    <n v="828"/>
    <n v="86526"/>
    <n v="5.909090909090909E-2"/>
  </r>
  <r>
    <x v="596"/>
    <x v="7"/>
    <x v="4"/>
    <x v="15"/>
    <x v="1"/>
    <n v="21"/>
    <n v="3978"/>
    <n v="4230"/>
    <n v="142614"/>
    <n v="153900"/>
    <n v="11286"/>
    <n v="3591"/>
    <n v="146205"/>
    <n v="7.3333333333333334E-2"/>
  </r>
  <r>
    <x v="596"/>
    <x v="4"/>
    <x v="2"/>
    <x v="10"/>
    <x v="0"/>
    <n v="9"/>
    <n v="3726"/>
    <n v="3960"/>
    <n v="13446"/>
    <n v="14310"/>
    <n v="864"/>
    <n v="148.5"/>
    <n v="13594.5"/>
    <n v="6.0377358490566038E-2"/>
  </r>
  <r>
    <x v="596"/>
    <x v="6"/>
    <x v="2"/>
    <x v="2"/>
    <x v="0"/>
    <n v="11"/>
    <n v="4482"/>
    <n v="4770"/>
    <n v="59670"/>
    <n v="63450"/>
    <n v="3780"/>
    <n v="607.5"/>
    <n v="60277.5"/>
    <n v="5.9574468085106386E-2"/>
  </r>
  <r>
    <x v="597"/>
    <x v="0"/>
    <x v="0"/>
    <x v="5"/>
    <x v="0"/>
    <n v="4"/>
    <n v="3582"/>
    <n v="3870"/>
    <n v="75816"/>
    <n v="80730"/>
    <n v="4914"/>
    <n v="877.5"/>
    <n v="76693.5"/>
    <n v="6.0869565217391307E-2"/>
  </r>
  <r>
    <x v="597"/>
    <x v="3"/>
    <x v="1"/>
    <x v="6"/>
    <x v="0"/>
    <n v="22"/>
    <n v="4482"/>
    <n v="4770"/>
    <n v="46098"/>
    <n v="49140"/>
    <n v="3042"/>
    <n v="585"/>
    <n v="46683"/>
    <n v="6.1904761904761907E-2"/>
  </r>
  <r>
    <x v="597"/>
    <x v="7"/>
    <x v="4"/>
    <x v="3"/>
    <x v="0"/>
    <n v="15"/>
    <n v="3924"/>
    <n v="4230"/>
    <n v="13176"/>
    <n v="14040"/>
    <n v="864"/>
    <n v="162"/>
    <n v="13338"/>
    <n v="6.1538461538461542E-2"/>
  </r>
  <r>
    <x v="598"/>
    <x v="6"/>
    <x v="2"/>
    <x v="14"/>
    <x v="0"/>
    <n v="23"/>
    <n v="7506"/>
    <n v="8100"/>
    <n v="59040"/>
    <n v="63000"/>
    <n v="3960"/>
    <n v="810"/>
    <n v="59850"/>
    <n v="6.2857142857142861E-2"/>
  </r>
  <r>
    <x v="598"/>
    <x v="0"/>
    <x v="0"/>
    <x v="3"/>
    <x v="0"/>
    <n v="9"/>
    <n v="3546"/>
    <n v="3780"/>
    <n v="6588"/>
    <n v="7020"/>
    <n v="432"/>
    <n v="81"/>
    <n v="6669"/>
    <n v="6.1538461538461542E-2"/>
  </r>
  <r>
    <x v="598"/>
    <x v="0"/>
    <x v="0"/>
    <x v="2"/>
    <x v="0"/>
    <n v="7"/>
    <n v="3042"/>
    <n v="3240"/>
    <n v="99450"/>
    <n v="105750"/>
    <n v="6300"/>
    <n v="1012.5"/>
    <n v="100462.5"/>
    <n v="5.9574468085106386E-2"/>
  </r>
  <r>
    <x v="598"/>
    <x v="8"/>
    <x v="4"/>
    <x v="4"/>
    <x v="0"/>
    <n v="25"/>
    <n v="3042"/>
    <n v="3240"/>
    <n v="3042"/>
    <n v="3240"/>
    <n v="198"/>
    <n v="36"/>
    <n v="3078"/>
    <n v="6.1111111111111109E-2"/>
  </r>
  <r>
    <x v="599"/>
    <x v="8"/>
    <x v="4"/>
    <x v="3"/>
    <x v="0"/>
    <n v="10"/>
    <n v="3978"/>
    <n v="4230"/>
    <n v="15372"/>
    <n v="16380"/>
    <n v="1008"/>
    <n v="189"/>
    <n v="15561"/>
    <n v="6.1538461538461542E-2"/>
  </r>
  <r>
    <x v="599"/>
    <x v="5"/>
    <x v="3"/>
    <x v="11"/>
    <x v="0"/>
    <n v="8"/>
    <n v="5148"/>
    <n v="5490"/>
    <n v="60282"/>
    <n v="64260"/>
    <n v="3978"/>
    <n v="765"/>
    <n v="61047"/>
    <n v="6.1904761904761907E-2"/>
  </r>
  <r>
    <x v="600"/>
    <x v="0"/>
    <x v="0"/>
    <x v="6"/>
    <x v="0"/>
    <n v="18"/>
    <n v="3042"/>
    <n v="3240"/>
    <n v="74466"/>
    <n v="79380"/>
    <n v="4914"/>
    <n v="945"/>
    <n v="75411"/>
    <n v="6.1904761904761907E-2"/>
  </r>
  <r>
    <x v="600"/>
    <x v="9"/>
    <x v="3"/>
    <x v="1"/>
    <x v="1"/>
    <n v="8"/>
    <n v="5148"/>
    <n v="5490"/>
    <n v="35820"/>
    <n v="38700"/>
    <n v="2880"/>
    <n v="945"/>
    <n v="36765"/>
    <n v="7.441860465116279E-2"/>
  </r>
  <r>
    <x v="600"/>
    <x v="3"/>
    <x v="1"/>
    <x v="10"/>
    <x v="0"/>
    <n v="25"/>
    <n v="7506"/>
    <n v="8100"/>
    <n v="13446"/>
    <n v="14310"/>
    <n v="864"/>
    <n v="148.5"/>
    <n v="13594.5"/>
    <n v="6.0377358490566038E-2"/>
  </r>
  <r>
    <x v="600"/>
    <x v="4"/>
    <x v="2"/>
    <x v="9"/>
    <x v="0"/>
    <n v="7"/>
    <n v="3042"/>
    <n v="3240"/>
    <n v="37908"/>
    <n v="40500"/>
    <n v="2592"/>
    <n v="567"/>
    <n v="38475"/>
    <n v="6.4000000000000001E-2"/>
  </r>
  <r>
    <x v="601"/>
    <x v="9"/>
    <x v="3"/>
    <x v="11"/>
    <x v="0"/>
    <n v="17"/>
    <n v="3978"/>
    <n v="4230"/>
    <n v="39006"/>
    <n v="41580"/>
    <n v="2574"/>
    <n v="495"/>
    <n v="39501"/>
    <n v="6.1904761904761907E-2"/>
  </r>
  <r>
    <x v="601"/>
    <x v="9"/>
    <x v="3"/>
    <x v="0"/>
    <x v="0"/>
    <n v="3"/>
    <n v="2952"/>
    <n v="3150"/>
    <n v="44748"/>
    <n v="47520"/>
    <n v="2772"/>
    <n v="396"/>
    <n v="45144"/>
    <n v="5.8333333333333334E-2"/>
  </r>
  <r>
    <x v="601"/>
    <x v="4"/>
    <x v="2"/>
    <x v="0"/>
    <x v="0"/>
    <n v="13"/>
    <n v="2034"/>
    <n v="2160"/>
    <n v="24408"/>
    <n v="25920"/>
    <n v="1512"/>
    <n v="216"/>
    <n v="24624"/>
    <n v="5.8333333333333334E-2"/>
  </r>
  <r>
    <x v="602"/>
    <x v="5"/>
    <x v="3"/>
    <x v="3"/>
    <x v="0"/>
    <n v="17"/>
    <n v="3582"/>
    <n v="3870"/>
    <n v="21960"/>
    <n v="23400"/>
    <n v="1440"/>
    <n v="270"/>
    <n v="22230"/>
    <n v="6.1538461538461542E-2"/>
  </r>
  <r>
    <x v="602"/>
    <x v="3"/>
    <x v="1"/>
    <x v="5"/>
    <x v="0"/>
    <n v="22"/>
    <n v="3978"/>
    <n v="4230"/>
    <n v="11664"/>
    <n v="12420"/>
    <n v="756"/>
    <n v="135"/>
    <n v="11799"/>
    <n v="6.0869565217391307E-2"/>
  </r>
  <r>
    <x v="602"/>
    <x v="1"/>
    <x v="0"/>
    <x v="3"/>
    <x v="0"/>
    <n v="23"/>
    <n v="2196"/>
    <n v="2340"/>
    <n v="13176"/>
    <n v="14040"/>
    <n v="864"/>
    <n v="162"/>
    <n v="13338"/>
    <n v="6.1538461538461542E-2"/>
  </r>
  <r>
    <x v="602"/>
    <x v="1"/>
    <x v="0"/>
    <x v="14"/>
    <x v="0"/>
    <n v="1"/>
    <n v="2034"/>
    <n v="2160"/>
    <n v="5904"/>
    <n v="6300"/>
    <n v="396"/>
    <n v="81"/>
    <n v="5985"/>
    <n v="6.2857142857142861E-2"/>
  </r>
  <r>
    <x v="602"/>
    <x v="9"/>
    <x v="3"/>
    <x v="2"/>
    <x v="0"/>
    <n v="25"/>
    <n v="5148"/>
    <n v="5490"/>
    <n v="91494"/>
    <n v="97290"/>
    <n v="5796"/>
    <n v="931.5"/>
    <n v="92425.5"/>
    <n v="5.9574468085106386E-2"/>
  </r>
  <r>
    <x v="602"/>
    <x v="5"/>
    <x v="3"/>
    <x v="10"/>
    <x v="0"/>
    <n v="22"/>
    <n v="3384"/>
    <n v="3600"/>
    <n v="89640"/>
    <n v="95400"/>
    <n v="5760"/>
    <n v="990"/>
    <n v="90630"/>
    <n v="6.0377358490566038E-2"/>
  </r>
  <r>
    <x v="602"/>
    <x v="2"/>
    <x v="1"/>
    <x v="5"/>
    <x v="0"/>
    <n v="2"/>
    <n v="3978"/>
    <n v="4230"/>
    <n v="29160"/>
    <n v="31050"/>
    <n v="1890"/>
    <n v="337.5"/>
    <n v="29497.5"/>
    <n v="6.0869565217391307E-2"/>
  </r>
  <r>
    <x v="603"/>
    <x v="9"/>
    <x v="3"/>
    <x v="14"/>
    <x v="0"/>
    <n v="11"/>
    <n v="3582"/>
    <n v="3870"/>
    <n v="8856"/>
    <n v="9450"/>
    <n v="594"/>
    <n v="121.5"/>
    <n v="8977.5"/>
    <n v="6.2857142857142861E-2"/>
  </r>
  <r>
    <x v="603"/>
    <x v="3"/>
    <x v="1"/>
    <x v="5"/>
    <x v="0"/>
    <n v="11"/>
    <n v="3546"/>
    <n v="3780"/>
    <n v="134136"/>
    <n v="142830"/>
    <n v="8694"/>
    <n v="1552.5"/>
    <n v="135688.5"/>
    <n v="6.0869565217391307E-2"/>
  </r>
  <r>
    <x v="604"/>
    <x v="3"/>
    <x v="1"/>
    <x v="8"/>
    <x v="0"/>
    <n v="1"/>
    <n v="7506"/>
    <n v="8100"/>
    <n v="102960"/>
    <n v="109800"/>
    <n v="6840"/>
    <n v="1350"/>
    <n v="104310"/>
    <n v="6.2295081967213117E-2"/>
  </r>
  <r>
    <x v="604"/>
    <x v="0"/>
    <x v="0"/>
    <x v="2"/>
    <x v="0"/>
    <n v="14"/>
    <n v="3978"/>
    <n v="4230"/>
    <n v="35802"/>
    <n v="38070"/>
    <n v="2268"/>
    <n v="364.5"/>
    <n v="36166.5"/>
    <n v="5.9574468085106386E-2"/>
  </r>
  <r>
    <x v="604"/>
    <x v="6"/>
    <x v="2"/>
    <x v="11"/>
    <x v="0"/>
    <n v="11"/>
    <n v="2034"/>
    <n v="2160"/>
    <n v="42552"/>
    <n v="45360"/>
    <n v="2808"/>
    <n v="540"/>
    <n v="43092"/>
    <n v="6.1904761904761907E-2"/>
  </r>
  <r>
    <x v="604"/>
    <x v="8"/>
    <x v="4"/>
    <x v="1"/>
    <x v="1"/>
    <n v="8"/>
    <n v="2952"/>
    <n v="3150"/>
    <n v="3582"/>
    <n v="3870"/>
    <n v="288"/>
    <n v="94.5"/>
    <n v="3676.5"/>
    <n v="7.441860465116279E-2"/>
  </r>
  <r>
    <x v="604"/>
    <x v="7"/>
    <x v="4"/>
    <x v="4"/>
    <x v="0"/>
    <n v="1"/>
    <n v="3546"/>
    <n v="3780"/>
    <n v="48672"/>
    <n v="51840"/>
    <n v="3168"/>
    <n v="576"/>
    <n v="49248"/>
    <n v="6.1111111111111109E-2"/>
  </r>
  <r>
    <x v="605"/>
    <x v="2"/>
    <x v="1"/>
    <x v="2"/>
    <x v="0"/>
    <n v="24"/>
    <n v="3546"/>
    <n v="3780"/>
    <n v="91494"/>
    <n v="97290"/>
    <n v="5796"/>
    <n v="931.5"/>
    <n v="92425.5"/>
    <n v="5.9574468085106386E-2"/>
  </r>
  <r>
    <x v="605"/>
    <x v="5"/>
    <x v="3"/>
    <x v="0"/>
    <x v="0"/>
    <n v="15"/>
    <n v="3978"/>
    <n v="4230"/>
    <n v="14238"/>
    <n v="15120"/>
    <n v="882"/>
    <n v="126"/>
    <n v="14364"/>
    <n v="5.8333333333333334E-2"/>
  </r>
  <r>
    <x v="605"/>
    <x v="3"/>
    <x v="1"/>
    <x v="2"/>
    <x v="0"/>
    <n v="20"/>
    <n v="3546"/>
    <n v="3780"/>
    <n v="15912"/>
    <n v="16920"/>
    <n v="1008"/>
    <n v="162"/>
    <n v="16074"/>
    <n v="5.9574468085106386E-2"/>
  </r>
  <r>
    <x v="605"/>
    <x v="1"/>
    <x v="0"/>
    <x v="13"/>
    <x v="1"/>
    <n v="1"/>
    <n v="5148"/>
    <n v="5490"/>
    <n v="23544"/>
    <n v="25380"/>
    <n v="1836"/>
    <n v="567"/>
    <n v="24111"/>
    <n v="7.2340425531914887E-2"/>
  </r>
  <r>
    <x v="605"/>
    <x v="2"/>
    <x v="1"/>
    <x v="12"/>
    <x v="0"/>
    <n v="5"/>
    <n v="2196"/>
    <n v="2340"/>
    <n v="70794"/>
    <n v="75240"/>
    <n v="4446"/>
    <n v="684"/>
    <n v="71478"/>
    <n v="5.909090909090909E-2"/>
  </r>
  <r>
    <x v="605"/>
    <x v="1"/>
    <x v="0"/>
    <x v="2"/>
    <x v="0"/>
    <n v="2"/>
    <n v="3924"/>
    <n v="4230"/>
    <n v="87516"/>
    <n v="93060"/>
    <n v="5544"/>
    <n v="891"/>
    <n v="88407"/>
    <n v="5.9574468085106386E-2"/>
  </r>
  <r>
    <x v="606"/>
    <x v="4"/>
    <x v="2"/>
    <x v="1"/>
    <x v="1"/>
    <n v="15"/>
    <n v="3978"/>
    <n v="4230"/>
    <n v="50148"/>
    <n v="54180"/>
    <n v="4032"/>
    <n v="1323"/>
    <n v="51471"/>
    <n v="7.441860465116279E-2"/>
  </r>
  <r>
    <x v="606"/>
    <x v="8"/>
    <x v="4"/>
    <x v="6"/>
    <x v="0"/>
    <n v="24"/>
    <n v="2106"/>
    <n v="2250"/>
    <n v="81558"/>
    <n v="86940"/>
    <n v="5382"/>
    <n v="1035"/>
    <n v="82593"/>
    <n v="6.1904761904761907E-2"/>
  </r>
  <r>
    <x v="607"/>
    <x v="9"/>
    <x v="3"/>
    <x v="2"/>
    <x v="0"/>
    <n v="23"/>
    <n v="5148"/>
    <n v="5490"/>
    <n v="35802"/>
    <n v="38070"/>
    <n v="2268"/>
    <n v="364.5"/>
    <n v="36166.5"/>
    <n v="5.9574468085106386E-2"/>
  </r>
  <r>
    <x v="607"/>
    <x v="6"/>
    <x v="2"/>
    <x v="2"/>
    <x v="0"/>
    <n v="20"/>
    <n v="3546"/>
    <n v="3780"/>
    <n v="35802"/>
    <n v="38070"/>
    <n v="2268"/>
    <n v="364.5"/>
    <n v="36166.5"/>
    <n v="5.9574468085106386E-2"/>
  </r>
  <r>
    <x v="607"/>
    <x v="6"/>
    <x v="2"/>
    <x v="11"/>
    <x v="0"/>
    <n v="23"/>
    <n v="3546"/>
    <n v="3780"/>
    <n v="56736"/>
    <n v="60480"/>
    <n v="3744"/>
    <n v="720"/>
    <n v="57456"/>
    <n v="6.1904761904761907E-2"/>
  </r>
  <r>
    <x v="607"/>
    <x v="0"/>
    <x v="0"/>
    <x v="2"/>
    <x v="0"/>
    <n v="22"/>
    <n v="5148"/>
    <n v="5490"/>
    <n v="27846"/>
    <n v="29610"/>
    <n v="1764"/>
    <n v="283.5"/>
    <n v="28129.5"/>
    <n v="5.9574468085106386E-2"/>
  </r>
  <r>
    <x v="608"/>
    <x v="8"/>
    <x v="4"/>
    <x v="7"/>
    <x v="0"/>
    <n v="10"/>
    <n v="3384"/>
    <n v="3600"/>
    <n v="99450"/>
    <n v="105750"/>
    <n v="6300"/>
    <n v="1012.5"/>
    <n v="100462.5"/>
    <n v="5.9574468085106386E-2"/>
  </r>
  <r>
    <x v="608"/>
    <x v="7"/>
    <x v="4"/>
    <x v="8"/>
    <x v="0"/>
    <n v="5"/>
    <n v="3042"/>
    <n v="3240"/>
    <n v="72072"/>
    <n v="76860"/>
    <n v="4788"/>
    <n v="945"/>
    <n v="73017"/>
    <n v="6.2295081967213117E-2"/>
  </r>
  <r>
    <x v="609"/>
    <x v="7"/>
    <x v="4"/>
    <x v="6"/>
    <x v="0"/>
    <n v="12"/>
    <n v="3978"/>
    <n v="4230"/>
    <n v="49644"/>
    <n v="52920"/>
    <n v="3276"/>
    <n v="630"/>
    <n v="50274"/>
    <n v="6.1904761904761907E-2"/>
  </r>
  <r>
    <x v="609"/>
    <x v="1"/>
    <x v="0"/>
    <x v="14"/>
    <x v="0"/>
    <n v="19"/>
    <n v="3978"/>
    <n v="4230"/>
    <n v="70848"/>
    <n v="75600"/>
    <n v="4752"/>
    <n v="972"/>
    <n v="71820"/>
    <n v="6.2857142857142861E-2"/>
  </r>
  <r>
    <x v="610"/>
    <x v="2"/>
    <x v="1"/>
    <x v="3"/>
    <x v="0"/>
    <n v="18"/>
    <n v="3924"/>
    <n v="4230"/>
    <n v="21960"/>
    <n v="23400"/>
    <n v="1440"/>
    <n v="270"/>
    <n v="22230"/>
    <n v="6.1538461538461542E-2"/>
  </r>
  <r>
    <x v="610"/>
    <x v="1"/>
    <x v="0"/>
    <x v="8"/>
    <x v="0"/>
    <n v="1"/>
    <n v="2952"/>
    <n v="3150"/>
    <n v="20592"/>
    <n v="21960"/>
    <n v="1368"/>
    <n v="270"/>
    <n v="20862"/>
    <n v="6.2295081967213117E-2"/>
  </r>
  <r>
    <x v="610"/>
    <x v="3"/>
    <x v="1"/>
    <x v="3"/>
    <x v="0"/>
    <n v="15"/>
    <n v="3042"/>
    <n v="3240"/>
    <n v="2196"/>
    <n v="2340"/>
    <n v="144"/>
    <n v="27"/>
    <n v="2223"/>
    <n v="6.1538461538461542E-2"/>
  </r>
  <r>
    <x v="610"/>
    <x v="3"/>
    <x v="1"/>
    <x v="15"/>
    <x v="1"/>
    <n v="4"/>
    <n v="3978"/>
    <n v="4230"/>
    <n v="187650"/>
    <n v="202500"/>
    <n v="14850"/>
    <n v="4725"/>
    <n v="192375"/>
    <n v="7.3333333333333334E-2"/>
  </r>
  <r>
    <x v="610"/>
    <x v="2"/>
    <x v="1"/>
    <x v="9"/>
    <x v="0"/>
    <n v="16"/>
    <n v="2106"/>
    <n v="2250"/>
    <n v="16848"/>
    <n v="18000"/>
    <n v="1152"/>
    <n v="252"/>
    <n v="17100"/>
    <n v="6.4000000000000001E-2"/>
  </r>
  <r>
    <x v="610"/>
    <x v="2"/>
    <x v="1"/>
    <x v="14"/>
    <x v="0"/>
    <n v="10"/>
    <n v="2034"/>
    <n v="2160"/>
    <n v="59040"/>
    <n v="63000"/>
    <n v="3960"/>
    <n v="810"/>
    <n v="59850"/>
    <n v="6.2857142857142861E-2"/>
  </r>
  <r>
    <x v="610"/>
    <x v="2"/>
    <x v="1"/>
    <x v="11"/>
    <x v="0"/>
    <n v="21"/>
    <n v="4482"/>
    <n v="4770"/>
    <n v="24822"/>
    <n v="26460"/>
    <n v="1638"/>
    <n v="315"/>
    <n v="25137"/>
    <n v="6.1904761904761907E-2"/>
  </r>
  <r>
    <x v="610"/>
    <x v="0"/>
    <x v="0"/>
    <x v="12"/>
    <x v="0"/>
    <n v="7"/>
    <n v="3726"/>
    <n v="3960"/>
    <n v="78246"/>
    <n v="83160"/>
    <n v="4914"/>
    <n v="756"/>
    <n v="79002"/>
    <n v="5.909090909090909E-2"/>
  </r>
  <r>
    <x v="610"/>
    <x v="1"/>
    <x v="0"/>
    <x v="13"/>
    <x v="1"/>
    <n v="22"/>
    <n v="2952"/>
    <n v="3150"/>
    <n v="47088"/>
    <n v="50760"/>
    <n v="3672"/>
    <n v="1134"/>
    <n v="48222"/>
    <n v="7.2340425531914887E-2"/>
  </r>
  <r>
    <x v="611"/>
    <x v="3"/>
    <x v="1"/>
    <x v="0"/>
    <x v="0"/>
    <n v="15"/>
    <n v="3384"/>
    <n v="3600"/>
    <n v="44748"/>
    <n v="47520"/>
    <n v="2772"/>
    <n v="396"/>
    <n v="45144"/>
    <n v="5.8333333333333334E-2"/>
  </r>
  <r>
    <x v="611"/>
    <x v="8"/>
    <x v="4"/>
    <x v="1"/>
    <x v="1"/>
    <n v="7"/>
    <n v="3546"/>
    <n v="3780"/>
    <n v="28656"/>
    <n v="30960"/>
    <n v="2304"/>
    <n v="756"/>
    <n v="29412"/>
    <n v="7.441860465116279E-2"/>
  </r>
  <r>
    <x v="611"/>
    <x v="5"/>
    <x v="3"/>
    <x v="4"/>
    <x v="0"/>
    <n v="17"/>
    <n v="5148"/>
    <n v="5490"/>
    <n v="27378"/>
    <n v="29160"/>
    <n v="1782"/>
    <n v="324"/>
    <n v="27702"/>
    <n v="6.1111111111111109E-2"/>
  </r>
  <r>
    <x v="611"/>
    <x v="3"/>
    <x v="1"/>
    <x v="15"/>
    <x v="1"/>
    <n v="20"/>
    <n v="2034"/>
    <n v="2160"/>
    <n v="135108"/>
    <n v="145800"/>
    <n v="10692"/>
    <n v="3402"/>
    <n v="138510"/>
    <n v="7.3333333333333334E-2"/>
  </r>
  <r>
    <x v="611"/>
    <x v="1"/>
    <x v="0"/>
    <x v="7"/>
    <x v="0"/>
    <n v="5"/>
    <n v="2196"/>
    <n v="2340"/>
    <n v="55692"/>
    <n v="59220"/>
    <n v="3528"/>
    <n v="567"/>
    <n v="56259"/>
    <n v="5.9574468085106386E-2"/>
  </r>
  <r>
    <x v="612"/>
    <x v="6"/>
    <x v="2"/>
    <x v="4"/>
    <x v="0"/>
    <n v="14"/>
    <n v="3546"/>
    <n v="3780"/>
    <n v="15210"/>
    <n v="16200"/>
    <n v="990"/>
    <n v="180"/>
    <n v="15390"/>
    <n v="6.1111111111111109E-2"/>
  </r>
  <r>
    <x v="612"/>
    <x v="1"/>
    <x v="0"/>
    <x v="14"/>
    <x v="0"/>
    <n v="6"/>
    <n v="3546"/>
    <n v="3780"/>
    <n v="5904"/>
    <n v="6300"/>
    <n v="396"/>
    <n v="81"/>
    <n v="5985"/>
    <n v="6.2857142857142861E-2"/>
  </r>
  <r>
    <x v="612"/>
    <x v="9"/>
    <x v="3"/>
    <x v="3"/>
    <x v="0"/>
    <n v="22"/>
    <n v="7506"/>
    <n v="8100"/>
    <n v="17568"/>
    <n v="18720"/>
    <n v="1152"/>
    <n v="216"/>
    <n v="17784"/>
    <n v="6.1538461538461542E-2"/>
  </r>
  <r>
    <x v="612"/>
    <x v="4"/>
    <x v="2"/>
    <x v="13"/>
    <x v="1"/>
    <n v="6"/>
    <n v="3924"/>
    <n v="4230"/>
    <n v="11772"/>
    <n v="12690"/>
    <n v="918"/>
    <n v="283.5"/>
    <n v="12055.5"/>
    <n v="7.2340425531914887E-2"/>
  </r>
  <r>
    <x v="613"/>
    <x v="9"/>
    <x v="3"/>
    <x v="13"/>
    <x v="1"/>
    <n v="6"/>
    <n v="4482"/>
    <n v="4770"/>
    <n v="90252"/>
    <n v="97290"/>
    <n v="7038"/>
    <n v="2173.5"/>
    <n v="92425.5"/>
    <n v="7.2340425531914887E-2"/>
  </r>
  <r>
    <x v="613"/>
    <x v="3"/>
    <x v="1"/>
    <x v="1"/>
    <x v="1"/>
    <n v="2"/>
    <n v="3546"/>
    <n v="3780"/>
    <n v="46566"/>
    <n v="50310"/>
    <n v="3744"/>
    <n v="1228.5"/>
    <n v="47794.5"/>
    <n v="7.441860465116279E-2"/>
  </r>
  <r>
    <x v="613"/>
    <x v="4"/>
    <x v="2"/>
    <x v="7"/>
    <x v="0"/>
    <n v="24"/>
    <n v="3726"/>
    <n v="3960"/>
    <n v="95472"/>
    <n v="101520"/>
    <n v="6048"/>
    <n v="972"/>
    <n v="96444"/>
    <n v="5.9574468085106386E-2"/>
  </r>
  <r>
    <x v="614"/>
    <x v="0"/>
    <x v="0"/>
    <x v="9"/>
    <x v="0"/>
    <n v="11"/>
    <n v="2106"/>
    <n v="2250"/>
    <n v="10530"/>
    <n v="11250"/>
    <n v="720"/>
    <n v="157.5"/>
    <n v="10687.5"/>
    <n v="6.4000000000000001E-2"/>
  </r>
  <r>
    <x v="614"/>
    <x v="6"/>
    <x v="2"/>
    <x v="4"/>
    <x v="0"/>
    <n v="10"/>
    <n v="3546"/>
    <n v="3780"/>
    <n v="3042"/>
    <n v="3240"/>
    <n v="198"/>
    <n v="36"/>
    <n v="3078"/>
    <n v="6.1111111111111109E-2"/>
  </r>
  <r>
    <x v="615"/>
    <x v="7"/>
    <x v="4"/>
    <x v="16"/>
    <x v="0"/>
    <n v="7"/>
    <n v="3384"/>
    <n v="3600"/>
    <n v="6768"/>
    <n v="7200"/>
    <n v="432"/>
    <n v="72"/>
    <n v="6840"/>
    <n v="0.06"/>
  </r>
  <r>
    <x v="615"/>
    <x v="0"/>
    <x v="0"/>
    <x v="16"/>
    <x v="0"/>
    <n v="22"/>
    <n v="2106"/>
    <n v="2250"/>
    <n v="81216"/>
    <n v="86400"/>
    <n v="5184"/>
    <n v="864"/>
    <n v="82080"/>
    <n v="0.06"/>
  </r>
  <r>
    <x v="615"/>
    <x v="5"/>
    <x v="3"/>
    <x v="2"/>
    <x v="0"/>
    <n v="7"/>
    <n v="3924"/>
    <n v="4230"/>
    <n v="11934"/>
    <n v="12690"/>
    <n v="756"/>
    <n v="121.5"/>
    <n v="12055.5"/>
    <n v="5.9574468085106386E-2"/>
  </r>
  <r>
    <x v="615"/>
    <x v="1"/>
    <x v="0"/>
    <x v="12"/>
    <x v="0"/>
    <n v="18"/>
    <n v="3582"/>
    <n v="3870"/>
    <n v="26082"/>
    <n v="27720"/>
    <n v="1638"/>
    <n v="252"/>
    <n v="26334"/>
    <n v="5.909090909090909E-2"/>
  </r>
  <r>
    <x v="615"/>
    <x v="9"/>
    <x v="3"/>
    <x v="7"/>
    <x v="0"/>
    <n v="12"/>
    <n v="3582"/>
    <n v="3870"/>
    <n v="27846"/>
    <n v="29610"/>
    <n v="1764"/>
    <n v="283.5"/>
    <n v="28129.5"/>
    <n v="5.9574468085106386E-2"/>
  </r>
  <r>
    <x v="616"/>
    <x v="7"/>
    <x v="4"/>
    <x v="5"/>
    <x v="0"/>
    <n v="19"/>
    <n v="3726"/>
    <n v="3960"/>
    <n v="75816"/>
    <n v="80730"/>
    <n v="4914"/>
    <n v="877.5"/>
    <n v="76693.5"/>
    <n v="6.0869565217391307E-2"/>
  </r>
  <r>
    <x v="616"/>
    <x v="5"/>
    <x v="3"/>
    <x v="0"/>
    <x v="0"/>
    <n v="23"/>
    <n v="3582"/>
    <n v="3870"/>
    <n v="14238"/>
    <n v="15120"/>
    <n v="882"/>
    <n v="126"/>
    <n v="14364"/>
    <n v="5.8333333333333334E-2"/>
  </r>
  <r>
    <x v="617"/>
    <x v="6"/>
    <x v="2"/>
    <x v="0"/>
    <x v="0"/>
    <n v="3"/>
    <n v="2952"/>
    <n v="3150"/>
    <n v="38646"/>
    <n v="41040"/>
    <n v="2394"/>
    <n v="342"/>
    <n v="38988"/>
    <n v="5.8333333333333334E-2"/>
  </r>
  <r>
    <x v="617"/>
    <x v="6"/>
    <x v="2"/>
    <x v="9"/>
    <x v="0"/>
    <n v="24"/>
    <n v="3978"/>
    <n v="4230"/>
    <n v="23166"/>
    <n v="24750"/>
    <n v="1584"/>
    <n v="346.5"/>
    <n v="23512.5"/>
    <n v="6.4000000000000001E-2"/>
  </r>
  <r>
    <x v="617"/>
    <x v="5"/>
    <x v="3"/>
    <x v="12"/>
    <x v="0"/>
    <n v="25"/>
    <n v="2034"/>
    <n v="2160"/>
    <n v="18630"/>
    <n v="19800"/>
    <n v="1170"/>
    <n v="180"/>
    <n v="18810"/>
    <n v="5.909090909090909E-2"/>
  </r>
  <r>
    <x v="618"/>
    <x v="4"/>
    <x v="2"/>
    <x v="14"/>
    <x v="0"/>
    <n v="5"/>
    <n v="3924"/>
    <n v="4230"/>
    <n v="64944"/>
    <n v="69300"/>
    <n v="4356"/>
    <n v="891"/>
    <n v="65835"/>
    <n v="6.2857142857142861E-2"/>
  </r>
  <r>
    <x v="618"/>
    <x v="5"/>
    <x v="3"/>
    <x v="12"/>
    <x v="0"/>
    <n v="2"/>
    <n v="5832"/>
    <n v="6210"/>
    <n v="29808"/>
    <n v="31680"/>
    <n v="1872"/>
    <n v="288"/>
    <n v="30096"/>
    <n v="5.909090909090909E-2"/>
  </r>
  <r>
    <x v="618"/>
    <x v="6"/>
    <x v="2"/>
    <x v="0"/>
    <x v="0"/>
    <n v="14"/>
    <n v="3546"/>
    <n v="3780"/>
    <n v="50850"/>
    <n v="54000"/>
    <n v="3150"/>
    <n v="450"/>
    <n v="51300"/>
    <n v="5.8333333333333334E-2"/>
  </r>
  <r>
    <x v="618"/>
    <x v="9"/>
    <x v="3"/>
    <x v="11"/>
    <x v="0"/>
    <n v="6"/>
    <n v="2034"/>
    <n v="2160"/>
    <n v="14184"/>
    <n v="15120"/>
    <n v="936"/>
    <n v="180"/>
    <n v="14364"/>
    <n v="6.1904761904761907E-2"/>
  </r>
  <r>
    <x v="619"/>
    <x v="4"/>
    <x v="2"/>
    <x v="12"/>
    <x v="0"/>
    <n v="13"/>
    <n v="2034"/>
    <n v="2160"/>
    <n v="81972"/>
    <n v="87120"/>
    <n v="5148"/>
    <n v="792"/>
    <n v="82764"/>
    <n v="5.909090909090909E-2"/>
  </r>
  <r>
    <x v="620"/>
    <x v="1"/>
    <x v="0"/>
    <x v="9"/>
    <x v="0"/>
    <n v="4"/>
    <n v="3042"/>
    <n v="3240"/>
    <n v="33696"/>
    <n v="36000"/>
    <n v="2304"/>
    <n v="504"/>
    <n v="34200"/>
    <n v="6.4000000000000001E-2"/>
  </r>
  <r>
    <x v="620"/>
    <x v="7"/>
    <x v="4"/>
    <x v="9"/>
    <x v="0"/>
    <n v="21"/>
    <n v="3042"/>
    <n v="3240"/>
    <n v="4212"/>
    <n v="4500"/>
    <n v="288"/>
    <n v="63"/>
    <n v="4275"/>
    <n v="6.4000000000000001E-2"/>
  </r>
  <r>
    <x v="620"/>
    <x v="7"/>
    <x v="4"/>
    <x v="5"/>
    <x v="0"/>
    <n v="16"/>
    <n v="3726"/>
    <n v="3960"/>
    <n v="128304"/>
    <n v="136620"/>
    <n v="8316"/>
    <n v="1485"/>
    <n v="129789"/>
    <n v="6.0869565217391307E-2"/>
  </r>
  <r>
    <x v="621"/>
    <x v="2"/>
    <x v="1"/>
    <x v="9"/>
    <x v="0"/>
    <n v="10"/>
    <n v="2196"/>
    <n v="2340"/>
    <n v="27378"/>
    <n v="29250"/>
    <n v="1872"/>
    <n v="409.5"/>
    <n v="27787.5"/>
    <n v="6.4000000000000001E-2"/>
  </r>
  <r>
    <x v="621"/>
    <x v="5"/>
    <x v="3"/>
    <x v="9"/>
    <x v="0"/>
    <n v="3"/>
    <n v="4482"/>
    <n v="4770"/>
    <n v="27378"/>
    <n v="29250"/>
    <n v="1872"/>
    <n v="409.5"/>
    <n v="27787.5"/>
    <n v="6.4000000000000001E-2"/>
  </r>
  <r>
    <x v="621"/>
    <x v="7"/>
    <x v="4"/>
    <x v="15"/>
    <x v="1"/>
    <n v="1"/>
    <n v="5148"/>
    <n v="5490"/>
    <n v="120096"/>
    <n v="129600"/>
    <n v="9504"/>
    <n v="3024"/>
    <n v="123120"/>
    <n v="7.3333333333333334E-2"/>
  </r>
  <r>
    <x v="622"/>
    <x v="3"/>
    <x v="1"/>
    <x v="1"/>
    <x v="1"/>
    <n v="13"/>
    <n v="3978"/>
    <n v="4230"/>
    <n v="78804"/>
    <n v="85140"/>
    <n v="6336"/>
    <n v="2079"/>
    <n v="80883"/>
    <n v="7.441860465116279E-2"/>
  </r>
  <r>
    <x v="622"/>
    <x v="6"/>
    <x v="2"/>
    <x v="15"/>
    <x v="1"/>
    <n v="15"/>
    <n v="2106"/>
    <n v="2250"/>
    <n v="150120"/>
    <n v="162000"/>
    <n v="11880"/>
    <n v="3780"/>
    <n v="153900"/>
    <n v="7.3333333333333334E-2"/>
  </r>
  <r>
    <x v="622"/>
    <x v="1"/>
    <x v="0"/>
    <x v="3"/>
    <x v="0"/>
    <n v="5"/>
    <n v="3978"/>
    <n v="4230"/>
    <n v="15372"/>
    <n v="16380"/>
    <n v="1008"/>
    <n v="189"/>
    <n v="15561"/>
    <n v="6.1538461538461542E-2"/>
  </r>
  <r>
    <x v="623"/>
    <x v="3"/>
    <x v="1"/>
    <x v="11"/>
    <x v="0"/>
    <n v="25"/>
    <n v="2034"/>
    <n v="2160"/>
    <n v="81558"/>
    <n v="86940"/>
    <n v="5382"/>
    <n v="1035"/>
    <n v="82593"/>
    <n v="6.1904761904761907E-2"/>
  </r>
  <r>
    <x v="623"/>
    <x v="6"/>
    <x v="2"/>
    <x v="15"/>
    <x v="1"/>
    <n v="23"/>
    <n v="3546"/>
    <n v="3780"/>
    <n v="67554"/>
    <n v="72900"/>
    <n v="5346"/>
    <n v="1701"/>
    <n v="69255"/>
    <n v="7.3333333333333334E-2"/>
  </r>
  <r>
    <x v="623"/>
    <x v="1"/>
    <x v="0"/>
    <x v="12"/>
    <x v="0"/>
    <n v="23"/>
    <n v="4482"/>
    <n v="4770"/>
    <n v="67068"/>
    <n v="71280"/>
    <n v="4212"/>
    <n v="648"/>
    <n v="67716"/>
    <n v="5.909090909090909E-2"/>
  </r>
  <r>
    <x v="623"/>
    <x v="1"/>
    <x v="0"/>
    <x v="16"/>
    <x v="0"/>
    <n v="24"/>
    <n v="3924"/>
    <n v="4230"/>
    <n v="47376"/>
    <n v="50400"/>
    <n v="3024"/>
    <n v="504"/>
    <n v="47880"/>
    <n v="0.06"/>
  </r>
  <r>
    <x v="624"/>
    <x v="9"/>
    <x v="3"/>
    <x v="16"/>
    <x v="0"/>
    <n v="25"/>
    <n v="2952"/>
    <n v="3150"/>
    <n v="23688"/>
    <n v="25200"/>
    <n v="1512"/>
    <n v="252"/>
    <n v="23940"/>
    <n v="0.06"/>
  </r>
  <r>
    <x v="624"/>
    <x v="5"/>
    <x v="3"/>
    <x v="15"/>
    <x v="1"/>
    <n v="17"/>
    <n v="3726"/>
    <n v="3960"/>
    <n v="135108"/>
    <n v="145800"/>
    <n v="10692"/>
    <n v="3402"/>
    <n v="138510"/>
    <n v="7.3333333333333334E-2"/>
  </r>
  <r>
    <x v="625"/>
    <x v="3"/>
    <x v="1"/>
    <x v="5"/>
    <x v="0"/>
    <n v="21"/>
    <n v="3978"/>
    <n v="4230"/>
    <n v="34992"/>
    <n v="37260"/>
    <n v="2268"/>
    <n v="405"/>
    <n v="35397"/>
    <n v="6.0869565217391307E-2"/>
  </r>
  <r>
    <x v="625"/>
    <x v="2"/>
    <x v="1"/>
    <x v="11"/>
    <x v="0"/>
    <n v="9"/>
    <n v="3726"/>
    <n v="3960"/>
    <n v="70920"/>
    <n v="75600"/>
    <n v="4680"/>
    <n v="900"/>
    <n v="71820"/>
    <n v="6.1904761904761907E-2"/>
  </r>
  <r>
    <x v="625"/>
    <x v="9"/>
    <x v="3"/>
    <x v="7"/>
    <x v="0"/>
    <n v="11"/>
    <n v="4482"/>
    <n v="4770"/>
    <n v="63648"/>
    <n v="67680"/>
    <n v="4032"/>
    <n v="648"/>
    <n v="64296"/>
    <n v="5.9574468085106386E-2"/>
  </r>
  <r>
    <x v="626"/>
    <x v="4"/>
    <x v="2"/>
    <x v="9"/>
    <x v="0"/>
    <n v="4"/>
    <n v="3582"/>
    <n v="3870"/>
    <n v="14742"/>
    <n v="15750"/>
    <n v="1008"/>
    <n v="220.5"/>
    <n v="14962.5"/>
    <n v="6.4000000000000001E-2"/>
  </r>
  <r>
    <x v="626"/>
    <x v="7"/>
    <x v="4"/>
    <x v="15"/>
    <x v="1"/>
    <n v="22"/>
    <n v="4482"/>
    <n v="4770"/>
    <n v="135108"/>
    <n v="145800"/>
    <n v="10692"/>
    <n v="3402"/>
    <n v="138510"/>
    <n v="7.3333333333333334E-2"/>
  </r>
  <r>
    <x v="626"/>
    <x v="6"/>
    <x v="2"/>
    <x v="10"/>
    <x v="0"/>
    <n v="15"/>
    <n v="3924"/>
    <n v="4230"/>
    <n v="22410"/>
    <n v="23850"/>
    <n v="1440"/>
    <n v="247.5"/>
    <n v="22657.5"/>
    <n v="6.0377358490566038E-2"/>
  </r>
  <r>
    <x v="627"/>
    <x v="0"/>
    <x v="0"/>
    <x v="16"/>
    <x v="0"/>
    <n v="23"/>
    <n v="7506"/>
    <n v="8100"/>
    <n v="71064"/>
    <n v="75600"/>
    <n v="4536"/>
    <n v="756"/>
    <n v="71820"/>
    <n v="0.06"/>
  </r>
  <r>
    <x v="627"/>
    <x v="5"/>
    <x v="3"/>
    <x v="8"/>
    <x v="0"/>
    <n v="9"/>
    <n v="3546"/>
    <n v="3780"/>
    <n v="61776"/>
    <n v="65880"/>
    <n v="4104"/>
    <n v="810"/>
    <n v="62586"/>
    <n v="6.2295081967213117E-2"/>
  </r>
  <r>
    <x v="627"/>
    <x v="5"/>
    <x v="3"/>
    <x v="13"/>
    <x v="1"/>
    <n v="7"/>
    <n v="3042"/>
    <n v="3240"/>
    <n v="74556"/>
    <n v="80370"/>
    <n v="5814"/>
    <n v="1795.5"/>
    <n v="76351.5"/>
    <n v="7.2340425531914887E-2"/>
  </r>
  <r>
    <x v="627"/>
    <x v="2"/>
    <x v="1"/>
    <x v="11"/>
    <x v="0"/>
    <n v="25"/>
    <n v="3042"/>
    <n v="3240"/>
    <n v="74466"/>
    <n v="79380"/>
    <n v="4914"/>
    <n v="945"/>
    <n v="75411"/>
    <n v="6.1904761904761907E-2"/>
  </r>
  <r>
    <x v="627"/>
    <x v="3"/>
    <x v="1"/>
    <x v="2"/>
    <x v="0"/>
    <n v="10"/>
    <n v="3978"/>
    <n v="4230"/>
    <n v="67626"/>
    <n v="71910"/>
    <n v="4284"/>
    <n v="688.5"/>
    <n v="68314.5"/>
    <n v="5.9574468085106386E-2"/>
  </r>
  <r>
    <x v="628"/>
    <x v="7"/>
    <x v="4"/>
    <x v="14"/>
    <x v="0"/>
    <n v="8"/>
    <n v="5148"/>
    <n v="5490"/>
    <n v="17712"/>
    <n v="18900"/>
    <n v="1188"/>
    <n v="243"/>
    <n v="17955"/>
    <n v="6.2857142857142861E-2"/>
  </r>
  <r>
    <x v="629"/>
    <x v="7"/>
    <x v="4"/>
    <x v="15"/>
    <x v="1"/>
    <n v="18"/>
    <n v="3042"/>
    <n v="3240"/>
    <n v="105084"/>
    <n v="113400"/>
    <n v="8316"/>
    <n v="2646"/>
    <n v="107730"/>
    <n v="7.3333333333333334E-2"/>
  </r>
  <r>
    <x v="629"/>
    <x v="0"/>
    <x v="0"/>
    <x v="9"/>
    <x v="0"/>
    <n v="8"/>
    <n v="5148"/>
    <n v="5490"/>
    <n v="52650"/>
    <n v="56250"/>
    <n v="3600"/>
    <n v="787.5"/>
    <n v="53437.5"/>
    <n v="6.4000000000000001E-2"/>
  </r>
  <r>
    <x v="629"/>
    <x v="8"/>
    <x v="4"/>
    <x v="5"/>
    <x v="0"/>
    <n v="25"/>
    <n v="7506"/>
    <n v="8100"/>
    <n v="93312"/>
    <n v="99360"/>
    <n v="6048"/>
    <n v="1080"/>
    <n v="94392"/>
    <n v="6.0869565217391307E-2"/>
  </r>
  <r>
    <x v="629"/>
    <x v="2"/>
    <x v="1"/>
    <x v="3"/>
    <x v="0"/>
    <n v="7"/>
    <n v="3042"/>
    <n v="3240"/>
    <n v="19764"/>
    <n v="21060"/>
    <n v="1296"/>
    <n v="243"/>
    <n v="20007"/>
    <n v="6.1538461538461542E-2"/>
  </r>
  <r>
    <x v="630"/>
    <x v="2"/>
    <x v="1"/>
    <x v="4"/>
    <x v="0"/>
    <n v="17"/>
    <n v="3978"/>
    <n v="4230"/>
    <n v="48672"/>
    <n v="51840"/>
    <n v="3168"/>
    <n v="576"/>
    <n v="49248"/>
    <n v="6.1111111111111109E-2"/>
  </r>
  <r>
    <x v="630"/>
    <x v="7"/>
    <x v="4"/>
    <x v="12"/>
    <x v="0"/>
    <n v="3"/>
    <n v="2952"/>
    <n v="3150"/>
    <n v="85698"/>
    <n v="91080"/>
    <n v="5382"/>
    <n v="828"/>
    <n v="86526"/>
    <n v="5.909090909090909E-2"/>
  </r>
  <r>
    <x v="631"/>
    <x v="7"/>
    <x v="4"/>
    <x v="0"/>
    <x v="0"/>
    <n v="13"/>
    <n v="2034"/>
    <n v="2160"/>
    <n v="14238"/>
    <n v="15120"/>
    <n v="882"/>
    <n v="126"/>
    <n v="14364"/>
    <n v="5.8333333333333334E-2"/>
  </r>
  <r>
    <x v="631"/>
    <x v="7"/>
    <x v="4"/>
    <x v="9"/>
    <x v="0"/>
    <n v="17"/>
    <n v="3582"/>
    <n v="3870"/>
    <n v="12636"/>
    <n v="13500"/>
    <n v="864"/>
    <n v="189"/>
    <n v="12825"/>
    <n v="6.4000000000000001E-2"/>
  </r>
  <r>
    <x v="631"/>
    <x v="9"/>
    <x v="3"/>
    <x v="14"/>
    <x v="0"/>
    <n v="22"/>
    <n v="3978"/>
    <n v="4230"/>
    <n v="56088"/>
    <n v="59850"/>
    <n v="3762"/>
    <n v="769.5"/>
    <n v="56857.5"/>
    <n v="6.2857142857142861E-2"/>
  </r>
  <r>
    <x v="631"/>
    <x v="9"/>
    <x v="3"/>
    <x v="10"/>
    <x v="0"/>
    <n v="23"/>
    <n v="2196"/>
    <n v="2340"/>
    <n v="80676"/>
    <n v="85860"/>
    <n v="5184"/>
    <n v="891"/>
    <n v="81567"/>
    <n v="6.0377358490566038E-2"/>
  </r>
  <r>
    <x v="631"/>
    <x v="3"/>
    <x v="1"/>
    <x v="15"/>
    <x v="1"/>
    <n v="1"/>
    <n v="2034"/>
    <n v="2160"/>
    <n v="97578"/>
    <n v="105300"/>
    <n v="7722"/>
    <n v="2457"/>
    <n v="100035"/>
    <n v="7.3333333333333334E-2"/>
  </r>
  <r>
    <x v="631"/>
    <x v="8"/>
    <x v="4"/>
    <x v="9"/>
    <x v="0"/>
    <n v="25"/>
    <n v="5148"/>
    <n v="5490"/>
    <n v="2106"/>
    <n v="2250"/>
    <n v="144"/>
    <n v="31.5"/>
    <n v="2137.5"/>
    <n v="6.4000000000000001E-2"/>
  </r>
  <r>
    <x v="631"/>
    <x v="8"/>
    <x v="4"/>
    <x v="12"/>
    <x v="0"/>
    <n v="22"/>
    <n v="3384"/>
    <n v="3600"/>
    <n v="40986"/>
    <n v="43560"/>
    <n v="2574"/>
    <n v="396"/>
    <n v="41382"/>
    <n v="5.909090909090909E-2"/>
  </r>
  <r>
    <x v="631"/>
    <x v="9"/>
    <x v="3"/>
    <x v="0"/>
    <x v="0"/>
    <n v="2"/>
    <n v="3978"/>
    <n v="4230"/>
    <n v="34578"/>
    <n v="36720"/>
    <n v="2142"/>
    <n v="306"/>
    <n v="34884"/>
    <n v="5.8333333333333334E-2"/>
  </r>
  <r>
    <x v="631"/>
    <x v="8"/>
    <x v="4"/>
    <x v="5"/>
    <x v="0"/>
    <n v="11"/>
    <n v="3582"/>
    <n v="3870"/>
    <n v="40824"/>
    <n v="43470"/>
    <n v="2646"/>
    <n v="472.5"/>
    <n v="41296.5"/>
    <n v="6.0869565217391307E-2"/>
  </r>
  <r>
    <x v="632"/>
    <x v="2"/>
    <x v="1"/>
    <x v="3"/>
    <x v="0"/>
    <n v="11"/>
    <n v="3546"/>
    <n v="3780"/>
    <n v="17568"/>
    <n v="18720"/>
    <n v="1152"/>
    <n v="216"/>
    <n v="17784"/>
    <n v="6.1538461538461542E-2"/>
  </r>
  <r>
    <x v="632"/>
    <x v="0"/>
    <x v="0"/>
    <x v="14"/>
    <x v="0"/>
    <n v="1"/>
    <n v="7506"/>
    <n v="8100"/>
    <n v="38376"/>
    <n v="40950"/>
    <n v="2574"/>
    <n v="526.5"/>
    <n v="38902.5"/>
    <n v="6.2857142857142861E-2"/>
  </r>
  <r>
    <x v="632"/>
    <x v="6"/>
    <x v="2"/>
    <x v="1"/>
    <x v="1"/>
    <n v="14"/>
    <n v="3978"/>
    <n v="4230"/>
    <n v="46566"/>
    <n v="50310"/>
    <n v="3744"/>
    <n v="1228.5"/>
    <n v="47794.5"/>
    <n v="7.441860465116279E-2"/>
  </r>
  <r>
    <x v="632"/>
    <x v="3"/>
    <x v="1"/>
    <x v="11"/>
    <x v="0"/>
    <n v="11"/>
    <n v="2034"/>
    <n v="2160"/>
    <n v="7092"/>
    <n v="7560"/>
    <n v="468"/>
    <n v="90"/>
    <n v="7182"/>
    <n v="6.1904761904761907E-2"/>
  </r>
  <r>
    <x v="632"/>
    <x v="4"/>
    <x v="2"/>
    <x v="4"/>
    <x v="0"/>
    <n v="8"/>
    <n v="2952"/>
    <n v="3150"/>
    <n v="21294"/>
    <n v="22680"/>
    <n v="1386"/>
    <n v="252"/>
    <n v="21546"/>
    <n v="6.1111111111111109E-2"/>
  </r>
  <r>
    <x v="633"/>
    <x v="2"/>
    <x v="1"/>
    <x v="15"/>
    <x v="1"/>
    <n v="1"/>
    <n v="3546"/>
    <n v="3780"/>
    <n v="135108"/>
    <n v="145800"/>
    <n v="10692"/>
    <n v="3402"/>
    <n v="138510"/>
    <n v="7.3333333333333334E-2"/>
  </r>
  <r>
    <x v="634"/>
    <x v="8"/>
    <x v="4"/>
    <x v="14"/>
    <x v="0"/>
    <n v="24"/>
    <n v="3546"/>
    <n v="3780"/>
    <n v="20664"/>
    <n v="22050"/>
    <n v="1386"/>
    <n v="283.5"/>
    <n v="20947.5"/>
    <n v="6.2857142857142861E-2"/>
  </r>
  <r>
    <x v="634"/>
    <x v="1"/>
    <x v="0"/>
    <x v="0"/>
    <x v="0"/>
    <n v="15"/>
    <n v="3978"/>
    <n v="4230"/>
    <n v="22374"/>
    <n v="23760"/>
    <n v="1386"/>
    <n v="198"/>
    <n v="22572"/>
    <n v="5.8333333333333334E-2"/>
  </r>
  <r>
    <x v="634"/>
    <x v="1"/>
    <x v="0"/>
    <x v="0"/>
    <x v="0"/>
    <n v="20"/>
    <n v="3546"/>
    <n v="3780"/>
    <n v="44748"/>
    <n v="47520"/>
    <n v="2772"/>
    <n v="396"/>
    <n v="45144"/>
    <n v="5.8333333333333334E-2"/>
  </r>
  <r>
    <x v="635"/>
    <x v="4"/>
    <x v="2"/>
    <x v="8"/>
    <x v="0"/>
    <n v="1"/>
    <n v="5148"/>
    <n v="5490"/>
    <n v="15444"/>
    <n v="16470"/>
    <n v="1026"/>
    <n v="202.5"/>
    <n v="15646.5"/>
    <n v="6.2295081967213117E-2"/>
  </r>
  <r>
    <x v="635"/>
    <x v="9"/>
    <x v="3"/>
    <x v="13"/>
    <x v="1"/>
    <n v="5"/>
    <n v="2196"/>
    <n v="2340"/>
    <n v="3924"/>
    <n v="4230"/>
    <n v="306"/>
    <n v="94.5"/>
    <n v="4018.5"/>
    <n v="7.2340425531914887E-2"/>
  </r>
  <r>
    <x v="635"/>
    <x v="2"/>
    <x v="1"/>
    <x v="1"/>
    <x v="1"/>
    <n v="2"/>
    <n v="3924"/>
    <n v="4230"/>
    <n v="25074"/>
    <n v="27090"/>
    <n v="2016"/>
    <n v="661.5"/>
    <n v="25735.5"/>
    <n v="7.441860465116279E-2"/>
  </r>
  <r>
    <x v="635"/>
    <x v="8"/>
    <x v="4"/>
    <x v="5"/>
    <x v="0"/>
    <n v="15"/>
    <n v="3978"/>
    <n v="4230"/>
    <n v="58320"/>
    <n v="62100"/>
    <n v="3780"/>
    <n v="675"/>
    <n v="58995"/>
    <n v="6.0869565217391307E-2"/>
  </r>
  <r>
    <x v="636"/>
    <x v="2"/>
    <x v="1"/>
    <x v="8"/>
    <x v="0"/>
    <n v="24"/>
    <n v="2106"/>
    <n v="2250"/>
    <n v="77220"/>
    <n v="82350"/>
    <n v="5130"/>
    <n v="1012.5"/>
    <n v="78232.5"/>
    <n v="6.2295081967213117E-2"/>
  </r>
  <r>
    <x v="636"/>
    <x v="2"/>
    <x v="1"/>
    <x v="7"/>
    <x v="0"/>
    <n v="23"/>
    <n v="5148"/>
    <n v="5490"/>
    <n v="7956"/>
    <n v="8460"/>
    <n v="504"/>
    <n v="81"/>
    <n v="8037"/>
    <n v="5.9574468085106386E-2"/>
  </r>
  <r>
    <x v="636"/>
    <x v="3"/>
    <x v="1"/>
    <x v="11"/>
    <x v="0"/>
    <n v="20"/>
    <n v="3546"/>
    <n v="3780"/>
    <n v="88650"/>
    <n v="94500"/>
    <n v="5850"/>
    <n v="1125"/>
    <n v="89775"/>
    <n v="6.1904761904761907E-2"/>
  </r>
  <r>
    <x v="636"/>
    <x v="3"/>
    <x v="1"/>
    <x v="4"/>
    <x v="0"/>
    <n v="23"/>
    <n v="3546"/>
    <n v="3780"/>
    <n v="36504"/>
    <n v="38880"/>
    <n v="2376"/>
    <n v="432"/>
    <n v="36936"/>
    <n v="6.1111111111111109E-2"/>
  </r>
  <r>
    <x v="636"/>
    <x v="9"/>
    <x v="3"/>
    <x v="14"/>
    <x v="0"/>
    <n v="22"/>
    <n v="5148"/>
    <n v="5490"/>
    <n v="23616"/>
    <n v="25200"/>
    <n v="1584"/>
    <n v="324"/>
    <n v="23940"/>
    <n v="6.2857142857142861E-2"/>
  </r>
  <r>
    <x v="637"/>
    <x v="6"/>
    <x v="2"/>
    <x v="9"/>
    <x v="0"/>
    <n v="10"/>
    <n v="3384"/>
    <n v="3600"/>
    <n v="29484"/>
    <n v="31500"/>
    <n v="2016"/>
    <n v="441"/>
    <n v="29925"/>
    <n v="6.4000000000000001E-2"/>
  </r>
  <r>
    <x v="638"/>
    <x v="6"/>
    <x v="2"/>
    <x v="4"/>
    <x v="0"/>
    <n v="5"/>
    <n v="3042"/>
    <n v="3240"/>
    <n v="51714"/>
    <n v="55080"/>
    <n v="3366"/>
    <n v="612"/>
    <n v="52326"/>
    <n v="6.1111111111111109E-2"/>
  </r>
  <r>
    <x v="638"/>
    <x v="9"/>
    <x v="3"/>
    <x v="16"/>
    <x v="0"/>
    <n v="12"/>
    <n v="3978"/>
    <n v="4230"/>
    <n v="27072"/>
    <n v="28800"/>
    <n v="1728"/>
    <n v="288"/>
    <n v="27360"/>
    <n v="0.06"/>
  </r>
  <r>
    <x v="638"/>
    <x v="3"/>
    <x v="1"/>
    <x v="2"/>
    <x v="0"/>
    <n v="19"/>
    <n v="3978"/>
    <n v="4230"/>
    <n v="35802"/>
    <n v="38070"/>
    <n v="2268"/>
    <n v="364.5"/>
    <n v="36166.5"/>
    <n v="5.9574468085106386E-2"/>
  </r>
  <r>
    <x v="638"/>
    <x v="8"/>
    <x v="4"/>
    <x v="8"/>
    <x v="0"/>
    <n v="18"/>
    <n v="3924"/>
    <n v="4230"/>
    <n v="41184"/>
    <n v="43920"/>
    <n v="2736"/>
    <n v="540"/>
    <n v="41724"/>
    <n v="6.2295081967213117E-2"/>
  </r>
  <r>
    <x v="638"/>
    <x v="3"/>
    <x v="1"/>
    <x v="11"/>
    <x v="0"/>
    <n v="1"/>
    <n v="2952"/>
    <n v="3150"/>
    <n v="67374"/>
    <n v="71820"/>
    <n v="4446"/>
    <n v="855"/>
    <n v="68229"/>
    <n v="6.1904761904761907E-2"/>
  </r>
  <r>
    <x v="638"/>
    <x v="0"/>
    <x v="0"/>
    <x v="11"/>
    <x v="0"/>
    <n v="15"/>
    <n v="3042"/>
    <n v="3240"/>
    <n v="81558"/>
    <n v="86940"/>
    <n v="5382"/>
    <n v="1035"/>
    <n v="82593"/>
    <n v="6.1904761904761907E-2"/>
  </r>
  <r>
    <x v="638"/>
    <x v="7"/>
    <x v="4"/>
    <x v="4"/>
    <x v="0"/>
    <n v="4"/>
    <n v="3978"/>
    <n v="4230"/>
    <n v="3042"/>
    <n v="3240"/>
    <n v="198"/>
    <n v="36"/>
    <n v="3078"/>
    <n v="6.1111111111111109E-2"/>
  </r>
  <r>
    <x v="638"/>
    <x v="6"/>
    <x v="2"/>
    <x v="1"/>
    <x v="1"/>
    <n v="16"/>
    <n v="2106"/>
    <n v="2250"/>
    <n v="28656"/>
    <n v="30960"/>
    <n v="2304"/>
    <n v="756"/>
    <n v="29412"/>
    <n v="7.441860465116279E-2"/>
  </r>
  <r>
    <x v="639"/>
    <x v="4"/>
    <x v="2"/>
    <x v="10"/>
    <x v="0"/>
    <n v="10"/>
    <n v="2034"/>
    <n v="2160"/>
    <n v="31374"/>
    <n v="33390"/>
    <n v="2016"/>
    <n v="346.5"/>
    <n v="31720.5"/>
    <n v="6.0377358490566038E-2"/>
  </r>
  <r>
    <x v="639"/>
    <x v="2"/>
    <x v="1"/>
    <x v="4"/>
    <x v="0"/>
    <n v="21"/>
    <n v="4482"/>
    <n v="4770"/>
    <n v="30420"/>
    <n v="32400"/>
    <n v="1980"/>
    <n v="360"/>
    <n v="30780"/>
    <n v="6.1111111111111109E-2"/>
  </r>
  <r>
    <x v="639"/>
    <x v="5"/>
    <x v="3"/>
    <x v="3"/>
    <x v="0"/>
    <n v="7"/>
    <n v="3726"/>
    <n v="3960"/>
    <n v="2196"/>
    <n v="2340"/>
    <n v="144"/>
    <n v="27"/>
    <n v="2223"/>
    <n v="6.1538461538461542E-2"/>
  </r>
  <r>
    <x v="639"/>
    <x v="5"/>
    <x v="3"/>
    <x v="2"/>
    <x v="0"/>
    <n v="22"/>
    <n v="2952"/>
    <n v="3150"/>
    <n v="75582"/>
    <n v="80370"/>
    <n v="4788"/>
    <n v="769.5"/>
    <n v="76351.5"/>
    <n v="5.9574468085106386E-2"/>
  </r>
  <r>
    <x v="640"/>
    <x v="7"/>
    <x v="4"/>
    <x v="11"/>
    <x v="0"/>
    <n v="15"/>
    <n v="3384"/>
    <n v="3600"/>
    <n v="42552"/>
    <n v="45360"/>
    <n v="2808"/>
    <n v="540"/>
    <n v="43092"/>
    <n v="6.1904761904761907E-2"/>
  </r>
  <r>
    <x v="640"/>
    <x v="4"/>
    <x v="2"/>
    <x v="13"/>
    <x v="1"/>
    <n v="7"/>
    <n v="3546"/>
    <n v="3780"/>
    <n v="74556"/>
    <n v="80370"/>
    <n v="5814"/>
    <n v="1795.5"/>
    <n v="76351.5"/>
    <n v="7.2340425531914887E-2"/>
  </r>
  <r>
    <x v="640"/>
    <x v="5"/>
    <x v="3"/>
    <x v="6"/>
    <x v="0"/>
    <n v="17"/>
    <n v="5148"/>
    <n v="5490"/>
    <n v="10638"/>
    <n v="11340"/>
    <n v="702"/>
    <n v="135"/>
    <n v="10773"/>
    <n v="6.1904761904761907E-2"/>
  </r>
  <r>
    <x v="640"/>
    <x v="1"/>
    <x v="0"/>
    <x v="13"/>
    <x v="1"/>
    <n v="20"/>
    <n v="2034"/>
    <n v="2160"/>
    <n v="94176"/>
    <n v="101520"/>
    <n v="7344"/>
    <n v="2268"/>
    <n v="96444"/>
    <n v="7.2340425531914887E-2"/>
  </r>
  <r>
    <x v="641"/>
    <x v="6"/>
    <x v="2"/>
    <x v="6"/>
    <x v="0"/>
    <n v="5"/>
    <n v="2196"/>
    <n v="2340"/>
    <n v="21276"/>
    <n v="22680"/>
    <n v="1404"/>
    <n v="270"/>
    <n v="21546"/>
    <n v="6.1904761904761907E-2"/>
  </r>
  <r>
    <x v="642"/>
    <x v="9"/>
    <x v="3"/>
    <x v="1"/>
    <x v="1"/>
    <n v="14"/>
    <n v="3546"/>
    <n v="3780"/>
    <n v="60894"/>
    <n v="65790"/>
    <n v="4896"/>
    <n v="1606.5"/>
    <n v="62500.5"/>
    <n v="7.441860465116279E-2"/>
  </r>
  <r>
    <x v="643"/>
    <x v="9"/>
    <x v="3"/>
    <x v="6"/>
    <x v="0"/>
    <n v="6"/>
    <n v="3546"/>
    <n v="3780"/>
    <n v="17730"/>
    <n v="18900"/>
    <n v="1170"/>
    <n v="225"/>
    <n v="17955"/>
    <n v="6.1904761904761907E-2"/>
  </r>
  <r>
    <x v="643"/>
    <x v="2"/>
    <x v="1"/>
    <x v="4"/>
    <x v="0"/>
    <n v="22"/>
    <n v="7506"/>
    <n v="8100"/>
    <n v="21294"/>
    <n v="22680"/>
    <n v="1386"/>
    <n v="252"/>
    <n v="21546"/>
    <n v="6.1111111111111109E-2"/>
  </r>
  <r>
    <x v="643"/>
    <x v="7"/>
    <x v="4"/>
    <x v="13"/>
    <x v="1"/>
    <n v="6"/>
    <n v="3924"/>
    <n v="4230"/>
    <n v="39240"/>
    <n v="42300"/>
    <n v="3060"/>
    <n v="945"/>
    <n v="40185"/>
    <n v="7.2340425531914887E-2"/>
  </r>
  <r>
    <x v="644"/>
    <x v="4"/>
    <x v="2"/>
    <x v="8"/>
    <x v="0"/>
    <n v="6"/>
    <n v="4482"/>
    <n v="4770"/>
    <n v="123552"/>
    <n v="131760"/>
    <n v="8208"/>
    <n v="1620"/>
    <n v="125172"/>
    <n v="6.2295081967213117E-2"/>
  </r>
  <r>
    <x v="644"/>
    <x v="6"/>
    <x v="2"/>
    <x v="2"/>
    <x v="0"/>
    <n v="2"/>
    <n v="3546"/>
    <n v="3780"/>
    <n v="23868"/>
    <n v="25380"/>
    <n v="1512"/>
    <n v="243"/>
    <n v="24111"/>
    <n v="5.9574468085106386E-2"/>
  </r>
  <r>
    <x v="644"/>
    <x v="7"/>
    <x v="4"/>
    <x v="14"/>
    <x v="0"/>
    <n v="24"/>
    <n v="3726"/>
    <n v="3960"/>
    <n v="67896"/>
    <n v="72450"/>
    <n v="4554"/>
    <n v="931.5"/>
    <n v="68827.5"/>
    <n v="6.2857142857142861E-2"/>
  </r>
  <r>
    <x v="644"/>
    <x v="9"/>
    <x v="3"/>
    <x v="7"/>
    <x v="0"/>
    <n v="11"/>
    <n v="2106"/>
    <n v="2250"/>
    <n v="11934"/>
    <n v="12690"/>
    <n v="756"/>
    <n v="121.5"/>
    <n v="12055.5"/>
    <n v="5.9574468085106386E-2"/>
  </r>
  <r>
    <x v="645"/>
    <x v="9"/>
    <x v="3"/>
    <x v="15"/>
    <x v="1"/>
    <n v="10"/>
    <n v="3546"/>
    <n v="3780"/>
    <n v="75060"/>
    <n v="81000"/>
    <n v="5940"/>
    <n v="1890"/>
    <n v="76950"/>
    <n v="7.3333333333333334E-2"/>
  </r>
  <r>
    <x v="645"/>
    <x v="2"/>
    <x v="1"/>
    <x v="14"/>
    <x v="0"/>
    <n v="7"/>
    <n v="3384"/>
    <n v="3600"/>
    <n v="35424"/>
    <n v="37800"/>
    <n v="2376"/>
    <n v="486"/>
    <n v="35910"/>
    <n v="6.2857142857142861E-2"/>
  </r>
  <r>
    <x v="646"/>
    <x v="4"/>
    <x v="2"/>
    <x v="2"/>
    <x v="0"/>
    <n v="22"/>
    <n v="2106"/>
    <n v="2250"/>
    <n v="67626"/>
    <n v="71910"/>
    <n v="4284"/>
    <n v="688.5"/>
    <n v="68314.5"/>
    <n v="5.9574468085106386E-2"/>
  </r>
  <r>
    <x v="646"/>
    <x v="9"/>
    <x v="3"/>
    <x v="5"/>
    <x v="0"/>
    <n v="7"/>
    <n v="3924"/>
    <n v="4230"/>
    <n v="34992"/>
    <n v="37260"/>
    <n v="2268"/>
    <n v="405"/>
    <n v="35397"/>
    <n v="6.0869565217391307E-2"/>
  </r>
  <r>
    <x v="646"/>
    <x v="7"/>
    <x v="4"/>
    <x v="3"/>
    <x v="0"/>
    <n v="18"/>
    <n v="3582"/>
    <n v="3870"/>
    <n v="24156"/>
    <n v="25740"/>
    <n v="1584"/>
    <n v="297"/>
    <n v="24453"/>
    <n v="6.1538461538461542E-2"/>
  </r>
  <r>
    <x v="647"/>
    <x v="9"/>
    <x v="3"/>
    <x v="4"/>
    <x v="0"/>
    <n v="12"/>
    <n v="3582"/>
    <n v="3870"/>
    <n v="63882"/>
    <n v="68040"/>
    <n v="4158"/>
    <n v="756"/>
    <n v="64638"/>
    <n v="6.1111111111111109E-2"/>
  </r>
  <r>
    <x v="647"/>
    <x v="2"/>
    <x v="1"/>
    <x v="7"/>
    <x v="0"/>
    <n v="19"/>
    <n v="3726"/>
    <n v="3960"/>
    <n v="63648"/>
    <n v="67680"/>
    <n v="4032"/>
    <n v="648"/>
    <n v="64296"/>
    <n v="5.9574468085106386E-2"/>
  </r>
  <r>
    <x v="647"/>
    <x v="0"/>
    <x v="0"/>
    <x v="14"/>
    <x v="0"/>
    <n v="23"/>
    <n v="3582"/>
    <n v="3870"/>
    <n v="47232"/>
    <n v="50400"/>
    <n v="3168"/>
    <n v="648"/>
    <n v="47880"/>
    <n v="6.2857142857142861E-2"/>
  </r>
  <r>
    <x v="648"/>
    <x v="9"/>
    <x v="3"/>
    <x v="14"/>
    <x v="0"/>
    <n v="3"/>
    <n v="2952"/>
    <n v="3150"/>
    <n v="29520"/>
    <n v="31500"/>
    <n v="1980"/>
    <n v="405"/>
    <n v="29925"/>
    <n v="6.2857142857142861E-2"/>
  </r>
  <r>
    <x v="648"/>
    <x v="2"/>
    <x v="1"/>
    <x v="5"/>
    <x v="0"/>
    <n v="24"/>
    <n v="3978"/>
    <n v="4230"/>
    <n v="40824"/>
    <n v="43470"/>
    <n v="2646"/>
    <n v="472.5"/>
    <n v="41296.5"/>
    <n v="6.0869565217391307E-2"/>
  </r>
  <r>
    <x v="648"/>
    <x v="3"/>
    <x v="1"/>
    <x v="14"/>
    <x v="0"/>
    <n v="25"/>
    <n v="2034"/>
    <n v="2160"/>
    <n v="14760"/>
    <n v="15750"/>
    <n v="990"/>
    <n v="202.5"/>
    <n v="14962.5"/>
    <n v="6.2857142857142861E-2"/>
  </r>
  <r>
    <x v="648"/>
    <x v="7"/>
    <x v="4"/>
    <x v="13"/>
    <x v="1"/>
    <n v="5"/>
    <n v="3924"/>
    <n v="4230"/>
    <n v="51012"/>
    <n v="54990"/>
    <n v="3978"/>
    <n v="1228.5"/>
    <n v="52240.5"/>
    <n v="7.2340425531914887E-2"/>
  </r>
  <r>
    <x v="648"/>
    <x v="5"/>
    <x v="3"/>
    <x v="3"/>
    <x v="0"/>
    <n v="2"/>
    <n v="5832"/>
    <n v="6210"/>
    <n v="15372"/>
    <n v="16380"/>
    <n v="1008"/>
    <n v="189"/>
    <n v="15561"/>
    <n v="6.1538461538461542E-2"/>
  </r>
  <r>
    <x v="648"/>
    <x v="7"/>
    <x v="4"/>
    <x v="0"/>
    <x v="0"/>
    <n v="14"/>
    <n v="3546"/>
    <n v="3780"/>
    <n v="4068"/>
    <n v="4320"/>
    <n v="252"/>
    <n v="36"/>
    <n v="4104"/>
    <n v="5.8333333333333334E-2"/>
  </r>
  <r>
    <x v="648"/>
    <x v="7"/>
    <x v="4"/>
    <x v="8"/>
    <x v="0"/>
    <n v="6"/>
    <n v="2034"/>
    <n v="2160"/>
    <n v="92664"/>
    <n v="98820"/>
    <n v="6156"/>
    <n v="1215"/>
    <n v="93879"/>
    <n v="6.2295081967213117E-2"/>
  </r>
  <r>
    <x v="649"/>
    <x v="6"/>
    <x v="2"/>
    <x v="9"/>
    <x v="0"/>
    <n v="13"/>
    <n v="2034"/>
    <n v="2160"/>
    <n v="33696"/>
    <n v="36000"/>
    <n v="2304"/>
    <n v="504"/>
    <n v="34200"/>
    <n v="6.4000000000000001E-2"/>
  </r>
  <r>
    <x v="649"/>
    <x v="1"/>
    <x v="0"/>
    <x v="4"/>
    <x v="0"/>
    <n v="4"/>
    <n v="3042"/>
    <n v="3240"/>
    <n v="66924"/>
    <n v="71280"/>
    <n v="4356"/>
    <n v="792"/>
    <n v="67716"/>
    <n v="6.1111111111111109E-2"/>
  </r>
  <r>
    <x v="649"/>
    <x v="5"/>
    <x v="3"/>
    <x v="2"/>
    <x v="0"/>
    <n v="21"/>
    <n v="3042"/>
    <n v="3240"/>
    <n v="35802"/>
    <n v="38070"/>
    <n v="2268"/>
    <n v="364.5"/>
    <n v="36166.5"/>
    <n v="5.9574468085106386E-2"/>
  </r>
  <r>
    <x v="650"/>
    <x v="5"/>
    <x v="3"/>
    <x v="5"/>
    <x v="0"/>
    <n v="16"/>
    <n v="3726"/>
    <n v="3960"/>
    <n v="116640"/>
    <n v="124200"/>
    <n v="7560"/>
    <n v="1350"/>
    <n v="117990"/>
    <n v="6.0869565217391307E-2"/>
  </r>
  <r>
    <x v="650"/>
    <x v="6"/>
    <x v="2"/>
    <x v="16"/>
    <x v="0"/>
    <n v="10"/>
    <n v="2196"/>
    <n v="2340"/>
    <n v="27072"/>
    <n v="28800"/>
    <n v="1728"/>
    <n v="288"/>
    <n v="27360"/>
    <n v="0.06"/>
  </r>
  <r>
    <x v="650"/>
    <x v="7"/>
    <x v="4"/>
    <x v="4"/>
    <x v="0"/>
    <n v="3"/>
    <n v="4482"/>
    <n v="4770"/>
    <n v="24336"/>
    <n v="25920"/>
    <n v="1584"/>
    <n v="288"/>
    <n v="24624"/>
    <n v="6.1111111111111109E-2"/>
  </r>
  <r>
    <x v="650"/>
    <x v="9"/>
    <x v="3"/>
    <x v="7"/>
    <x v="0"/>
    <n v="1"/>
    <n v="5148"/>
    <n v="5490"/>
    <n v="19890"/>
    <n v="21150"/>
    <n v="1260"/>
    <n v="202.5"/>
    <n v="20092.5"/>
    <n v="5.9574468085106386E-2"/>
  </r>
  <r>
    <x v="650"/>
    <x v="6"/>
    <x v="2"/>
    <x v="15"/>
    <x v="1"/>
    <n v="13"/>
    <n v="3978"/>
    <n v="4230"/>
    <n v="97578"/>
    <n v="105300"/>
    <n v="7722"/>
    <n v="2457"/>
    <n v="100035"/>
    <n v="7.3333333333333334E-2"/>
  </r>
  <r>
    <x v="650"/>
    <x v="3"/>
    <x v="1"/>
    <x v="1"/>
    <x v="1"/>
    <n v="15"/>
    <n v="2106"/>
    <n v="2250"/>
    <n v="17910"/>
    <n v="19350"/>
    <n v="1440"/>
    <n v="472.5"/>
    <n v="18382.5"/>
    <n v="7.441860465116279E-2"/>
  </r>
  <r>
    <x v="650"/>
    <x v="8"/>
    <x v="4"/>
    <x v="12"/>
    <x v="0"/>
    <n v="5"/>
    <n v="3978"/>
    <n v="4230"/>
    <n v="29808"/>
    <n v="31680"/>
    <n v="1872"/>
    <n v="288"/>
    <n v="30096"/>
    <n v="5.909090909090909E-2"/>
  </r>
  <r>
    <x v="651"/>
    <x v="9"/>
    <x v="3"/>
    <x v="11"/>
    <x v="0"/>
    <n v="25"/>
    <n v="2034"/>
    <n v="2160"/>
    <n v="10638"/>
    <n v="11340"/>
    <n v="702"/>
    <n v="135"/>
    <n v="10773"/>
    <n v="6.1904761904761907E-2"/>
  </r>
  <r>
    <x v="651"/>
    <x v="5"/>
    <x v="3"/>
    <x v="9"/>
    <x v="0"/>
    <n v="8"/>
    <n v="2034"/>
    <n v="2160"/>
    <n v="48438"/>
    <n v="51750"/>
    <n v="3312"/>
    <n v="724.5"/>
    <n v="49162.5"/>
    <n v="6.4000000000000001E-2"/>
  </r>
  <r>
    <x v="651"/>
    <x v="9"/>
    <x v="3"/>
    <x v="2"/>
    <x v="0"/>
    <n v="21"/>
    <n v="3582"/>
    <n v="3870"/>
    <n v="51714"/>
    <n v="54990"/>
    <n v="3276"/>
    <n v="526.5"/>
    <n v="52240.5"/>
    <n v="5.9574468085106386E-2"/>
  </r>
  <r>
    <x v="651"/>
    <x v="5"/>
    <x v="3"/>
    <x v="2"/>
    <x v="0"/>
    <n v="16"/>
    <n v="3978"/>
    <n v="4230"/>
    <n v="55692"/>
    <n v="59220"/>
    <n v="3528"/>
    <n v="567"/>
    <n v="56259"/>
    <n v="5.9574468085106386E-2"/>
  </r>
  <r>
    <x v="651"/>
    <x v="6"/>
    <x v="2"/>
    <x v="2"/>
    <x v="0"/>
    <n v="23"/>
    <n v="2196"/>
    <n v="2340"/>
    <n v="43758"/>
    <n v="46530"/>
    <n v="2772"/>
    <n v="445.5"/>
    <n v="44203.5"/>
    <n v="5.9574468085106386E-2"/>
  </r>
  <r>
    <x v="652"/>
    <x v="1"/>
    <x v="0"/>
    <x v="9"/>
    <x v="0"/>
    <n v="22"/>
    <n v="3978"/>
    <n v="4230"/>
    <n v="44226"/>
    <n v="47250"/>
    <n v="3024"/>
    <n v="661.5"/>
    <n v="44887.5"/>
    <n v="6.4000000000000001E-2"/>
  </r>
  <r>
    <x v="653"/>
    <x v="5"/>
    <x v="3"/>
    <x v="8"/>
    <x v="0"/>
    <n v="13"/>
    <n v="3978"/>
    <n v="4230"/>
    <n v="20592"/>
    <n v="21960"/>
    <n v="1368"/>
    <n v="270"/>
    <n v="20862"/>
    <n v="6.2295081967213117E-2"/>
  </r>
  <r>
    <x v="653"/>
    <x v="9"/>
    <x v="3"/>
    <x v="2"/>
    <x v="0"/>
    <n v="27"/>
    <n v="3042"/>
    <n v="3240"/>
    <n v="31824"/>
    <n v="33840"/>
    <n v="2016"/>
    <n v="324"/>
    <n v="32148"/>
    <n v="5.9574468085106386E-2"/>
  </r>
  <r>
    <x v="654"/>
    <x v="2"/>
    <x v="1"/>
    <x v="12"/>
    <x v="0"/>
    <n v="27"/>
    <n v="3978"/>
    <n v="4230"/>
    <n v="55890"/>
    <n v="59400"/>
    <n v="3510"/>
    <n v="540"/>
    <n v="56430"/>
    <n v="5.909090909090909E-2"/>
  </r>
  <r>
    <x v="654"/>
    <x v="4"/>
    <x v="2"/>
    <x v="9"/>
    <x v="0"/>
    <n v="27"/>
    <n v="3978"/>
    <n v="4230"/>
    <n v="2106"/>
    <n v="2250"/>
    <n v="144"/>
    <n v="31.5"/>
    <n v="2137.5"/>
    <n v="6.4000000000000001E-2"/>
  </r>
  <r>
    <x v="654"/>
    <x v="9"/>
    <x v="3"/>
    <x v="4"/>
    <x v="0"/>
    <n v="27"/>
    <n v="5832"/>
    <n v="6210"/>
    <n v="51714"/>
    <n v="55080"/>
    <n v="3366"/>
    <n v="612"/>
    <n v="52326"/>
    <n v="6.1111111111111109E-2"/>
  </r>
  <r>
    <x v="655"/>
    <x v="9"/>
    <x v="3"/>
    <x v="6"/>
    <x v="0"/>
    <n v="27"/>
    <n v="2196"/>
    <n v="2340"/>
    <n v="49644"/>
    <n v="52920"/>
    <n v="3276"/>
    <n v="630"/>
    <n v="50274"/>
    <n v="6.1904761904761907E-2"/>
  </r>
  <r>
    <x v="655"/>
    <x v="5"/>
    <x v="3"/>
    <x v="9"/>
    <x v="0"/>
    <n v="27"/>
    <n v="3546"/>
    <n v="3780"/>
    <n v="12636"/>
    <n v="13500"/>
    <n v="864"/>
    <n v="189"/>
    <n v="12825"/>
    <n v="6.4000000000000001E-2"/>
  </r>
  <r>
    <x v="656"/>
    <x v="1"/>
    <x v="0"/>
    <x v="12"/>
    <x v="0"/>
    <n v="12"/>
    <n v="3582"/>
    <n v="3870"/>
    <n v="7452"/>
    <n v="7920"/>
    <n v="468"/>
    <n v="72"/>
    <n v="7524"/>
    <n v="5.909090909090909E-2"/>
  </r>
  <r>
    <x v="656"/>
    <x v="3"/>
    <x v="1"/>
    <x v="8"/>
    <x v="0"/>
    <n v="18"/>
    <n v="3978"/>
    <n v="4230"/>
    <n v="128700"/>
    <n v="137250"/>
    <n v="8550"/>
    <n v="1687.5"/>
    <n v="130387.5"/>
    <n v="6.2295081967213117E-2"/>
  </r>
  <r>
    <x v="656"/>
    <x v="5"/>
    <x v="3"/>
    <x v="7"/>
    <x v="0"/>
    <n v="8"/>
    <n v="3978"/>
    <n v="4230"/>
    <n v="83538"/>
    <n v="88830"/>
    <n v="5292"/>
    <n v="850.5"/>
    <n v="84388.5"/>
    <n v="5.9574468085106386E-2"/>
  </r>
  <r>
    <x v="656"/>
    <x v="3"/>
    <x v="1"/>
    <x v="16"/>
    <x v="0"/>
    <n v="21"/>
    <n v="2034"/>
    <n v="2160"/>
    <n v="60912"/>
    <n v="64800"/>
    <n v="3888"/>
    <n v="648"/>
    <n v="61560"/>
    <n v="0.06"/>
  </r>
  <r>
    <x v="656"/>
    <x v="5"/>
    <x v="3"/>
    <x v="1"/>
    <x v="1"/>
    <n v="25"/>
    <n v="3042"/>
    <n v="3240"/>
    <n v="78804"/>
    <n v="85140"/>
    <n v="6336"/>
    <n v="2079"/>
    <n v="80883"/>
    <n v="7.441860465116279E-2"/>
  </r>
  <r>
    <x v="657"/>
    <x v="2"/>
    <x v="1"/>
    <x v="8"/>
    <x v="0"/>
    <n v="12"/>
    <n v="5148"/>
    <n v="5490"/>
    <n v="25740"/>
    <n v="27450"/>
    <n v="1710"/>
    <n v="337.5"/>
    <n v="26077.5"/>
    <n v="6.2295081967213117E-2"/>
  </r>
  <r>
    <x v="657"/>
    <x v="2"/>
    <x v="1"/>
    <x v="4"/>
    <x v="0"/>
    <n v="9"/>
    <n v="2106"/>
    <n v="2250"/>
    <n v="6084"/>
    <n v="6480"/>
    <n v="396"/>
    <n v="72"/>
    <n v="6156"/>
    <n v="6.1111111111111109E-2"/>
  </r>
  <r>
    <x v="657"/>
    <x v="6"/>
    <x v="2"/>
    <x v="5"/>
    <x v="0"/>
    <n v="23"/>
    <n v="4482"/>
    <n v="4770"/>
    <n v="116640"/>
    <n v="124200"/>
    <n v="7560"/>
    <n v="1350"/>
    <n v="117990"/>
    <n v="6.0869565217391307E-2"/>
  </r>
  <r>
    <x v="657"/>
    <x v="0"/>
    <x v="0"/>
    <x v="0"/>
    <x v="0"/>
    <n v="23"/>
    <n v="3546"/>
    <n v="3780"/>
    <n v="26442"/>
    <n v="28080"/>
    <n v="1638"/>
    <n v="234"/>
    <n v="26676"/>
    <n v="5.8333333333333334E-2"/>
  </r>
  <r>
    <x v="657"/>
    <x v="0"/>
    <x v="0"/>
    <x v="8"/>
    <x v="0"/>
    <n v="20"/>
    <n v="4482"/>
    <n v="4770"/>
    <n v="123552"/>
    <n v="131760"/>
    <n v="8208"/>
    <n v="1620"/>
    <n v="125172"/>
    <n v="6.2295081967213117E-2"/>
  </r>
  <r>
    <x v="657"/>
    <x v="5"/>
    <x v="3"/>
    <x v="10"/>
    <x v="0"/>
    <n v="25"/>
    <n v="4482"/>
    <n v="4770"/>
    <n v="62748"/>
    <n v="66780"/>
    <n v="4032"/>
    <n v="693"/>
    <n v="63441"/>
    <n v="6.0377358490566038E-2"/>
  </r>
  <r>
    <x v="657"/>
    <x v="3"/>
    <x v="1"/>
    <x v="15"/>
    <x v="1"/>
    <n v="4"/>
    <n v="2034"/>
    <n v="2160"/>
    <n v="15012"/>
    <n v="16200"/>
    <n v="1188"/>
    <n v="378"/>
    <n v="15390"/>
    <n v="7.3333333333333334E-2"/>
  </r>
  <r>
    <x v="658"/>
    <x v="5"/>
    <x v="3"/>
    <x v="10"/>
    <x v="0"/>
    <n v="24"/>
    <n v="3978"/>
    <n v="4230"/>
    <n v="22410"/>
    <n v="23850"/>
    <n v="1440"/>
    <n v="247.5"/>
    <n v="22657.5"/>
    <n v="6.0377358490566038E-2"/>
  </r>
  <r>
    <x v="658"/>
    <x v="6"/>
    <x v="2"/>
    <x v="10"/>
    <x v="0"/>
    <n v="24"/>
    <n v="5832"/>
    <n v="6210"/>
    <n v="53784"/>
    <n v="57240"/>
    <n v="3456"/>
    <n v="594"/>
    <n v="54378"/>
    <n v="6.0377358490566038E-2"/>
  </r>
  <r>
    <x v="658"/>
    <x v="3"/>
    <x v="1"/>
    <x v="2"/>
    <x v="0"/>
    <n v="16"/>
    <n v="3978"/>
    <n v="4230"/>
    <n v="83538"/>
    <n v="88830"/>
    <n v="5292"/>
    <n v="850.5"/>
    <n v="84388.5"/>
    <n v="5.9574468085106386E-2"/>
  </r>
  <r>
    <x v="658"/>
    <x v="6"/>
    <x v="2"/>
    <x v="1"/>
    <x v="1"/>
    <n v="6"/>
    <n v="3978"/>
    <n v="4230"/>
    <n v="78804"/>
    <n v="85140"/>
    <n v="6336"/>
    <n v="2079"/>
    <n v="80883"/>
    <n v="7.441860465116279E-2"/>
  </r>
  <r>
    <x v="658"/>
    <x v="2"/>
    <x v="1"/>
    <x v="12"/>
    <x v="0"/>
    <n v="4"/>
    <n v="5148"/>
    <n v="5490"/>
    <n v="85698"/>
    <n v="91080"/>
    <n v="5382"/>
    <n v="828"/>
    <n v="86526"/>
    <n v="5.909090909090909E-2"/>
  </r>
  <r>
    <x v="658"/>
    <x v="9"/>
    <x v="3"/>
    <x v="16"/>
    <x v="0"/>
    <n v="24"/>
    <n v="5832"/>
    <n v="6210"/>
    <n v="20304"/>
    <n v="21600"/>
    <n v="1296"/>
    <n v="216"/>
    <n v="20520"/>
    <n v="0.06"/>
  </r>
  <r>
    <x v="659"/>
    <x v="4"/>
    <x v="2"/>
    <x v="14"/>
    <x v="0"/>
    <n v="21"/>
    <n v="2034"/>
    <n v="2160"/>
    <n v="53136"/>
    <n v="56700"/>
    <n v="3564"/>
    <n v="729"/>
    <n v="53865"/>
    <n v="6.2857142857142861E-2"/>
  </r>
  <r>
    <x v="659"/>
    <x v="0"/>
    <x v="0"/>
    <x v="14"/>
    <x v="0"/>
    <n v="13"/>
    <n v="5832"/>
    <n v="6210"/>
    <n v="26568"/>
    <n v="28350"/>
    <n v="1782"/>
    <n v="364.5"/>
    <n v="26932.5"/>
    <n v="6.2857142857142861E-2"/>
  </r>
  <r>
    <x v="659"/>
    <x v="4"/>
    <x v="2"/>
    <x v="6"/>
    <x v="0"/>
    <n v="2"/>
    <n v="3546"/>
    <n v="3780"/>
    <n v="78012"/>
    <n v="83160"/>
    <n v="5148"/>
    <n v="990"/>
    <n v="79002"/>
    <n v="6.1904761904761907E-2"/>
  </r>
  <r>
    <x v="659"/>
    <x v="7"/>
    <x v="4"/>
    <x v="12"/>
    <x v="0"/>
    <n v="20"/>
    <n v="3726"/>
    <n v="3960"/>
    <n v="89424"/>
    <n v="95040"/>
    <n v="5616"/>
    <n v="864"/>
    <n v="90288"/>
    <n v="5.909090909090909E-2"/>
  </r>
  <r>
    <x v="659"/>
    <x v="2"/>
    <x v="1"/>
    <x v="13"/>
    <x v="1"/>
    <n v="21"/>
    <n v="3978"/>
    <n v="4230"/>
    <n v="47088"/>
    <n v="50760"/>
    <n v="3672"/>
    <n v="1134"/>
    <n v="48222"/>
    <n v="7.2340425531914887E-2"/>
  </r>
  <r>
    <x v="660"/>
    <x v="8"/>
    <x v="4"/>
    <x v="11"/>
    <x v="0"/>
    <n v="12"/>
    <n v="3042"/>
    <n v="3240"/>
    <n v="63828"/>
    <n v="68040"/>
    <n v="4212"/>
    <n v="810"/>
    <n v="64638"/>
    <n v="6.1904761904761907E-2"/>
  </r>
  <r>
    <x v="660"/>
    <x v="3"/>
    <x v="1"/>
    <x v="13"/>
    <x v="1"/>
    <n v="23"/>
    <n v="3546"/>
    <n v="3780"/>
    <n v="7848"/>
    <n v="8460"/>
    <n v="612"/>
    <n v="189"/>
    <n v="8037"/>
    <n v="7.2340425531914887E-2"/>
  </r>
  <r>
    <x v="660"/>
    <x v="3"/>
    <x v="1"/>
    <x v="16"/>
    <x v="0"/>
    <n v="23"/>
    <n v="4482"/>
    <n v="4770"/>
    <n v="64296"/>
    <n v="68400"/>
    <n v="4104"/>
    <n v="684"/>
    <n v="64980"/>
    <n v="0.06"/>
  </r>
  <r>
    <x v="660"/>
    <x v="9"/>
    <x v="3"/>
    <x v="5"/>
    <x v="0"/>
    <n v="24"/>
    <n v="3924"/>
    <n v="4230"/>
    <n v="139968"/>
    <n v="149040"/>
    <n v="9072"/>
    <n v="1620"/>
    <n v="141588"/>
    <n v="6.0869565217391307E-2"/>
  </r>
  <r>
    <x v="660"/>
    <x v="4"/>
    <x v="2"/>
    <x v="16"/>
    <x v="0"/>
    <n v="25"/>
    <n v="2952"/>
    <n v="3150"/>
    <n v="30456"/>
    <n v="32400"/>
    <n v="1944"/>
    <n v="324"/>
    <n v="30780"/>
    <n v="0.06"/>
  </r>
  <r>
    <x v="660"/>
    <x v="9"/>
    <x v="3"/>
    <x v="16"/>
    <x v="0"/>
    <n v="17"/>
    <n v="3726"/>
    <n v="3960"/>
    <n v="16920"/>
    <n v="18000"/>
    <n v="1080"/>
    <n v="180"/>
    <n v="17100"/>
    <n v="0.06"/>
  </r>
  <r>
    <x v="660"/>
    <x v="5"/>
    <x v="3"/>
    <x v="1"/>
    <x v="1"/>
    <n v="21"/>
    <n v="3978"/>
    <n v="4230"/>
    <n v="28656"/>
    <n v="30960"/>
    <n v="2304"/>
    <n v="756"/>
    <n v="29412"/>
    <n v="7.441860465116279E-2"/>
  </r>
  <r>
    <x v="661"/>
    <x v="2"/>
    <x v="1"/>
    <x v="10"/>
    <x v="0"/>
    <n v="9"/>
    <n v="3726"/>
    <n v="3960"/>
    <n v="8964"/>
    <n v="9540"/>
    <n v="576"/>
    <n v="99"/>
    <n v="9063"/>
    <n v="6.0377358490566038E-2"/>
  </r>
  <r>
    <x v="661"/>
    <x v="5"/>
    <x v="3"/>
    <x v="12"/>
    <x v="0"/>
    <n v="11"/>
    <n v="4482"/>
    <n v="4770"/>
    <n v="37260"/>
    <n v="39600"/>
    <n v="2340"/>
    <n v="360"/>
    <n v="37620"/>
    <n v="5.909090909090909E-2"/>
  </r>
  <r>
    <x v="661"/>
    <x v="7"/>
    <x v="4"/>
    <x v="7"/>
    <x v="0"/>
    <n v="4"/>
    <n v="3582"/>
    <n v="3870"/>
    <n v="75582"/>
    <n v="80370"/>
    <n v="4788"/>
    <n v="769.5"/>
    <n v="76351.5"/>
    <n v="5.9574468085106386E-2"/>
  </r>
  <r>
    <x v="662"/>
    <x v="0"/>
    <x v="0"/>
    <x v="12"/>
    <x v="0"/>
    <n v="22"/>
    <n v="4482"/>
    <n v="4770"/>
    <n v="48438"/>
    <n v="51480"/>
    <n v="3042"/>
    <n v="468"/>
    <n v="48906"/>
    <n v="5.909090909090909E-2"/>
  </r>
  <r>
    <x v="662"/>
    <x v="8"/>
    <x v="4"/>
    <x v="15"/>
    <x v="1"/>
    <n v="15"/>
    <n v="3924"/>
    <n v="4230"/>
    <n v="180144"/>
    <n v="194400"/>
    <n v="14256"/>
    <n v="4536"/>
    <n v="184680"/>
    <n v="7.3333333333333334E-2"/>
  </r>
  <r>
    <x v="662"/>
    <x v="8"/>
    <x v="4"/>
    <x v="1"/>
    <x v="1"/>
    <n v="23"/>
    <n v="7506"/>
    <n v="8100"/>
    <n v="71640"/>
    <n v="77400"/>
    <n v="5760"/>
    <n v="1890"/>
    <n v="73530"/>
    <n v="7.441860465116279E-2"/>
  </r>
  <r>
    <x v="662"/>
    <x v="4"/>
    <x v="2"/>
    <x v="11"/>
    <x v="0"/>
    <n v="9"/>
    <n v="3546"/>
    <n v="3780"/>
    <n v="17730"/>
    <n v="18900"/>
    <n v="1170"/>
    <n v="225"/>
    <n v="17955"/>
    <n v="6.1904761904761907E-2"/>
  </r>
  <r>
    <x v="662"/>
    <x v="9"/>
    <x v="3"/>
    <x v="11"/>
    <x v="0"/>
    <n v="7"/>
    <n v="3042"/>
    <n v="3240"/>
    <n v="10638"/>
    <n v="11340"/>
    <n v="702"/>
    <n v="135"/>
    <n v="10773"/>
    <n v="6.1904761904761907E-2"/>
  </r>
  <r>
    <x v="663"/>
    <x v="1"/>
    <x v="0"/>
    <x v="12"/>
    <x v="0"/>
    <n v="25"/>
    <n v="3042"/>
    <n v="3240"/>
    <n v="78246"/>
    <n v="83160"/>
    <n v="4914"/>
    <n v="756"/>
    <n v="79002"/>
    <n v="5.909090909090909E-2"/>
  </r>
  <r>
    <x v="663"/>
    <x v="6"/>
    <x v="2"/>
    <x v="4"/>
    <x v="0"/>
    <n v="10"/>
    <n v="3978"/>
    <n v="4230"/>
    <n v="27378"/>
    <n v="29160"/>
    <n v="1782"/>
    <n v="324"/>
    <n v="27702"/>
    <n v="6.1111111111111109E-2"/>
  </r>
  <r>
    <x v="663"/>
    <x v="4"/>
    <x v="2"/>
    <x v="16"/>
    <x v="0"/>
    <n v="8"/>
    <n v="5148"/>
    <n v="5490"/>
    <n v="37224"/>
    <n v="39600"/>
    <n v="2376"/>
    <n v="396"/>
    <n v="37620"/>
    <n v="0.06"/>
  </r>
  <r>
    <x v="663"/>
    <x v="8"/>
    <x v="4"/>
    <x v="14"/>
    <x v="0"/>
    <n v="18"/>
    <n v="3042"/>
    <n v="3240"/>
    <n v="47232"/>
    <n v="50400"/>
    <n v="3168"/>
    <n v="648"/>
    <n v="47880"/>
    <n v="6.2857142857142861E-2"/>
  </r>
  <r>
    <x v="664"/>
    <x v="6"/>
    <x v="2"/>
    <x v="7"/>
    <x v="0"/>
    <n v="8"/>
    <n v="5148"/>
    <n v="5490"/>
    <n v="79560"/>
    <n v="84600"/>
    <n v="5040"/>
    <n v="810"/>
    <n v="80370"/>
    <n v="5.9574468085106386E-2"/>
  </r>
  <r>
    <x v="664"/>
    <x v="7"/>
    <x v="4"/>
    <x v="14"/>
    <x v="0"/>
    <n v="25"/>
    <n v="7506"/>
    <n v="8100"/>
    <n v="47232"/>
    <n v="50400"/>
    <n v="3168"/>
    <n v="648"/>
    <n v="47880"/>
    <n v="6.2857142857142861E-2"/>
  </r>
  <r>
    <x v="664"/>
    <x v="2"/>
    <x v="1"/>
    <x v="9"/>
    <x v="0"/>
    <n v="7"/>
    <n v="3042"/>
    <n v="3240"/>
    <n v="2106"/>
    <n v="2250"/>
    <n v="144"/>
    <n v="31.5"/>
    <n v="2137.5"/>
    <n v="6.4000000000000001E-2"/>
  </r>
  <r>
    <x v="664"/>
    <x v="2"/>
    <x v="1"/>
    <x v="10"/>
    <x v="0"/>
    <n v="17"/>
    <n v="3978"/>
    <n v="4230"/>
    <n v="85158"/>
    <n v="90630"/>
    <n v="5472"/>
    <n v="940.5"/>
    <n v="86098.5"/>
    <n v="6.0377358490566038E-2"/>
  </r>
  <r>
    <x v="664"/>
    <x v="2"/>
    <x v="1"/>
    <x v="13"/>
    <x v="1"/>
    <n v="3"/>
    <n v="2952"/>
    <n v="3150"/>
    <n v="94176"/>
    <n v="101520"/>
    <n v="7344"/>
    <n v="2268"/>
    <n v="96444"/>
    <n v="7.2340425531914887E-2"/>
  </r>
  <r>
    <x v="665"/>
    <x v="6"/>
    <x v="2"/>
    <x v="16"/>
    <x v="0"/>
    <n v="13"/>
    <n v="2034"/>
    <n v="2160"/>
    <n v="84600"/>
    <n v="90000"/>
    <n v="5400"/>
    <n v="900"/>
    <n v="85500"/>
    <n v="0.06"/>
  </r>
  <r>
    <x v="665"/>
    <x v="3"/>
    <x v="1"/>
    <x v="14"/>
    <x v="0"/>
    <n v="17"/>
    <n v="3582"/>
    <n v="3870"/>
    <n v="11808"/>
    <n v="12600"/>
    <n v="792"/>
    <n v="162"/>
    <n v="11970"/>
    <n v="6.2857142857142861E-2"/>
  </r>
  <r>
    <x v="665"/>
    <x v="7"/>
    <x v="4"/>
    <x v="5"/>
    <x v="0"/>
    <n v="22"/>
    <n v="3978"/>
    <n v="4230"/>
    <n v="11664"/>
    <n v="12420"/>
    <n v="756"/>
    <n v="135"/>
    <n v="11799"/>
    <n v="6.0869565217391307E-2"/>
  </r>
  <r>
    <x v="666"/>
    <x v="6"/>
    <x v="2"/>
    <x v="4"/>
    <x v="0"/>
    <n v="23"/>
    <n v="2196"/>
    <n v="2340"/>
    <n v="51714"/>
    <n v="55080"/>
    <n v="3366"/>
    <n v="612"/>
    <n v="52326"/>
    <n v="6.1111111111111109E-2"/>
  </r>
  <r>
    <x v="666"/>
    <x v="0"/>
    <x v="0"/>
    <x v="8"/>
    <x v="0"/>
    <n v="1"/>
    <n v="2034"/>
    <n v="2160"/>
    <n v="51480"/>
    <n v="54900"/>
    <n v="3420"/>
    <n v="675"/>
    <n v="52155"/>
    <n v="6.2295081967213117E-2"/>
  </r>
  <r>
    <x v="666"/>
    <x v="1"/>
    <x v="0"/>
    <x v="3"/>
    <x v="0"/>
    <n v="25"/>
    <n v="5148"/>
    <n v="5490"/>
    <n v="2196"/>
    <n v="2340"/>
    <n v="144"/>
    <n v="27"/>
    <n v="2223"/>
    <n v="6.1538461538461542E-2"/>
  </r>
  <r>
    <x v="666"/>
    <x v="9"/>
    <x v="3"/>
    <x v="11"/>
    <x v="0"/>
    <n v="22"/>
    <n v="3384"/>
    <n v="3600"/>
    <n v="42552"/>
    <n v="45360"/>
    <n v="2808"/>
    <n v="540"/>
    <n v="43092"/>
    <n v="6.1904761904761907E-2"/>
  </r>
  <r>
    <x v="667"/>
    <x v="0"/>
    <x v="0"/>
    <x v="10"/>
    <x v="0"/>
    <n v="2"/>
    <n v="3978"/>
    <n v="4230"/>
    <n v="94122"/>
    <n v="100170"/>
    <n v="6048"/>
    <n v="1039.5"/>
    <n v="95161.5"/>
    <n v="6.0377358490566038E-2"/>
  </r>
  <r>
    <x v="667"/>
    <x v="8"/>
    <x v="4"/>
    <x v="1"/>
    <x v="1"/>
    <n v="11"/>
    <n v="3582"/>
    <n v="3870"/>
    <n v="85968"/>
    <n v="92880"/>
    <n v="6912"/>
    <n v="2268"/>
    <n v="88236"/>
    <n v="7.441860465116279E-2"/>
  </r>
  <r>
    <x v="667"/>
    <x v="5"/>
    <x v="3"/>
    <x v="13"/>
    <x v="1"/>
    <n v="11"/>
    <n v="3546"/>
    <n v="3780"/>
    <n v="58860"/>
    <n v="63450"/>
    <n v="4590"/>
    <n v="1417.5"/>
    <n v="60277.5"/>
    <n v="7.2340425531914887E-2"/>
  </r>
  <r>
    <x v="667"/>
    <x v="3"/>
    <x v="1"/>
    <x v="12"/>
    <x v="0"/>
    <n v="1"/>
    <n v="7506"/>
    <n v="8100"/>
    <n v="37260"/>
    <n v="39600"/>
    <n v="2340"/>
    <n v="360"/>
    <n v="37620"/>
    <n v="5.909090909090909E-2"/>
  </r>
  <r>
    <x v="668"/>
    <x v="0"/>
    <x v="0"/>
    <x v="5"/>
    <x v="0"/>
    <n v="14"/>
    <n v="3978"/>
    <n v="4230"/>
    <n v="23328"/>
    <n v="24840"/>
    <n v="1512"/>
    <n v="270"/>
    <n v="23598"/>
    <n v="6.0869565217391307E-2"/>
  </r>
  <r>
    <x v="668"/>
    <x v="0"/>
    <x v="0"/>
    <x v="3"/>
    <x v="0"/>
    <n v="11"/>
    <n v="2034"/>
    <n v="2160"/>
    <n v="30744"/>
    <n v="32760"/>
    <n v="2016"/>
    <n v="378"/>
    <n v="31122"/>
    <n v="6.1538461538461542E-2"/>
  </r>
  <r>
    <x v="669"/>
    <x v="3"/>
    <x v="1"/>
    <x v="16"/>
    <x v="0"/>
    <n v="8"/>
    <n v="2952"/>
    <n v="3150"/>
    <n v="71064"/>
    <n v="75600"/>
    <n v="4536"/>
    <n v="756"/>
    <n v="71820"/>
    <n v="0.06"/>
  </r>
  <r>
    <x v="669"/>
    <x v="1"/>
    <x v="0"/>
    <x v="7"/>
    <x v="0"/>
    <n v="1"/>
    <n v="3546"/>
    <n v="3780"/>
    <n v="91494"/>
    <n v="97290"/>
    <n v="5796"/>
    <n v="931.5"/>
    <n v="92425.5"/>
    <n v="5.9574468085106386E-2"/>
  </r>
  <r>
    <x v="669"/>
    <x v="1"/>
    <x v="0"/>
    <x v="14"/>
    <x v="0"/>
    <n v="24"/>
    <n v="3546"/>
    <n v="3780"/>
    <n v="17712"/>
    <n v="18900"/>
    <n v="1188"/>
    <n v="243"/>
    <n v="17955"/>
    <n v="6.2857142857142861E-2"/>
  </r>
  <r>
    <x v="670"/>
    <x v="3"/>
    <x v="1"/>
    <x v="1"/>
    <x v="1"/>
    <n v="15"/>
    <n v="3978"/>
    <n v="4230"/>
    <n v="89550"/>
    <n v="96750"/>
    <n v="7200"/>
    <n v="2362.5"/>
    <n v="91912.5"/>
    <n v="7.441860465116279E-2"/>
  </r>
  <r>
    <x v="671"/>
    <x v="8"/>
    <x v="4"/>
    <x v="16"/>
    <x v="0"/>
    <n v="20"/>
    <n v="3546"/>
    <n v="3780"/>
    <n v="37224"/>
    <n v="39600"/>
    <n v="2376"/>
    <n v="396"/>
    <n v="37620"/>
    <n v="0.06"/>
  </r>
  <r>
    <x v="671"/>
    <x v="5"/>
    <x v="3"/>
    <x v="12"/>
    <x v="0"/>
    <n v="1"/>
    <n v="5148"/>
    <n v="5490"/>
    <n v="3726"/>
    <n v="3960"/>
    <n v="234"/>
    <n v="36"/>
    <n v="3762"/>
    <n v="5.909090909090909E-2"/>
  </r>
  <r>
    <x v="672"/>
    <x v="0"/>
    <x v="0"/>
    <x v="15"/>
    <x v="1"/>
    <n v="5"/>
    <n v="2196"/>
    <n v="2340"/>
    <n v="52542"/>
    <n v="56700"/>
    <n v="4158"/>
    <n v="1323"/>
    <n v="53865"/>
    <n v="7.3333333333333334E-2"/>
  </r>
  <r>
    <x v="672"/>
    <x v="7"/>
    <x v="4"/>
    <x v="12"/>
    <x v="0"/>
    <n v="2"/>
    <n v="3924"/>
    <n v="4230"/>
    <n v="85698"/>
    <n v="91080"/>
    <n v="5382"/>
    <n v="828"/>
    <n v="86526"/>
    <n v="5.909090909090909E-2"/>
  </r>
  <r>
    <x v="673"/>
    <x v="2"/>
    <x v="1"/>
    <x v="2"/>
    <x v="0"/>
    <n v="15"/>
    <n v="3978"/>
    <n v="4230"/>
    <n v="47736"/>
    <n v="50760"/>
    <n v="3024"/>
    <n v="486"/>
    <n v="48222"/>
    <n v="5.9574468085106386E-2"/>
  </r>
  <r>
    <x v="673"/>
    <x v="8"/>
    <x v="4"/>
    <x v="8"/>
    <x v="0"/>
    <n v="24"/>
    <n v="2106"/>
    <n v="2250"/>
    <n v="97812"/>
    <n v="104310"/>
    <n v="6498"/>
    <n v="1282.5"/>
    <n v="99094.5"/>
    <n v="6.2295081967213117E-2"/>
  </r>
  <r>
    <x v="674"/>
    <x v="5"/>
    <x v="3"/>
    <x v="11"/>
    <x v="0"/>
    <n v="23"/>
    <n v="5148"/>
    <n v="5490"/>
    <n v="46098"/>
    <n v="49140"/>
    <n v="3042"/>
    <n v="585"/>
    <n v="46683"/>
    <n v="6.1904761904761907E-2"/>
  </r>
  <r>
    <x v="674"/>
    <x v="6"/>
    <x v="2"/>
    <x v="16"/>
    <x v="0"/>
    <n v="20"/>
    <n v="3546"/>
    <n v="3780"/>
    <n v="50760"/>
    <n v="54000"/>
    <n v="3240"/>
    <n v="540"/>
    <n v="51300"/>
    <n v="0.06"/>
  </r>
  <r>
    <x v="674"/>
    <x v="0"/>
    <x v="0"/>
    <x v="5"/>
    <x v="0"/>
    <n v="23"/>
    <n v="3546"/>
    <n v="3780"/>
    <n v="87480"/>
    <n v="93150"/>
    <n v="5670"/>
    <n v="1012.5"/>
    <n v="88492.5"/>
    <n v="6.0869565217391307E-2"/>
  </r>
  <r>
    <x v="674"/>
    <x v="3"/>
    <x v="1"/>
    <x v="7"/>
    <x v="0"/>
    <n v="22"/>
    <n v="5148"/>
    <n v="5490"/>
    <n v="15912"/>
    <n v="16920"/>
    <n v="1008"/>
    <n v="162"/>
    <n v="16074"/>
    <n v="5.9574468085106386E-2"/>
  </r>
  <r>
    <x v="674"/>
    <x v="5"/>
    <x v="3"/>
    <x v="15"/>
    <x v="1"/>
    <n v="10"/>
    <n v="3384"/>
    <n v="3600"/>
    <n v="22518"/>
    <n v="24300"/>
    <n v="1782"/>
    <n v="567"/>
    <n v="23085"/>
    <n v="7.3333333333333334E-2"/>
  </r>
  <r>
    <x v="675"/>
    <x v="0"/>
    <x v="0"/>
    <x v="9"/>
    <x v="0"/>
    <n v="5"/>
    <n v="3042"/>
    <n v="3240"/>
    <n v="50544"/>
    <n v="54000"/>
    <n v="3456"/>
    <n v="756"/>
    <n v="51300"/>
    <n v="6.4000000000000001E-2"/>
  </r>
  <r>
    <x v="675"/>
    <x v="4"/>
    <x v="2"/>
    <x v="7"/>
    <x v="0"/>
    <n v="12"/>
    <n v="3978"/>
    <n v="4230"/>
    <n v="59670"/>
    <n v="63450"/>
    <n v="3780"/>
    <n v="607.5"/>
    <n v="60277.5"/>
    <n v="5.9574468085106386E-2"/>
  </r>
  <r>
    <x v="675"/>
    <x v="5"/>
    <x v="3"/>
    <x v="4"/>
    <x v="0"/>
    <n v="19"/>
    <n v="3978"/>
    <n v="4230"/>
    <n v="30420"/>
    <n v="32400"/>
    <n v="1980"/>
    <n v="360"/>
    <n v="30780"/>
    <n v="6.1111111111111109E-2"/>
  </r>
  <r>
    <x v="675"/>
    <x v="8"/>
    <x v="4"/>
    <x v="11"/>
    <x v="0"/>
    <n v="18"/>
    <n v="3924"/>
    <n v="4230"/>
    <n v="14184"/>
    <n v="15120"/>
    <n v="936"/>
    <n v="180"/>
    <n v="14364"/>
    <n v="6.1904761904761907E-2"/>
  </r>
  <r>
    <x v="675"/>
    <x v="5"/>
    <x v="3"/>
    <x v="15"/>
    <x v="1"/>
    <n v="1"/>
    <n v="2952"/>
    <n v="3150"/>
    <n v="37530"/>
    <n v="40500"/>
    <n v="2970"/>
    <n v="945"/>
    <n v="38475"/>
    <n v="7.3333333333333334E-2"/>
  </r>
  <r>
    <x v="676"/>
    <x v="4"/>
    <x v="2"/>
    <x v="3"/>
    <x v="0"/>
    <n v="15"/>
    <n v="3042"/>
    <n v="3240"/>
    <n v="13176"/>
    <n v="14040"/>
    <n v="864"/>
    <n v="162"/>
    <n v="13338"/>
    <n v="6.1538461538461542E-2"/>
  </r>
  <r>
    <x v="676"/>
    <x v="2"/>
    <x v="1"/>
    <x v="10"/>
    <x v="0"/>
    <n v="4"/>
    <n v="3978"/>
    <n v="4230"/>
    <n v="89640"/>
    <n v="95400"/>
    <n v="5760"/>
    <n v="990"/>
    <n v="90630"/>
    <n v="6.0377358490566038E-2"/>
  </r>
  <r>
    <x v="676"/>
    <x v="8"/>
    <x v="4"/>
    <x v="10"/>
    <x v="0"/>
    <n v="16"/>
    <n v="2106"/>
    <n v="2250"/>
    <n v="80676"/>
    <n v="85860"/>
    <n v="5184"/>
    <n v="891"/>
    <n v="81567"/>
    <n v="6.0377358490566038E-2"/>
  </r>
  <r>
    <x v="676"/>
    <x v="4"/>
    <x v="2"/>
    <x v="4"/>
    <x v="0"/>
    <n v="10"/>
    <n v="2034"/>
    <n v="2160"/>
    <n v="42588"/>
    <n v="45360"/>
    <n v="2772"/>
    <n v="504"/>
    <n v="43092"/>
    <n v="6.1111111111111109E-2"/>
  </r>
  <r>
    <x v="677"/>
    <x v="1"/>
    <x v="0"/>
    <x v="6"/>
    <x v="0"/>
    <n v="21"/>
    <n v="4482"/>
    <n v="4770"/>
    <n v="28368"/>
    <n v="30240"/>
    <n v="1872"/>
    <n v="360"/>
    <n v="28728"/>
    <n v="6.1904761904761907E-2"/>
  </r>
  <r>
    <x v="677"/>
    <x v="9"/>
    <x v="3"/>
    <x v="3"/>
    <x v="0"/>
    <n v="7"/>
    <n v="3726"/>
    <n v="3960"/>
    <n v="24156"/>
    <n v="25740"/>
    <n v="1584"/>
    <n v="297"/>
    <n v="24453"/>
    <n v="6.1538461538461542E-2"/>
  </r>
  <r>
    <x v="677"/>
    <x v="2"/>
    <x v="1"/>
    <x v="8"/>
    <x v="0"/>
    <n v="22"/>
    <n v="2952"/>
    <n v="3150"/>
    <n v="82368"/>
    <n v="87840"/>
    <n v="5472"/>
    <n v="1080"/>
    <n v="83448"/>
    <n v="6.2295081967213117E-2"/>
  </r>
  <r>
    <x v="677"/>
    <x v="5"/>
    <x v="3"/>
    <x v="0"/>
    <x v="0"/>
    <n v="15"/>
    <n v="3384"/>
    <n v="3600"/>
    <n v="18306"/>
    <n v="19440"/>
    <n v="1134"/>
    <n v="162"/>
    <n v="18468"/>
    <n v="5.8333333333333334E-2"/>
  </r>
  <r>
    <x v="678"/>
    <x v="6"/>
    <x v="2"/>
    <x v="13"/>
    <x v="1"/>
    <n v="7"/>
    <n v="3546"/>
    <n v="3780"/>
    <n v="86328"/>
    <n v="93060"/>
    <n v="6732"/>
    <n v="2079"/>
    <n v="88407"/>
    <n v="7.2340425531914887E-2"/>
  </r>
  <r>
    <x v="678"/>
    <x v="1"/>
    <x v="0"/>
    <x v="7"/>
    <x v="0"/>
    <n v="17"/>
    <n v="5148"/>
    <n v="5490"/>
    <n v="83538"/>
    <n v="88830"/>
    <n v="5292"/>
    <n v="850.5"/>
    <n v="84388.5"/>
    <n v="5.9574468085106386E-2"/>
  </r>
  <r>
    <x v="678"/>
    <x v="6"/>
    <x v="2"/>
    <x v="6"/>
    <x v="0"/>
    <n v="20"/>
    <n v="2034"/>
    <n v="2160"/>
    <n v="60282"/>
    <n v="64260"/>
    <n v="3978"/>
    <n v="765"/>
    <n v="61047"/>
    <n v="6.1904761904761907E-2"/>
  </r>
  <r>
    <x v="678"/>
    <x v="3"/>
    <x v="1"/>
    <x v="5"/>
    <x v="0"/>
    <n v="5"/>
    <n v="2196"/>
    <n v="2340"/>
    <n v="17496"/>
    <n v="18630"/>
    <n v="1134"/>
    <n v="202.5"/>
    <n v="17698.5"/>
    <n v="6.0869565217391307E-2"/>
  </r>
  <r>
    <x v="678"/>
    <x v="5"/>
    <x v="3"/>
    <x v="0"/>
    <x v="0"/>
    <n v="14"/>
    <n v="3546"/>
    <n v="3780"/>
    <n v="10170"/>
    <n v="10800"/>
    <n v="630"/>
    <n v="90"/>
    <n v="10260"/>
    <n v="5.8333333333333334E-2"/>
  </r>
  <r>
    <x v="679"/>
    <x v="9"/>
    <x v="3"/>
    <x v="1"/>
    <x v="1"/>
    <n v="6"/>
    <n v="3546"/>
    <n v="3780"/>
    <n v="21492"/>
    <n v="23220"/>
    <n v="1728"/>
    <n v="567"/>
    <n v="22059"/>
    <n v="7.441860465116279E-2"/>
  </r>
  <r>
    <x v="679"/>
    <x v="6"/>
    <x v="2"/>
    <x v="6"/>
    <x v="0"/>
    <n v="22"/>
    <n v="7506"/>
    <n v="8100"/>
    <n v="28368"/>
    <n v="30240"/>
    <n v="1872"/>
    <n v="360"/>
    <n v="28728"/>
    <n v="6.1904761904761907E-2"/>
  </r>
  <r>
    <x v="679"/>
    <x v="1"/>
    <x v="0"/>
    <x v="12"/>
    <x v="0"/>
    <n v="6"/>
    <n v="3924"/>
    <n v="4230"/>
    <n v="74520"/>
    <n v="79200"/>
    <n v="4680"/>
    <n v="720"/>
    <n v="75240"/>
    <n v="5.909090909090909E-2"/>
  </r>
  <r>
    <x v="679"/>
    <x v="5"/>
    <x v="3"/>
    <x v="11"/>
    <x v="0"/>
    <n v="6"/>
    <n v="4482"/>
    <n v="4770"/>
    <n v="31914"/>
    <n v="34020"/>
    <n v="2106"/>
    <n v="405"/>
    <n v="32319"/>
    <n v="6.1904761904761907E-2"/>
  </r>
  <r>
    <x v="679"/>
    <x v="2"/>
    <x v="1"/>
    <x v="11"/>
    <x v="0"/>
    <n v="2"/>
    <n v="3546"/>
    <n v="3780"/>
    <n v="39006"/>
    <n v="41580"/>
    <n v="2574"/>
    <n v="495"/>
    <n v="39501"/>
    <n v="6.1904761904761907E-2"/>
  </r>
  <r>
    <x v="679"/>
    <x v="9"/>
    <x v="3"/>
    <x v="2"/>
    <x v="0"/>
    <n v="24"/>
    <n v="3726"/>
    <n v="3960"/>
    <n v="59670"/>
    <n v="63450"/>
    <n v="3780"/>
    <n v="607.5"/>
    <n v="60277.5"/>
    <n v="5.9574468085106386E-2"/>
  </r>
  <r>
    <x v="680"/>
    <x v="5"/>
    <x v="3"/>
    <x v="11"/>
    <x v="0"/>
    <n v="11"/>
    <n v="2106"/>
    <n v="2250"/>
    <n v="3546"/>
    <n v="3780"/>
    <n v="234"/>
    <n v="45"/>
    <n v="3591"/>
    <n v="6.1904761904761907E-2"/>
  </r>
  <r>
    <x v="681"/>
    <x v="6"/>
    <x v="2"/>
    <x v="13"/>
    <x v="1"/>
    <n v="10"/>
    <n v="3546"/>
    <n v="3780"/>
    <n v="31392"/>
    <n v="33840"/>
    <n v="2448"/>
    <n v="756"/>
    <n v="32148"/>
    <n v="7.2340425531914887E-2"/>
  </r>
  <r>
    <x v="681"/>
    <x v="6"/>
    <x v="2"/>
    <x v="16"/>
    <x v="0"/>
    <n v="7"/>
    <n v="3384"/>
    <n v="3600"/>
    <n v="3384"/>
    <n v="3600"/>
    <n v="216"/>
    <n v="36"/>
    <n v="3420"/>
    <n v="0.06"/>
  </r>
  <r>
    <x v="681"/>
    <x v="8"/>
    <x v="4"/>
    <x v="8"/>
    <x v="0"/>
    <n v="22"/>
    <n v="2106"/>
    <n v="2250"/>
    <n v="30888"/>
    <n v="32940"/>
    <n v="2052"/>
    <n v="405"/>
    <n v="31293"/>
    <n v="6.2295081967213117E-2"/>
  </r>
  <r>
    <x v="682"/>
    <x v="2"/>
    <x v="1"/>
    <x v="6"/>
    <x v="0"/>
    <n v="7"/>
    <n v="3924"/>
    <n v="4230"/>
    <n v="49644"/>
    <n v="52920"/>
    <n v="3276"/>
    <n v="630"/>
    <n v="50274"/>
    <n v="6.1904761904761907E-2"/>
  </r>
  <r>
    <x v="682"/>
    <x v="4"/>
    <x v="2"/>
    <x v="5"/>
    <x v="0"/>
    <n v="18"/>
    <n v="3582"/>
    <n v="3870"/>
    <n v="40824"/>
    <n v="43470"/>
    <n v="2646"/>
    <n v="472.5"/>
    <n v="41296.5"/>
    <n v="6.0869565217391307E-2"/>
  </r>
  <r>
    <x v="683"/>
    <x v="7"/>
    <x v="4"/>
    <x v="16"/>
    <x v="0"/>
    <n v="12"/>
    <n v="3582"/>
    <n v="3870"/>
    <n v="43992"/>
    <n v="46800"/>
    <n v="2808"/>
    <n v="468"/>
    <n v="44460"/>
    <n v="0.06"/>
  </r>
  <r>
    <x v="683"/>
    <x v="2"/>
    <x v="1"/>
    <x v="3"/>
    <x v="0"/>
    <n v="19"/>
    <n v="3726"/>
    <n v="3960"/>
    <n v="10980"/>
    <n v="11700"/>
    <n v="720"/>
    <n v="135"/>
    <n v="11115"/>
    <n v="6.1538461538461542E-2"/>
  </r>
  <r>
    <x v="684"/>
    <x v="8"/>
    <x v="4"/>
    <x v="2"/>
    <x v="0"/>
    <n v="23"/>
    <n v="3582"/>
    <n v="3870"/>
    <n v="79560"/>
    <n v="84600"/>
    <n v="5040"/>
    <n v="810"/>
    <n v="80370"/>
    <n v="5.9574468085106386E-2"/>
  </r>
  <r>
    <x v="684"/>
    <x v="7"/>
    <x v="4"/>
    <x v="10"/>
    <x v="0"/>
    <n v="3"/>
    <n v="2952"/>
    <n v="3150"/>
    <n v="62748"/>
    <n v="66780"/>
    <n v="4032"/>
    <n v="693"/>
    <n v="63441"/>
    <n v="6.0377358490566038E-2"/>
  </r>
  <r>
    <x v="684"/>
    <x v="5"/>
    <x v="3"/>
    <x v="2"/>
    <x v="0"/>
    <n v="24"/>
    <n v="3978"/>
    <n v="4230"/>
    <n v="47736"/>
    <n v="50760"/>
    <n v="3024"/>
    <n v="486"/>
    <n v="48222"/>
    <n v="5.9574468085106386E-2"/>
  </r>
  <r>
    <x v="685"/>
    <x v="1"/>
    <x v="0"/>
    <x v="8"/>
    <x v="0"/>
    <n v="25"/>
    <n v="2034"/>
    <n v="2160"/>
    <n v="51480"/>
    <n v="54900"/>
    <n v="3420"/>
    <n v="675"/>
    <n v="52155"/>
    <n v="6.2295081967213117E-2"/>
  </r>
  <r>
    <x v="685"/>
    <x v="9"/>
    <x v="3"/>
    <x v="4"/>
    <x v="0"/>
    <n v="5"/>
    <n v="3924"/>
    <n v="4230"/>
    <n v="63882"/>
    <n v="68040"/>
    <n v="4158"/>
    <n v="756"/>
    <n v="64638"/>
    <n v="6.1111111111111109E-2"/>
  </r>
  <r>
    <x v="686"/>
    <x v="0"/>
    <x v="0"/>
    <x v="6"/>
    <x v="0"/>
    <n v="2"/>
    <n v="5832"/>
    <n v="6210"/>
    <n v="74466"/>
    <n v="79380"/>
    <n v="4914"/>
    <n v="945"/>
    <n v="75411"/>
    <n v="6.1904761904761907E-2"/>
  </r>
  <r>
    <x v="686"/>
    <x v="9"/>
    <x v="3"/>
    <x v="5"/>
    <x v="0"/>
    <n v="14"/>
    <n v="3546"/>
    <n v="3780"/>
    <n v="58320"/>
    <n v="62100"/>
    <n v="3780"/>
    <n v="675"/>
    <n v="58995"/>
    <n v="6.0869565217391307E-2"/>
  </r>
  <r>
    <x v="686"/>
    <x v="4"/>
    <x v="2"/>
    <x v="10"/>
    <x v="0"/>
    <n v="6"/>
    <n v="2034"/>
    <n v="2160"/>
    <n v="22410"/>
    <n v="23850"/>
    <n v="1440"/>
    <n v="247.5"/>
    <n v="22657.5"/>
    <n v="6.0377358490566038E-2"/>
  </r>
  <r>
    <x v="687"/>
    <x v="6"/>
    <x v="2"/>
    <x v="0"/>
    <x v="0"/>
    <n v="13"/>
    <n v="2034"/>
    <n v="2160"/>
    <n v="8136"/>
    <n v="8640"/>
    <n v="504"/>
    <n v="72"/>
    <n v="8208"/>
    <n v="5.8333333333333334E-2"/>
  </r>
  <r>
    <x v="688"/>
    <x v="3"/>
    <x v="1"/>
    <x v="6"/>
    <x v="0"/>
    <n v="4"/>
    <n v="3042"/>
    <n v="3240"/>
    <n v="78012"/>
    <n v="83160"/>
    <n v="5148"/>
    <n v="990"/>
    <n v="79002"/>
    <n v="6.1904761904761907E-2"/>
  </r>
  <r>
    <x v="688"/>
    <x v="3"/>
    <x v="1"/>
    <x v="2"/>
    <x v="0"/>
    <n v="21"/>
    <n v="3042"/>
    <n v="3240"/>
    <n v="67626"/>
    <n v="71910"/>
    <n v="4284"/>
    <n v="688.5"/>
    <n v="68314.5"/>
    <n v="5.9574468085106386E-2"/>
  </r>
  <r>
    <x v="688"/>
    <x v="9"/>
    <x v="3"/>
    <x v="14"/>
    <x v="0"/>
    <n v="16"/>
    <n v="3726"/>
    <n v="3960"/>
    <n v="26568"/>
    <n v="28350"/>
    <n v="1782"/>
    <n v="364.5"/>
    <n v="26932.5"/>
    <n v="6.2857142857142861E-2"/>
  </r>
  <r>
    <x v="688"/>
    <x v="4"/>
    <x v="2"/>
    <x v="9"/>
    <x v="0"/>
    <n v="10"/>
    <n v="2196"/>
    <n v="2340"/>
    <n v="23166"/>
    <n v="24750"/>
    <n v="1584"/>
    <n v="346.5"/>
    <n v="23512.5"/>
    <n v="6.4000000000000001E-2"/>
  </r>
  <r>
    <x v="688"/>
    <x v="2"/>
    <x v="1"/>
    <x v="1"/>
    <x v="1"/>
    <n v="3"/>
    <n v="4482"/>
    <n v="4770"/>
    <n v="68058"/>
    <n v="73530"/>
    <n v="5472"/>
    <n v="1795.5"/>
    <n v="69853.5"/>
    <n v="7.441860465116279E-2"/>
  </r>
  <r>
    <x v="689"/>
    <x v="3"/>
    <x v="1"/>
    <x v="4"/>
    <x v="0"/>
    <n v="1"/>
    <n v="5148"/>
    <n v="5490"/>
    <n v="9126"/>
    <n v="9720"/>
    <n v="594"/>
    <n v="108"/>
    <n v="9234"/>
    <n v="6.1111111111111109E-2"/>
  </r>
  <r>
    <x v="689"/>
    <x v="8"/>
    <x v="4"/>
    <x v="10"/>
    <x v="0"/>
    <n v="13"/>
    <n v="3978"/>
    <n v="4230"/>
    <n v="76194"/>
    <n v="81090"/>
    <n v="4896"/>
    <n v="841.5"/>
    <n v="77035.5"/>
    <n v="6.0377358490566038E-2"/>
  </r>
  <r>
    <x v="689"/>
    <x v="8"/>
    <x v="4"/>
    <x v="12"/>
    <x v="0"/>
    <n v="15"/>
    <n v="2106"/>
    <n v="2250"/>
    <n v="52164"/>
    <n v="55440"/>
    <n v="3276"/>
    <n v="504"/>
    <n v="52668"/>
    <n v="5.909090909090909E-2"/>
  </r>
  <r>
    <x v="690"/>
    <x v="6"/>
    <x v="2"/>
    <x v="10"/>
    <x v="0"/>
    <n v="5"/>
    <n v="3978"/>
    <n v="4230"/>
    <n v="17928"/>
    <n v="19080"/>
    <n v="1152"/>
    <n v="198"/>
    <n v="18126"/>
    <n v="6.0377358490566038E-2"/>
  </r>
  <r>
    <x v="690"/>
    <x v="4"/>
    <x v="2"/>
    <x v="16"/>
    <x v="0"/>
    <n v="25"/>
    <n v="2034"/>
    <n v="2160"/>
    <n v="74448"/>
    <n v="79200"/>
    <n v="4752"/>
    <n v="792"/>
    <n v="75240"/>
    <n v="0.06"/>
  </r>
  <r>
    <x v="690"/>
    <x v="2"/>
    <x v="1"/>
    <x v="0"/>
    <x v="0"/>
    <n v="8"/>
    <n v="2034"/>
    <n v="2160"/>
    <n v="50850"/>
    <n v="54000"/>
    <n v="3150"/>
    <n v="450"/>
    <n v="51300"/>
    <n v="5.8333333333333334E-2"/>
  </r>
  <r>
    <x v="690"/>
    <x v="0"/>
    <x v="0"/>
    <x v="9"/>
    <x v="0"/>
    <n v="21"/>
    <n v="3582"/>
    <n v="3870"/>
    <n v="16848"/>
    <n v="18000"/>
    <n v="1152"/>
    <n v="252"/>
    <n v="17100"/>
    <n v="6.4000000000000001E-2"/>
  </r>
  <r>
    <x v="691"/>
    <x v="4"/>
    <x v="2"/>
    <x v="4"/>
    <x v="0"/>
    <n v="16"/>
    <n v="3978"/>
    <n v="4230"/>
    <n v="39546"/>
    <n v="42120"/>
    <n v="2574"/>
    <n v="468"/>
    <n v="40014"/>
    <n v="6.1111111111111109E-2"/>
  </r>
  <r>
    <x v="691"/>
    <x v="3"/>
    <x v="1"/>
    <x v="6"/>
    <x v="0"/>
    <n v="23"/>
    <n v="2196"/>
    <n v="2340"/>
    <n v="3546"/>
    <n v="3780"/>
    <n v="234"/>
    <n v="45"/>
    <n v="3591"/>
    <n v="6.1904761904761907E-2"/>
  </r>
  <r>
    <x v="692"/>
    <x v="0"/>
    <x v="0"/>
    <x v="2"/>
    <x v="0"/>
    <n v="22"/>
    <n v="3978"/>
    <n v="4230"/>
    <n v="83538"/>
    <n v="88830"/>
    <n v="5292"/>
    <n v="850.5"/>
    <n v="84388.5"/>
    <n v="5.9574468085106386E-2"/>
  </r>
  <r>
    <x v="692"/>
    <x v="1"/>
    <x v="0"/>
    <x v="8"/>
    <x v="0"/>
    <n v="13"/>
    <n v="3978"/>
    <n v="4230"/>
    <n v="128700"/>
    <n v="137250"/>
    <n v="8550"/>
    <n v="1687.5"/>
    <n v="130387.5"/>
    <n v="6.2295081967213117E-2"/>
  </r>
  <r>
    <x v="693"/>
    <x v="3"/>
    <x v="1"/>
    <x v="3"/>
    <x v="0"/>
    <n v="27"/>
    <n v="3042"/>
    <n v="3240"/>
    <n v="4392"/>
    <n v="4680"/>
    <n v="288"/>
    <n v="54"/>
    <n v="4446"/>
    <n v="6.1538461538461542E-2"/>
  </r>
  <r>
    <x v="693"/>
    <x v="0"/>
    <x v="0"/>
    <x v="15"/>
    <x v="1"/>
    <n v="27"/>
    <n v="3978"/>
    <n v="4230"/>
    <n v="180144"/>
    <n v="194400"/>
    <n v="14256"/>
    <n v="4536"/>
    <n v="184680"/>
    <n v="7.3333333333333334E-2"/>
  </r>
  <r>
    <x v="693"/>
    <x v="8"/>
    <x v="4"/>
    <x v="7"/>
    <x v="0"/>
    <n v="27"/>
    <n v="3978"/>
    <n v="4230"/>
    <n v="43758"/>
    <n v="46530"/>
    <n v="2772"/>
    <n v="445.5"/>
    <n v="44203.5"/>
    <n v="5.9574468085106386E-2"/>
  </r>
  <r>
    <x v="694"/>
    <x v="6"/>
    <x v="2"/>
    <x v="4"/>
    <x v="0"/>
    <n v="27"/>
    <n v="5832"/>
    <n v="6210"/>
    <n v="21294"/>
    <n v="22680"/>
    <n v="1386"/>
    <n v="252"/>
    <n v="21546"/>
    <n v="6.1111111111111109E-2"/>
  </r>
  <r>
    <x v="694"/>
    <x v="4"/>
    <x v="2"/>
    <x v="0"/>
    <x v="0"/>
    <n v="27"/>
    <n v="2196"/>
    <n v="2340"/>
    <n v="14238"/>
    <n v="15120"/>
    <n v="882"/>
    <n v="126"/>
    <n v="14364"/>
    <n v="5.8333333333333334E-2"/>
  </r>
  <r>
    <x v="695"/>
    <x v="7"/>
    <x v="4"/>
    <x v="6"/>
    <x v="0"/>
    <n v="27"/>
    <n v="3546"/>
    <n v="3780"/>
    <n v="10638"/>
    <n v="11340"/>
    <n v="702"/>
    <n v="135"/>
    <n v="10773"/>
    <n v="6.1904761904761907E-2"/>
  </r>
  <r>
    <x v="695"/>
    <x v="5"/>
    <x v="3"/>
    <x v="12"/>
    <x v="0"/>
    <n v="12"/>
    <n v="3582"/>
    <n v="3870"/>
    <n v="59616"/>
    <n v="63360"/>
    <n v="3744"/>
    <n v="576"/>
    <n v="60192"/>
    <n v="5.909090909090909E-2"/>
  </r>
  <r>
    <x v="695"/>
    <x v="9"/>
    <x v="3"/>
    <x v="5"/>
    <x v="0"/>
    <n v="18"/>
    <n v="3978"/>
    <n v="4230"/>
    <n v="122472"/>
    <n v="130410"/>
    <n v="7938"/>
    <n v="1417.5"/>
    <n v="123889.5"/>
    <n v="6.0869565217391307E-2"/>
  </r>
  <r>
    <x v="695"/>
    <x v="6"/>
    <x v="2"/>
    <x v="14"/>
    <x v="0"/>
    <n v="8"/>
    <n v="3978"/>
    <n v="4230"/>
    <n v="50184"/>
    <n v="53550"/>
    <n v="3366"/>
    <n v="688.5"/>
    <n v="50872.5"/>
    <n v="6.2857142857142861E-2"/>
  </r>
  <r>
    <x v="695"/>
    <x v="4"/>
    <x v="2"/>
    <x v="15"/>
    <x v="1"/>
    <n v="21"/>
    <n v="2034"/>
    <n v="2160"/>
    <n v="75060"/>
    <n v="81000"/>
    <n v="5940"/>
    <n v="1890"/>
    <n v="76950"/>
    <n v="7.3333333333333334E-2"/>
  </r>
  <r>
    <x v="695"/>
    <x v="8"/>
    <x v="4"/>
    <x v="10"/>
    <x v="0"/>
    <n v="25"/>
    <n v="3042"/>
    <n v="3240"/>
    <n v="112050"/>
    <n v="119250"/>
    <n v="7200"/>
    <n v="1237.5"/>
    <n v="113287.5"/>
    <n v="6.0377358490566038E-2"/>
  </r>
  <r>
    <x v="696"/>
    <x v="2"/>
    <x v="1"/>
    <x v="5"/>
    <x v="0"/>
    <n v="12"/>
    <n v="5148"/>
    <n v="5490"/>
    <n v="58320"/>
    <n v="62100"/>
    <n v="3780"/>
    <n v="675"/>
    <n v="58995"/>
    <n v="6.0869565217391307E-2"/>
  </r>
  <r>
    <x v="696"/>
    <x v="8"/>
    <x v="4"/>
    <x v="16"/>
    <x v="0"/>
    <n v="9"/>
    <n v="2106"/>
    <n v="2250"/>
    <n v="84600"/>
    <n v="90000"/>
    <n v="5400"/>
    <n v="900"/>
    <n v="85500"/>
    <n v="0.06"/>
  </r>
  <r>
    <x v="696"/>
    <x v="5"/>
    <x v="3"/>
    <x v="1"/>
    <x v="1"/>
    <n v="23"/>
    <n v="4482"/>
    <n v="4770"/>
    <n v="35820"/>
    <n v="38700"/>
    <n v="2880"/>
    <n v="945"/>
    <n v="36765"/>
    <n v="7.441860465116279E-2"/>
  </r>
  <r>
    <x v="696"/>
    <x v="0"/>
    <x v="0"/>
    <x v="3"/>
    <x v="0"/>
    <n v="23"/>
    <n v="3546"/>
    <n v="3780"/>
    <n v="41724"/>
    <n v="44460"/>
    <n v="2736"/>
    <n v="513"/>
    <n v="42237"/>
    <n v="6.1538461538461542E-2"/>
  </r>
  <r>
    <x v="696"/>
    <x v="9"/>
    <x v="3"/>
    <x v="14"/>
    <x v="0"/>
    <n v="20"/>
    <n v="4482"/>
    <n v="4770"/>
    <n v="64944"/>
    <n v="69300"/>
    <n v="4356"/>
    <n v="891"/>
    <n v="65835"/>
    <n v="6.2857142857142861E-2"/>
  </r>
  <r>
    <x v="697"/>
    <x v="4"/>
    <x v="2"/>
    <x v="14"/>
    <x v="0"/>
    <n v="25"/>
    <n v="4482"/>
    <n v="4770"/>
    <n v="17712"/>
    <n v="18900"/>
    <n v="1188"/>
    <n v="243"/>
    <n v="17955"/>
    <n v="6.2857142857142861E-2"/>
  </r>
  <r>
    <x v="697"/>
    <x v="9"/>
    <x v="3"/>
    <x v="4"/>
    <x v="0"/>
    <n v="4"/>
    <n v="2034"/>
    <n v="2160"/>
    <n v="45630"/>
    <n v="48600"/>
    <n v="2970"/>
    <n v="540"/>
    <n v="46170"/>
    <n v="6.1111111111111109E-2"/>
  </r>
  <r>
    <x v="697"/>
    <x v="6"/>
    <x v="2"/>
    <x v="12"/>
    <x v="0"/>
    <n v="24"/>
    <n v="3978"/>
    <n v="4230"/>
    <n v="48438"/>
    <n v="51480"/>
    <n v="3042"/>
    <n v="468"/>
    <n v="48906"/>
    <n v="5.909090909090909E-2"/>
  </r>
  <r>
    <x v="697"/>
    <x v="4"/>
    <x v="2"/>
    <x v="15"/>
    <x v="1"/>
    <n v="24"/>
    <n v="5832"/>
    <n v="6210"/>
    <n v="172638"/>
    <n v="186300"/>
    <n v="13662"/>
    <n v="4347"/>
    <n v="176985"/>
    <n v="7.3333333333333334E-2"/>
  </r>
  <r>
    <x v="697"/>
    <x v="3"/>
    <x v="1"/>
    <x v="14"/>
    <x v="0"/>
    <n v="16"/>
    <n v="3978"/>
    <n v="4230"/>
    <n v="23616"/>
    <n v="25200"/>
    <n v="1584"/>
    <n v="324"/>
    <n v="23940"/>
    <n v="6.2857142857142861E-2"/>
  </r>
  <r>
    <x v="697"/>
    <x v="4"/>
    <x v="2"/>
    <x v="4"/>
    <x v="0"/>
    <n v="6"/>
    <n v="3978"/>
    <n v="4230"/>
    <n v="30420"/>
    <n v="32400"/>
    <n v="1980"/>
    <n v="360"/>
    <n v="30780"/>
    <n v="6.1111111111111109E-2"/>
  </r>
  <r>
    <x v="698"/>
    <x v="2"/>
    <x v="1"/>
    <x v="15"/>
    <x v="1"/>
    <n v="4"/>
    <n v="5148"/>
    <n v="5490"/>
    <n v="15012"/>
    <n v="16200"/>
    <n v="1188"/>
    <n v="378"/>
    <n v="15390"/>
    <n v="7.3333333333333334E-2"/>
  </r>
  <r>
    <x v="698"/>
    <x v="2"/>
    <x v="1"/>
    <x v="10"/>
    <x v="0"/>
    <n v="24"/>
    <n v="5832"/>
    <n v="6210"/>
    <n v="53784"/>
    <n v="57240"/>
    <n v="3456"/>
    <n v="594"/>
    <n v="54378"/>
    <n v="6.0377358490566038E-2"/>
  </r>
  <r>
    <x v="699"/>
    <x v="4"/>
    <x v="2"/>
    <x v="11"/>
    <x v="0"/>
    <n v="21"/>
    <n v="2034"/>
    <n v="2160"/>
    <n v="7092"/>
    <n v="7560"/>
    <n v="468"/>
    <n v="90"/>
    <n v="7182"/>
    <n v="6.1904761904761907E-2"/>
  </r>
  <r>
    <x v="699"/>
    <x v="8"/>
    <x v="4"/>
    <x v="10"/>
    <x v="0"/>
    <n v="13"/>
    <n v="5832"/>
    <n v="6210"/>
    <n v="94122"/>
    <n v="100170"/>
    <n v="6048"/>
    <n v="1039.5"/>
    <n v="95161.5"/>
    <n v="6.0377358490566038E-2"/>
  </r>
  <r>
    <x v="699"/>
    <x v="9"/>
    <x v="3"/>
    <x v="14"/>
    <x v="0"/>
    <n v="2"/>
    <n v="3546"/>
    <n v="3780"/>
    <n v="20664"/>
    <n v="22050"/>
    <n v="1386"/>
    <n v="283.5"/>
    <n v="20947.5"/>
    <n v="6.2857142857142861E-2"/>
  </r>
  <r>
    <x v="699"/>
    <x v="9"/>
    <x v="3"/>
    <x v="2"/>
    <x v="0"/>
    <n v="20"/>
    <n v="3726"/>
    <n v="3960"/>
    <n v="19890"/>
    <n v="21150"/>
    <n v="1260"/>
    <n v="202.5"/>
    <n v="20092.5"/>
    <n v="5.9574468085106386E-2"/>
  </r>
  <r>
    <x v="699"/>
    <x v="1"/>
    <x v="0"/>
    <x v="1"/>
    <x v="1"/>
    <n v="21"/>
    <n v="3978"/>
    <n v="4230"/>
    <n v="57312"/>
    <n v="61920"/>
    <n v="4608"/>
    <n v="1512"/>
    <n v="58824"/>
    <n v="7.441860465116279E-2"/>
  </r>
  <r>
    <x v="700"/>
    <x v="4"/>
    <x v="2"/>
    <x v="10"/>
    <x v="0"/>
    <n v="12"/>
    <n v="3042"/>
    <n v="3240"/>
    <n v="35856"/>
    <n v="38160"/>
    <n v="2304"/>
    <n v="396"/>
    <n v="36252"/>
    <n v="6.0377358490566038E-2"/>
  </r>
  <r>
    <x v="700"/>
    <x v="3"/>
    <x v="1"/>
    <x v="12"/>
    <x v="0"/>
    <n v="23"/>
    <n v="3546"/>
    <n v="3780"/>
    <n v="18630"/>
    <n v="19800"/>
    <n v="1170"/>
    <n v="180"/>
    <n v="18810"/>
    <n v="5.909090909090909E-2"/>
  </r>
  <r>
    <x v="700"/>
    <x v="1"/>
    <x v="0"/>
    <x v="2"/>
    <x v="0"/>
    <n v="23"/>
    <n v="4482"/>
    <n v="4770"/>
    <n v="75582"/>
    <n v="80370"/>
    <n v="4788"/>
    <n v="769.5"/>
    <n v="76351.5"/>
    <n v="5.9574468085106386E-2"/>
  </r>
  <r>
    <x v="701"/>
    <x v="2"/>
    <x v="1"/>
    <x v="1"/>
    <x v="1"/>
    <n v="24"/>
    <n v="3924"/>
    <n v="4230"/>
    <n v="46566"/>
    <n v="50310"/>
    <n v="3744"/>
    <n v="1228.5"/>
    <n v="47794.5"/>
    <n v="7.441860465116279E-2"/>
  </r>
  <r>
    <x v="701"/>
    <x v="6"/>
    <x v="2"/>
    <x v="15"/>
    <x v="1"/>
    <n v="25"/>
    <n v="2952"/>
    <n v="3150"/>
    <n v="112590"/>
    <n v="121500"/>
    <n v="8910"/>
    <n v="2835"/>
    <n v="115425"/>
    <n v="7.3333333333333334E-2"/>
  </r>
  <r>
    <x v="701"/>
    <x v="2"/>
    <x v="1"/>
    <x v="9"/>
    <x v="0"/>
    <n v="17"/>
    <n v="3726"/>
    <n v="3960"/>
    <n v="52650"/>
    <n v="56250"/>
    <n v="3600"/>
    <n v="787.5"/>
    <n v="53437.5"/>
    <n v="6.4000000000000001E-2"/>
  </r>
  <r>
    <x v="701"/>
    <x v="3"/>
    <x v="1"/>
    <x v="12"/>
    <x v="0"/>
    <n v="21"/>
    <n v="3978"/>
    <n v="4230"/>
    <n v="70794"/>
    <n v="75240"/>
    <n v="4446"/>
    <n v="684"/>
    <n v="71478"/>
    <n v="5.909090909090909E-2"/>
  </r>
  <r>
    <x v="701"/>
    <x v="9"/>
    <x v="3"/>
    <x v="14"/>
    <x v="0"/>
    <n v="9"/>
    <n v="3726"/>
    <n v="3960"/>
    <n v="38376"/>
    <n v="40950"/>
    <n v="2574"/>
    <n v="526.5"/>
    <n v="38902.5"/>
    <n v="6.2857142857142861E-2"/>
  </r>
  <r>
    <x v="701"/>
    <x v="1"/>
    <x v="0"/>
    <x v="0"/>
    <x v="0"/>
    <n v="11"/>
    <n v="4482"/>
    <n v="4770"/>
    <n v="36612"/>
    <n v="38880"/>
    <n v="2268"/>
    <n v="324"/>
    <n v="36936"/>
    <n v="5.8333333333333334E-2"/>
  </r>
  <r>
    <x v="701"/>
    <x v="6"/>
    <x v="2"/>
    <x v="4"/>
    <x v="0"/>
    <n v="4"/>
    <n v="3582"/>
    <n v="3870"/>
    <n v="76050"/>
    <n v="81000"/>
    <n v="4950"/>
    <n v="900"/>
    <n v="76950"/>
    <n v="6.1111111111111109E-2"/>
  </r>
  <r>
    <x v="701"/>
    <x v="9"/>
    <x v="3"/>
    <x v="9"/>
    <x v="0"/>
    <n v="22"/>
    <n v="4482"/>
    <n v="4770"/>
    <n v="50544"/>
    <n v="54000"/>
    <n v="3456"/>
    <n v="756"/>
    <n v="51300"/>
    <n v="6.4000000000000001E-2"/>
  </r>
  <r>
    <x v="702"/>
    <x v="5"/>
    <x v="3"/>
    <x v="8"/>
    <x v="0"/>
    <n v="15"/>
    <n v="3924"/>
    <n v="4230"/>
    <n v="41184"/>
    <n v="43920"/>
    <n v="2736"/>
    <n v="540"/>
    <n v="41724"/>
    <n v="6.2295081967213117E-2"/>
  </r>
  <r>
    <x v="702"/>
    <x v="4"/>
    <x v="2"/>
    <x v="8"/>
    <x v="0"/>
    <n v="23"/>
    <n v="7506"/>
    <n v="8100"/>
    <n v="36036"/>
    <n v="38430"/>
    <n v="2394"/>
    <n v="472.5"/>
    <n v="36508.5"/>
    <n v="6.2295081967213117E-2"/>
  </r>
  <r>
    <x v="703"/>
    <x v="2"/>
    <x v="1"/>
    <x v="7"/>
    <x v="0"/>
    <n v="9"/>
    <n v="3546"/>
    <n v="3780"/>
    <n v="43758"/>
    <n v="46530"/>
    <n v="2772"/>
    <n v="445.5"/>
    <n v="44203.5"/>
    <n v="5.9574468085106386E-2"/>
  </r>
  <r>
    <x v="703"/>
    <x v="3"/>
    <x v="1"/>
    <x v="4"/>
    <x v="0"/>
    <n v="7"/>
    <n v="3042"/>
    <n v="3240"/>
    <n v="24336"/>
    <n v="25920"/>
    <n v="1584"/>
    <n v="288"/>
    <n v="24624"/>
    <n v="6.1111111111111109E-2"/>
  </r>
  <r>
    <x v="703"/>
    <x v="6"/>
    <x v="2"/>
    <x v="14"/>
    <x v="0"/>
    <n v="25"/>
    <n v="3042"/>
    <n v="3240"/>
    <n v="2952"/>
    <n v="3150"/>
    <n v="198"/>
    <n v="40.5"/>
    <n v="2992.5"/>
    <n v="6.2857142857142861E-2"/>
  </r>
  <r>
    <x v="704"/>
    <x v="3"/>
    <x v="1"/>
    <x v="13"/>
    <x v="1"/>
    <n v="10"/>
    <n v="3978"/>
    <n v="4230"/>
    <n v="23544"/>
    <n v="25380"/>
    <n v="1836"/>
    <n v="567"/>
    <n v="24111"/>
    <n v="7.2340425531914887E-2"/>
  </r>
  <r>
    <x v="705"/>
    <x v="0"/>
    <x v="0"/>
    <x v="11"/>
    <x v="0"/>
    <n v="8"/>
    <n v="5148"/>
    <n v="5490"/>
    <n v="49644"/>
    <n v="52920"/>
    <n v="3276"/>
    <n v="630"/>
    <n v="50274"/>
    <n v="6.1904761904761907E-2"/>
  </r>
  <r>
    <x v="705"/>
    <x v="3"/>
    <x v="1"/>
    <x v="0"/>
    <x v="0"/>
    <n v="18"/>
    <n v="3042"/>
    <n v="3240"/>
    <n v="36612"/>
    <n v="38880"/>
    <n v="2268"/>
    <n v="324"/>
    <n v="36936"/>
    <n v="5.8333333333333334E-2"/>
  </r>
  <r>
    <x v="705"/>
    <x v="3"/>
    <x v="1"/>
    <x v="14"/>
    <x v="0"/>
    <n v="8"/>
    <n v="5148"/>
    <n v="5490"/>
    <n v="70848"/>
    <n v="75600"/>
    <n v="4752"/>
    <n v="972"/>
    <n v="71820"/>
    <n v="6.2857142857142861E-2"/>
  </r>
  <r>
    <x v="705"/>
    <x v="6"/>
    <x v="2"/>
    <x v="2"/>
    <x v="0"/>
    <n v="25"/>
    <n v="7506"/>
    <n v="8100"/>
    <n v="79560"/>
    <n v="84600"/>
    <n v="5040"/>
    <n v="810"/>
    <n v="80370"/>
    <n v="5.9574468085106386E-2"/>
  </r>
  <r>
    <x v="706"/>
    <x v="0"/>
    <x v="0"/>
    <x v="8"/>
    <x v="0"/>
    <n v="7"/>
    <n v="3042"/>
    <n v="3240"/>
    <n v="61776"/>
    <n v="65880"/>
    <n v="4104"/>
    <n v="810"/>
    <n v="62586"/>
    <n v="6.2295081967213117E-2"/>
  </r>
  <r>
    <x v="706"/>
    <x v="5"/>
    <x v="3"/>
    <x v="15"/>
    <x v="1"/>
    <n v="17"/>
    <n v="3978"/>
    <n v="4230"/>
    <n v="90072"/>
    <n v="97200"/>
    <n v="7128"/>
    <n v="2268"/>
    <n v="92340"/>
    <n v="7.3333333333333334E-2"/>
  </r>
  <r>
    <x v="707"/>
    <x v="2"/>
    <x v="1"/>
    <x v="4"/>
    <x v="0"/>
    <n v="3"/>
    <n v="2952"/>
    <n v="3150"/>
    <n v="12168"/>
    <n v="12960"/>
    <n v="792"/>
    <n v="144"/>
    <n v="12312"/>
    <n v="6.1111111111111109E-2"/>
  </r>
  <r>
    <x v="707"/>
    <x v="9"/>
    <x v="3"/>
    <x v="14"/>
    <x v="0"/>
    <n v="13"/>
    <n v="2034"/>
    <n v="2160"/>
    <n v="67896"/>
    <n v="72450"/>
    <n v="4554"/>
    <n v="931.5"/>
    <n v="68827.5"/>
    <n v="6.2857142857142861E-2"/>
  </r>
  <r>
    <x v="707"/>
    <x v="8"/>
    <x v="4"/>
    <x v="15"/>
    <x v="1"/>
    <n v="17"/>
    <n v="3582"/>
    <n v="3870"/>
    <n v="135108"/>
    <n v="145800"/>
    <n v="10692"/>
    <n v="3402"/>
    <n v="138510"/>
    <n v="7.3333333333333334E-2"/>
  </r>
  <r>
    <x v="708"/>
    <x v="2"/>
    <x v="1"/>
    <x v="0"/>
    <x v="0"/>
    <n v="22"/>
    <n v="3978"/>
    <n v="4230"/>
    <n v="14238"/>
    <n v="15120"/>
    <n v="882"/>
    <n v="126"/>
    <n v="14364"/>
    <n v="5.8333333333333334E-2"/>
  </r>
  <r>
    <x v="708"/>
    <x v="4"/>
    <x v="2"/>
    <x v="8"/>
    <x v="0"/>
    <n v="23"/>
    <n v="2196"/>
    <n v="2340"/>
    <n v="66924"/>
    <n v="71370"/>
    <n v="4446"/>
    <n v="877.5"/>
    <n v="67801.5"/>
    <n v="6.2295081967213117E-2"/>
  </r>
  <r>
    <x v="709"/>
    <x v="4"/>
    <x v="2"/>
    <x v="1"/>
    <x v="1"/>
    <n v="1"/>
    <n v="2034"/>
    <n v="2160"/>
    <n v="78804"/>
    <n v="85140"/>
    <n v="6336"/>
    <n v="2079"/>
    <n v="80883"/>
    <n v="7.441860465116279E-2"/>
  </r>
  <r>
    <x v="709"/>
    <x v="3"/>
    <x v="1"/>
    <x v="16"/>
    <x v="0"/>
    <n v="25"/>
    <n v="5148"/>
    <n v="5490"/>
    <n v="30456"/>
    <n v="32400"/>
    <n v="1944"/>
    <n v="324"/>
    <n v="30780"/>
    <n v="0.06"/>
  </r>
  <r>
    <x v="709"/>
    <x v="9"/>
    <x v="3"/>
    <x v="8"/>
    <x v="0"/>
    <n v="22"/>
    <n v="3384"/>
    <n v="3600"/>
    <n v="5148"/>
    <n v="5490"/>
    <n v="342"/>
    <n v="67.5"/>
    <n v="5215.5"/>
    <n v="6.2295081967213117E-2"/>
  </r>
  <r>
    <x v="710"/>
    <x v="8"/>
    <x v="4"/>
    <x v="13"/>
    <x v="1"/>
    <n v="2"/>
    <n v="3978"/>
    <n v="4230"/>
    <n v="82404"/>
    <n v="88830"/>
    <n v="6426"/>
    <n v="1984.5"/>
    <n v="84388.5"/>
    <n v="7.2340425531914887E-2"/>
  </r>
  <r>
    <x v="710"/>
    <x v="7"/>
    <x v="4"/>
    <x v="11"/>
    <x v="0"/>
    <n v="11"/>
    <n v="3582"/>
    <n v="3870"/>
    <n v="70920"/>
    <n v="75600"/>
    <n v="4680"/>
    <n v="900"/>
    <n v="71820"/>
    <n v="6.1904761904761907E-2"/>
  </r>
  <r>
    <x v="710"/>
    <x v="1"/>
    <x v="0"/>
    <x v="5"/>
    <x v="0"/>
    <n v="11"/>
    <n v="3546"/>
    <n v="3780"/>
    <n v="110808"/>
    <n v="117990"/>
    <n v="7182"/>
    <n v="1282.5"/>
    <n v="112090.5"/>
    <n v="6.0869565217391307E-2"/>
  </r>
  <r>
    <x v="711"/>
    <x v="5"/>
    <x v="3"/>
    <x v="15"/>
    <x v="1"/>
    <n v="1"/>
    <n v="7506"/>
    <n v="8100"/>
    <n v="75060"/>
    <n v="81000"/>
    <n v="5940"/>
    <n v="1890"/>
    <n v="76950"/>
    <n v="7.3333333333333334E-2"/>
  </r>
  <r>
    <x v="711"/>
    <x v="1"/>
    <x v="0"/>
    <x v="5"/>
    <x v="0"/>
    <n v="14"/>
    <n v="3978"/>
    <n v="4230"/>
    <n v="116640"/>
    <n v="124200"/>
    <n v="7560"/>
    <n v="1350"/>
    <n v="117990"/>
    <n v="6.0869565217391307E-2"/>
  </r>
  <r>
    <x v="711"/>
    <x v="2"/>
    <x v="1"/>
    <x v="13"/>
    <x v="1"/>
    <n v="11"/>
    <n v="2034"/>
    <n v="2160"/>
    <n v="19620"/>
    <n v="21150"/>
    <n v="1530"/>
    <n v="472.5"/>
    <n v="20092.5"/>
    <n v="7.2340425531914887E-2"/>
  </r>
  <r>
    <x v="711"/>
    <x v="7"/>
    <x v="4"/>
    <x v="14"/>
    <x v="0"/>
    <n v="8"/>
    <n v="2952"/>
    <n v="3150"/>
    <n v="38376"/>
    <n v="40950"/>
    <n v="2574"/>
    <n v="526.5"/>
    <n v="38902.5"/>
    <n v="6.2857142857142861E-2"/>
  </r>
  <r>
    <x v="712"/>
    <x v="6"/>
    <x v="2"/>
    <x v="0"/>
    <x v="0"/>
    <n v="1"/>
    <n v="3546"/>
    <n v="3780"/>
    <n v="50850"/>
    <n v="54000"/>
    <n v="3150"/>
    <n v="450"/>
    <n v="51300"/>
    <n v="5.8333333333333334E-2"/>
  </r>
  <r>
    <x v="712"/>
    <x v="2"/>
    <x v="1"/>
    <x v="13"/>
    <x v="1"/>
    <n v="24"/>
    <n v="3546"/>
    <n v="3780"/>
    <n v="11772"/>
    <n v="12690"/>
    <n v="918"/>
    <n v="283.5"/>
    <n v="12055.5"/>
    <n v="7.2340425531914887E-2"/>
  </r>
  <r>
    <x v="713"/>
    <x v="3"/>
    <x v="1"/>
    <x v="11"/>
    <x v="0"/>
    <n v="15"/>
    <n v="3978"/>
    <n v="4230"/>
    <n v="70920"/>
    <n v="75600"/>
    <n v="4680"/>
    <n v="900"/>
    <n v="71820"/>
    <n v="6.1904761904761907E-2"/>
  </r>
  <r>
    <x v="714"/>
    <x v="7"/>
    <x v="4"/>
    <x v="6"/>
    <x v="0"/>
    <n v="20"/>
    <n v="3546"/>
    <n v="3780"/>
    <n v="10638"/>
    <n v="11340"/>
    <n v="702"/>
    <n v="135"/>
    <n v="10773"/>
    <n v="6.1904761904761907E-2"/>
  </r>
  <r>
    <x v="715"/>
    <x v="5"/>
    <x v="3"/>
    <x v="7"/>
    <x v="0"/>
    <n v="1"/>
    <n v="5148"/>
    <n v="5490"/>
    <n v="51714"/>
    <n v="54990"/>
    <n v="3276"/>
    <n v="526.5"/>
    <n v="52240.5"/>
    <n v="5.9574468085106386E-2"/>
  </r>
  <r>
    <x v="715"/>
    <x v="4"/>
    <x v="2"/>
    <x v="2"/>
    <x v="0"/>
    <n v="5"/>
    <n v="2196"/>
    <n v="2340"/>
    <n v="59670"/>
    <n v="63450"/>
    <n v="3780"/>
    <n v="607.5"/>
    <n v="60277.5"/>
    <n v="5.9574468085106386E-2"/>
  </r>
  <r>
    <x v="715"/>
    <x v="8"/>
    <x v="4"/>
    <x v="7"/>
    <x v="0"/>
    <n v="2"/>
    <n v="3924"/>
    <n v="4230"/>
    <n v="75582"/>
    <n v="80370"/>
    <n v="4788"/>
    <n v="769.5"/>
    <n v="76351.5"/>
    <n v="5.9574468085106386E-2"/>
  </r>
  <r>
    <x v="716"/>
    <x v="1"/>
    <x v="0"/>
    <x v="16"/>
    <x v="0"/>
    <n v="15"/>
    <n v="3978"/>
    <n v="4230"/>
    <n v="43992"/>
    <n v="46800"/>
    <n v="2808"/>
    <n v="468"/>
    <n v="44460"/>
    <n v="0.06"/>
  </r>
  <r>
    <x v="716"/>
    <x v="1"/>
    <x v="0"/>
    <x v="0"/>
    <x v="0"/>
    <n v="24"/>
    <n v="2106"/>
    <n v="2250"/>
    <n v="12204"/>
    <n v="12960"/>
    <n v="756"/>
    <n v="108"/>
    <n v="12312"/>
    <n v="5.8333333333333334E-2"/>
  </r>
  <r>
    <x v="716"/>
    <x v="5"/>
    <x v="3"/>
    <x v="14"/>
    <x v="0"/>
    <n v="23"/>
    <n v="5148"/>
    <n v="5490"/>
    <n v="17712"/>
    <n v="18900"/>
    <n v="1188"/>
    <n v="243"/>
    <n v="17955"/>
    <n v="6.2857142857142861E-2"/>
  </r>
  <r>
    <x v="716"/>
    <x v="9"/>
    <x v="3"/>
    <x v="4"/>
    <x v="0"/>
    <n v="20"/>
    <n v="3546"/>
    <n v="3780"/>
    <n v="51714"/>
    <n v="55080"/>
    <n v="3366"/>
    <n v="612"/>
    <n v="52326"/>
    <n v="6.1111111111111109E-2"/>
  </r>
  <r>
    <x v="717"/>
    <x v="1"/>
    <x v="0"/>
    <x v="3"/>
    <x v="0"/>
    <n v="23"/>
    <n v="3546"/>
    <n v="3780"/>
    <n v="32940"/>
    <n v="35100"/>
    <n v="2160"/>
    <n v="405"/>
    <n v="33345"/>
    <n v="6.1538461538461542E-2"/>
  </r>
  <r>
    <x v="717"/>
    <x v="6"/>
    <x v="2"/>
    <x v="16"/>
    <x v="0"/>
    <n v="22"/>
    <n v="5148"/>
    <n v="5490"/>
    <n v="33840"/>
    <n v="36000"/>
    <n v="2160"/>
    <n v="360"/>
    <n v="34200"/>
    <n v="0.06"/>
  </r>
  <r>
    <x v="717"/>
    <x v="4"/>
    <x v="2"/>
    <x v="15"/>
    <x v="1"/>
    <n v="10"/>
    <n v="3384"/>
    <n v="3600"/>
    <n v="150120"/>
    <n v="162000"/>
    <n v="11880"/>
    <n v="3780"/>
    <n v="153900"/>
    <n v="7.3333333333333334E-2"/>
  </r>
  <r>
    <x v="717"/>
    <x v="0"/>
    <x v="0"/>
    <x v="6"/>
    <x v="0"/>
    <n v="5"/>
    <n v="3042"/>
    <n v="3240"/>
    <n v="70920"/>
    <n v="75600"/>
    <n v="4680"/>
    <n v="900"/>
    <n v="71820"/>
    <n v="6.1904761904761907E-2"/>
  </r>
  <r>
    <x v="718"/>
    <x v="2"/>
    <x v="1"/>
    <x v="10"/>
    <x v="0"/>
    <n v="12"/>
    <n v="3978"/>
    <n v="4230"/>
    <n v="4482"/>
    <n v="4770"/>
    <n v="288"/>
    <n v="49.5"/>
    <n v="4531.5"/>
    <n v="6.0377358490566038E-2"/>
  </r>
  <r>
    <x v="719"/>
    <x v="0"/>
    <x v="0"/>
    <x v="5"/>
    <x v="0"/>
    <n v="19"/>
    <n v="3978"/>
    <n v="4230"/>
    <n v="139968"/>
    <n v="149040"/>
    <n v="9072"/>
    <n v="1620"/>
    <n v="141588"/>
    <n v="6.0869565217391307E-2"/>
  </r>
  <r>
    <x v="719"/>
    <x v="6"/>
    <x v="2"/>
    <x v="4"/>
    <x v="0"/>
    <n v="18"/>
    <n v="3924"/>
    <n v="4230"/>
    <n v="6084"/>
    <n v="6480"/>
    <n v="396"/>
    <n v="72"/>
    <n v="6156"/>
    <n v="6.1111111111111109E-2"/>
  </r>
  <r>
    <x v="719"/>
    <x v="1"/>
    <x v="0"/>
    <x v="10"/>
    <x v="0"/>
    <n v="1"/>
    <n v="2952"/>
    <n v="3150"/>
    <n v="44820"/>
    <n v="47700"/>
    <n v="2880"/>
    <n v="495"/>
    <n v="45315"/>
    <n v="6.0377358490566038E-2"/>
  </r>
  <r>
    <x v="719"/>
    <x v="6"/>
    <x v="2"/>
    <x v="12"/>
    <x v="0"/>
    <n v="15"/>
    <n v="3042"/>
    <n v="3240"/>
    <n v="52164"/>
    <n v="55440"/>
    <n v="3276"/>
    <n v="504"/>
    <n v="52668"/>
    <n v="5.909090909090909E-2"/>
  </r>
  <r>
    <x v="719"/>
    <x v="7"/>
    <x v="4"/>
    <x v="7"/>
    <x v="0"/>
    <n v="4"/>
    <n v="3978"/>
    <n v="4230"/>
    <n v="31824"/>
    <n v="33840"/>
    <n v="2016"/>
    <n v="324"/>
    <n v="32148"/>
    <n v="5.9574468085106386E-2"/>
  </r>
  <r>
    <x v="719"/>
    <x v="0"/>
    <x v="0"/>
    <x v="13"/>
    <x v="1"/>
    <n v="16"/>
    <n v="2106"/>
    <n v="2250"/>
    <n v="35316"/>
    <n v="38070"/>
    <n v="2754"/>
    <n v="850.5"/>
    <n v="36166.5"/>
    <n v="7.2340425531914887E-2"/>
  </r>
  <r>
    <x v="719"/>
    <x v="5"/>
    <x v="3"/>
    <x v="6"/>
    <x v="0"/>
    <n v="10"/>
    <n v="2034"/>
    <n v="2160"/>
    <n v="10638"/>
    <n v="11340"/>
    <n v="702"/>
    <n v="135"/>
    <n v="10773"/>
    <n v="6.1904761904761907E-2"/>
  </r>
  <r>
    <x v="719"/>
    <x v="7"/>
    <x v="4"/>
    <x v="14"/>
    <x v="0"/>
    <n v="21"/>
    <n v="4482"/>
    <n v="4770"/>
    <n v="14760"/>
    <n v="15750"/>
    <n v="990"/>
    <n v="202.5"/>
    <n v="14962.5"/>
    <n v="6.2857142857142861E-2"/>
  </r>
  <r>
    <x v="720"/>
    <x v="3"/>
    <x v="1"/>
    <x v="6"/>
    <x v="0"/>
    <n v="7"/>
    <n v="3726"/>
    <n v="3960"/>
    <n v="70920"/>
    <n v="75600"/>
    <n v="4680"/>
    <n v="900"/>
    <n v="71820"/>
    <n v="6.1904761904761907E-2"/>
  </r>
  <r>
    <x v="720"/>
    <x v="5"/>
    <x v="3"/>
    <x v="11"/>
    <x v="0"/>
    <n v="22"/>
    <n v="2952"/>
    <n v="3150"/>
    <n v="31914"/>
    <n v="34020"/>
    <n v="2106"/>
    <n v="405"/>
    <n v="32319"/>
    <n v="6.1904761904761907E-2"/>
  </r>
  <r>
    <x v="721"/>
    <x v="2"/>
    <x v="1"/>
    <x v="12"/>
    <x v="0"/>
    <n v="15"/>
    <n v="3384"/>
    <n v="3600"/>
    <n v="70794"/>
    <n v="75240"/>
    <n v="4446"/>
    <n v="684"/>
    <n v="71478"/>
    <n v="5.909090909090909E-2"/>
  </r>
  <r>
    <x v="721"/>
    <x v="4"/>
    <x v="2"/>
    <x v="10"/>
    <x v="0"/>
    <n v="7"/>
    <n v="3546"/>
    <n v="3780"/>
    <n v="85158"/>
    <n v="90630"/>
    <n v="5472"/>
    <n v="940.5"/>
    <n v="86098.5"/>
    <n v="6.0377358490566038E-2"/>
  </r>
  <r>
    <x v="721"/>
    <x v="1"/>
    <x v="0"/>
    <x v="13"/>
    <x v="1"/>
    <n v="17"/>
    <n v="5148"/>
    <n v="5490"/>
    <n v="86328"/>
    <n v="93060"/>
    <n v="6732"/>
    <n v="2079"/>
    <n v="88407"/>
    <n v="7.2340425531914887E-2"/>
  </r>
  <r>
    <x v="721"/>
    <x v="6"/>
    <x v="2"/>
    <x v="11"/>
    <x v="0"/>
    <n v="20"/>
    <n v="2034"/>
    <n v="2160"/>
    <n v="7092"/>
    <n v="7560"/>
    <n v="468"/>
    <n v="90"/>
    <n v="7182"/>
    <n v="6.1904761904761907E-2"/>
  </r>
  <r>
    <x v="722"/>
    <x v="8"/>
    <x v="4"/>
    <x v="8"/>
    <x v="0"/>
    <n v="5"/>
    <n v="2196"/>
    <n v="2340"/>
    <n v="41184"/>
    <n v="43920"/>
    <n v="2736"/>
    <n v="540"/>
    <n v="41724"/>
    <n v="6.2295081967213117E-2"/>
  </r>
  <r>
    <x v="722"/>
    <x v="4"/>
    <x v="2"/>
    <x v="10"/>
    <x v="0"/>
    <n v="14"/>
    <n v="3546"/>
    <n v="3780"/>
    <n v="85158"/>
    <n v="90630"/>
    <n v="5472"/>
    <n v="940.5"/>
    <n v="86098.5"/>
    <n v="6.0377358490566038E-2"/>
  </r>
  <r>
    <x v="723"/>
    <x v="2"/>
    <x v="1"/>
    <x v="16"/>
    <x v="0"/>
    <n v="6"/>
    <n v="3546"/>
    <n v="3780"/>
    <n v="27072"/>
    <n v="28800"/>
    <n v="1728"/>
    <n v="288"/>
    <n v="27360"/>
    <n v="0.06"/>
  </r>
  <r>
    <x v="723"/>
    <x v="6"/>
    <x v="2"/>
    <x v="0"/>
    <x v="0"/>
    <n v="22"/>
    <n v="7506"/>
    <n v="8100"/>
    <n v="34578"/>
    <n v="36720"/>
    <n v="2142"/>
    <n v="306"/>
    <n v="34884"/>
    <n v="5.8333333333333334E-2"/>
  </r>
  <r>
    <x v="723"/>
    <x v="0"/>
    <x v="0"/>
    <x v="7"/>
    <x v="0"/>
    <n v="6"/>
    <n v="3924"/>
    <n v="4230"/>
    <n v="67626"/>
    <n v="71910"/>
    <n v="4284"/>
    <n v="688.5"/>
    <n v="68314.5"/>
    <n v="5.9574468085106386E-2"/>
  </r>
  <r>
    <x v="723"/>
    <x v="3"/>
    <x v="1"/>
    <x v="14"/>
    <x v="0"/>
    <n v="6"/>
    <n v="4482"/>
    <n v="4770"/>
    <n v="44280"/>
    <n v="47250"/>
    <n v="2970"/>
    <n v="607.5"/>
    <n v="44887.5"/>
    <n v="6.2857142857142861E-2"/>
  </r>
  <r>
    <x v="723"/>
    <x v="2"/>
    <x v="1"/>
    <x v="2"/>
    <x v="0"/>
    <n v="2"/>
    <n v="3546"/>
    <n v="3780"/>
    <n v="47736"/>
    <n v="50760"/>
    <n v="3024"/>
    <n v="486"/>
    <n v="48222"/>
    <n v="5.9574468085106386E-2"/>
  </r>
  <r>
    <x v="723"/>
    <x v="9"/>
    <x v="3"/>
    <x v="4"/>
    <x v="0"/>
    <n v="24"/>
    <n v="3726"/>
    <n v="3960"/>
    <n v="54756"/>
    <n v="58320"/>
    <n v="3564"/>
    <n v="648"/>
    <n v="55404"/>
    <n v="6.1111111111111109E-2"/>
  </r>
  <r>
    <x v="723"/>
    <x v="8"/>
    <x v="4"/>
    <x v="12"/>
    <x v="0"/>
    <n v="11"/>
    <n v="2106"/>
    <n v="2250"/>
    <n v="18630"/>
    <n v="19800"/>
    <n v="1170"/>
    <n v="180"/>
    <n v="18810"/>
    <n v="5.909090909090909E-2"/>
  </r>
  <r>
    <x v="724"/>
    <x v="3"/>
    <x v="1"/>
    <x v="11"/>
    <x v="0"/>
    <n v="10"/>
    <n v="3546"/>
    <n v="3780"/>
    <n v="63828"/>
    <n v="68040"/>
    <n v="4212"/>
    <n v="810"/>
    <n v="64638"/>
    <n v="6.1904761904761907E-2"/>
  </r>
  <r>
    <x v="725"/>
    <x v="9"/>
    <x v="3"/>
    <x v="13"/>
    <x v="1"/>
    <n v="7"/>
    <n v="3384"/>
    <n v="3600"/>
    <n v="62784"/>
    <n v="67680"/>
    <n v="4896"/>
    <n v="1512"/>
    <n v="64296"/>
    <n v="7.2340425531914887E-2"/>
  </r>
  <r>
    <x v="726"/>
    <x v="8"/>
    <x v="4"/>
    <x v="7"/>
    <x v="0"/>
    <n v="22"/>
    <n v="2106"/>
    <n v="2250"/>
    <n v="27846"/>
    <n v="29610"/>
    <n v="1764"/>
    <n v="283.5"/>
    <n v="28129.5"/>
    <n v="5.9574468085106386E-2"/>
  </r>
  <r>
    <x v="727"/>
    <x v="5"/>
    <x v="3"/>
    <x v="9"/>
    <x v="0"/>
    <n v="7"/>
    <n v="3924"/>
    <n v="4230"/>
    <n v="6318"/>
    <n v="6750"/>
    <n v="432"/>
    <n v="94.5"/>
    <n v="6412.5"/>
    <n v="6.4000000000000001E-2"/>
  </r>
  <r>
    <x v="728"/>
    <x v="1"/>
    <x v="0"/>
    <x v="2"/>
    <x v="0"/>
    <n v="18"/>
    <n v="3582"/>
    <n v="3870"/>
    <n v="11934"/>
    <n v="12690"/>
    <n v="756"/>
    <n v="121.5"/>
    <n v="12055.5"/>
    <n v="5.9574468085106386E-2"/>
  </r>
  <r>
    <x v="728"/>
    <x v="4"/>
    <x v="2"/>
    <x v="15"/>
    <x v="1"/>
    <n v="12"/>
    <n v="3582"/>
    <n v="3870"/>
    <n v="22518"/>
    <n v="24300"/>
    <n v="1782"/>
    <n v="567"/>
    <n v="23085"/>
    <n v="7.3333333333333334E-2"/>
  </r>
  <r>
    <x v="729"/>
    <x v="1"/>
    <x v="0"/>
    <x v="13"/>
    <x v="1"/>
    <n v="19"/>
    <n v="3726"/>
    <n v="3960"/>
    <n v="94176"/>
    <n v="101520"/>
    <n v="7344"/>
    <n v="2268"/>
    <n v="96444"/>
    <n v="7.2340425531914887E-2"/>
  </r>
  <r>
    <x v="729"/>
    <x v="4"/>
    <x v="2"/>
    <x v="4"/>
    <x v="0"/>
    <n v="23"/>
    <n v="3582"/>
    <n v="3870"/>
    <n v="63882"/>
    <n v="68040"/>
    <n v="4158"/>
    <n v="756"/>
    <n v="64638"/>
    <n v="6.1111111111111109E-2"/>
  </r>
  <r>
    <x v="729"/>
    <x v="6"/>
    <x v="2"/>
    <x v="2"/>
    <x v="0"/>
    <n v="3"/>
    <n v="2952"/>
    <n v="3150"/>
    <n v="39780"/>
    <n v="42300"/>
    <n v="2520"/>
    <n v="405"/>
    <n v="40185"/>
    <n v="5.9574468085106386E-2"/>
  </r>
  <r>
    <x v="729"/>
    <x v="2"/>
    <x v="1"/>
    <x v="9"/>
    <x v="0"/>
    <n v="24"/>
    <n v="3978"/>
    <n v="4230"/>
    <n v="40014"/>
    <n v="42750"/>
    <n v="2736"/>
    <n v="598.5"/>
    <n v="40612.5"/>
    <n v="6.4000000000000001E-2"/>
  </r>
  <r>
    <x v="730"/>
    <x v="6"/>
    <x v="2"/>
    <x v="9"/>
    <x v="0"/>
    <n v="25"/>
    <n v="2034"/>
    <n v="2160"/>
    <n v="25272"/>
    <n v="27000"/>
    <n v="1728"/>
    <n v="378"/>
    <n v="25650"/>
    <n v="6.4000000000000001E-2"/>
  </r>
  <r>
    <x v="730"/>
    <x v="1"/>
    <x v="0"/>
    <x v="12"/>
    <x v="0"/>
    <n v="5"/>
    <n v="3924"/>
    <n v="4230"/>
    <n v="93150"/>
    <n v="99000"/>
    <n v="5850"/>
    <n v="900"/>
    <n v="94050"/>
    <n v="5.909090909090909E-2"/>
  </r>
  <r>
    <x v="730"/>
    <x v="3"/>
    <x v="1"/>
    <x v="11"/>
    <x v="0"/>
    <n v="2"/>
    <n v="5832"/>
    <n v="6210"/>
    <n v="42552"/>
    <n v="45360"/>
    <n v="2808"/>
    <n v="540"/>
    <n v="43092"/>
    <n v="6.1904761904761907E-2"/>
  </r>
  <r>
    <x v="730"/>
    <x v="7"/>
    <x v="4"/>
    <x v="16"/>
    <x v="0"/>
    <n v="14"/>
    <n v="3546"/>
    <n v="3780"/>
    <n v="20304"/>
    <n v="21600"/>
    <n v="1296"/>
    <n v="216"/>
    <n v="20520"/>
    <n v="0.06"/>
  </r>
  <r>
    <x v="731"/>
    <x v="3"/>
    <x v="1"/>
    <x v="9"/>
    <x v="0"/>
    <n v="6"/>
    <n v="2034"/>
    <n v="2160"/>
    <n v="4212"/>
    <n v="4500"/>
    <n v="288"/>
    <n v="63"/>
    <n v="4275"/>
    <n v="6.4000000000000001E-2"/>
  </r>
  <r>
    <x v="731"/>
    <x v="0"/>
    <x v="0"/>
    <x v="3"/>
    <x v="0"/>
    <n v="13"/>
    <n v="2034"/>
    <n v="2160"/>
    <n v="24156"/>
    <n v="25740"/>
    <n v="1584"/>
    <n v="297"/>
    <n v="24453"/>
    <n v="6.1538461538461542E-2"/>
  </r>
  <r>
    <x v="731"/>
    <x v="5"/>
    <x v="3"/>
    <x v="8"/>
    <x v="0"/>
    <n v="4"/>
    <n v="3042"/>
    <n v="3240"/>
    <n v="30888"/>
    <n v="32940"/>
    <n v="2052"/>
    <n v="405"/>
    <n v="31293"/>
    <n v="6.2295081967213117E-2"/>
  </r>
  <r>
    <x v="731"/>
    <x v="4"/>
    <x v="2"/>
    <x v="2"/>
    <x v="0"/>
    <n v="21"/>
    <n v="3042"/>
    <n v="3240"/>
    <n v="75582"/>
    <n v="80370"/>
    <n v="4788"/>
    <n v="769.5"/>
    <n v="76351.5"/>
    <n v="5.9574468085106386E-2"/>
  </r>
  <r>
    <x v="732"/>
    <x v="1"/>
    <x v="0"/>
    <x v="0"/>
    <x v="0"/>
    <n v="16"/>
    <n v="3726"/>
    <n v="3960"/>
    <n v="18306"/>
    <n v="19440"/>
    <n v="1134"/>
    <n v="162"/>
    <n v="18468"/>
    <n v="5.8333333333333334E-2"/>
  </r>
  <r>
    <x v="732"/>
    <x v="9"/>
    <x v="3"/>
    <x v="0"/>
    <x v="0"/>
    <n v="10"/>
    <n v="2196"/>
    <n v="2340"/>
    <n v="12204"/>
    <n v="12960"/>
    <n v="756"/>
    <n v="108"/>
    <n v="12312"/>
    <n v="5.8333333333333334E-2"/>
  </r>
  <r>
    <x v="733"/>
    <x v="1"/>
    <x v="0"/>
    <x v="14"/>
    <x v="0"/>
    <n v="3"/>
    <n v="4482"/>
    <n v="4770"/>
    <n v="41328"/>
    <n v="44100"/>
    <n v="2772"/>
    <n v="567"/>
    <n v="41895"/>
    <n v="6.2857142857142861E-2"/>
  </r>
  <r>
    <x v="733"/>
    <x v="3"/>
    <x v="1"/>
    <x v="14"/>
    <x v="0"/>
    <n v="1"/>
    <n v="5148"/>
    <n v="5490"/>
    <n v="35424"/>
    <n v="37800"/>
    <n v="2376"/>
    <n v="486"/>
    <n v="35910"/>
    <n v="6.2857142857142861E-2"/>
  </r>
  <r>
    <x v="733"/>
    <x v="7"/>
    <x v="4"/>
    <x v="12"/>
    <x v="0"/>
    <n v="13"/>
    <n v="3978"/>
    <n v="4230"/>
    <n v="93150"/>
    <n v="99000"/>
    <n v="5850"/>
    <n v="900"/>
    <n v="94050"/>
    <n v="5.909090909090909E-2"/>
  </r>
  <r>
    <x v="733"/>
    <x v="1"/>
    <x v="0"/>
    <x v="4"/>
    <x v="0"/>
    <n v="15"/>
    <n v="2106"/>
    <n v="2250"/>
    <n v="45630"/>
    <n v="48600"/>
    <n v="2970"/>
    <n v="540"/>
    <n v="46170"/>
    <n v="6.1111111111111109E-2"/>
  </r>
  <r>
    <x v="734"/>
    <x v="5"/>
    <x v="3"/>
    <x v="5"/>
    <x v="0"/>
    <n v="5"/>
    <n v="3978"/>
    <n v="4230"/>
    <n v="134136"/>
    <n v="142830"/>
    <n v="8694"/>
    <n v="1552.5"/>
    <n v="135688.5"/>
    <n v="6.0869565217391307E-2"/>
  </r>
  <r>
    <x v="734"/>
    <x v="9"/>
    <x v="3"/>
    <x v="5"/>
    <x v="0"/>
    <n v="25"/>
    <n v="2034"/>
    <n v="2160"/>
    <n v="93312"/>
    <n v="99360"/>
    <n v="6048"/>
    <n v="1080"/>
    <n v="94392"/>
    <n v="6.0869565217391307E-2"/>
  </r>
  <r>
    <x v="734"/>
    <x v="9"/>
    <x v="3"/>
    <x v="11"/>
    <x v="0"/>
    <n v="23"/>
    <n v="3546"/>
    <n v="3780"/>
    <n v="14184"/>
    <n v="15120"/>
    <n v="936"/>
    <n v="180"/>
    <n v="14364"/>
    <n v="6.1904761904761907E-2"/>
  </r>
  <r>
    <x v="735"/>
    <x v="6"/>
    <x v="2"/>
    <x v="7"/>
    <x v="0"/>
    <n v="23"/>
    <n v="4482"/>
    <n v="4770"/>
    <n v="27846"/>
    <n v="29610"/>
    <n v="1764"/>
    <n v="283.5"/>
    <n v="28129.5"/>
    <n v="5.9574468085106386E-2"/>
  </r>
  <r>
    <x v="735"/>
    <x v="4"/>
    <x v="2"/>
    <x v="13"/>
    <x v="1"/>
    <n v="24"/>
    <n v="3924"/>
    <n v="4230"/>
    <n v="7848"/>
    <n v="8460"/>
    <n v="612"/>
    <n v="189"/>
    <n v="8037"/>
    <n v="7.2340425531914887E-2"/>
  </r>
  <r>
    <x v="736"/>
    <x v="6"/>
    <x v="2"/>
    <x v="0"/>
    <x v="0"/>
    <n v="25"/>
    <n v="2952"/>
    <n v="3150"/>
    <n v="32544"/>
    <n v="34560"/>
    <n v="2016"/>
    <n v="288"/>
    <n v="32832"/>
    <n v="5.8333333333333334E-2"/>
  </r>
  <r>
    <x v="736"/>
    <x v="1"/>
    <x v="0"/>
    <x v="16"/>
    <x v="0"/>
    <n v="17"/>
    <n v="3726"/>
    <n v="3960"/>
    <n v="13536"/>
    <n v="14400"/>
    <n v="864"/>
    <n v="144"/>
    <n v="13680"/>
    <n v="0.06"/>
  </r>
  <r>
    <x v="736"/>
    <x v="2"/>
    <x v="1"/>
    <x v="9"/>
    <x v="0"/>
    <n v="21"/>
    <n v="3978"/>
    <n v="4230"/>
    <n v="29484"/>
    <n v="31500"/>
    <n v="2016"/>
    <n v="441"/>
    <n v="29925"/>
    <n v="6.4000000000000001E-2"/>
  </r>
  <r>
    <x v="737"/>
    <x v="0"/>
    <x v="0"/>
    <x v="10"/>
    <x v="0"/>
    <n v="9"/>
    <n v="3726"/>
    <n v="3960"/>
    <n v="103086"/>
    <n v="109710"/>
    <n v="6624"/>
    <n v="1138.5"/>
    <n v="104224.5"/>
    <n v="6.0377358490566038E-2"/>
  </r>
  <r>
    <x v="737"/>
    <x v="9"/>
    <x v="3"/>
    <x v="12"/>
    <x v="0"/>
    <n v="11"/>
    <n v="4482"/>
    <n v="4770"/>
    <n v="78246"/>
    <n v="83160"/>
    <n v="4914"/>
    <n v="756"/>
    <n v="79002"/>
    <n v="5.909090909090909E-2"/>
  </r>
  <r>
    <x v="737"/>
    <x v="0"/>
    <x v="0"/>
    <x v="7"/>
    <x v="0"/>
    <n v="4"/>
    <n v="3582"/>
    <n v="3870"/>
    <n v="23868"/>
    <n v="25380"/>
    <n v="1512"/>
    <n v="243"/>
    <n v="24111"/>
    <n v="5.9574468085106386E-2"/>
  </r>
  <r>
    <x v="738"/>
    <x v="4"/>
    <x v="2"/>
    <x v="10"/>
    <x v="0"/>
    <n v="22"/>
    <n v="4482"/>
    <n v="4770"/>
    <n v="98604"/>
    <n v="104940"/>
    <n v="6336"/>
    <n v="1089"/>
    <n v="99693"/>
    <n v="6.0377358490566038E-2"/>
  </r>
  <r>
    <x v="738"/>
    <x v="9"/>
    <x v="3"/>
    <x v="3"/>
    <x v="0"/>
    <n v="15"/>
    <n v="3924"/>
    <n v="4230"/>
    <n v="32940"/>
    <n v="35100"/>
    <n v="2160"/>
    <n v="405"/>
    <n v="33345"/>
    <n v="6.1538461538461542E-2"/>
  </r>
  <r>
    <x v="738"/>
    <x v="6"/>
    <x v="2"/>
    <x v="13"/>
    <x v="1"/>
    <n v="23"/>
    <n v="7506"/>
    <n v="8100"/>
    <n v="62784"/>
    <n v="67680"/>
    <n v="4896"/>
    <n v="1512"/>
    <n v="64296"/>
    <n v="7.2340425531914887E-2"/>
  </r>
  <r>
    <x v="738"/>
    <x v="5"/>
    <x v="3"/>
    <x v="15"/>
    <x v="1"/>
    <n v="9"/>
    <n v="3546"/>
    <n v="3780"/>
    <n v="120096"/>
    <n v="129600"/>
    <n v="9504"/>
    <n v="3024"/>
    <n v="123120"/>
    <n v="7.3333333333333334E-2"/>
  </r>
  <r>
    <x v="738"/>
    <x v="0"/>
    <x v="0"/>
    <x v="1"/>
    <x v="1"/>
    <n v="7"/>
    <n v="3042"/>
    <n v="3240"/>
    <n v="42984"/>
    <n v="46440"/>
    <n v="3456"/>
    <n v="1134"/>
    <n v="44118"/>
    <n v="7.441860465116279E-2"/>
  </r>
  <r>
    <x v="739"/>
    <x v="6"/>
    <x v="2"/>
    <x v="1"/>
    <x v="1"/>
    <n v="25"/>
    <n v="3042"/>
    <n v="3240"/>
    <n v="78804"/>
    <n v="85140"/>
    <n v="6336"/>
    <n v="2079"/>
    <n v="80883"/>
    <n v="7.441860465116279E-2"/>
  </r>
  <r>
    <x v="739"/>
    <x v="8"/>
    <x v="4"/>
    <x v="12"/>
    <x v="0"/>
    <n v="10"/>
    <n v="3978"/>
    <n v="4230"/>
    <n v="29808"/>
    <n v="31680"/>
    <n v="1872"/>
    <n v="288"/>
    <n v="30096"/>
    <n v="5.909090909090909E-2"/>
  </r>
  <r>
    <x v="739"/>
    <x v="7"/>
    <x v="4"/>
    <x v="4"/>
    <x v="0"/>
    <n v="8"/>
    <n v="5148"/>
    <n v="5490"/>
    <n v="45630"/>
    <n v="48600"/>
    <n v="2970"/>
    <n v="540"/>
    <n v="46170"/>
    <n v="6.1111111111111109E-2"/>
  </r>
  <r>
    <x v="739"/>
    <x v="6"/>
    <x v="2"/>
    <x v="0"/>
    <x v="0"/>
    <n v="18"/>
    <n v="3042"/>
    <n v="3240"/>
    <n v="40680"/>
    <n v="43200"/>
    <n v="2520"/>
    <n v="360"/>
    <n v="41040"/>
    <n v="5.8333333333333334E-2"/>
  </r>
  <r>
    <x v="739"/>
    <x v="1"/>
    <x v="0"/>
    <x v="9"/>
    <x v="0"/>
    <n v="8"/>
    <n v="5148"/>
    <n v="5490"/>
    <n v="48438"/>
    <n v="51750"/>
    <n v="3312"/>
    <n v="724.5"/>
    <n v="49162.5"/>
    <n v="6.4000000000000001E-2"/>
  </r>
  <r>
    <x v="740"/>
    <x v="5"/>
    <x v="3"/>
    <x v="0"/>
    <x v="0"/>
    <n v="25"/>
    <n v="7506"/>
    <n v="8100"/>
    <n v="44748"/>
    <n v="47520"/>
    <n v="2772"/>
    <n v="396"/>
    <n v="45144"/>
    <n v="5.8333333333333334E-2"/>
  </r>
  <r>
    <x v="740"/>
    <x v="3"/>
    <x v="1"/>
    <x v="12"/>
    <x v="0"/>
    <n v="7"/>
    <n v="3042"/>
    <n v="3240"/>
    <n v="7452"/>
    <n v="7920"/>
    <n v="468"/>
    <n v="72"/>
    <n v="7524"/>
    <n v="5.909090909090909E-2"/>
  </r>
  <r>
    <x v="740"/>
    <x v="8"/>
    <x v="4"/>
    <x v="9"/>
    <x v="0"/>
    <n v="17"/>
    <n v="3978"/>
    <n v="4230"/>
    <n v="31590"/>
    <n v="33750"/>
    <n v="2160"/>
    <n v="472.5"/>
    <n v="32062.5"/>
    <n v="6.4000000000000001E-2"/>
  </r>
  <r>
    <x v="741"/>
    <x v="0"/>
    <x v="0"/>
    <x v="12"/>
    <x v="0"/>
    <n v="3"/>
    <n v="2952"/>
    <n v="3150"/>
    <n v="93150"/>
    <n v="99000"/>
    <n v="5850"/>
    <n v="900"/>
    <n v="94050"/>
    <n v="5.909090909090909E-2"/>
  </r>
  <r>
    <x v="741"/>
    <x v="6"/>
    <x v="2"/>
    <x v="13"/>
    <x v="1"/>
    <n v="13"/>
    <n v="2034"/>
    <n v="2160"/>
    <n v="51012"/>
    <n v="54990"/>
    <n v="3978"/>
    <n v="1228.5"/>
    <n v="52240.5"/>
    <n v="7.2340425531914887E-2"/>
  </r>
  <r>
    <x v="742"/>
    <x v="1"/>
    <x v="0"/>
    <x v="14"/>
    <x v="0"/>
    <n v="17"/>
    <n v="3582"/>
    <n v="3870"/>
    <n v="17712"/>
    <n v="18900"/>
    <n v="1188"/>
    <n v="243"/>
    <n v="17955"/>
    <n v="6.2857142857142861E-2"/>
  </r>
  <r>
    <x v="742"/>
    <x v="1"/>
    <x v="0"/>
    <x v="1"/>
    <x v="1"/>
    <n v="22"/>
    <n v="3978"/>
    <n v="4230"/>
    <n v="50148"/>
    <n v="54180"/>
    <n v="4032"/>
    <n v="1323"/>
    <n v="51471"/>
    <n v="7.441860465116279E-2"/>
  </r>
  <r>
    <x v="742"/>
    <x v="1"/>
    <x v="0"/>
    <x v="0"/>
    <x v="0"/>
    <n v="23"/>
    <n v="2196"/>
    <n v="2340"/>
    <n v="30510"/>
    <n v="32400"/>
    <n v="1890"/>
    <n v="270"/>
    <n v="30780"/>
    <n v="5.8333333333333334E-2"/>
  </r>
  <r>
    <x v="743"/>
    <x v="7"/>
    <x v="4"/>
    <x v="8"/>
    <x v="0"/>
    <n v="1"/>
    <n v="2034"/>
    <n v="2160"/>
    <n v="56628"/>
    <n v="60390"/>
    <n v="3762"/>
    <n v="742.5"/>
    <n v="57370.5"/>
    <n v="6.2295081967213117E-2"/>
  </r>
  <r>
    <x v="743"/>
    <x v="0"/>
    <x v="0"/>
    <x v="15"/>
    <x v="1"/>
    <n v="25"/>
    <n v="5148"/>
    <n v="5490"/>
    <n v="7506"/>
    <n v="8100"/>
    <n v="594"/>
    <n v="189"/>
    <n v="7695"/>
    <n v="7.3333333333333334E-2"/>
  </r>
  <r>
    <x v="743"/>
    <x v="7"/>
    <x v="4"/>
    <x v="4"/>
    <x v="0"/>
    <n v="22"/>
    <n v="3384"/>
    <n v="3600"/>
    <n v="3042"/>
    <n v="3240"/>
    <n v="198"/>
    <n v="36"/>
    <n v="3078"/>
    <n v="6.1111111111111109E-2"/>
  </r>
  <r>
    <x v="743"/>
    <x v="3"/>
    <x v="1"/>
    <x v="1"/>
    <x v="1"/>
    <n v="2"/>
    <n v="3978"/>
    <n v="4230"/>
    <n v="85968"/>
    <n v="92880"/>
    <n v="6912"/>
    <n v="2268"/>
    <n v="88236"/>
    <n v="7.441860465116279E-2"/>
  </r>
  <r>
    <x v="744"/>
    <x v="1"/>
    <x v="0"/>
    <x v="13"/>
    <x v="1"/>
    <n v="11"/>
    <n v="3582"/>
    <n v="3870"/>
    <n v="7848"/>
    <n v="8460"/>
    <n v="612"/>
    <n v="189"/>
    <n v="8037"/>
    <n v="7.2340425531914887E-2"/>
  </r>
  <r>
    <x v="744"/>
    <x v="4"/>
    <x v="2"/>
    <x v="8"/>
    <x v="0"/>
    <n v="11"/>
    <n v="3546"/>
    <n v="3780"/>
    <n v="51480"/>
    <n v="54900"/>
    <n v="3420"/>
    <n v="675"/>
    <n v="52155"/>
    <n v="6.2295081967213117E-2"/>
  </r>
  <r>
    <x v="744"/>
    <x v="3"/>
    <x v="1"/>
    <x v="1"/>
    <x v="1"/>
    <n v="1"/>
    <n v="7506"/>
    <n v="8100"/>
    <n v="28656"/>
    <n v="30960"/>
    <n v="2304"/>
    <n v="756"/>
    <n v="29412"/>
    <n v="7.441860465116279E-2"/>
  </r>
  <r>
    <x v="744"/>
    <x v="0"/>
    <x v="0"/>
    <x v="6"/>
    <x v="0"/>
    <n v="14"/>
    <n v="3978"/>
    <n v="4230"/>
    <n v="24822"/>
    <n v="26460"/>
    <n v="1638"/>
    <n v="315"/>
    <n v="25137"/>
    <n v="6.1904761904761907E-2"/>
  </r>
  <r>
    <x v="745"/>
    <x v="2"/>
    <x v="1"/>
    <x v="14"/>
    <x v="0"/>
    <n v="11"/>
    <n v="2034"/>
    <n v="2160"/>
    <n v="5904"/>
    <n v="6300"/>
    <n v="396"/>
    <n v="81"/>
    <n v="5985"/>
    <n v="6.2857142857142861E-2"/>
  </r>
  <r>
    <x v="745"/>
    <x v="4"/>
    <x v="2"/>
    <x v="11"/>
    <x v="0"/>
    <n v="8"/>
    <n v="2952"/>
    <n v="3150"/>
    <n v="67374"/>
    <n v="71820"/>
    <n v="4446"/>
    <n v="855"/>
    <n v="68229"/>
    <n v="6.1904761904761907E-2"/>
  </r>
  <r>
    <x v="745"/>
    <x v="8"/>
    <x v="4"/>
    <x v="13"/>
    <x v="1"/>
    <n v="1"/>
    <n v="3546"/>
    <n v="3780"/>
    <n v="66708"/>
    <n v="71910"/>
    <n v="5202"/>
    <n v="1606.5"/>
    <n v="68314.5"/>
    <n v="7.2340425531914887E-2"/>
  </r>
  <r>
    <x v="746"/>
    <x v="8"/>
    <x v="4"/>
    <x v="12"/>
    <x v="0"/>
    <n v="24"/>
    <n v="3546"/>
    <n v="3780"/>
    <n v="26082"/>
    <n v="27720"/>
    <n v="1638"/>
    <n v="252"/>
    <n v="26334"/>
    <n v="5.909090909090909E-2"/>
  </r>
  <r>
    <x v="747"/>
    <x v="7"/>
    <x v="4"/>
    <x v="6"/>
    <x v="0"/>
    <n v="15"/>
    <n v="3978"/>
    <n v="4230"/>
    <n v="21276"/>
    <n v="22680"/>
    <n v="1404"/>
    <n v="270"/>
    <n v="21546"/>
    <n v="6.1904761904761907E-2"/>
  </r>
  <r>
    <x v="747"/>
    <x v="6"/>
    <x v="2"/>
    <x v="12"/>
    <x v="0"/>
    <n v="20"/>
    <n v="3546"/>
    <n v="3780"/>
    <n v="70794"/>
    <n v="75240"/>
    <n v="4446"/>
    <n v="684"/>
    <n v="71478"/>
    <n v="5.909090909090909E-2"/>
  </r>
  <r>
    <x v="748"/>
    <x v="6"/>
    <x v="2"/>
    <x v="3"/>
    <x v="0"/>
    <n v="1"/>
    <n v="5148"/>
    <n v="5490"/>
    <n v="46116"/>
    <n v="49140"/>
    <n v="3024"/>
    <n v="567"/>
    <n v="46683"/>
    <n v="6.1538461538461542E-2"/>
  </r>
  <r>
    <x v="748"/>
    <x v="9"/>
    <x v="3"/>
    <x v="15"/>
    <x v="1"/>
    <n v="5"/>
    <n v="2196"/>
    <n v="2340"/>
    <n v="22518"/>
    <n v="24300"/>
    <n v="1782"/>
    <n v="567"/>
    <n v="23085"/>
    <n v="7.3333333333333334E-2"/>
  </r>
  <r>
    <x v="748"/>
    <x v="7"/>
    <x v="4"/>
    <x v="11"/>
    <x v="0"/>
    <n v="2"/>
    <n v="3924"/>
    <n v="4230"/>
    <n v="46098"/>
    <n v="49140"/>
    <n v="3042"/>
    <n v="585"/>
    <n v="46683"/>
    <n v="6.1904761904761907E-2"/>
  </r>
  <r>
    <x v="748"/>
    <x v="9"/>
    <x v="3"/>
    <x v="16"/>
    <x v="0"/>
    <n v="15"/>
    <n v="3978"/>
    <n v="4230"/>
    <n v="74448"/>
    <n v="79200"/>
    <n v="4752"/>
    <n v="792"/>
    <n v="75240"/>
    <n v="0.06"/>
  </r>
  <r>
    <x v="749"/>
    <x v="9"/>
    <x v="3"/>
    <x v="10"/>
    <x v="0"/>
    <n v="24"/>
    <n v="2106"/>
    <n v="2250"/>
    <n v="89640"/>
    <n v="95400"/>
    <n v="5760"/>
    <n v="990"/>
    <n v="90630"/>
    <n v="6.0377358490566038E-2"/>
  </r>
  <r>
    <x v="749"/>
    <x v="7"/>
    <x v="4"/>
    <x v="6"/>
    <x v="0"/>
    <n v="23"/>
    <n v="5148"/>
    <n v="5490"/>
    <n v="81558"/>
    <n v="86940"/>
    <n v="5382"/>
    <n v="1035"/>
    <n v="82593"/>
    <n v="6.1904761904761907E-2"/>
  </r>
  <r>
    <x v="750"/>
    <x v="5"/>
    <x v="3"/>
    <x v="14"/>
    <x v="0"/>
    <n v="20"/>
    <n v="3546"/>
    <n v="3780"/>
    <n v="73800"/>
    <n v="78750"/>
    <n v="4950"/>
    <n v="1012.5"/>
    <n v="74812.5"/>
    <n v="6.2857142857142861E-2"/>
  </r>
  <r>
    <x v="750"/>
    <x v="3"/>
    <x v="1"/>
    <x v="8"/>
    <x v="0"/>
    <n v="23"/>
    <n v="3546"/>
    <n v="3780"/>
    <n v="113256"/>
    <n v="120780"/>
    <n v="7524"/>
    <n v="1485"/>
    <n v="114741"/>
    <n v="6.2295081967213117E-2"/>
  </r>
  <r>
    <x v="751"/>
    <x v="3"/>
    <x v="1"/>
    <x v="16"/>
    <x v="0"/>
    <n v="22"/>
    <n v="5148"/>
    <n v="5490"/>
    <n v="47376"/>
    <n v="50400"/>
    <n v="3024"/>
    <n v="504"/>
    <n v="47880"/>
    <n v="0.06"/>
  </r>
  <r>
    <x v="751"/>
    <x v="0"/>
    <x v="0"/>
    <x v="0"/>
    <x v="0"/>
    <n v="10"/>
    <n v="3384"/>
    <n v="3600"/>
    <n v="42714"/>
    <n v="45360"/>
    <n v="2646"/>
    <n v="378"/>
    <n v="43092"/>
    <n v="5.8333333333333334E-2"/>
  </r>
  <r>
    <x v="752"/>
    <x v="1"/>
    <x v="0"/>
    <x v="0"/>
    <x v="0"/>
    <n v="5"/>
    <n v="3042"/>
    <n v="3240"/>
    <n v="34578"/>
    <n v="36720"/>
    <n v="2142"/>
    <n v="306"/>
    <n v="34884"/>
    <n v="5.8333333333333334E-2"/>
  </r>
  <r>
    <x v="752"/>
    <x v="0"/>
    <x v="0"/>
    <x v="6"/>
    <x v="0"/>
    <n v="12"/>
    <n v="3978"/>
    <n v="4230"/>
    <n v="28368"/>
    <n v="30240"/>
    <n v="1872"/>
    <n v="360"/>
    <n v="28728"/>
    <n v="6.1904761904761907E-2"/>
  </r>
  <r>
    <x v="752"/>
    <x v="0"/>
    <x v="0"/>
    <x v="2"/>
    <x v="0"/>
    <n v="19"/>
    <n v="3978"/>
    <n v="4230"/>
    <n v="15912"/>
    <n v="16920"/>
    <n v="1008"/>
    <n v="162"/>
    <n v="16074"/>
    <n v="5.9574468085106386E-2"/>
  </r>
  <r>
    <x v="753"/>
    <x v="5"/>
    <x v="3"/>
    <x v="2"/>
    <x v="0"/>
    <n v="18"/>
    <n v="3924"/>
    <n v="4230"/>
    <n v="15912"/>
    <n v="16920"/>
    <n v="1008"/>
    <n v="162"/>
    <n v="16074"/>
    <n v="5.9574468085106386E-2"/>
  </r>
  <r>
    <x v="753"/>
    <x v="6"/>
    <x v="2"/>
    <x v="4"/>
    <x v="0"/>
    <n v="1"/>
    <n v="2952"/>
    <n v="3150"/>
    <n v="45630"/>
    <n v="48600"/>
    <n v="2970"/>
    <n v="540"/>
    <n v="46170"/>
    <n v="6.1111111111111109E-2"/>
  </r>
  <r>
    <x v="753"/>
    <x v="3"/>
    <x v="1"/>
    <x v="0"/>
    <x v="0"/>
    <n v="15"/>
    <n v="3042"/>
    <n v="3240"/>
    <n v="38646"/>
    <n v="41040"/>
    <n v="2394"/>
    <n v="342"/>
    <n v="38988"/>
    <n v="5.8333333333333334E-2"/>
  </r>
  <r>
    <x v="754"/>
    <x v="6"/>
    <x v="2"/>
    <x v="16"/>
    <x v="0"/>
    <n v="4"/>
    <n v="3978"/>
    <n v="4230"/>
    <n v="40608"/>
    <n v="43200"/>
    <n v="2592"/>
    <n v="432"/>
    <n v="41040"/>
    <n v="0.06"/>
  </r>
  <r>
    <x v="754"/>
    <x v="7"/>
    <x v="4"/>
    <x v="3"/>
    <x v="0"/>
    <n v="16"/>
    <n v="2106"/>
    <n v="2250"/>
    <n v="32940"/>
    <n v="35100"/>
    <n v="2160"/>
    <n v="405"/>
    <n v="33345"/>
    <n v="6.1538461538461542E-2"/>
  </r>
  <r>
    <x v="754"/>
    <x v="7"/>
    <x v="4"/>
    <x v="1"/>
    <x v="1"/>
    <n v="10"/>
    <n v="2034"/>
    <n v="2160"/>
    <n v="78804"/>
    <n v="85140"/>
    <n v="6336"/>
    <n v="2079"/>
    <n v="80883"/>
    <n v="7.441860465116279E-2"/>
  </r>
  <r>
    <x v="754"/>
    <x v="4"/>
    <x v="2"/>
    <x v="13"/>
    <x v="1"/>
    <n v="21"/>
    <n v="4482"/>
    <n v="4770"/>
    <n v="39240"/>
    <n v="42300"/>
    <n v="3060"/>
    <n v="945"/>
    <n v="40185"/>
    <n v="7.2340425531914887E-2"/>
  </r>
  <r>
    <x v="754"/>
    <x v="6"/>
    <x v="2"/>
    <x v="3"/>
    <x v="0"/>
    <n v="7"/>
    <n v="3726"/>
    <n v="3960"/>
    <n v="15372"/>
    <n v="16380"/>
    <n v="1008"/>
    <n v="189"/>
    <n v="15561"/>
    <n v="6.1538461538461542E-2"/>
  </r>
  <r>
    <x v="755"/>
    <x v="9"/>
    <x v="3"/>
    <x v="12"/>
    <x v="0"/>
    <n v="22"/>
    <n v="2952"/>
    <n v="3150"/>
    <n v="70794"/>
    <n v="75240"/>
    <n v="4446"/>
    <n v="684"/>
    <n v="71478"/>
    <n v="5.909090909090909E-2"/>
  </r>
  <r>
    <x v="756"/>
    <x v="0"/>
    <x v="0"/>
    <x v="12"/>
    <x v="0"/>
    <n v="15"/>
    <n v="3384"/>
    <n v="3600"/>
    <n v="11178"/>
    <n v="11880"/>
    <n v="702"/>
    <n v="108"/>
    <n v="11286"/>
    <n v="5.909090909090909E-2"/>
  </r>
  <r>
    <x v="756"/>
    <x v="8"/>
    <x v="4"/>
    <x v="15"/>
    <x v="1"/>
    <n v="7"/>
    <n v="3546"/>
    <n v="3780"/>
    <n v="30024"/>
    <n v="32400"/>
    <n v="2376"/>
    <n v="756"/>
    <n v="30780"/>
    <n v="7.3333333333333334E-2"/>
  </r>
  <r>
    <x v="756"/>
    <x v="8"/>
    <x v="4"/>
    <x v="5"/>
    <x v="0"/>
    <n v="17"/>
    <n v="5148"/>
    <n v="5490"/>
    <n v="58320"/>
    <n v="62100"/>
    <n v="3780"/>
    <n v="675"/>
    <n v="58995"/>
    <n v="6.0869565217391307E-2"/>
  </r>
  <r>
    <x v="757"/>
    <x v="3"/>
    <x v="1"/>
    <x v="0"/>
    <x v="0"/>
    <n v="20"/>
    <n v="2034"/>
    <n v="2160"/>
    <n v="28476"/>
    <n v="30240"/>
    <n v="1764"/>
    <n v="252"/>
    <n v="28728"/>
    <n v="5.8333333333333334E-2"/>
  </r>
  <r>
    <x v="757"/>
    <x v="5"/>
    <x v="3"/>
    <x v="16"/>
    <x v="0"/>
    <n v="5"/>
    <n v="2196"/>
    <n v="2340"/>
    <n v="77832"/>
    <n v="82800"/>
    <n v="4968"/>
    <n v="828"/>
    <n v="78660"/>
    <n v="0.06"/>
  </r>
  <r>
    <x v="757"/>
    <x v="1"/>
    <x v="0"/>
    <x v="6"/>
    <x v="0"/>
    <n v="14"/>
    <n v="3546"/>
    <n v="3780"/>
    <n v="17730"/>
    <n v="18900"/>
    <n v="1170"/>
    <n v="225"/>
    <n v="17955"/>
    <n v="6.1904761904761907E-2"/>
  </r>
  <r>
    <x v="757"/>
    <x v="1"/>
    <x v="0"/>
    <x v="9"/>
    <x v="0"/>
    <n v="6"/>
    <n v="3546"/>
    <n v="3780"/>
    <n v="50544"/>
    <n v="54000"/>
    <n v="3456"/>
    <n v="756"/>
    <n v="51300"/>
    <n v="6.4000000000000001E-2"/>
  </r>
  <r>
    <x v="758"/>
    <x v="1"/>
    <x v="0"/>
    <x v="1"/>
    <x v="1"/>
    <n v="22"/>
    <n v="7506"/>
    <n v="8100"/>
    <n v="89550"/>
    <n v="96750"/>
    <n v="7200"/>
    <n v="2362.5"/>
    <n v="91912.5"/>
    <n v="7.441860465116279E-2"/>
  </r>
  <r>
    <x v="758"/>
    <x v="5"/>
    <x v="3"/>
    <x v="4"/>
    <x v="0"/>
    <n v="6"/>
    <n v="3924"/>
    <n v="4230"/>
    <n v="9126"/>
    <n v="9720"/>
    <n v="594"/>
    <n v="108"/>
    <n v="9234"/>
    <n v="6.1111111111111109E-2"/>
  </r>
  <r>
    <x v="758"/>
    <x v="3"/>
    <x v="1"/>
    <x v="10"/>
    <x v="0"/>
    <n v="6"/>
    <n v="4482"/>
    <n v="4770"/>
    <n v="31374"/>
    <n v="33390"/>
    <n v="2016"/>
    <n v="346.5"/>
    <n v="31720.5"/>
    <n v="6.0377358490566038E-2"/>
  </r>
  <r>
    <x v="758"/>
    <x v="8"/>
    <x v="4"/>
    <x v="8"/>
    <x v="0"/>
    <n v="2"/>
    <n v="3546"/>
    <n v="3780"/>
    <n v="51480"/>
    <n v="54900"/>
    <n v="3420"/>
    <n v="675"/>
    <n v="52155"/>
    <n v="6.2295081967213117E-2"/>
  </r>
  <r>
    <x v="758"/>
    <x v="2"/>
    <x v="1"/>
    <x v="14"/>
    <x v="0"/>
    <n v="24"/>
    <n v="3726"/>
    <n v="3960"/>
    <n v="59040"/>
    <n v="63000"/>
    <n v="3960"/>
    <n v="810"/>
    <n v="59850"/>
    <n v="6.2857142857142861E-2"/>
  </r>
  <r>
    <x v="758"/>
    <x v="8"/>
    <x v="4"/>
    <x v="7"/>
    <x v="0"/>
    <n v="11"/>
    <n v="2106"/>
    <n v="2250"/>
    <n v="59670"/>
    <n v="63450"/>
    <n v="3780"/>
    <n v="607.5"/>
    <n v="60277.5"/>
    <n v="5.9574468085106386E-2"/>
  </r>
  <r>
    <x v="759"/>
    <x v="2"/>
    <x v="1"/>
    <x v="10"/>
    <x v="0"/>
    <n v="10"/>
    <n v="3546"/>
    <n v="3780"/>
    <n v="80676"/>
    <n v="85860"/>
    <n v="5184"/>
    <n v="891"/>
    <n v="81567"/>
    <n v="6.0377358490566038E-2"/>
  </r>
  <r>
    <x v="759"/>
    <x v="4"/>
    <x v="2"/>
    <x v="1"/>
    <x v="1"/>
    <n v="7"/>
    <n v="3384"/>
    <n v="3600"/>
    <n v="46566"/>
    <n v="50310"/>
    <n v="3744"/>
    <n v="1228.5"/>
    <n v="47794.5"/>
    <n v="7.441860465116279E-2"/>
  </r>
  <r>
    <x v="759"/>
    <x v="3"/>
    <x v="1"/>
    <x v="11"/>
    <x v="0"/>
    <n v="22"/>
    <n v="2106"/>
    <n v="2250"/>
    <n v="7092"/>
    <n v="7560"/>
    <n v="468"/>
    <n v="90"/>
    <n v="7182"/>
    <n v="6.1904761904761907E-2"/>
  </r>
  <r>
    <x v="760"/>
    <x v="8"/>
    <x v="4"/>
    <x v="1"/>
    <x v="1"/>
    <n v="7"/>
    <n v="3924"/>
    <n v="4230"/>
    <n v="75222"/>
    <n v="81270"/>
    <n v="6048"/>
    <n v="1984.5"/>
    <n v="77206.5"/>
    <n v="7.441860465116279E-2"/>
  </r>
  <r>
    <x v="760"/>
    <x v="9"/>
    <x v="3"/>
    <x v="2"/>
    <x v="0"/>
    <n v="18"/>
    <n v="3582"/>
    <n v="3870"/>
    <n v="83538"/>
    <n v="88830"/>
    <n v="5292"/>
    <n v="850.5"/>
    <n v="84388.5"/>
    <n v="5.9574468085106386E-2"/>
  </r>
  <r>
    <x v="760"/>
    <x v="5"/>
    <x v="3"/>
    <x v="7"/>
    <x v="0"/>
    <n v="12"/>
    <n v="3582"/>
    <n v="3870"/>
    <n v="91494"/>
    <n v="97290"/>
    <n v="5796"/>
    <n v="931.5"/>
    <n v="92425.5"/>
    <n v="5.9574468085106386E-2"/>
  </r>
  <r>
    <x v="760"/>
    <x v="6"/>
    <x v="2"/>
    <x v="0"/>
    <x v="0"/>
    <n v="19"/>
    <n v="3726"/>
    <n v="3960"/>
    <n v="10170"/>
    <n v="10800"/>
    <n v="630"/>
    <n v="90"/>
    <n v="10260"/>
    <n v="5.8333333333333334E-2"/>
  </r>
  <r>
    <x v="760"/>
    <x v="3"/>
    <x v="1"/>
    <x v="7"/>
    <x v="0"/>
    <n v="23"/>
    <n v="3582"/>
    <n v="3870"/>
    <n v="31824"/>
    <n v="33840"/>
    <n v="2016"/>
    <n v="324"/>
    <n v="32148"/>
    <n v="5.9574468085106386E-2"/>
  </r>
  <r>
    <x v="760"/>
    <x v="0"/>
    <x v="0"/>
    <x v="0"/>
    <x v="0"/>
    <n v="3"/>
    <n v="2952"/>
    <n v="3150"/>
    <n v="6102"/>
    <n v="6480"/>
    <n v="378"/>
    <n v="54"/>
    <n v="6156"/>
    <n v="5.8333333333333334E-2"/>
  </r>
  <r>
    <x v="760"/>
    <x v="8"/>
    <x v="4"/>
    <x v="0"/>
    <x v="0"/>
    <n v="24"/>
    <n v="3978"/>
    <n v="4230"/>
    <n v="42714"/>
    <n v="45360"/>
    <n v="2646"/>
    <n v="378"/>
    <n v="43092"/>
    <n v="5.8333333333333334E-2"/>
  </r>
  <r>
    <x v="761"/>
    <x v="1"/>
    <x v="0"/>
    <x v="8"/>
    <x v="0"/>
    <n v="25"/>
    <n v="2034"/>
    <n v="2160"/>
    <n v="92664"/>
    <n v="98820"/>
    <n v="6156"/>
    <n v="1215"/>
    <n v="93879"/>
    <n v="6.2295081967213117E-2"/>
  </r>
  <r>
    <x v="762"/>
    <x v="5"/>
    <x v="3"/>
    <x v="7"/>
    <x v="0"/>
    <n v="5"/>
    <n v="3924"/>
    <n v="4230"/>
    <n v="43758"/>
    <n v="46530"/>
    <n v="2772"/>
    <n v="445.5"/>
    <n v="44203.5"/>
    <n v="5.9574468085106386E-2"/>
  </r>
  <r>
    <x v="763"/>
    <x v="1"/>
    <x v="0"/>
    <x v="6"/>
    <x v="0"/>
    <n v="2"/>
    <n v="5832"/>
    <n v="6210"/>
    <n v="17730"/>
    <n v="18900"/>
    <n v="1170"/>
    <n v="225"/>
    <n v="17955"/>
    <n v="6.1904761904761907E-2"/>
  </r>
  <r>
    <x v="763"/>
    <x v="1"/>
    <x v="0"/>
    <x v="8"/>
    <x v="0"/>
    <n v="14"/>
    <n v="3546"/>
    <n v="3780"/>
    <n v="25740"/>
    <n v="27450"/>
    <n v="1710"/>
    <n v="337.5"/>
    <n v="26077.5"/>
    <n v="6.2295081967213117E-2"/>
  </r>
  <r>
    <x v="764"/>
    <x v="7"/>
    <x v="4"/>
    <x v="1"/>
    <x v="1"/>
    <n v="6"/>
    <n v="2034"/>
    <n v="2160"/>
    <n v="68058"/>
    <n v="73530"/>
    <n v="5472"/>
    <n v="1795.5"/>
    <n v="69853.5"/>
    <n v="7.441860465116279E-2"/>
  </r>
  <r>
    <x v="764"/>
    <x v="6"/>
    <x v="2"/>
    <x v="12"/>
    <x v="0"/>
    <n v="13"/>
    <n v="2034"/>
    <n v="2160"/>
    <n v="26082"/>
    <n v="27720"/>
    <n v="1638"/>
    <n v="252"/>
    <n v="26334"/>
    <n v="5.909090909090909E-2"/>
  </r>
  <r>
    <x v="765"/>
    <x v="8"/>
    <x v="4"/>
    <x v="2"/>
    <x v="0"/>
    <n v="4"/>
    <n v="3042"/>
    <n v="3240"/>
    <n v="87516"/>
    <n v="93060"/>
    <n v="5544"/>
    <n v="891"/>
    <n v="88407"/>
    <n v="5.9574468085106386E-2"/>
  </r>
  <r>
    <x v="766"/>
    <x v="5"/>
    <x v="3"/>
    <x v="2"/>
    <x v="0"/>
    <n v="21"/>
    <n v="3042"/>
    <n v="3240"/>
    <n v="7956"/>
    <n v="8460"/>
    <n v="504"/>
    <n v="81"/>
    <n v="8037"/>
    <n v="5.9574468085106386E-2"/>
  </r>
  <r>
    <x v="766"/>
    <x v="8"/>
    <x v="4"/>
    <x v="9"/>
    <x v="0"/>
    <n v="16"/>
    <n v="3726"/>
    <n v="3960"/>
    <n v="18954"/>
    <n v="20250"/>
    <n v="1296"/>
    <n v="283.5"/>
    <n v="19237.5"/>
    <n v="6.4000000000000001E-2"/>
  </r>
  <r>
    <x v="766"/>
    <x v="2"/>
    <x v="1"/>
    <x v="7"/>
    <x v="0"/>
    <n v="10"/>
    <n v="2196"/>
    <n v="2340"/>
    <n v="59670"/>
    <n v="63450"/>
    <n v="3780"/>
    <n v="607.5"/>
    <n v="60277.5"/>
    <n v="5.9574468085106386E-2"/>
  </r>
  <r>
    <x v="767"/>
    <x v="3"/>
    <x v="1"/>
    <x v="3"/>
    <x v="0"/>
    <n v="3"/>
    <n v="4482"/>
    <n v="4770"/>
    <n v="26352"/>
    <n v="28080"/>
    <n v="1728"/>
    <n v="324"/>
    <n v="26676"/>
    <n v="6.1538461538461542E-2"/>
  </r>
  <r>
    <x v="767"/>
    <x v="5"/>
    <x v="3"/>
    <x v="4"/>
    <x v="0"/>
    <n v="1"/>
    <n v="5148"/>
    <n v="5490"/>
    <n v="18252"/>
    <n v="19440"/>
    <n v="1188"/>
    <n v="216"/>
    <n v="18468"/>
    <n v="6.1111111111111109E-2"/>
  </r>
  <r>
    <x v="767"/>
    <x v="2"/>
    <x v="1"/>
    <x v="3"/>
    <x v="0"/>
    <n v="13"/>
    <n v="3978"/>
    <n v="4230"/>
    <n v="48312"/>
    <n v="51480"/>
    <n v="3168"/>
    <n v="594"/>
    <n v="48906"/>
    <n v="6.1538461538461542E-2"/>
  </r>
  <r>
    <x v="768"/>
    <x v="3"/>
    <x v="1"/>
    <x v="12"/>
    <x v="0"/>
    <n v="15"/>
    <n v="2106"/>
    <n v="2250"/>
    <n v="78246"/>
    <n v="83160"/>
    <n v="4914"/>
    <n v="756"/>
    <n v="79002"/>
    <n v="5.909090909090909E-2"/>
  </r>
  <r>
    <x v="768"/>
    <x v="4"/>
    <x v="2"/>
    <x v="16"/>
    <x v="0"/>
    <n v="5"/>
    <n v="3978"/>
    <n v="4230"/>
    <n v="81216"/>
    <n v="86400"/>
    <n v="5184"/>
    <n v="864"/>
    <n v="82080"/>
    <n v="0.06"/>
  </r>
  <r>
    <x v="768"/>
    <x v="5"/>
    <x v="3"/>
    <x v="4"/>
    <x v="0"/>
    <n v="25"/>
    <n v="2034"/>
    <n v="2160"/>
    <n v="12168"/>
    <n v="12960"/>
    <n v="792"/>
    <n v="144"/>
    <n v="12312"/>
    <n v="6.1111111111111109E-2"/>
  </r>
  <r>
    <x v="768"/>
    <x v="2"/>
    <x v="1"/>
    <x v="0"/>
    <x v="0"/>
    <n v="8"/>
    <n v="2034"/>
    <n v="2160"/>
    <n v="32544"/>
    <n v="34560"/>
    <n v="2016"/>
    <n v="288"/>
    <n v="32832"/>
    <n v="5.8333333333333334E-2"/>
  </r>
  <r>
    <x v="768"/>
    <x v="8"/>
    <x v="4"/>
    <x v="6"/>
    <x v="0"/>
    <n v="21"/>
    <n v="3582"/>
    <n v="3870"/>
    <n v="3546"/>
    <n v="3780"/>
    <n v="234"/>
    <n v="45"/>
    <n v="3591"/>
    <n v="6.1904761904761907E-2"/>
  </r>
  <r>
    <x v="769"/>
    <x v="0"/>
    <x v="0"/>
    <x v="2"/>
    <x v="0"/>
    <n v="16"/>
    <n v="3978"/>
    <n v="4230"/>
    <n v="27846"/>
    <n v="29610"/>
    <n v="1764"/>
    <n v="283.5"/>
    <n v="28129.5"/>
    <n v="5.9574468085106386E-2"/>
  </r>
  <r>
    <x v="770"/>
    <x v="2"/>
    <x v="1"/>
    <x v="13"/>
    <x v="1"/>
    <n v="23"/>
    <n v="2196"/>
    <n v="2340"/>
    <n v="70632"/>
    <n v="76140"/>
    <n v="5508"/>
    <n v="1701"/>
    <n v="72333"/>
    <n v="7.2340425531914887E-2"/>
  </r>
  <r>
    <x v="770"/>
    <x v="8"/>
    <x v="4"/>
    <x v="16"/>
    <x v="0"/>
    <n v="22"/>
    <n v="3978"/>
    <n v="4230"/>
    <n v="16920"/>
    <n v="18000"/>
    <n v="1080"/>
    <n v="180"/>
    <n v="17100"/>
    <n v="0.06"/>
  </r>
  <r>
    <x v="770"/>
    <x v="7"/>
    <x v="4"/>
    <x v="8"/>
    <x v="0"/>
    <n v="13"/>
    <n v="3978"/>
    <n v="4230"/>
    <n v="61776"/>
    <n v="65880"/>
    <n v="4104"/>
    <n v="810"/>
    <n v="62586"/>
    <n v="6.2295081967213117E-2"/>
  </r>
  <r>
    <x v="771"/>
    <x v="2"/>
    <x v="1"/>
    <x v="5"/>
    <x v="0"/>
    <n v="27"/>
    <n v="3042"/>
    <n v="3240"/>
    <n v="99144"/>
    <n v="105570"/>
    <n v="6426"/>
    <n v="1147.5"/>
    <n v="100291.5"/>
    <n v="6.0869565217391307E-2"/>
  </r>
  <r>
    <x v="771"/>
    <x v="5"/>
    <x v="3"/>
    <x v="6"/>
    <x v="0"/>
    <n v="27"/>
    <n v="3978"/>
    <n v="4230"/>
    <n v="35460"/>
    <n v="37800"/>
    <n v="2340"/>
    <n v="450"/>
    <n v="35910"/>
    <n v="6.1904761904761907E-2"/>
  </r>
  <r>
    <x v="771"/>
    <x v="0"/>
    <x v="0"/>
    <x v="0"/>
    <x v="0"/>
    <n v="27"/>
    <n v="3978"/>
    <n v="4230"/>
    <n v="32544"/>
    <n v="34560"/>
    <n v="2016"/>
    <n v="288"/>
    <n v="32832"/>
    <n v="5.8333333333333334E-2"/>
  </r>
  <r>
    <x v="771"/>
    <x v="6"/>
    <x v="2"/>
    <x v="7"/>
    <x v="0"/>
    <n v="27"/>
    <n v="5832"/>
    <n v="6210"/>
    <n v="35802"/>
    <n v="38070"/>
    <n v="2268"/>
    <n v="364.5"/>
    <n v="36166.5"/>
    <n v="5.9574468085106386E-2"/>
  </r>
  <r>
    <x v="771"/>
    <x v="7"/>
    <x v="4"/>
    <x v="4"/>
    <x v="0"/>
    <n v="27"/>
    <n v="2196"/>
    <n v="2340"/>
    <n v="27378"/>
    <n v="29160"/>
    <n v="1782"/>
    <n v="324"/>
    <n v="27702"/>
    <n v="6.1111111111111109E-2"/>
  </r>
  <r>
    <x v="772"/>
    <x v="3"/>
    <x v="1"/>
    <x v="7"/>
    <x v="0"/>
    <n v="27"/>
    <n v="3546"/>
    <n v="3780"/>
    <n v="59670"/>
    <n v="63450"/>
    <n v="3780"/>
    <n v="607.5"/>
    <n v="60277.5"/>
    <n v="5.9574468085106386E-2"/>
  </r>
  <r>
    <x v="772"/>
    <x v="0"/>
    <x v="0"/>
    <x v="0"/>
    <x v="0"/>
    <n v="12"/>
    <n v="3582"/>
    <n v="3870"/>
    <n v="2034"/>
    <n v="2160"/>
    <n v="126"/>
    <n v="18"/>
    <n v="2052"/>
    <n v="5.8333333333333334E-2"/>
  </r>
  <r>
    <x v="772"/>
    <x v="1"/>
    <x v="0"/>
    <x v="5"/>
    <x v="0"/>
    <n v="18"/>
    <n v="3978"/>
    <n v="4230"/>
    <n v="64152"/>
    <n v="68310"/>
    <n v="4158"/>
    <n v="742.5"/>
    <n v="64894.5"/>
    <n v="6.0869565217391307E-2"/>
  </r>
  <r>
    <x v="772"/>
    <x v="6"/>
    <x v="2"/>
    <x v="6"/>
    <x v="0"/>
    <n v="8"/>
    <n v="3978"/>
    <n v="4230"/>
    <n v="88650"/>
    <n v="94500"/>
    <n v="5850"/>
    <n v="1125"/>
    <n v="89775"/>
    <n v="6.1904761904761907E-2"/>
  </r>
  <r>
    <x v="773"/>
    <x v="5"/>
    <x v="3"/>
    <x v="2"/>
    <x v="0"/>
    <n v="21"/>
    <n v="2034"/>
    <n v="2160"/>
    <n v="79560"/>
    <n v="84600"/>
    <n v="5040"/>
    <n v="810"/>
    <n v="80370"/>
    <n v="5.9574468085106386E-2"/>
  </r>
  <r>
    <x v="774"/>
    <x v="3"/>
    <x v="1"/>
    <x v="3"/>
    <x v="0"/>
    <n v="25"/>
    <n v="3042"/>
    <n v="3240"/>
    <n v="2196"/>
    <n v="2340"/>
    <n v="144"/>
    <n v="27"/>
    <n v="2223"/>
    <n v="6.1538461538461542E-2"/>
  </r>
  <r>
    <x v="774"/>
    <x v="6"/>
    <x v="2"/>
    <x v="14"/>
    <x v="0"/>
    <n v="12"/>
    <n v="5148"/>
    <n v="5490"/>
    <n v="67896"/>
    <n v="72450"/>
    <n v="4554"/>
    <n v="931.5"/>
    <n v="68827.5"/>
    <n v="6.2857142857142861E-2"/>
  </r>
  <r>
    <x v="774"/>
    <x v="0"/>
    <x v="0"/>
    <x v="6"/>
    <x v="0"/>
    <n v="9"/>
    <n v="2106"/>
    <n v="2250"/>
    <n v="88650"/>
    <n v="94500"/>
    <n v="5850"/>
    <n v="1125"/>
    <n v="89775"/>
    <n v="6.1904761904761907E-2"/>
  </r>
  <r>
    <x v="775"/>
    <x v="5"/>
    <x v="3"/>
    <x v="10"/>
    <x v="0"/>
    <n v="23"/>
    <n v="4482"/>
    <n v="4770"/>
    <n v="107568"/>
    <n v="114480"/>
    <n v="6912"/>
    <n v="1188"/>
    <n v="108756"/>
    <n v="6.0377358490566038E-2"/>
  </r>
  <r>
    <x v="775"/>
    <x v="0"/>
    <x v="0"/>
    <x v="10"/>
    <x v="0"/>
    <n v="23"/>
    <n v="3546"/>
    <n v="3780"/>
    <n v="35856"/>
    <n v="38160"/>
    <n v="2304"/>
    <n v="396"/>
    <n v="36252"/>
    <n v="6.0377358490566038E-2"/>
  </r>
  <r>
    <x v="775"/>
    <x v="7"/>
    <x v="4"/>
    <x v="13"/>
    <x v="1"/>
    <n v="20"/>
    <n v="4482"/>
    <n v="4770"/>
    <n v="47088"/>
    <n v="50760"/>
    <n v="3672"/>
    <n v="1134"/>
    <n v="48222"/>
    <n v="7.2340425531914887E-2"/>
  </r>
  <r>
    <x v="775"/>
    <x v="2"/>
    <x v="1"/>
    <x v="14"/>
    <x v="0"/>
    <n v="25"/>
    <n v="4482"/>
    <n v="4770"/>
    <n v="67896"/>
    <n v="72450"/>
    <n v="4554"/>
    <n v="931.5"/>
    <n v="68827.5"/>
    <n v="6.2857142857142861E-2"/>
  </r>
  <r>
    <x v="776"/>
    <x v="1"/>
    <x v="0"/>
    <x v="1"/>
    <x v="1"/>
    <n v="4"/>
    <n v="2034"/>
    <n v="2160"/>
    <n v="78804"/>
    <n v="85140"/>
    <n v="6336"/>
    <n v="2079"/>
    <n v="80883"/>
    <n v="7.441860465116279E-2"/>
  </r>
  <r>
    <x v="776"/>
    <x v="4"/>
    <x v="2"/>
    <x v="8"/>
    <x v="0"/>
    <n v="24"/>
    <n v="3978"/>
    <n v="4230"/>
    <n v="128700"/>
    <n v="137250"/>
    <n v="8550"/>
    <n v="1687.5"/>
    <n v="130387.5"/>
    <n v="6.2295081967213117E-2"/>
  </r>
  <r>
    <x v="777"/>
    <x v="8"/>
    <x v="4"/>
    <x v="15"/>
    <x v="1"/>
    <n v="24"/>
    <n v="5832"/>
    <n v="6210"/>
    <n v="67554"/>
    <n v="72900"/>
    <n v="5346"/>
    <n v="1701"/>
    <n v="69255"/>
    <n v="7.3333333333333334E-2"/>
  </r>
  <r>
    <x v="777"/>
    <x v="7"/>
    <x v="4"/>
    <x v="15"/>
    <x v="1"/>
    <n v="16"/>
    <n v="3978"/>
    <n v="4230"/>
    <n v="22518"/>
    <n v="24300"/>
    <n v="1782"/>
    <n v="567"/>
    <n v="23085"/>
    <n v="7.3333333333333334E-2"/>
  </r>
  <r>
    <x v="778"/>
    <x v="1"/>
    <x v="0"/>
    <x v="14"/>
    <x v="0"/>
    <n v="6"/>
    <n v="3978"/>
    <n v="4230"/>
    <n v="35424"/>
    <n v="37800"/>
    <n v="2376"/>
    <n v="486"/>
    <n v="35910"/>
    <n v="6.2857142857142861E-2"/>
  </r>
  <r>
    <x v="778"/>
    <x v="8"/>
    <x v="4"/>
    <x v="6"/>
    <x v="0"/>
    <n v="4"/>
    <n v="5148"/>
    <n v="5490"/>
    <n v="49644"/>
    <n v="52920"/>
    <n v="3276"/>
    <n v="630"/>
    <n v="50274"/>
    <n v="6.1904761904761907E-2"/>
  </r>
  <r>
    <x v="779"/>
    <x v="0"/>
    <x v="0"/>
    <x v="11"/>
    <x v="0"/>
    <n v="24"/>
    <n v="5832"/>
    <n v="6210"/>
    <n v="63828"/>
    <n v="68040"/>
    <n v="4212"/>
    <n v="810"/>
    <n v="64638"/>
    <n v="6.1904761904761907E-2"/>
  </r>
  <r>
    <x v="779"/>
    <x v="1"/>
    <x v="0"/>
    <x v="11"/>
    <x v="0"/>
    <n v="21"/>
    <n v="2034"/>
    <n v="2160"/>
    <n v="7092"/>
    <n v="7560"/>
    <n v="468"/>
    <n v="90"/>
    <n v="7182"/>
    <n v="6.1904761904761907E-2"/>
  </r>
  <r>
    <x v="779"/>
    <x v="7"/>
    <x v="4"/>
    <x v="6"/>
    <x v="0"/>
    <n v="13"/>
    <n v="5832"/>
    <n v="6210"/>
    <n v="85104"/>
    <n v="90720"/>
    <n v="5616"/>
    <n v="1080"/>
    <n v="86184"/>
    <n v="6.1904761904761907E-2"/>
  </r>
  <r>
    <x v="780"/>
    <x v="2"/>
    <x v="1"/>
    <x v="11"/>
    <x v="0"/>
    <n v="2"/>
    <n v="3546"/>
    <n v="3780"/>
    <n v="7092"/>
    <n v="7560"/>
    <n v="468"/>
    <n v="90"/>
    <n v="7182"/>
    <n v="6.1904761904761907E-2"/>
  </r>
  <r>
    <x v="780"/>
    <x v="9"/>
    <x v="3"/>
    <x v="11"/>
    <x v="0"/>
    <n v="20"/>
    <n v="3726"/>
    <n v="3960"/>
    <n v="53190"/>
    <n v="56700"/>
    <n v="3510"/>
    <n v="675"/>
    <n v="53865"/>
    <n v="6.1904761904761907E-2"/>
  </r>
  <r>
    <x v="781"/>
    <x v="2"/>
    <x v="1"/>
    <x v="3"/>
    <x v="0"/>
    <n v="21"/>
    <n v="3978"/>
    <n v="4230"/>
    <n v="50508"/>
    <n v="53820"/>
    <n v="3312"/>
    <n v="621"/>
    <n v="51129"/>
    <n v="6.1538461538461542E-2"/>
  </r>
  <r>
    <x v="782"/>
    <x v="8"/>
    <x v="4"/>
    <x v="12"/>
    <x v="0"/>
    <n v="12"/>
    <n v="3042"/>
    <n v="3240"/>
    <n v="7452"/>
    <n v="7920"/>
    <n v="468"/>
    <n v="72"/>
    <n v="7524"/>
    <n v="5.909090909090909E-2"/>
  </r>
  <r>
    <x v="782"/>
    <x v="8"/>
    <x v="4"/>
    <x v="15"/>
    <x v="1"/>
    <n v="23"/>
    <n v="3546"/>
    <n v="3780"/>
    <n v="112590"/>
    <n v="121500"/>
    <n v="8910"/>
    <n v="2835"/>
    <n v="115425"/>
    <n v="7.3333333333333334E-2"/>
  </r>
  <r>
    <x v="782"/>
    <x v="2"/>
    <x v="1"/>
    <x v="1"/>
    <x v="1"/>
    <n v="23"/>
    <n v="4482"/>
    <n v="4770"/>
    <n v="89550"/>
    <n v="96750"/>
    <n v="7200"/>
    <n v="2362.5"/>
    <n v="91912.5"/>
    <n v="7.441860465116279E-2"/>
  </r>
  <r>
    <x v="783"/>
    <x v="2"/>
    <x v="1"/>
    <x v="14"/>
    <x v="0"/>
    <n v="24"/>
    <n v="3924"/>
    <n v="4230"/>
    <n v="61992"/>
    <n v="66150"/>
    <n v="4158"/>
    <n v="850.5"/>
    <n v="62842.5"/>
    <n v="6.2857142857142861E-2"/>
  </r>
  <r>
    <x v="783"/>
    <x v="8"/>
    <x v="4"/>
    <x v="3"/>
    <x v="0"/>
    <n v="25"/>
    <n v="2952"/>
    <n v="3150"/>
    <n v="35136"/>
    <n v="37440"/>
    <n v="2304"/>
    <n v="432"/>
    <n v="35568"/>
    <n v="6.1538461538461542E-2"/>
  </r>
  <r>
    <x v="783"/>
    <x v="0"/>
    <x v="0"/>
    <x v="15"/>
    <x v="1"/>
    <n v="17"/>
    <n v="3726"/>
    <n v="3960"/>
    <n v="172638"/>
    <n v="186300"/>
    <n v="13662"/>
    <n v="4347"/>
    <n v="176985"/>
    <n v="7.3333333333333334E-2"/>
  </r>
  <r>
    <x v="784"/>
    <x v="8"/>
    <x v="4"/>
    <x v="8"/>
    <x v="0"/>
    <n v="21"/>
    <n v="3978"/>
    <n v="4230"/>
    <n v="66924"/>
    <n v="71370"/>
    <n v="4446"/>
    <n v="877.5"/>
    <n v="67801.5"/>
    <n v="6.2295081967213117E-2"/>
  </r>
  <r>
    <x v="784"/>
    <x v="2"/>
    <x v="1"/>
    <x v="13"/>
    <x v="1"/>
    <n v="9"/>
    <n v="3726"/>
    <n v="3960"/>
    <n v="78480"/>
    <n v="84600"/>
    <n v="6120"/>
    <n v="1890"/>
    <n v="80370"/>
    <n v="7.2340425531914887E-2"/>
  </r>
  <r>
    <x v="784"/>
    <x v="9"/>
    <x v="3"/>
    <x v="11"/>
    <x v="0"/>
    <n v="11"/>
    <n v="4482"/>
    <n v="4770"/>
    <n v="31914"/>
    <n v="34020"/>
    <n v="2106"/>
    <n v="405"/>
    <n v="32319"/>
    <n v="6.1904761904761907E-2"/>
  </r>
  <r>
    <x v="785"/>
    <x v="6"/>
    <x v="2"/>
    <x v="2"/>
    <x v="0"/>
    <n v="4"/>
    <n v="3582"/>
    <n v="3870"/>
    <n v="87516"/>
    <n v="93060"/>
    <n v="5544"/>
    <n v="891"/>
    <n v="88407"/>
    <n v="5.9574468085106386E-2"/>
  </r>
  <r>
    <x v="786"/>
    <x v="5"/>
    <x v="3"/>
    <x v="12"/>
    <x v="0"/>
    <n v="22"/>
    <n v="4482"/>
    <n v="4770"/>
    <n v="33534"/>
    <n v="35640"/>
    <n v="2106"/>
    <n v="324"/>
    <n v="33858"/>
    <n v="5.909090909090909E-2"/>
  </r>
  <r>
    <x v="786"/>
    <x v="7"/>
    <x v="4"/>
    <x v="7"/>
    <x v="0"/>
    <n v="15"/>
    <n v="3924"/>
    <n v="4230"/>
    <n v="75582"/>
    <n v="80370"/>
    <n v="4788"/>
    <n v="769.5"/>
    <n v="76351.5"/>
    <n v="5.9574468085106386E-2"/>
  </r>
  <r>
    <x v="786"/>
    <x v="1"/>
    <x v="0"/>
    <x v="0"/>
    <x v="0"/>
    <n v="23"/>
    <n v="7506"/>
    <n v="8100"/>
    <n v="50850"/>
    <n v="54000"/>
    <n v="3150"/>
    <n v="450"/>
    <n v="51300"/>
    <n v="5.8333333333333334E-2"/>
  </r>
  <r>
    <x v="786"/>
    <x v="7"/>
    <x v="4"/>
    <x v="14"/>
    <x v="0"/>
    <n v="9"/>
    <n v="3546"/>
    <n v="3780"/>
    <n v="50184"/>
    <n v="53550"/>
    <n v="3366"/>
    <n v="688.5"/>
    <n v="50872.5"/>
    <n v="6.2857142857142861E-2"/>
  </r>
  <r>
    <x v="786"/>
    <x v="0"/>
    <x v="0"/>
    <x v="5"/>
    <x v="0"/>
    <n v="7"/>
    <n v="3042"/>
    <n v="3240"/>
    <n v="69984"/>
    <n v="74520"/>
    <n v="4536"/>
    <n v="810"/>
    <n v="70794"/>
    <n v="6.0869565217391307E-2"/>
  </r>
  <r>
    <x v="786"/>
    <x v="2"/>
    <x v="1"/>
    <x v="5"/>
    <x v="0"/>
    <n v="25"/>
    <n v="3042"/>
    <n v="3240"/>
    <n v="58320"/>
    <n v="62100"/>
    <n v="3780"/>
    <n v="675"/>
    <n v="58995"/>
    <n v="6.0869565217391307E-2"/>
  </r>
  <r>
    <x v="787"/>
    <x v="9"/>
    <x v="3"/>
    <x v="11"/>
    <x v="0"/>
    <n v="10"/>
    <n v="3978"/>
    <n v="4230"/>
    <n v="63828"/>
    <n v="68040"/>
    <n v="4212"/>
    <n v="810"/>
    <n v="64638"/>
    <n v="6.1904761904761907E-2"/>
  </r>
  <r>
    <x v="788"/>
    <x v="3"/>
    <x v="1"/>
    <x v="15"/>
    <x v="1"/>
    <n v="8"/>
    <n v="5148"/>
    <n v="5490"/>
    <n v="82566"/>
    <n v="89100"/>
    <n v="6534"/>
    <n v="2079"/>
    <n v="84645"/>
    <n v="7.3333333333333334E-2"/>
  </r>
  <r>
    <x v="788"/>
    <x v="5"/>
    <x v="3"/>
    <x v="1"/>
    <x v="1"/>
    <n v="18"/>
    <n v="3042"/>
    <n v="3240"/>
    <n v="17910"/>
    <n v="19350"/>
    <n v="1440"/>
    <n v="472.5"/>
    <n v="18382.5"/>
    <n v="7.441860465116279E-2"/>
  </r>
  <r>
    <x v="788"/>
    <x v="4"/>
    <x v="2"/>
    <x v="16"/>
    <x v="0"/>
    <n v="8"/>
    <n v="5148"/>
    <n v="5490"/>
    <n v="54144"/>
    <n v="57600"/>
    <n v="3456"/>
    <n v="576"/>
    <n v="54720"/>
    <n v="0.06"/>
  </r>
  <r>
    <x v="788"/>
    <x v="6"/>
    <x v="2"/>
    <x v="8"/>
    <x v="0"/>
    <n v="25"/>
    <n v="7506"/>
    <n v="8100"/>
    <n v="118404"/>
    <n v="126270"/>
    <n v="7866"/>
    <n v="1552.5"/>
    <n v="119956.5"/>
    <n v="6.2295081967213117E-2"/>
  </r>
  <r>
    <x v="788"/>
    <x v="0"/>
    <x v="0"/>
    <x v="14"/>
    <x v="0"/>
    <n v="7"/>
    <n v="3042"/>
    <n v="3240"/>
    <n v="53136"/>
    <n v="56700"/>
    <n v="3564"/>
    <n v="729"/>
    <n v="53865"/>
    <n v="6.2857142857142861E-2"/>
  </r>
  <r>
    <x v="789"/>
    <x v="8"/>
    <x v="4"/>
    <x v="12"/>
    <x v="0"/>
    <n v="17"/>
    <n v="3978"/>
    <n v="4230"/>
    <n v="3726"/>
    <n v="3960"/>
    <n v="234"/>
    <n v="36"/>
    <n v="3762"/>
    <n v="5.909090909090909E-2"/>
  </r>
  <r>
    <x v="790"/>
    <x v="6"/>
    <x v="2"/>
    <x v="2"/>
    <x v="0"/>
    <n v="3"/>
    <n v="2952"/>
    <n v="3150"/>
    <n v="11934"/>
    <n v="12690"/>
    <n v="756"/>
    <n v="121.5"/>
    <n v="12055.5"/>
    <n v="5.9574468085106386E-2"/>
  </r>
  <r>
    <x v="791"/>
    <x v="5"/>
    <x v="3"/>
    <x v="2"/>
    <x v="0"/>
    <n v="13"/>
    <n v="2034"/>
    <n v="2160"/>
    <n v="63648"/>
    <n v="67680"/>
    <n v="4032"/>
    <n v="648"/>
    <n v="64296"/>
    <n v="5.9574468085106386E-2"/>
  </r>
  <r>
    <x v="791"/>
    <x v="4"/>
    <x v="2"/>
    <x v="9"/>
    <x v="0"/>
    <n v="17"/>
    <n v="3582"/>
    <n v="3870"/>
    <n v="29484"/>
    <n v="31500"/>
    <n v="2016"/>
    <n v="441"/>
    <n v="29925"/>
    <n v="6.4000000000000001E-2"/>
  </r>
  <r>
    <x v="791"/>
    <x v="4"/>
    <x v="2"/>
    <x v="16"/>
    <x v="0"/>
    <n v="22"/>
    <n v="3978"/>
    <n v="4230"/>
    <n v="57528"/>
    <n v="61200"/>
    <n v="3672"/>
    <n v="612"/>
    <n v="58140"/>
    <n v="0.06"/>
  </r>
  <r>
    <x v="792"/>
    <x v="2"/>
    <x v="1"/>
    <x v="10"/>
    <x v="0"/>
    <n v="23"/>
    <n v="2196"/>
    <n v="2340"/>
    <n v="4482"/>
    <n v="4770"/>
    <n v="288"/>
    <n v="49.5"/>
    <n v="4531.5"/>
    <n v="6.0377358490566038E-2"/>
  </r>
  <r>
    <x v="792"/>
    <x v="0"/>
    <x v="0"/>
    <x v="1"/>
    <x v="1"/>
    <n v="1"/>
    <n v="2034"/>
    <n v="2160"/>
    <n v="75222"/>
    <n v="81270"/>
    <n v="6048"/>
    <n v="1984.5"/>
    <n v="77206.5"/>
    <n v="7.441860465116279E-2"/>
  </r>
  <r>
    <x v="792"/>
    <x v="2"/>
    <x v="1"/>
    <x v="11"/>
    <x v="0"/>
    <n v="25"/>
    <n v="5148"/>
    <n v="5490"/>
    <n v="24822"/>
    <n v="26460"/>
    <n v="1638"/>
    <n v="315"/>
    <n v="25137"/>
    <n v="6.1904761904761907E-2"/>
  </r>
  <r>
    <x v="792"/>
    <x v="8"/>
    <x v="4"/>
    <x v="8"/>
    <x v="0"/>
    <n v="22"/>
    <n v="3384"/>
    <n v="3600"/>
    <n v="46332"/>
    <n v="49410"/>
    <n v="3078"/>
    <n v="607.5"/>
    <n v="46939.5"/>
    <n v="6.2295081967213117E-2"/>
  </r>
  <r>
    <x v="792"/>
    <x v="3"/>
    <x v="1"/>
    <x v="7"/>
    <x v="0"/>
    <n v="2"/>
    <n v="3978"/>
    <n v="4230"/>
    <n v="43758"/>
    <n v="46530"/>
    <n v="2772"/>
    <n v="445.5"/>
    <n v="44203.5"/>
    <n v="5.9574468085106386E-2"/>
  </r>
  <r>
    <x v="793"/>
    <x v="9"/>
    <x v="3"/>
    <x v="1"/>
    <x v="1"/>
    <n v="11"/>
    <n v="3582"/>
    <n v="3870"/>
    <n v="32238"/>
    <n v="34830"/>
    <n v="2592"/>
    <n v="850.5"/>
    <n v="33088.5"/>
    <n v="7.441860465116279E-2"/>
  </r>
  <r>
    <x v="793"/>
    <x v="1"/>
    <x v="0"/>
    <x v="14"/>
    <x v="0"/>
    <n v="11"/>
    <n v="3546"/>
    <n v="3780"/>
    <n v="44280"/>
    <n v="47250"/>
    <n v="2970"/>
    <n v="607.5"/>
    <n v="44887.5"/>
    <n v="6.2857142857142861E-2"/>
  </r>
  <r>
    <x v="793"/>
    <x v="0"/>
    <x v="0"/>
    <x v="10"/>
    <x v="0"/>
    <n v="1"/>
    <n v="7506"/>
    <n v="8100"/>
    <n v="35856"/>
    <n v="38160"/>
    <n v="2304"/>
    <n v="396"/>
    <n v="36252"/>
    <n v="6.0377358490566038E-2"/>
  </r>
  <r>
    <x v="793"/>
    <x v="2"/>
    <x v="1"/>
    <x v="12"/>
    <x v="0"/>
    <n v="14"/>
    <n v="3978"/>
    <n v="4230"/>
    <n v="7452"/>
    <n v="7920"/>
    <n v="468"/>
    <n v="72"/>
    <n v="7524"/>
    <n v="5.909090909090909E-2"/>
  </r>
  <r>
    <x v="794"/>
    <x v="6"/>
    <x v="2"/>
    <x v="15"/>
    <x v="1"/>
    <n v="11"/>
    <n v="2034"/>
    <n v="2160"/>
    <n v="187650"/>
    <n v="202500"/>
    <n v="14850"/>
    <n v="4725"/>
    <n v="192375"/>
    <n v="7.3333333333333334E-2"/>
  </r>
  <r>
    <x v="794"/>
    <x v="0"/>
    <x v="0"/>
    <x v="15"/>
    <x v="1"/>
    <n v="8"/>
    <n v="2952"/>
    <n v="3150"/>
    <n v="90072"/>
    <n v="97200"/>
    <n v="7128"/>
    <n v="2268"/>
    <n v="92340"/>
    <n v="7.3333333333333334E-2"/>
  </r>
  <r>
    <x v="794"/>
    <x v="5"/>
    <x v="3"/>
    <x v="3"/>
    <x v="0"/>
    <n v="1"/>
    <n v="3546"/>
    <n v="3780"/>
    <n v="43920"/>
    <n v="46800"/>
    <n v="2880"/>
    <n v="540"/>
    <n v="44460"/>
    <n v="6.1538461538461542E-2"/>
  </r>
  <r>
    <x v="795"/>
    <x v="9"/>
    <x v="3"/>
    <x v="4"/>
    <x v="0"/>
    <n v="24"/>
    <n v="3546"/>
    <n v="3780"/>
    <n v="73008"/>
    <n v="77760"/>
    <n v="4752"/>
    <n v="864"/>
    <n v="73872"/>
    <n v="6.1111111111111109E-2"/>
  </r>
  <r>
    <x v="796"/>
    <x v="0"/>
    <x v="0"/>
    <x v="1"/>
    <x v="1"/>
    <n v="15"/>
    <n v="3978"/>
    <n v="4230"/>
    <n v="21492"/>
    <n v="23220"/>
    <n v="1728"/>
    <n v="567"/>
    <n v="22059"/>
    <n v="7.441860465116279E-2"/>
  </r>
  <r>
    <x v="796"/>
    <x v="5"/>
    <x v="3"/>
    <x v="12"/>
    <x v="0"/>
    <n v="20"/>
    <n v="3546"/>
    <n v="3780"/>
    <n v="3726"/>
    <n v="3960"/>
    <n v="234"/>
    <n v="36"/>
    <n v="3762"/>
    <n v="5.909090909090909E-2"/>
  </r>
  <r>
    <x v="797"/>
    <x v="0"/>
    <x v="0"/>
    <x v="15"/>
    <x v="1"/>
    <n v="1"/>
    <n v="5148"/>
    <n v="5490"/>
    <n v="142614"/>
    <n v="153900"/>
    <n v="11286"/>
    <n v="3591"/>
    <n v="146205"/>
    <n v="7.3333333333333334E-2"/>
  </r>
  <r>
    <x v="797"/>
    <x v="2"/>
    <x v="1"/>
    <x v="15"/>
    <x v="1"/>
    <n v="5"/>
    <n v="2196"/>
    <n v="2340"/>
    <n v="150120"/>
    <n v="162000"/>
    <n v="11880"/>
    <n v="3780"/>
    <n v="153900"/>
    <n v="7.3333333333333334E-2"/>
  </r>
  <r>
    <x v="797"/>
    <x v="6"/>
    <x v="2"/>
    <x v="4"/>
    <x v="0"/>
    <n v="2"/>
    <n v="3924"/>
    <n v="4230"/>
    <n v="48672"/>
    <n v="51840"/>
    <n v="3168"/>
    <n v="576"/>
    <n v="49248"/>
    <n v="6.1111111111111109E-2"/>
  </r>
  <r>
    <x v="797"/>
    <x v="1"/>
    <x v="0"/>
    <x v="6"/>
    <x v="0"/>
    <n v="15"/>
    <n v="3978"/>
    <n v="4230"/>
    <n v="35460"/>
    <n v="37800"/>
    <n v="2340"/>
    <n v="450"/>
    <n v="35910"/>
    <n v="6.1904761904761907E-2"/>
  </r>
  <r>
    <x v="798"/>
    <x v="5"/>
    <x v="3"/>
    <x v="0"/>
    <x v="0"/>
    <n v="24"/>
    <n v="2106"/>
    <n v="2250"/>
    <n v="2034"/>
    <n v="2160"/>
    <n v="126"/>
    <n v="18"/>
    <n v="2052"/>
    <n v="5.8333333333333334E-2"/>
  </r>
  <r>
    <x v="798"/>
    <x v="2"/>
    <x v="1"/>
    <x v="14"/>
    <x v="0"/>
    <n v="23"/>
    <n v="5148"/>
    <n v="5490"/>
    <n v="26568"/>
    <n v="28350"/>
    <n v="1782"/>
    <n v="364.5"/>
    <n v="26932.5"/>
    <n v="6.2857142857142861E-2"/>
  </r>
  <r>
    <x v="798"/>
    <x v="3"/>
    <x v="1"/>
    <x v="4"/>
    <x v="0"/>
    <n v="20"/>
    <n v="3546"/>
    <n v="3780"/>
    <n v="36504"/>
    <n v="38880"/>
    <n v="2376"/>
    <n v="432"/>
    <n v="36936"/>
    <n v="6.1111111111111109E-2"/>
  </r>
  <r>
    <x v="798"/>
    <x v="6"/>
    <x v="2"/>
    <x v="4"/>
    <x v="0"/>
    <n v="23"/>
    <n v="3546"/>
    <n v="3780"/>
    <n v="36504"/>
    <n v="38880"/>
    <n v="2376"/>
    <n v="432"/>
    <n v="36936"/>
    <n v="6.1111111111111109E-2"/>
  </r>
  <r>
    <x v="798"/>
    <x v="3"/>
    <x v="1"/>
    <x v="8"/>
    <x v="0"/>
    <n v="22"/>
    <n v="5148"/>
    <n v="5490"/>
    <n v="56628"/>
    <n v="60390"/>
    <n v="3762"/>
    <n v="742.5"/>
    <n v="57370.5"/>
    <n v="6.2295081967213117E-2"/>
  </r>
  <r>
    <x v="798"/>
    <x v="8"/>
    <x v="4"/>
    <x v="8"/>
    <x v="0"/>
    <n v="10"/>
    <n v="3384"/>
    <n v="3600"/>
    <n v="72072"/>
    <n v="76860"/>
    <n v="4788"/>
    <n v="945"/>
    <n v="73017"/>
    <n v="6.2295081967213117E-2"/>
  </r>
  <r>
    <x v="799"/>
    <x v="5"/>
    <x v="3"/>
    <x v="1"/>
    <x v="1"/>
    <n v="5"/>
    <n v="3042"/>
    <n v="3240"/>
    <n v="78804"/>
    <n v="85140"/>
    <n v="6336"/>
    <n v="2079"/>
    <n v="80883"/>
    <n v="7.441860465116279E-2"/>
  </r>
  <r>
    <x v="799"/>
    <x v="1"/>
    <x v="0"/>
    <x v="12"/>
    <x v="0"/>
    <n v="12"/>
    <n v="3978"/>
    <n v="4230"/>
    <n v="59616"/>
    <n v="63360"/>
    <n v="3744"/>
    <n v="576"/>
    <n v="60192"/>
    <n v="5.909090909090909E-2"/>
  </r>
  <r>
    <x v="800"/>
    <x v="9"/>
    <x v="3"/>
    <x v="5"/>
    <x v="0"/>
    <n v="19"/>
    <n v="3978"/>
    <n v="4230"/>
    <n v="29160"/>
    <n v="31050"/>
    <n v="1890"/>
    <n v="337.5"/>
    <n v="29497.5"/>
    <n v="6.0869565217391307E-2"/>
  </r>
  <r>
    <x v="800"/>
    <x v="7"/>
    <x v="4"/>
    <x v="12"/>
    <x v="0"/>
    <n v="18"/>
    <n v="3924"/>
    <n v="4230"/>
    <n v="40986"/>
    <n v="43560"/>
    <n v="2574"/>
    <n v="396"/>
    <n v="41382"/>
    <n v="5.909090909090909E-2"/>
  </r>
  <r>
    <x v="801"/>
    <x v="4"/>
    <x v="2"/>
    <x v="1"/>
    <x v="1"/>
    <n v="1"/>
    <n v="2952"/>
    <n v="3150"/>
    <n v="32238"/>
    <n v="34830"/>
    <n v="2592"/>
    <n v="850.5"/>
    <n v="33088.5"/>
    <n v="7.441860465116279E-2"/>
  </r>
  <r>
    <x v="801"/>
    <x v="2"/>
    <x v="1"/>
    <x v="16"/>
    <x v="0"/>
    <n v="15"/>
    <n v="3042"/>
    <n v="3240"/>
    <n v="74448"/>
    <n v="79200"/>
    <n v="4752"/>
    <n v="792"/>
    <n v="75240"/>
    <n v="0.06"/>
  </r>
  <r>
    <x v="801"/>
    <x v="3"/>
    <x v="1"/>
    <x v="15"/>
    <x v="1"/>
    <n v="4"/>
    <n v="3978"/>
    <n v="4230"/>
    <n v="15012"/>
    <n v="16200"/>
    <n v="1188"/>
    <n v="378"/>
    <n v="15390"/>
    <n v="7.3333333333333334E-2"/>
  </r>
  <r>
    <x v="801"/>
    <x v="4"/>
    <x v="2"/>
    <x v="7"/>
    <x v="0"/>
    <n v="16"/>
    <n v="2106"/>
    <n v="2250"/>
    <n v="11934"/>
    <n v="12690"/>
    <n v="756"/>
    <n v="121.5"/>
    <n v="12055.5"/>
    <n v="5.9574468085106386E-2"/>
  </r>
  <r>
    <x v="801"/>
    <x v="5"/>
    <x v="3"/>
    <x v="14"/>
    <x v="0"/>
    <n v="10"/>
    <n v="2034"/>
    <n v="2160"/>
    <n v="2952"/>
    <n v="3150"/>
    <n v="198"/>
    <n v="40.5"/>
    <n v="2992.5"/>
    <n v="6.2857142857142861E-2"/>
  </r>
  <r>
    <x v="801"/>
    <x v="7"/>
    <x v="4"/>
    <x v="6"/>
    <x v="0"/>
    <n v="21"/>
    <n v="4482"/>
    <n v="4770"/>
    <n v="31914"/>
    <n v="34020"/>
    <n v="2106"/>
    <n v="405"/>
    <n v="32319"/>
    <n v="6.1904761904761907E-2"/>
  </r>
  <r>
    <x v="801"/>
    <x v="7"/>
    <x v="4"/>
    <x v="11"/>
    <x v="0"/>
    <n v="7"/>
    <n v="3726"/>
    <n v="3960"/>
    <n v="21276"/>
    <n v="22680"/>
    <n v="1404"/>
    <n v="270"/>
    <n v="21546"/>
    <n v="6.1904761904761907E-2"/>
  </r>
  <r>
    <x v="801"/>
    <x v="0"/>
    <x v="0"/>
    <x v="9"/>
    <x v="0"/>
    <n v="22"/>
    <n v="2952"/>
    <n v="3150"/>
    <n v="23166"/>
    <n v="24750"/>
    <n v="1584"/>
    <n v="346.5"/>
    <n v="23512.5"/>
    <n v="6.4000000000000001E-2"/>
  </r>
  <r>
    <x v="801"/>
    <x v="6"/>
    <x v="2"/>
    <x v="8"/>
    <x v="0"/>
    <n v="15"/>
    <n v="3384"/>
    <n v="3600"/>
    <n v="30888"/>
    <n v="32940"/>
    <n v="2052"/>
    <n v="405"/>
    <n v="31293"/>
    <n v="6.2295081967213117E-2"/>
  </r>
  <r>
    <x v="802"/>
    <x v="8"/>
    <x v="4"/>
    <x v="4"/>
    <x v="0"/>
    <n v="7"/>
    <n v="3546"/>
    <n v="3780"/>
    <n v="6084"/>
    <n v="6480"/>
    <n v="396"/>
    <n v="72"/>
    <n v="6156"/>
    <n v="6.1111111111111109E-2"/>
  </r>
  <r>
    <x v="803"/>
    <x v="0"/>
    <x v="0"/>
    <x v="0"/>
    <x v="0"/>
    <n v="17"/>
    <n v="5148"/>
    <n v="5490"/>
    <n v="46782"/>
    <n v="49680"/>
    <n v="2898"/>
    <n v="414"/>
    <n v="47196"/>
    <n v="5.8333333333333334E-2"/>
  </r>
  <r>
    <x v="803"/>
    <x v="8"/>
    <x v="4"/>
    <x v="7"/>
    <x v="0"/>
    <n v="20"/>
    <n v="2034"/>
    <n v="2160"/>
    <n v="23868"/>
    <n v="25380"/>
    <n v="1512"/>
    <n v="243"/>
    <n v="24111"/>
    <n v="5.9574468085106386E-2"/>
  </r>
  <r>
    <x v="803"/>
    <x v="2"/>
    <x v="1"/>
    <x v="5"/>
    <x v="0"/>
    <n v="5"/>
    <n v="2196"/>
    <n v="2340"/>
    <n v="128304"/>
    <n v="136620"/>
    <n v="8316"/>
    <n v="1485"/>
    <n v="129789"/>
    <n v="6.0869565217391307E-2"/>
  </r>
  <r>
    <x v="803"/>
    <x v="7"/>
    <x v="4"/>
    <x v="0"/>
    <x v="0"/>
    <n v="14"/>
    <n v="3546"/>
    <n v="3780"/>
    <n v="30510"/>
    <n v="32400"/>
    <n v="1890"/>
    <n v="270"/>
    <n v="30780"/>
    <n v="5.8333333333333334E-2"/>
  </r>
  <r>
    <x v="803"/>
    <x v="7"/>
    <x v="4"/>
    <x v="10"/>
    <x v="0"/>
    <n v="6"/>
    <n v="3546"/>
    <n v="3780"/>
    <n v="80676"/>
    <n v="85860"/>
    <n v="5184"/>
    <n v="891"/>
    <n v="81567"/>
    <n v="6.0377358490566038E-2"/>
  </r>
  <r>
    <x v="803"/>
    <x v="8"/>
    <x v="4"/>
    <x v="9"/>
    <x v="0"/>
    <n v="22"/>
    <n v="7506"/>
    <n v="8100"/>
    <n v="8424"/>
    <n v="9000"/>
    <n v="576"/>
    <n v="126"/>
    <n v="8550"/>
    <n v="6.4000000000000001E-2"/>
  </r>
  <r>
    <x v="803"/>
    <x v="7"/>
    <x v="4"/>
    <x v="13"/>
    <x v="1"/>
    <n v="6"/>
    <n v="3924"/>
    <n v="4230"/>
    <n v="39240"/>
    <n v="42300"/>
    <n v="3060"/>
    <n v="945"/>
    <n v="40185"/>
    <n v="7.2340425531914887E-2"/>
  </r>
  <r>
    <x v="804"/>
    <x v="2"/>
    <x v="1"/>
    <x v="14"/>
    <x v="0"/>
    <n v="6"/>
    <n v="4482"/>
    <n v="4770"/>
    <n v="5904"/>
    <n v="6300"/>
    <n v="396"/>
    <n v="81"/>
    <n v="5985"/>
    <n v="6.2857142857142861E-2"/>
  </r>
  <r>
    <x v="804"/>
    <x v="8"/>
    <x v="4"/>
    <x v="0"/>
    <x v="0"/>
    <n v="2"/>
    <n v="3546"/>
    <n v="3780"/>
    <n v="6102"/>
    <n v="6480"/>
    <n v="378"/>
    <n v="54"/>
    <n v="6156"/>
    <n v="5.8333333333333334E-2"/>
  </r>
  <r>
    <x v="804"/>
    <x v="0"/>
    <x v="0"/>
    <x v="14"/>
    <x v="0"/>
    <n v="24"/>
    <n v="3726"/>
    <n v="3960"/>
    <n v="47232"/>
    <n v="50400"/>
    <n v="3168"/>
    <n v="648"/>
    <n v="47880"/>
    <n v="6.2857142857142861E-2"/>
  </r>
  <r>
    <x v="804"/>
    <x v="5"/>
    <x v="3"/>
    <x v="6"/>
    <x v="0"/>
    <n v="11"/>
    <n v="2106"/>
    <n v="2250"/>
    <n v="3546"/>
    <n v="3780"/>
    <n v="234"/>
    <n v="45"/>
    <n v="3591"/>
    <n v="6.1904761904761907E-2"/>
  </r>
  <r>
    <x v="804"/>
    <x v="1"/>
    <x v="0"/>
    <x v="8"/>
    <x v="0"/>
    <n v="10"/>
    <n v="3546"/>
    <n v="3780"/>
    <n v="123552"/>
    <n v="131760"/>
    <n v="8208"/>
    <n v="1620"/>
    <n v="125172"/>
    <n v="6.2295081967213117E-2"/>
  </r>
  <r>
    <x v="805"/>
    <x v="8"/>
    <x v="4"/>
    <x v="7"/>
    <x v="0"/>
    <n v="7"/>
    <n v="3384"/>
    <n v="3600"/>
    <n v="19890"/>
    <n v="21150"/>
    <n v="1260"/>
    <n v="202.5"/>
    <n v="20092.5"/>
    <n v="5.9574468085106386E-2"/>
  </r>
  <r>
    <x v="805"/>
    <x v="0"/>
    <x v="0"/>
    <x v="13"/>
    <x v="1"/>
    <n v="22"/>
    <n v="2106"/>
    <n v="2250"/>
    <n v="47088"/>
    <n v="50760"/>
    <n v="3672"/>
    <n v="1134"/>
    <n v="48222"/>
    <n v="7.2340425531914887E-2"/>
  </r>
  <r>
    <x v="805"/>
    <x v="3"/>
    <x v="1"/>
    <x v="1"/>
    <x v="1"/>
    <n v="7"/>
    <n v="3924"/>
    <n v="4230"/>
    <n v="10746"/>
    <n v="11610"/>
    <n v="864"/>
    <n v="283.5"/>
    <n v="11029.5"/>
    <n v="7.441860465116279E-2"/>
  </r>
  <r>
    <x v="806"/>
    <x v="1"/>
    <x v="0"/>
    <x v="14"/>
    <x v="0"/>
    <n v="18"/>
    <n v="3582"/>
    <n v="3870"/>
    <n v="32472"/>
    <n v="34650"/>
    <n v="2178"/>
    <n v="445.5"/>
    <n v="32917.5"/>
    <n v="6.2857142857142861E-2"/>
  </r>
  <r>
    <x v="807"/>
    <x v="7"/>
    <x v="4"/>
    <x v="14"/>
    <x v="0"/>
    <n v="12"/>
    <n v="3582"/>
    <n v="3870"/>
    <n v="67896"/>
    <n v="72450"/>
    <n v="4554"/>
    <n v="931.5"/>
    <n v="68827.5"/>
    <n v="6.2857142857142861E-2"/>
  </r>
  <r>
    <x v="807"/>
    <x v="1"/>
    <x v="0"/>
    <x v="7"/>
    <x v="0"/>
    <n v="19"/>
    <n v="3726"/>
    <n v="3960"/>
    <n v="83538"/>
    <n v="88830"/>
    <n v="5292"/>
    <n v="850.5"/>
    <n v="84388.5"/>
    <n v="5.9574468085106386E-2"/>
  </r>
  <r>
    <x v="807"/>
    <x v="0"/>
    <x v="0"/>
    <x v="11"/>
    <x v="0"/>
    <n v="23"/>
    <n v="3582"/>
    <n v="3870"/>
    <n v="10638"/>
    <n v="11340"/>
    <n v="702"/>
    <n v="135"/>
    <n v="10773"/>
    <n v="6.1904761904761907E-2"/>
  </r>
  <r>
    <x v="807"/>
    <x v="1"/>
    <x v="0"/>
    <x v="13"/>
    <x v="1"/>
    <n v="3"/>
    <n v="2952"/>
    <n v="3150"/>
    <n v="11772"/>
    <n v="12690"/>
    <n v="918"/>
    <n v="283.5"/>
    <n v="12055.5"/>
    <n v="7.2340425531914887E-2"/>
  </r>
  <r>
    <x v="807"/>
    <x v="4"/>
    <x v="2"/>
    <x v="0"/>
    <x v="0"/>
    <n v="24"/>
    <n v="3978"/>
    <n v="4230"/>
    <n v="30510"/>
    <n v="32400"/>
    <n v="1890"/>
    <n v="270"/>
    <n v="30780"/>
    <n v="5.8333333333333334E-2"/>
  </r>
  <r>
    <x v="808"/>
    <x v="8"/>
    <x v="4"/>
    <x v="9"/>
    <x v="0"/>
    <n v="25"/>
    <n v="2034"/>
    <n v="2160"/>
    <n v="14742"/>
    <n v="15750"/>
    <n v="1008"/>
    <n v="220.5"/>
    <n v="14962.5"/>
    <n v="6.4000000000000001E-2"/>
  </r>
  <r>
    <x v="808"/>
    <x v="6"/>
    <x v="2"/>
    <x v="10"/>
    <x v="0"/>
    <n v="5"/>
    <n v="3924"/>
    <n v="4230"/>
    <n v="107568"/>
    <n v="114480"/>
    <n v="6912"/>
    <n v="1188"/>
    <n v="108756"/>
    <n v="6.0377358490566038E-2"/>
  </r>
  <r>
    <x v="808"/>
    <x v="5"/>
    <x v="3"/>
    <x v="13"/>
    <x v="1"/>
    <n v="2"/>
    <n v="5832"/>
    <n v="6210"/>
    <n v="90252"/>
    <n v="97290"/>
    <n v="7038"/>
    <n v="2173.5"/>
    <n v="92425.5"/>
    <n v="7.2340425531914887E-2"/>
  </r>
  <r>
    <x v="808"/>
    <x v="3"/>
    <x v="1"/>
    <x v="1"/>
    <x v="1"/>
    <n v="14"/>
    <n v="3546"/>
    <n v="3780"/>
    <n v="53730"/>
    <n v="58050"/>
    <n v="4320"/>
    <n v="1417.5"/>
    <n v="55147.5"/>
    <n v="7.441860465116279E-2"/>
  </r>
  <r>
    <x v="808"/>
    <x v="9"/>
    <x v="3"/>
    <x v="15"/>
    <x v="1"/>
    <n v="6"/>
    <n v="2034"/>
    <n v="2160"/>
    <n v="52542"/>
    <n v="56700"/>
    <n v="4158"/>
    <n v="1323"/>
    <n v="53865"/>
    <n v="7.3333333333333334E-2"/>
  </r>
  <r>
    <x v="808"/>
    <x v="3"/>
    <x v="1"/>
    <x v="13"/>
    <x v="1"/>
    <n v="13"/>
    <n v="2034"/>
    <n v="2160"/>
    <n v="90252"/>
    <n v="97290"/>
    <n v="7038"/>
    <n v="2173.5"/>
    <n v="92425.5"/>
    <n v="7.2340425531914887E-2"/>
  </r>
  <r>
    <x v="809"/>
    <x v="2"/>
    <x v="1"/>
    <x v="2"/>
    <x v="0"/>
    <n v="4"/>
    <n v="3042"/>
    <n v="3240"/>
    <n v="51714"/>
    <n v="54990"/>
    <n v="3276"/>
    <n v="526.5"/>
    <n v="52240.5"/>
    <n v="5.9574468085106386E-2"/>
  </r>
  <r>
    <x v="809"/>
    <x v="1"/>
    <x v="0"/>
    <x v="1"/>
    <x v="1"/>
    <n v="21"/>
    <n v="3042"/>
    <n v="3240"/>
    <n v="17910"/>
    <n v="19350"/>
    <n v="1440"/>
    <n v="472.5"/>
    <n v="18382.5"/>
    <n v="7.441860465116279E-2"/>
  </r>
  <r>
    <x v="809"/>
    <x v="0"/>
    <x v="0"/>
    <x v="5"/>
    <x v="0"/>
    <n v="16"/>
    <n v="3726"/>
    <n v="3960"/>
    <n v="40824"/>
    <n v="43470"/>
    <n v="2646"/>
    <n v="472.5"/>
    <n v="41296.5"/>
    <n v="6.0869565217391307E-2"/>
  </r>
  <r>
    <x v="810"/>
    <x v="1"/>
    <x v="0"/>
    <x v="13"/>
    <x v="1"/>
    <n v="10"/>
    <n v="2196"/>
    <n v="2340"/>
    <n v="74556"/>
    <n v="80370"/>
    <n v="5814"/>
    <n v="1795.5"/>
    <n v="76351.5"/>
    <n v="7.2340425531914887E-2"/>
  </r>
  <r>
    <x v="810"/>
    <x v="8"/>
    <x v="4"/>
    <x v="8"/>
    <x v="0"/>
    <n v="3"/>
    <n v="4482"/>
    <n v="4770"/>
    <n v="56628"/>
    <n v="60390"/>
    <n v="3762"/>
    <n v="742.5"/>
    <n v="57370.5"/>
    <n v="6.2295081967213117E-2"/>
  </r>
  <r>
    <x v="810"/>
    <x v="5"/>
    <x v="3"/>
    <x v="8"/>
    <x v="0"/>
    <n v="1"/>
    <n v="5148"/>
    <n v="5490"/>
    <n v="30888"/>
    <n v="32940"/>
    <n v="2052"/>
    <n v="405"/>
    <n v="31293"/>
    <n v="6.2295081967213117E-2"/>
  </r>
  <r>
    <x v="811"/>
    <x v="9"/>
    <x v="3"/>
    <x v="5"/>
    <x v="0"/>
    <n v="13"/>
    <n v="3978"/>
    <n v="4230"/>
    <n v="128304"/>
    <n v="136620"/>
    <n v="8316"/>
    <n v="1485"/>
    <n v="129789"/>
    <n v="6.0869565217391307E-2"/>
  </r>
  <r>
    <x v="811"/>
    <x v="7"/>
    <x v="4"/>
    <x v="13"/>
    <x v="1"/>
    <n v="15"/>
    <n v="2106"/>
    <n v="2250"/>
    <n v="58860"/>
    <n v="63450"/>
    <n v="4590"/>
    <n v="1417.5"/>
    <n v="60277.5"/>
    <n v="7.2340425531914887E-2"/>
  </r>
  <r>
    <x v="812"/>
    <x v="7"/>
    <x v="4"/>
    <x v="13"/>
    <x v="1"/>
    <n v="5"/>
    <n v="3978"/>
    <n v="4230"/>
    <n v="54936"/>
    <n v="59220"/>
    <n v="4284"/>
    <n v="1323"/>
    <n v="56259"/>
    <n v="7.2340425531914887E-2"/>
  </r>
  <r>
    <x v="812"/>
    <x v="0"/>
    <x v="0"/>
    <x v="16"/>
    <x v="0"/>
    <n v="25"/>
    <n v="2034"/>
    <n v="2160"/>
    <n v="16920"/>
    <n v="18000"/>
    <n v="1080"/>
    <n v="180"/>
    <n v="17100"/>
    <n v="0.06"/>
  </r>
  <r>
    <x v="813"/>
    <x v="1"/>
    <x v="0"/>
    <x v="1"/>
    <x v="1"/>
    <n v="8"/>
    <n v="2034"/>
    <n v="2160"/>
    <n v="46566"/>
    <n v="50310"/>
    <n v="3744"/>
    <n v="1228.5"/>
    <n v="47794.5"/>
    <n v="7.441860465116279E-2"/>
  </r>
  <r>
    <x v="813"/>
    <x v="3"/>
    <x v="1"/>
    <x v="8"/>
    <x v="0"/>
    <n v="21"/>
    <n v="3582"/>
    <n v="3870"/>
    <n v="102960"/>
    <n v="109800"/>
    <n v="6840"/>
    <n v="1350"/>
    <n v="104310"/>
    <n v="6.2295081967213117E-2"/>
  </r>
  <r>
    <x v="813"/>
    <x v="2"/>
    <x v="1"/>
    <x v="11"/>
    <x v="0"/>
    <n v="16"/>
    <n v="3978"/>
    <n v="4230"/>
    <n v="81558"/>
    <n v="86940"/>
    <n v="5382"/>
    <n v="1035"/>
    <n v="82593"/>
    <n v="6.1904761904761907E-2"/>
  </r>
  <r>
    <x v="813"/>
    <x v="6"/>
    <x v="2"/>
    <x v="6"/>
    <x v="0"/>
    <n v="23"/>
    <n v="2196"/>
    <n v="2340"/>
    <n v="49644"/>
    <n v="52920"/>
    <n v="3276"/>
    <n v="630"/>
    <n v="50274"/>
    <n v="6.1904761904761907E-2"/>
  </r>
  <r>
    <x v="814"/>
    <x v="6"/>
    <x v="2"/>
    <x v="9"/>
    <x v="0"/>
    <n v="22"/>
    <n v="3978"/>
    <n v="4230"/>
    <n v="50544"/>
    <n v="54000"/>
    <n v="3456"/>
    <n v="756"/>
    <n v="51300"/>
    <n v="6.4000000000000001E-2"/>
  </r>
  <r>
    <x v="814"/>
    <x v="6"/>
    <x v="2"/>
    <x v="5"/>
    <x v="0"/>
    <n v="13"/>
    <n v="3978"/>
    <n v="4230"/>
    <n v="34992"/>
    <n v="37260"/>
    <n v="2268"/>
    <n v="405"/>
    <n v="35397"/>
    <n v="6.0869565217391307E-2"/>
  </r>
  <r>
    <x v="814"/>
    <x v="2"/>
    <x v="1"/>
    <x v="3"/>
    <x v="0"/>
    <n v="27"/>
    <n v="3042"/>
    <n v="3240"/>
    <n v="43920"/>
    <n v="46800"/>
    <n v="2880"/>
    <n v="540"/>
    <n v="44460"/>
    <n v="6.1538461538461542E-2"/>
  </r>
  <r>
    <x v="814"/>
    <x v="2"/>
    <x v="1"/>
    <x v="16"/>
    <x v="0"/>
    <n v="27"/>
    <n v="3978"/>
    <n v="4230"/>
    <n v="60912"/>
    <n v="64800"/>
    <n v="3888"/>
    <n v="648"/>
    <n v="61560"/>
    <n v="0.06"/>
  </r>
  <r>
    <x v="814"/>
    <x v="0"/>
    <x v="0"/>
    <x v="4"/>
    <x v="0"/>
    <n v="27"/>
    <n v="3978"/>
    <n v="4230"/>
    <n v="30420"/>
    <n v="32400"/>
    <n v="1980"/>
    <n v="360"/>
    <n v="30780"/>
    <n v="6.1111111111111109E-2"/>
  </r>
  <r>
    <x v="814"/>
    <x v="0"/>
    <x v="0"/>
    <x v="1"/>
    <x v="1"/>
    <n v="27"/>
    <n v="5832"/>
    <n v="6210"/>
    <n v="32238"/>
    <n v="34830"/>
    <n v="2592"/>
    <n v="850.5"/>
    <n v="33088.5"/>
    <n v="7.441860465116279E-2"/>
  </r>
  <r>
    <x v="815"/>
    <x v="0"/>
    <x v="0"/>
    <x v="16"/>
    <x v="0"/>
    <n v="27"/>
    <n v="2196"/>
    <n v="2340"/>
    <n v="71064"/>
    <n v="75600"/>
    <n v="4536"/>
    <n v="756"/>
    <n v="71820"/>
    <n v="0.06"/>
  </r>
  <r>
    <x v="815"/>
    <x v="4"/>
    <x v="2"/>
    <x v="15"/>
    <x v="1"/>
    <n v="27"/>
    <n v="3546"/>
    <n v="3780"/>
    <n v="30024"/>
    <n v="32400"/>
    <n v="2376"/>
    <n v="756"/>
    <n v="30780"/>
    <n v="7.3333333333333334E-2"/>
  </r>
  <r>
    <x v="815"/>
    <x v="9"/>
    <x v="3"/>
    <x v="11"/>
    <x v="0"/>
    <n v="12"/>
    <n v="3582"/>
    <n v="3870"/>
    <n v="35460"/>
    <n v="37800"/>
    <n v="2340"/>
    <n v="450"/>
    <n v="35910"/>
    <n v="6.1904761904761907E-2"/>
  </r>
  <r>
    <x v="815"/>
    <x v="1"/>
    <x v="0"/>
    <x v="10"/>
    <x v="0"/>
    <n v="18"/>
    <n v="3978"/>
    <n v="4230"/>
    <n v="98604"/>
    <n v="104940"/>
    <n v="6336"/>
    <n v="1089"/>
    <n v="99693"/>
    <n v="6.0377358490566038E-2"/>
  </r>
  <r>
    <x v="816"/>
    <x v="1"/>
    <x v="0"/>
    <x v="12"/>
    <x v="0"/>
    <n v="8"/>
    <n v="3978"/>
    <n v="4230"/>
    <n v="3726"/>
    <n v="3960"/>
    <n v="234"/>
    <n v="36"/>
    <n v="3762"/>
    <n v="5.909090909090909E-2"/>
  </r>
  <r>
    <x v="816"/>
    <x v="8"/>
    <x v="4"/>
    <x v="8"/>
    <x v="0"/>
    <n v="21"/>
    <n v="2034"/>
    <n v="2160"/>
    <n v="5148"/>
    <n v="5490"/>
    <n v="342"/>
    <n v="67.5"/>
    <n v="5215.5"/>
    <n v="6.2295081967213117E-2"/>
  </r>
  <r>
    <x v="816"/>
    <x v="1"/>
    <x v="0"/>
    <x v="8"/>
    <x v="0"/>
    <n v="25"/>
    <n v="3042"/>
    <n v="3240"/>
    <n v="113256"/>
    <n v="120780"/>
    <n v="7524"/>
    <n v="1485"/>
    <n v="114741"/>
    <n v="6.2295081967213117E-2"/>
  </r>
  <r>
    <x v="817"/>
    <x v="8"/>
    <x v="4"/>
    <x v="5"/>
    <x v="0"/>
    <n v="12"/>
    <n v="5148"/>
    <n v="5490"/>
    <n v="52488"/>
    <n v="55890"/>
    <n v="3402"/>
    <n v="607.5"/>
    <n v="53095.5"/>
    <n v="6.0869565217391307E-2"/>
  </r>
  <r>
    <x v="817"/>
    <x v="4"/>
    <x v="2"/>
    <x v="6"/>
    <x v="0"/>
    <n v="9"/>
    <n v="2106"/>
    <n v="2250"/>
    <n v="14184"/>
    <n v="15120"/>
    <n v="936"/>
    <n v="180"/>
    <n v="14364"/>
    <n v="6.1904761904761907E-2"/>
  </r>
  <r>
    <x v="817"/>
    <x v="5"/>
    <x v="3"/>
    <x v="3"/>
    <x v="0"/>
    <n v="23"/>
    <n v="4482"/>
    <n v="4770"/>
    <n v="39528"/>
    <n v="42120"/>
    <n v="2592"/>
    <n v="486"/>
    <n v="40014"/>
    <n v="6.1538461538461542E-2"/>
  </r>
  <r>
    <x v="817"/>
    <x v="8"/>
    <x v="4"/>
    <x v="3"/>
    <x v="0"/>
    <n v="23"/>
    <n v="3546"/>
    <n v="3780"/>
    <n v="28548"/>
    <n v="30420"/>
    <n v="1872"/>
    <n v="351"/>
    <n v="28899"/>
    <n v="6.1538461538461542E-2"/>
  </r>
  <r>
    <x v="818"/>
    <x v="1"/>
    <x v="0"/>
    <x v="9"/>
    <x v="0"/>
    <n v="20"/>
    <n v="4482"/>
    <n v="4770"/>
    <n v="12636"/>
    <n v="13500"/>
    <n v="864"/>
    <n v="189"/>
    <n v="12825"/>
    <n v="6.4000000000000001E-2"/>
  </r>
  <r>
    <x v="818"/>
    <x v="4"/>
    <x v="2"/>
    <x v="12"/>
    <x v="0"/>
    <n v="25"/>
    <n v="4482"/>
    <n v="4770"/>
    <n v="14904"/>
    <n v="15840"/>
    <n v="936"/>
    <n v="144"/>
    <n v="15048"/>
    <n v="5.909090909090909E-2"/>
  </r>
  <r>
    <x v="818"/>
    <x v="7"/>
    <x v="4"/>
    <x v="8"/>
    <x v="0"/>
    <n v="4"/>
    <n v="2034"/>
    <n v="2160"/>
    <n v="56628"/>
    <n v="60390"/>
    <n v="3762"/>
    <n v="742.5"/>
    <n v="57370.5"/>
    <n v="6.2295081967213117E-2"/>
  </r>
  <r>
    <x v="819"/>
    <x v="1"/>
    <x v="0"/>
    <x v="0"/>
    <x v="0"/>
    <n v="24"/>
    <n v="3978"/>
    <n v="4230"/>
    <n v="36612"/>
    <n v="38880"/>
    <n v="2268"/>
    <n v="324"/>
    <n v="36936"/>
    <n v="5.8333333333333334E-2"/>
  </r>
  <r>
    <x v="819"/>
    <x v="5"/>
    <x v="3"/>
    <x v="16"/>
    <x v="0"/>
    <n v="24"/>
    <n v="5832"/>
    <n v="6210"/>
    <n v="71064"/>
    <n v="75600"/>
    <n v="4536"/>
    <n v="756"/>
    <n v="71820"/>
    <n v="0.06"/>
  </r>
  <r>
    <x v="820"/>
    <x v="2"/>
    <x v="1"/>
    <x v="16"/>
    <x v="0"/>
    <n v="16"/>
    <n v="3978"/>
    <n v="4230"/>
    <n v="60912"/>
    <n v="64800"/>
    <n v="3888"/>
    <n v="648"/>
    <n v="61560"/>
    <n v="0.06"/>
  </r>
  <r>
    <x v="820"/>
    <x v="1"/>
    <x v="0"/>
    <x v="4"/>
    <x v="0"/>
    <n v="6"/>
    <n v="3978"/>
    <n v="4230"/>
    <n v="60840"/>
    <n v="64800"/>
    <n v="3960"/>
    <n v="720"/>
    <n v="61560"/>
    <n v="6.1111111111111109E-2"/>
  </r>
  <r>
    <x v="820"/>
    <x v="0"/>
    <x v="0"/>
    <x v="12"/>
    <x v="0"/>
    <n v="4"/>
    <n v="5148"/>
    <n v="5490"/>
    <n v="29808"/>
    <n v="31680"/>
    <n v="1872"/>
    <n v="288"/>
    <n v="30096"/>
    <n v="5.909090909090909E-2"/>
  </r>
  <r>
    <x v="820"/>
    <x v="9"/>
    <x v="3"/>
    <x v="10"/>
    <x v="0"/>
    <n v="24"/>
    <n v="5832"/>
    <n v="6210"/>
    <n v="94122"/>
    <n v="100170"/>
    <n v="6048"/>
    <n v="1039.5"/>
    <n v="95161.5"/>
    <n v="6.0377358490566038E-2"/>
  </r>
  <r>
    <x v="820"/>
    <x v="9"/>
    <x v="3"/>
    <x v="14"/>
    <x v="0"/>
    <n v="21"/>
    <n v="2034"/>
    <n v="2160"/>
    <n v="17712"/>
    <n v="18900"/>
    <n v="1188"/>
    <n v="243"/>
    <n v="17955"/>
    <n v="6.2857142857142861E-2"/>
  </r>
  <r>
    <x v="820"/>
    <x v="4"/>
    <x v="2"/>
    <x v="0"/>
    <x v="0"/>
    <n v="13"/>
    <n v="5832"/>
    <n v="6210"/>
    <n v="42714"/>
    <n v="45360"/>
    <n v="2646"/>
    <n v="378"/>
    <n v="43092"/>
    <n v="5.8333333333333334E-2"/>
  </r>
  <r>
    <x v="821"/>
    <x v="6"/>
    <x v="2"/>
    <x v="15"/>
    <x v="1"/>
    <n v="2"/>
    <n v="3546"/>
    <n v="3780"/>
    <n v="127602"/>
    <n v="137700"/>
    <n v="10098"/>
    <n v="3213"/>
    <n v="130815"/>
    <n v="7.3333333333333334E-2"/>
  </r>
  <r>
    <x v="821"/>
    <x v="5"/>
    <x v="3"/>
    <x v="8"/>
    <x v="0"/>
    <n v="20"/>
    <n v="3726"/>
    <n v="3960"/>
    <n v="123552"/>
    <n v="131760"/>
    <n v="8208"/>
    <n v="1620"/>
    <n v="125172"/>
    <n v="6.2295081967213117E-2"/>
  </r>
  <r>
    <x v="822"/>
    <x v="7"/>
    <x v="4"/>
    <x v="3"/>
    <x v="0"/>
    <n v="21"/>
    <n v="3978"/>
    <n v="4230"/>
    <n v="10980"/>
    <n v="11700"/>
    <n v="720"/>
    <n v="135"/>
    <n v="11115"/>
    <n v="6.1538461538461542E-2"/>
  </r>
  <r>
    <x v="823"/>
    <x v="5"/>
    <x v="3"/>
    <x v="7"/>
    <x v="0"/>
    <n v="12"/>
    <n v="3042"/>
    <n v="3240"/>
    <n v="99450"/>
    <n v="105750"/>
    <n v="6300"/>
    <n v="1012.5"/>
    <n v="100462.5"/>
    <n v="5.9574468085106386E-2"/>
  </r>
  <r>
    <x v="823"/>
    <x v="4"/>
    <x v="2"/>
    <x v="2"/>
    <x v="0"/>
    <n v="23"/>
    <n v="3546"/>
    <n v="3780"/>
    <n v="95472"/>
    <n v="101520"/>
    <n v="6048"/>
    <n v="972"/>
    <n v="96444"/>
    <n v="5.9574468085106386E-2"/>
  </r>
  <r>
    <x v="823"/>
    <x v="2"/>
    <x v="1"/>
    <x v="11"/>
    <x v="0"/>
    <n v="23"/>
    <n v="4482"/>
    <n v="4770"/>
    <n v="67374"/>
    <n v="71820"/>
    <n v="4446"/>
    <n v="855"/>
    <n v="68229"/>
    <n v="6.1904761904761907E-2"/>
  </r>
  <r>
    <x v="824"/>
    <x v="2"/>
    <x v="1"/>
    <x v="12"/>
    <x v="0"/>
    <n v="24"/>
    <n v="3924"/>
    <n v="4230"/>
    <n v="85698"/>
    <n v="91080"/>
    <n v="5382"/>
    <n v="828"/>
    <n v="86526"/>
    <n v="5.909090909090909E-2"/>
  </r>
  <r>
    <x v="824"/>
    <x v="0"/>
    <x v="0"/>
    <x v="8"/>
    <x v="0"/>
    <n v="25"/>
    <n v="2952"/>
    <n v="3150"/>
    <n v="123552"/>
    <n v="131760"/>
    <n v="8208"/>
    <n v="1620"/>
    <n v="125172"/>
    <n v="6.2295081967213117E-2"/>
  </r>
  <r>
    <x v="825"/>
    <x v="0"/>
    <x v="0"/>
    <x v="14"/>
    <x v="0"/>
    <n v="17"/>
    <n v="3726"/>
    <n v="3960"/>
    <n v="47232"/>
    <n v="50400"/>
    <n v="3168"/>
    <n v="648"/>
    <n v="47880"/>
    <n v="6.2857142857142861E-2"/>
  </r>
  <r>
    <x v="825"/>
    <x v="9"/>
    <x v="3"/>
    <x v="8"/>
    <x v="0"/>
    <n v="21"/>
    <n v="3978"/>
    <n v="4230"/>
    <n v="97812"/>
    <n v="104310"/>
    <n v="6498"/>
    <n v="1282.5"/>
    <n v="99094.5"/>
    <n v="6.2295081967213117E-2"/>
  </r>
  <r>
    <x v="825"/>
    <x v="4"/>
    <x v="2"/>
    <x v="14"/>
    <x v="0"/>
    <n v="9"/>
    <n v="3726"/>
    <n v="3960"/>
    <n v="47232"/>
    <n v="50400"/>
    <n v="3168"/>
    <n v="648"/>
    <n v="47880"/>
    <n v="6.2857142857142861E-2"/>
  </r>
  <r>
    <x v="825"/>
    <x v="2"/>
    <x v="1"/>
    <x v="16"/>
    <x v="0"/>
    <n v="11"/>
    <n v="4482"/>
    <n v="4770"/>
    <n v="47376"/>
    <n v="50400"/>
    <n v="3024"/>
    <n v="504"/>
    <n v="47880"/>
    <n v="0.06"/>
  </r>
  <r>
    <x v="826"/>
    <x v="1"/>
    <x v="0"/>
    <x v="7"/>
    <x v="0"/>
    <n v="4"/>
    <n v="3582"/>
    <n v="3870"/>
    <n v="91494"/>
    <n v="97290"/>
    <n v="5796"/>
    <n v="931.5"/>
    <n v="92425.5"/>
    <n v="5.9574468085106386E-2"/>
  </r>
  <r>
    <x v="826"/>
    <x v="6"/>
    <x v="2"/>
    <x v="5"/>
    <x v="0"/>
    <n v="22"/>
    <n v="4482"/>
    <n v="4770"/>
    <n v="40824"/>
    <n v="43470"/>
    <n v="2646"/>
    <n v="472.5"/>
    <n v="41296.5"/>
    <n v="6.0869565217391307E-2"/>
  </r>
  <r>
    <x v="826"/>
    <x v="9"/>
    <x v="3"/>
    <x v="2"/>
    <x v="0"/>
    <n v="15"/>
    <n v="3924"/>
    <n v="4230"/>
    <n v="71604"/>
    <n v="76140"/>
    <n v="4536"/>
    <n v="729"/>
    <n v="72333"/>
    <n v="5.9574468085106386E-2"/>
  </r>
  <r>
    <x v="827"/>
    <x v="2"/>
    <x v="1"/>
    <x v="3"/>
    <x v="0"/>
    <n v="23"/>
    <n v="7506"/>
    <n v="8100"/>
    <n v="4392"/>
    <n v="4680"/>
    <n v="288"/>
    <n v="54"/>
    <n v="4446"/>
    <n v="6.1538461538461542E-2"/>
  </r>
  <r>
    <x v="827"/>
    <x v="8"/>
    <x v="4"/>
    <x v="16"/>
    <x v="0"/>
    <n v="9"/>
    <n v="3546"/>
    <n v="3780"/>
    <n v="81216"/>
    <n v="86400"/>
    <n v="5184"/>
    <n v="864"/>
    <n v="82080"/>
    <n v="0.06"/>
  </r>
  <r>
    <x v="827"/>
    <x v="3"/>
    <x v="1"/>
    <x v="9"/>
    <x v="0"/>
    <n v="7"/>
    <n v="3042"/>
    <n v="3240"/>
    <n v="23166"/>
    <n v="24750"/>
    <n v="1584"/>
    <n v="346.5"/>
    <n v="23512.5"/>
    <n v="6.4000000000000001E-2"/>
  </r>
  <r>
    <x v="827"/>
    <x v="4"/>
    <x v="2"/>
    <x v="0"/>
    <x v="0"/>
    <n v="25"/>
    <n v="3042"/>
    <n v="3240"/>
    <n v="32544"/>
    <n v="34560"/>
    <n v="2016"/>
    <n v="288"/>
    <n v="32832"/>
    <n v="5.8333333333333334E-2"/>
  </r>
  <r>
    <x v="827"/>
    <x v="6"/>
    <x v="2"/>
    <x v="1"/>
    <x v="1"/>
    <n v="10"/>
    <n v="3978"/>
    <n v="4230"/>
    <n v="14328"/>
    <n v="15480"/>
    <n v="1152"/>
    <n v="378"/>
    <n v="14706"/>
    <n v="7.441860465116279E-2"/>
  </r>
  <r>
    <x v="827"/>
    <x v="9"/>
    <x v="3"/>
    <x v="1"/>
    <x v="1"/>
    <n v="8"/>
    <n v="5148"/>
    <n v="5490"/>
    <n v="60894"/>
    <n v="65790"/>
    <n v="4896"/>
    <n v="1606.5"/>
    <n v="62500.5"/>
    <n v="7.441860465116279E-2"/>
  </r>
  <r>
    <x v="828"/>
    <x v="3"/>
    <x v="1"/>
    <x v="7"/>
    <x v="0"/>
    <n v="18"/>
    <n v="3042"/>
    <n v="3240"/>
    <n v="63648"/>
    <n v="67680"/>
    <n v="4032"/>
    <n v="648"/>
    <n v="64296"/>
    <n v="5.9574468085106386E-2"/>
  </r>
  <r>
    <x v="828"/>
    <x v="2"/>
    <x v="1"/>
    <x v="13"/>
    <x v="1"/>
    <n v="8"/>
    <n v="5148"/>
    <n v="5490"/>
    <n v="39240"/>
    <n v="42300"/>
    <n v="3060"/>
    <n v="945"/>
    <n v="40185"/>
    <n v="7.2340425531914887E-2"/>
  </r>
  <r>
    <x v="829"/>
    <x v="9"/>
    <x v="3"/>
    <x v="12"/>
    <x v="0"/>
    <n v="25"/>
    <n v="7506"/>
    <n v="8100"/>
    <n v="59616"/>
    <n v="63360"/>
    <n v="3744"/>
    <n v="576"/>
    <n v="60192"/>
    <n v="5.909090909090909E-2"/>
  </r>
  <r>
    <x v="829"/>
    <x v="8"/>
    <x v="4"/>
    <x v="13"/>
    <x v="1"/>
    <n v="7"/>
    <n v="3042"/>
    <n v="3240"/>
    <n v="39240"/>
    <n v="42300"/>
    <n v="3060"/>
    <n v="945"/>
    <n v="40185"/>
    <n v="7.2340425531914887E-2"/>
  </r>
  <r>
    <x v="829"/>
    <x v="0"/>
    <x v="0"/>
    <x v="11"/>
    <x v="0"/>
    <n v="17"/>
    <n v="3978"/>
    <n v="4230"/>
    <n v="14184"/>
    <n v="15120"/>
    <n v="936"/>
    <n v="180"/>
    <n v="14364"/>
    <n v="6.1904761904761907E-2"/>
  </r>
  <r>
    <x v="830"/>
    <x v="5"/>
    <x v="3"/>
    <x v="8"/>
    <x v="0"/>
    <n v="3"/>
    <n v="2952"/>
    <n v="3150"/>
    <n v="10296"/>
    <n v="10980"/>
    <n v="684"/>
    <n v="135"/>
    <n v="10431"/>
    <n v="6.2295081967213117E-2"/>
  </r>
  <r>
    <x v="830"/>
    <x v="1"/>
    <x v="0"/>
    <x v="12"/>
    <x v="0"/>
    <n v="13"/>
    <n v="2034"/>
    <n v="2160"/>
    <n v="52164"/>
    <n v="55440"/>
    <n v="3276"/>
    <n v="504"/>
    <n v="52668"/>
    <n v="5.909090909090909E-2"/>
  </r>
  <r>
    <x v="830"/>
    <x v="7"/>
    <x v="4"/>
    <x v="12"/>
    <x v="0"/>
    <n v="17"/>
    <n v="3582"/>
    <n v="3870"/>
    <n v="7452"/>
    <n v="7920"/>
    <n v="468"/>
    <n v="72"/>
    <n v="7524"/>
    <n v="5.909090909090909E-2"/>
  </r>
  <r>
    <x v="830"/>
    <x v="6"/>
    <x v="2"/>
    <x v="5"/>
    <x v="0"/>
    <n v="22"/>
    <n v="3978"/>
    <n v="4230"/>
    <n v="139968"/>
    <n v="149040"/>
    <n v="9072"/>
    <n v="1620"/>
    <n v="141588"/>
    <n v="6.0869565217391307E-2"/>
  </r>
  <r>
    <x v="831"/>
    <x v="6"/>
    <x v="2"/>
    <x v="12"/>
    <x v="0"/>
    <n v="23"/>
    <n v="2196"/>
    <n v="2340"/>
    <n v="81972"/>
    <n v="87120"/>
    <n v="5148"/>
    <n v="792"/>
    <n v="82764"/>
    <n v="5.909090909090909E-2"/>
  </r>
  <r>
    <x v="831"/>
    <x v="9"/>
    <x v="3"/>
    <x v="16"/>
    <x v="0"/>
    <n v="1"/>
    <n v="2034"/>
    <n v="2160"/>
    <n v="60912"/>
    <n v="64800"/>
    <n v="3888"/>
    <n v="648"/>
    <n v="61560"/>
    <n v="0.06"/>
  </r>
  <r>
    <x v="831"/>
    <x v="4"/>
    <x v="2"/>
    <x v="14"/>
    <x v="0"/>
    <n v="25"/>
    <n v="5148"/>
    <n v="5490"/>
    <n v="35424"/>
    <n v="37800"/>
    <n v="2376"/>
    <n v="486"/>
    <n v="35910"/>
    <n v="6.2857142857142861E-2"/>
  </r>
  <r>
    <x v="831"/>
    <x v="2"/>
    <x v="1"/>
    <x v="16"/>
    <x v="0"/>
    <n v="22"/>
    <n v="3384"/>
    <n v="3600"/>
    <n v="84600"/>
    <n v="90000"/>
    <n v="5400"/>
    <n v="900"/>
    <n v="85500"/>
    <n v="0.06"/>
  </r>
  <r>
    <x v="832"/>
    <x v="6"/>
    <x v="2"/>
    <x v="3"/>
    <x v="0"/>
    <n v="2"/>
    <n v="3978"/>
    <n v="4230"/>
    <n v="6588"/>
    <n v="7020"/>
    <n v="432"/>
    <n v="81"/>
    <n v="6669"/>
    <n v="6.1538461538461542E-2"/>
  </r>
  <r>
    <x v="833"/>
    <x v="7"/>
    <x v="4"/>
    <x v="3"/>
    <x v="0"/>
    <n v="11"/>
    <n v="3582"/>
    <n v="3870"/>
    <n v="43920"/>
    <n v="46800"/>
    <n v="2880"/>
    <n v="540"/>
    <n v="44460"/>
    <n v="6.1538461538461542E-2"/>
  </r>
  <r>
    <x v="833"/>
    <x v="0"/>
    <x v="0"/>
    <x v="12"/>
    <x v="0"/>
    <n v="11"/>
    <n v="3546"/>
    <n v="3780"/>
    <n v="93150"/>
    <n v="99000"/>
    <n v="5850"/>
    <n v="900"/>
    <n v="94050"/>
    <n v="5.909090909090909E-2"/>
  </r>
  <r>
    <x v="833"/>
    <x v="3"/>
    <x v="1"/>
    <x v="9"/>
    <x v="0"/>
    <n v="1"/>
    <n v="7506"/>
    <n v="8100"/>
    <n v="21060"/>
    <n v="22500"/>
    <n v="1440"/>
    <n v="315"/>
    <n v="21375"/>
    <n v="6.4000000000000001E-2"/>
  </r>
  <r>
    <x v="833"/>
    <x v="9"/>
    <x v="3"/>
    <x v="16"/>
    <x v="0"/>
    <n v="14"/>
    <n v="3978"/>
    <n v="4230"/>
    <n v="13536"/>
    <n v="14400"/>
    <n v="864"/>
    <n v="144"/>
    <n v="13680"/>
    <n v="0.06"/>
  </r>
  <r>
    <x v="834"/>
    <x v="6"/>
    <x v="2"/>
    <x v="8"/>
    <x v="0"/>
    <n v="11"/>
    <n v="2034"/>
    <n v="2160"/>
    <n v="46332"/>
    <n v="49410"/>
    <n v="3078"/>
    <n v="607.5"/>
    <n v="46939.5"/>
    <n v="6.2295081967213117E-2"/>
  </r>
  <r>
    <x v="834"/>
    <x v="6"/>
    <x v="2"/>
    <x v="6"/>
    <x v="0"/>
    <n v="8"/>
    <n v="2952"/>
    <n v="3150"/>
    <n v="74466"/>
    <n v="79380"/>
    <n v="4914"/>
    <n v="945"/>
    <n v="75411"/>
    <n v="6.1904761904761907E-2"/>
  </r>
  <r>
    <x v="834"/>
    <x v="3"/>
    <x v="1"/>
    <x v="15"/>
    <x v="1"/>
    <n v="1"/>
    <n v="3546"/>
    <n v="3780"/>
    <n v="172638"/>
    <n v="186300"/>
    <n v="13662"/>
    <n v="4347"/>
    <n v="176985"/>
    <n v="7.3333333333333334E-2"/>
  </r>
  <r>
    <x v="835"/>
    <x v="8"/>
    <x v="4"/>
    <x v="12"/>
    <x v="0"/>
    <n v="24"/>
    <n v="3546"/>
    <n v="3780"/>
    <n v="3726"/>
    <n v="3960"/>
    <n v="234"/>
    <n v="36"/>
    <n v="3762"/>
    <n v="5.909090909090909E-2"/>
  </r>
  <r>
    <x v="835"/>
    <x v="9"/>
    <x v="3"/>
    <x v="11"/>
    <x v="0"/>
    <n v="15"/>
    <n v="3978"/>
    <n v="4230"/>
    <n v="31914"/>
    <n v="34020"/>
    <n v="2106"/>
    <n v="405"/>
    <n v="32319"/>
    <n v="6.1904761904761907E-2"/>
  </r>
  <r>
    <x v="835"/>
    <x v="6"/>
    <x v="2"/>
    <x v="13"/>
    <x v="1"/>
    <n v="20"/>
    <n v="3546"/>
    <n v="3780"/>
    <n v="35316"/>
    <n v="38070"/>
    <n v="2754"/>
    <n v="850.5"/>
    <n v="36166.5"/>
    <n v="7.2340425531914887E-2"/>
  </r>
  <r>
    <x v="835"/>
    <x v="1"/>
    <x v="0"/>
    <x v="12"/>
    <x v="0"/>
    <n v="1"/>
    <n v="5148"/>
    <n v="5490"/>
    <n v="81972"/>
    <n v="87120"/>
    <n v="5148"/>
    <n v="792"/>
    <n v="82764"/>
    <n v="5.909090909090909E-2"/>
  </r>
  <r>
    <x v="836"/>
    <x v="2"/>
    <x v="1"/>
    <x v="16"/>
    <x v="0"/>
    <n v="5"/>
    <n v="2196"/>
    <n v="2340"/>
    <n v="27072"/>
    <n v="28800"/>
    <n v="1728"/>
    <n v="288"/>
    <n v="27360"/>
    <n v="0.06"/>
  </r>
  <r>
    <x v="837"/>
    <x v="3"/>
    <x v="1"/>
    <x v="7"/>
    <x v="0"/>
    <n v="2"/>
    <n v="3924"/>
    <n v="4230"/>
    <n v="19890"/>
    <n v="21150"/>
    <n v="1260"/>
    <n v="202.5"/>
    <n v="20092.5"/>
    <n v="5.9574468085106386E-2"/>
  </r>
  <r>
    <x v="837"/>
    <x v="1"/>
    <x v="0"/>
    <x v="11"/>
    <x v="0"/>
    <n v="15"/>
    <n v="3978"/>
    <n v="4230"/>
    <n v="60282"/>
    <n v="64260"/>
    <n v="3978"/>
    <n v="765"/>
    <n v="61047"/>
    <n v="6.1904761904761907E-2"/>
  </r>
  <r>
    <x v="837"/>
    <x v="7"/>
    <x v="4"/>
    <x v="15"/>
    <x v="1"/>
    <n v="24"/>
    <n v="2106"/>
    <n v="2250"/>
    <n v="157626"/>
    <n v="170100"/>
    <n v="12474"/>
    <n v="3969"/>
    <n v="161595"/>
    <n v="7.3333333333333334E-2"/>
  </r>
  <r>
    <x v="838"/>
    <x v="7"/>
    <x v="4"/>
    <x v="7"/>
    <x v="0"/>
    <n v="23"/>
    <n v="5148"/>
    <n v="5490"/>
    <n v="19890"/>
    <n v="21150"/>
    <n v="1260"/>
    <n v="202.5"/>
    <n v="20092.5"/>
    <n v="5.9574468085106386E-2"/>
  </r>
  <r>
    <x v="838"/>
    <x v="6"/>
    <x v="2"/>
    <x v="3"/>
    <x v="0"/>
    <n v="20"/>
    <n v="3546"/>
    <n v="3780"/>
    <n v="4392"/>
    <n v="4680"/>
    <n v="288"/>
    <n v="54"/>
    <n v="4446"/>
    <n v="6.1538461538461542E-2"/>
  </r>
  <r>
    <x v="838"/>
    <x v="8"/>
    <x v="4"/>
    <x v="14"/>
    <x v="0"/>
    <n v="23"/>
    <n v="3546"/>
    <n v="3780"/>
    <n v="44280"/>
    <n v="47250"/>
    <n v="2970"/>
    <n v="607.5"/>
    <n v="44887.5"/>
    <n v="6.2857142857142861E-2"/>
  </r>
  <r>
    <x v="838"/>
    <x v="2"/>
    <x v="1"/>
    <x v="13"/>
    <x v="1"/>
    <n v="22"/>
    <n v="5148"/>
    <n v="5490"/>
    <n v="82404"/>
    <n v="88830"/>
    <n v="6426"/>
    <n v="1984.5"/>
    <n v="84388.5"/>
    <n v="7.2340425531914887E-2"/>
  </r>
  <r>
    <x v="838"/>
    <x v="0"/>
    <x v="0"/>
    <x v="2"/>
    <x v="0"/>
    <n v="10"/>
    <n v="3384"/>
    <n v="3600"/>
    <n v="95472"/>
    <n v="101520"/>
    <n v="6048"/>
    <n v="972"/>
    <n v="96444"/>
    <n v="5.9574468085106386E-2"/>
  </r>
  <r>
    <x v="838"/>
    <x v="3"/>
    <x v="1"/>
    <x v="13"/>
    <x v="1"/>
    <n v="5"/>
    <n v="3042"/>
    <n v="3240"/>
    <n v="58860"/>
    <n v="63450"/>
    <n v="4590"/>
    <n v="1417.5"/>
    <n v="60277.5"/>
    <n v="7.2340425531914887E-2"/>
  </r>
  <r>
    <x v="839"/>
    <x v="6"/>
    <x v="2"/>
    <x v="4"/>
    <x v="0"/>
    <n v="12"/>
    <n v="3978"/>
    <n v="4230"/>
    <n v="48672"/>
    <n v="51840"/>
    <n v="3168"/>
    <n v="576"/>
    <n v="49248"/>
    <n v="6.1111111111111109E-2"/>
  </r>
  <r>
    <x v="839"/>
    <x v="7"/>
    <x v="4"/>
    <x v="6"/>
    <x v="0"/>
    <n v="19"/>
    <n v="3978"/>
    <n v="4230"/>
    <n v="60282"/>
    <n v="64260"/>
    <n v="3978"/>
    <n v="765"/>
    <n v="61047"/>
    <n v="6.1904761904761907E-2"/>
  </r>
  <r>
    <x v="840"/>
    <x v="7"/>
    <x v="4"/>
    <x v="0"/>
    <x v="0"/>
    <n v="18"/>
    <n v="3924"/>
    <n v="4230"/>
    <n v="42714"/>
    <n v="45360"/>
    <n v="2646"/>
    <n v="378"/>
    <n v="43092"/>
    <n v="5.8333333333333334E-2"/>
  </r>
  <r>
    <x v="840"/>
    <x v="5"/>
    <x v="3"/>
    <x v="7"/>
    <x v="0"/>
    <n v="1"/>
    <n v="2952"/>
    <n v="3150"/>
    <n v="35802"/>
    <n v="38070"/>
    <n v="2268"/>
    <n v="364.5"/>
    <n v="36166.5"/>
    <n v="5.9574468085106386E-2"/>
  </r>
  <r>
    <x v="840"/>
    <x v="8"/>
    <x v="4"/>
    <x v="3"/>
    <x v="0"/>
    <n v="15"/>
    <n v="3042"/>
    <n v="3240"/>
    <n v="26352"/>
    <n v="28080"/>
    <n v="1728"/>
    <n v="324"/>
    <n v="26676"/>
    <n v="6.1538461538461542E-2"/>
  </r>
  <r>
    <x v="841"/>
    <x v="3"/>
    <x v="1"/>
    <x v="14"/>
    <x v="0"/>
    <n v="4"/>
    <n v="3978"/>
    <n v="4230"/>
    <n v="38376"/>
    <n v="40950"/>
    <n v="2574"/>
    <n v="526.5"/>
    <n v="38902.5"/>
    <n v="6.2857142857142861E-2"/>
  </r>
  <r>
    <x v="841"/>
    <x v="2"/>
    <x v="1"/>
    <x v="1"/>
    <x v="1"/>
    <n v="16"/>
    <n v="2106"/>
    <n v="2250"/>
    <n v="82386"/>
    <n v="89010"/>
    <n v="6624"/>
    <n v="2173.5"/>
    <n v="84559.5"/>
    <n v="7.441860465116279E-2"/>
  </r>
  <r>
    <x v="842"/>
    <x v="5"/>
    <x v="3"/>
    <x v="0"/>
    <x v="0"/>
    <n v="10"/>
    <n v="2034"/>
    <n v="2160"/>
    <n v="14238"/>
    <n v="15120"/>
    <n v="882"/>
    <n v="126"/>
    <n v="14364"/>
    <n v="5.8333333333333334E-2"/>
  </r>
  <r>
    <x v="842"/>
    <x v="0"/>
    <x v="0"/>
    <x v="14"/>
    <x v="0"/>
    <n v="21"/>
    <n v="4482"/>
    <n v="4770"/>
    <n v="23616"/>
    <n v="25200"/>
    <n v="1584"/>
    <n v="324"/>
    <n v="23940"/>
    <n v="6.2857142857142861E-2"/>
  </r>
  <r>
    <x v="842"/>
    <x v="8"/>
    <x v="4"/>
    <x v="6"/>
    <x v="0"/>
    <n v="7"/>
    <n v="3726"/>
    <n v="3960"/>
    <n v="70920"/>
    <n v="75600"/>
    <n v="4680"/>
    <n v="900"/>
    <n v="71820"/>
    <n v="6.1904761904761907E-2"/>
  </r>
  <r>
    <x v="842"/>
    <x v="8"/>
    <x v="4"/>
    <x v="10"/>
    <x v="0"/>
    <n v="22"/>
    <n v="2952"/>
    <n v="3150"/>
    <n v="53784"/>
    <n v="57240"/>
    <n v="3456"/>
    <n v="594"/>
    <n v="54378"/>
    <n v="6.0377358490566038E-2"/>
  </r>
  <r>
    <x v="842"/>
    <x v="7"/>
    <x v="4"/>
    <x v="0"/>
    <x v="0"/>
    <n v="15"/>
    <n v="3384"/>
    <n v="3600"/>
    <n v="6102"/>
    <n v="6480"/>
    <n v="378"/>
    <n v="54"/>
    <n v="6156"/>
    <n v="5.8333333333333334E-2"/>
  </r>
  <r>
    <x v="842"/>
    <x v="6"/>
    <x v="2"/>
    <x v="10"/>
    <x v="0"/>
    <n v="7"/>
    <n v="3546"/>
    <n v="3780"/>
    <n v="71712"/>
    <n v="76320"/>
    <n v="4608"/>
    <n v="792"/>
    <n v="72504"/>
    <n v="6.0377358490566038E-2"/>
  </r>
  <r>
    <x v="842"/>
    <x v="5"/>
    <x v="3"/>
    <x v="14"/>
    <x v="0"/>
    <n v="17"/>
    <n v="5148"/>
    <n v="5490"/>
    <n v="35424"/>
    <n v="37800"/>
    <n v="2376"/>
    <n v="486"/>
    <n v="35910"/>
    <n v="6.2857142857142861E-2"/>
  </r>
  <r>
    <x v="843"/>
    <x v="5"/>
    <x v="3"/>
    <x v="0"/>
    <x v="0"/>
    <n v="20"/>
    <n v="2034"/>
    <n v="2160"/>
    <n v="8136"/>
    <n v="8640"/>
    <n v="504"/>
    <n v="72"/>
    <n v="8208"/>
    <n v="5.8333333333333334E-2"/>
  </r>
  <r>
    <x v="843"/>
    <x v="4"/>
    <x v="2"/>
    <x v="16"/>
    <x v="0"/>
    <n v="5"/>
    <n v="2196"/>
    <n v="2340"/>
    <n v="33840"/>
    <n v="36000"/>
    <n v="2160"/>
    <n v="360"/>
    <n v="34200"/>
    <n v="0.06"/>
  </r>
  <r>
    <x v="843"/>
    <x v="6"/>
    <x v="2"/>
    <x v="4"/>
    <x v="0"/>
    <n v="14"/>
    <n v="3546"/>
    <n v="3780"/>
    <n v="42588"/>
    <n v="45360"/>
    <n v="2772"/>
    <n v="504"/>
    <n v="43092"/>
    <n v="6.1111111111111109E-2"/>
  </r>
  <r>
    <x v="844"/>
    <x v="7"/>
    <x v="4"/>
    <x v="4"/>
    <x v="0"/>
    <n v="6"/>
    <n v="3546"/>
    <n v="3780"/>
    <n v="36504"/>
    <n v="38880"/>
    <n v="2376"/>
    <n v="432"/>
    <n v="36936"/>
    <n v="6.1111111111111109E-2"/>
  </r>
  <r>
    <x v="844"/>
    <x v="8"/>
    <x v="4"/>
    <x v="12"/>
    <x v="0"/>
    <n v="22"/>
    <n v="7506"/>
    <n v="8100"/>
    <n v="85698"/>
    <n v="91080"/>
    <n v="5382"/>
    <n v="828"/>
    <n v="86526"/>
    <n v="5.909090909090909E-2"/>
  </r>
  <r>
    <x v="844"/>
    <x v="1"/>
    <x v="0"/>
    <x v="10"/>
    <x v="0"/>
    <n v="6"/>
    <n v="3924"/>
    <n v="4230"/>
    <n v="107568"/>
    <n v="114480"/>
    <n v="6912"/>
    <n v="1188"/>
    <n v="108756"/>
    <n v="6.0377358490566038E-2"/>
  </r>
  <r>
    <x v="844"/>
    <x v="2"/>
    <x v="1"/>
    <x v="4"/>
    <x v="0"/>
    <n v="6"/>
    <n v="4482"/>
    <n v="4770"/>
    <n v="66924"/>
    <n v="71280"/>
    <n v="4356"/>
    <n v="792"/>
    <n v="67716"/>
    <n v="6.1111111111111109E-2"/>
  </r>
  <r>
    <x v="844"/>
    <x v="9"/>
    <x v="3"/>
    <x v="15"/>
    <x v="1"/>
    <n v="2"/>
    <n v="3546"/>
    <n v="3780"/>
    <n v="142614"/>
    <n v="153900"/>
    <n v="11286"/>
    <n v="3591"/>
    <n v="146205"/>
    <n v="7.3333333333333334E-2"/>
  </r>
  <r>
    <x v="845"/>
    <x v="1"/>
    <x v="0"/>
    <x v="0"/>
    <x v="0"/>
    <n v="24"/>
    <n v="3726"/>
    <n v="3960"/>
    <n v="20340"/>
    <n v="21600"/>
    <n v="1260"/>
    <n v="180"/>
    <n v="20520"/>
    <n v="5.8333333333333334E-2"/>
  </r>
  <r>
    <x v="845"/>
    <x v="2"/>
    <x v="1"/>
    <x v="1"/>
    <x v="1"/>
    <n v="11"/>
    <n v="2106"/>
    <n v="2250"/>
    <n v="28656"/>
    <n v="30960"/>
    <n v="2304"/>
    <n v="756"/>
    <n v="29412"/>
    <n v="7.441860465116279E-2"/>
  </r>
  <r>
    <x v="845"/>
    <x v="1"/>
    <x v="0"/>
    <x v="15"/>
    <x v="1"/>
    <n v="10"/>
    <n v="3546"/>
    <n v="3780"/>
    <n v="37530"/>
    <n v="40500"/>
    <n v="2970"/>
    <n v="945"/>
    <n v="38475"/>
    <n v="7.3333333333333334E-2"/>
  </r>
  <r>
    <x v="845"/>
    <x v="7"/>
    <x v="4"/>
    <x v="14"/>
    <x v="0"/>
    <n v="7"/>
    <n v="3384"/>
    <n v="3600"/>
    <n v="50184"/>
    <n v="53550"/>
    <n v="3366"/>
    <n v="688.5"/>
    <n v="50872.5"/>
    <n v="6.2857142857142861E-2"/>
  </r>
  <r>
    <x v="846"/>
    <x v="7"/>
    <x v="4"/>
    <x v="13"/>
    <x v="1"/>
    <n v="22"/>
    <n v="2106"/>
    <n v="2250"/>
    <n v="98100"/>
    <n v="105750"/>
    <n v="7650"/>
    <n v="2362.5"/>
    <n v="100462.5"/>
    <n v="7.2340425531914887E-2"/>
  </r>
  <r>
    <x v="847"/>
    <x v="3"/>
    <x v="1"/>
    <x v="5"/>
    <x v="0"/>
    <n v="7"/>
    <n v="3924"/>
    <n v="4230"/>
    <n v="5832"/>
    <n v="6210"/>
    <n v="378"/>
    <n v="67.5"/>
    <n v="5899.5"/>
    <n v="6.0869565217391307E-2"/>
  </r>
  <r>
    <x v="848"/>
    <x v="7"/>
    <x v="4"/>
    <x v="5"/>
    <x v="0"/>
    <n v="18"/>
    <n v="3582"/>
    <n v="3870"/>
    <n v="104976"/>
    <n v="111780"/>
    <n v="6804"/>
    <n v="1215"/>
    <n v="106191"/>
    <n v="6.0869565217391307E-2"/>
  </r>
  <r>
    <x v="848"/>
    <x v="0"/>
    <x v="0"/>
    <x v="15"/>
    <x v="1"/>
    <n v="12"/>
    <n v="3582"/>
    <n v="3870"/>
    <n v="22518"/>
    <n v="24300"/>
    <n v="1782"/>
    <n v="567"/>
    <n v="23085"/>
    <n v="7.3333333333333334E-2"/>
  </r>
  <r>
    <x v="849"/>
    <x v="7"/>
    <x v="4"/>
    <x v="11"/>
    <x v="0"/>
    <n v="19"/>
    <n v="3726"/>
    <n v="3960"/>
    <n v="46098"/>
    <n v="49140"/>
    <n v="3042"/>
    <n v="585"/>
    <n v="46683"/>
    <n v="6.1904761904761907E-2"/>
  </r>
  <r>
    <x v="849"/>
    <x v="8"/>
    <x v="4"/>
    <x v="9"/>
    <x v="0"/>
    <n v="23"/>
    <n v="3582"/>
    <n v="3870"/>
    <n v="52650"/>
    <n v="56250"/>
    <n v="3600"/>
    <n v="787.5"/>
    <n v="53437.5"/>
    <n v="6.4000000000000001E-2"/>
  </r>
  <r>
    <x v="849"/>
    <x v="7"/>
    <x v="4"/>
    <x v="15"/>
    <x v="1"/>
    <n v="3"/>
    <n v="2952"/>
    <n v="3150"/>
    <n v="82566"/>
    <n v="89100"/>
    <n v="6534"/>
    <n v="2079"/>
    <n v="84645"/>
    <n v="7.3333333333333334E-2"/>
  </r>
  <r>
    <x v="850"/>
    <x v="8"/>
    <x v="4"/>
    <x v="9"/>
    <x v="0"/>
    <n v="24"/>
    <n v="3978"/>
    <n v="4230"/>
    <n v="52650"/>
    <n v="56250"/>
    <n v="3600"/>
    <n v="787.5"/>
    <n v="53437.5"/>
    <n v="6.4000000000000001E-2"/>
  </r>
  <r>
    <x v="851"/>
    <x v="1"/>
    <x v="0"/>
    <x v="6"/>
    <x v="0"/>
    <n v="25"/>
    <n v="2034"/>
    <n v="2160"/>
    <n v="24822"/>
    <n v="26460"/>
    <n v="1638"/>
    <n v="315"/>
    <n v="25137"/>
    <n v="6.1904761904761907E-2"/>
  </r>
  <r>
    <x v="851"/>
    <x v="0"/>
    <x v="0"/>
    <x v="5"/>
    <x v="0"/>
    <n v="5"/>
    <n v="3924"/>
    <n v="4230"/>
    <n v="116640"/>
    <n v="124200"/>
    <n v="7560"/>
    <n v="1350"/>
    <n v="117990"/>
    <n v="6.0869565217391307E-2"/>
  </r>
  <r>
    <x v="851"/>
    <x v="2"/>
    <x v="1"/>
    <x v="14"/>
    <x v="0"/>
    <n v="2"/>
    <n v="5832"/>
    <n v="6210"/>
    <n v="38376"/>
    <n v="40950"/>
    <n v="2574"/>
    <n v="526.5"/>
    <n v="38902.5"/>
    <n v="6.2857142857142861E-2"/>
  </r>
  <r>
    <x v="852"/>
    <x v="9"/>
    <x v="3"/>
    <x v="12"/>
    <x v="0"/>
    <n v="14"/>
    <n v="3546"/>
    <n v="3780"/>
    <n v="74520"/>
    <n v="79200"/>
    <n v="4680"/>
    <n v="720"/>
    <n v="75240"/>
    <n v="5.909090909090909E-2"/>
  </r>
  <r>
    <x v="852"/>
    <x v="2"/>
    <x v="1"/>
    <x v="1"/>
    <x v="1"/>
    <n v="6"/>
    <n v="2034"/>
    <n v="2160"/>
    <n v="25074"/>
    <n v="27090"/>
    <n v="2016"/>
    <n v="661.5"/>
    <n v="25735.5"/>
    <n v="7.441860465116279E-2"/>
  </r>
  <r>
    <x v="852"/>
    <x v="6"/>
    <x v="2"/>
    <x v="10"/>
    <x v="0"/>
    <n v="13"/>
    <n v="2034"/>
    <n v="2160"/>
    <n v="58266"/>
    <n v="62010"/>
    <n v="3744"/>
    <n v="643.5"/>
    <n v="58909.5"/>
    <n v="6.0377358490566038E-2"/>
  </r>
  <r>
    <x v="852"/>
    <x v="6"/>
    <x v="2"/>
    <x v="9"/>
    <x v="0"/>
    <n v="4"/>
    <n v="3042"/>
    <n v="3240"/>
    <n v="52650"/>
    <n v="56250"/>
    <n v="3600"/>
    <n v="787.5"/>
    <n v="53437.5"/>
    <n v="6.4000000000000001E-2"/>
  </r>
  <r>
    <x v="853"/>
    <x v="3"/>
    <x v="1"/>
    <x v="15"/>
    <x v="1"/>
    <n v="21"/>
    <n v="3042"/>
    <n v="3240"/>
    <n v="120096"/>
    <n v="129600"/>
    <n v="9504"/>
    <n v="3024"/>
    <n v="123120"/>
    <n v="7.3333333333333334E-2"/>
  </r>
  <r>
    <x v="853"/>
    <x v="2"/>
    <x v="1"/>
    <x v="3"/>
    <x v="0"/>
    <n v="16"/>
    <n v="3726"/>
    <n v="3960"/>
    <n v="54900"/>
    <n v="58500"/>
    <n v="3600"/>
    <n v="675"/>
    <n v="55575"/>
    <n v="6.1538461538461542E-2"/>
  </r>
  <r>
    <x v="853"/>
    <x v="4"/>
    <x v="2"/>
    <x v="0"/>
    <x v="0"/>
    <n v="10"/>
    <n v="2196"/>
    <n v="2340"/>
    <n v="34578"/>
    <n v="36720"/>
    <n v="2142"/>
    <n v="306"/>
    <n v="34884"/>
    <n v="5.8333333333333334E-2"/>
  </r>
  <r>
    <x v="854"/>
    <x v="8"/>
    <x v="4"/>
    <x v="2"/>
    <x v="0"/>
    <n v="3"/>
    <n v="4482"/>
    <n v="4770"/>
    <n v="55692"/>
    <n v="59220"/>
    <n v="3528"/>
    <n v="567"/>
    <n v="56259"/>
    <n v="5.9574468085106386E-2"/>
  </r>
  <r>
    <x v="854"/>
    <x v="7"/>
    <x v="4"/>
    <x v="7"/>
    <x v="0"/>
    <n v="1"/>
    <n v="5148"/>
    <n v="5490"/>
    <n v="31824"/>
    <n v="33840"/>
    <n v="2016"/>
    <n v="324"/>
    <n v="32148"/>
    <n v="5.9574468085106386E-2"/>
  </r>
  <r>
    <x v="854"/>
    <x v="4"/>
    <x v="2"/>
    <x v="1"/>
    <x v="1"/>
    <n v="13"/>
    <n v="3978"/>
    <n v="4230"/>
    <n v="78804"/>
    <n v="85140"/>
    <n v="6336"/>
    <n v="2079"/>
    <n v="80883"/>
    <n v="7.441860465116279E-2"/>
  </r>
  <r>
    <x v="854"/>
    <x v="6"/>
    <x v="2"/>
    <x v="4"/>
    <x v="0"/>
    <n v="15"/>
    <n v="2106"/>
    <n v="2250"/>
    <n v="76050"/>
    <n v="81000"/>
    <n v="4950"/>
    <n v="900"/>
    <n v="76950"/>
    <n v="6.1111111111111109E-2"/>
  </r>
  <r>
    <x v="855"/>
    <x v="2"/>
    <x v="1"/>
    <x v="10"/>
    <x v="0"/>
    <n v="5"/>
    <n v="3978"/>
    <n v="4230"/>
    <n v="112050"/>
    <n v="119250"/>
    <n v="7200"/>
    <n v="1237.5"/>
    <n v="113287.5"/>
    <n v="6.0377358490566038E-2"/>
  </r>
  <r>
    <x v="855"/>
    <x v="1"/>
    <x v="0"/>
    <x v="12"/>
    <x v="0"/>
    <n v="25"/>
    <n v="2034"/>
    <n v="2160"/>
    <n v="33534"/>
    <n v="35640"/>
    <n v="2106"/>
    <n v="324"/>
    <n v="33858"/>
    <n v="5.909090909090909E-2"/>
  </r>
  <r>
    <x v="856"/>
    <x v="2"/>
    <x v="1"/>
    <x v="9"/>
    <x v="0"/>
    <n v="14"/>
    <n v="3978"/>
    <n v="4230"/>
    <n v="2106"/>
    <n v="2250"/>
    <n v="144"/>
    <n v="31.5"/>
    <n v="2137.5"/>
    <n v="6.4000000000000001E-2"/>
  </r>
  <r>
    <x v="856"/>
    <x v="4"/>
    <x v="2"/>
    <x v="16"/>
    <x v="0"/>
    <n v="11"/>
    <n v="2034"/>
    <n v="2160"/>
    <n v="77832"/>
    <n v="82800"/>
    <n v="4968"/>
    <n v="828"/>
    <n v="78660"/>
    <n v="0.06"/>
  </r>
  <r>
    <x v="857"/>
    <x v="9"/>
    <x v="3"/>
    <x v="13"/>
    <x v="1"/>
    <n v="8"/>
    <n v="2952"/>
    <n v="3150"/>
    <n v="62784"/>
    <n v="67680"/>
    <n v="4896"/>
    <n v="1512"/>
    <n v="64296"/>
    <n v="7.2340425531914887E-2"/>
  </r>
  <r>
    <x v="857"/>
    <x v="8"/>
    <x v="4"/>
    <x v="15"/>
    <x v="1"/>
    <n v="1"/>
    <n v="3546"/>
    <n v="3780"/>
    <n v="60048"/>
    <n v="64800"/>
    <n v="4752"/>
    <n v="1512"/>
    <n v="61560"/>
    <n v="7.3333333333333334E-2"/>
  </r>
  <r>
    <x v="857"/>
    <x v="1"/>
    <x v="0"/>
    <x v="13"/>
    <x v="1"/>
    <n v="24"/>
    <n v="3546"/>
    <n v="3780"/>
    <n v="74556"/>
    <n v="80370"/>
    <n v="5814"/>
    <n v="1795.5"/>
    <n v="76351.5"/>
    <n v="7.2340425531914887E-2"/>
  </r>
  <r>
    <x v="858"/>
    <x v="8"/>
    <x v="4"/>
    <x v="14"/>
    <x v="0"/>
    <n v="15"/>
    <n v="3978"/>
    <n v="4230"/>
    <n v="2952"/>
    <n v="3150"/>
    <n v="198"/>
    <n v="40.5"/>
    <n v="2992.5"/>
    <n v="6.2857142857142861E-2"/>
  </r>
  <r>
    <x v="858"/>
    <x v="3"/>
    <x v="1"/>
    <x v="5"/>
    <x v="0"/>
    <n v="20"/>
    <n v="3546"/>
    <n v="3780"/>
    <n v="145800"/>
    <n v="155250"/>
    <n v="9450"/>
    <n v="1687.5"/>
    <n v="147487.5"/>
    <n v="6.0869565217391307E-2"/>
  </r>
  <r>
    <x v="859"/>
    <x v="9"/>
    <x v="3"/>
    <x v="16"/>
    <x v="0"/>
    <n v="1"/>
    <n v="5148"/>
    <n v="5490"/>
    <n v="71064"/>
    <n v="75600"/>
    <n v="4536"/>
    <n v="756"/>
    <n v="71820"/>
    <n v="0.06"/>
  </r>
  <r>
    <x v="860"/>
    <x v="3"/>
    <x v="1"/>
    <x v="10"/>
    <x v="0"/>
    <n v="5"/>
    <n v="2196"/>
    <n v="2340"/>
    <n v="67230"/>
    <n v="71550"/>
    <n v="4320"/>
    <n v="742.5"/>
    <n v="67972.5"/>
    <n v="6.0377358490566038E-2"/>
  </r>
  <r>
    <x v="860"/>
    <x v="2"/>
    <x v="1"/>
    <x v="2"/>
    <x v="0"/>
    <n v="2"/>
    <n v="3924"/>
    <n v="4230"/>
    <n v="67626"/>
    <n v="71910"/>
    <n v="4284"/>
    <n v="688.5"/>
    <n v="68314.5"/>
    <n v="5.9574468085106386E-2"/>
  </r>
  <r>
    <x v="860"/>
    <x v="2"/>
    <x v="1"/>
    <x v="2"/>
    <x v="0"/>
    <n v="15"/>
    <n v="3978"/>
    <n v="4230"/>
    <n v="99450"/>
    <n v="105750"/>
    <n v="6300"/>
    <n v="1012.5"/>
    <n v="100462.5"/>
    <n v="5.9574468085106386E-2"/>
  </r>
  <r>
    <x v="860"/>
    <x v="2"/>
    <x v="1"/>
    <x v="15"/>
    <x v="1"/>
    <n v="24"/>
    <n v="2106"/>
    <n v="2250"/>
    <n v="7506"/>
    <n v="8100"/>
    <n v="594"/>
    <n v="189"/>
    <n v="7695"/>
    <n v="7.3333333333333334E-2"/>
  </r>
  <r>
    <x v="860"/>
    <x v="6"/>
    <x v="2"/>
    <x v="1"/>
    <x v="1"/>
    <n v="23"/>
    <n v="5148"/>
    <n v="5490"/>
    <n v="53730"/>
    <n v="58050"/>
    <n v="4320"/>
    <n v="1417.5"/>
    <n v="55147.5"/>
    <n v="7.441860465116279E-2"/>
  </r>
  <r>
    <x v="861"/>
    <x v="6"/>
    <x v="2"/>
    <x v="8"/>
    <x v="0"/>
    <n v="20"/>
    <n v="3546"/>
    <n v="3780"/>
    <n v="61776"/>
    <n v="65880"/>
    <n v="4104"/>
    <n v="810"/>
    <n v="62586"/>
    <n v="6.2295081967213117E-2"/>
  </r>
  <r>
    <x v="861"/>
    <x v="9"/>
    <x v="3"/>
    <x v="0"/>
    <x v="0"/>
    <n v="23"/>
    <n v="3546"/>
    <n v="3780"/>
    <n v="18306"/>
    <n v="19440"/>
    <n v="1134"/>
    <n v="162"/>
    <n v="18468"/>
    <n v="5.8333333333333334E-2"/>
  </r>
  <r>
    <x v="861"/>
    <x v="8"/>
    <x v="4"/>
    <x v="3"/>
    <x v="0"/>
    <n v="22"/>
    <n v="5148"/>
    <n v="5490"/>
    <n v="21960"/>
    <n v="23400"/>
    <n v="1440"/>
    <n v="270"/>
    <n v="22230"/>
    <n v="6.1538461538461542E-2"/>
  </r>
  <r>
    <x v="861"/>
    <x v="5"/>
    <x v="3"/>
    <x v="8"/>
    <x v="0"/>
    <n v="10"/>
    <n v="3384"/>
    <n v="3600"/>
    <n v="108108"/>
    <n v="115290"/>
    <n v="7182"/>
    <n v="1417.5"/>
    <n v="109525.5"/>
    <n v="6.2295081967213117E-2"/>
  </r>
  <r>
    <x v="861"/>
    <x v="2"/>
    <x v="1"/>
    <x v="4"/>
    <x v="0"/>
    <n v="5"/>
    <n v="3042"/>
    <n v="3240"/>
    <n v="18252"/>
    <n v="19440"/>
    <n v="1188"/>
    <n v="216"/>
    <n v="18468"/>
    <n v="6.1111111111111109E-2"/>
  </r>
  <r>
    <x v="861"/>
    <x v="3"/>
    <x v="1"/>
    <x v="13"/>
    <x v="1"/>
    <n v="12"/>
    <n v="3978"/>
    <n v="4230"/>
    <n v="35316"/>
    <n v="38070"/>
    <n v="2754"/>
    <n v="850.5"/>
    <n v="36166.5"/>
    <n v="7.2340425531914887E-2"/>
  </r>
  <r>
    <x v="861"/>
    <x v="3"/>
    <x v="1"/>
    <x v="0"/>
    <x v="0"/>
    <n v="19"/>
    <n v="3978"/>
    <n v="4230"/>
    <n v="46782"/>
    <n v="49680"/>
    <n v="2898"/>
    <n v="414"/>
    <n v="47196"/>
    <n v="5.8333333333333334E-2"/>
  </r>
  <r>
    <x v="861"/>
    <x v="0"/>
    <x v="0"/>
    <x v="5"/>
    <x v="0"/>
    <n v="18"/>
    <n v="3924"/>
    <n v="4230"/>
    <n v="17496"/>
    <n v="18630"/>
    <n v="1134"/>
    <n v="202.5"/>
    <n v="17698.5"/>
    <n v="6.0869565217391307E-2"/>
  </r>
  <r>
    <x v="861"/>
    <x v="7"/>
    <x v="4"/>
    <x v="9"/>
    <x v="0"/>
    <n v="1"/>
    <n v="2952"/>
    <n v="3150"/>
    <n v="25272"/>
    <n v="27000"/>
    <n v="1728"/>
    <n v="378"/>
    <n v="25650"/>
    <n v="6.4000000000000001E-2"/>
  </r>
  <r>
    <x v="861"/>
    <x v="8"/>
    <x v="4"/>
    <x v="16"/>
    <x v="0"/>
    <n v="15"/>
    <n v="3042"/>
    <n v="3240"/>
    <n v="40608"/>
    <n v="43200"/>
    <n v="2592"/>
    <n v="432"/>
    <n v="41040"/>
    <n v="0.06"/>
  </r>
  <r>
    <x v="862"/>
    <x v="1"/>
    <x v="0"/>
    <x v="6"/>
    <x v="0"/>
    <n v="4"/>
    <n v="3978"/>
    <n v="4230"/>
    <n v="56736"/>
    <n v="60480"/>
    <n v="3744"/>
    <n v="720"/>
    <n v="57456"/>
    <n v="6.1904761904761907E-2"/>
  </r>
  <r>
    <x v="862"/>
    <x v="2"/>
    <x v="1"/>
    <x v="2"/>
    <x v="0"/>
    <n v="16"/>
    <n v="2106"/>
    <n v="2250"/>
    <n v="75582"/>
    <n v="80370"/>
    <n v="4788"/>
    <n v="769.5"/>
    <n v="76351.5"/>
    <n v="5.9574468085106386E-2"/>
  </r>
  <r>
    <x v="863"/>
    <x v="4"/>
    <x v="2"/>
    <x v="14"/>
    <x v="0"/>
    <n v="10"/>
    <n v="2034"/>
    <n v="2160"/>
    <n v="41328"/>
    <n v="44100"/>
    <n v="2772"/>
    <n v="567"/>
    <n v="41895"/>
    <n v="6.2857142857142861E-2"/>
  </r>
  <r>
    <x v="863"/>
    <x v="6"/>
    <x v="2"/>
    <x v="1"/>
    <x v="1"/>
    <n v="21"/>
    <n v="4482"/>
    <n v="4770"/>
    <n v="60894"/>
    <n v="65790"/>
    <n v="4896"/>
    <n v="1606.5"/>
    <n v="62500.5"/>
    <n v="7.441860465116279E-2"/>
  </r>
  <r>
    <x v="863"/>
    <x v="8"/>
    <x v="4"/>
    <x v="16"/>
    <x v="0"/>
    <n v="7"/>
    <n v="3726"/>
    <n v="3960"/>
    <n v="71064"/>
    <n v="75600"/>
    <n v="4536"/>
    <n v="756"/>
    <n v="71820"/>
    <n v="0.06"/>
  </r>
  <r>
    <x v="863"/>
    <x v="5"/>
    <x v="3"/>
    <x v="3"/>
    <x v="0"/>
    <n v="22"/>
    <n v="2952"/>
    <n v="3150"/>
    <n v="37332"/>
    <n v="39780"/>
    <n v="2448"/>
    <n v="459"/>
    <n v="37791"/>
    <n v="6.1538461538461542E-2"/>
  </r>
  <r>
    <x v="864"/>
    <x v="1"/>
    <x v="0"/>
    <x v="4"/>
    <x v="0"/>
    <n v="15"/>
    <n v="3384"/>
    <n v="3600"/>
    <n v="42588"/>
    <n v="45360"/>
    <n v="2772"/>
    <n v="504"/>
    <n v="43092"/>
    <n v="6.1111111111111109E-2"/>
  </r>
  <r>
    <x v="864"/>
    <x v="6"/>
    <x v="2"/>
    <x v="7"/>
    <x v="0"/>
    <n v="7"/>
    <n v="3546"/>
    <n v="3780"/>
    <n v="87516"/>
    <n v="93060"/>
    <n v="5544"/>
    <n v="891"/>
    <n v="88407"/>
    <n v="5.9574468085106386E-2"/>
  </r>
  <r>
    <x v="864"/>
    <x v="0"/>
    <x v="0"/>
    <x v="11"/>
    <x v="0"/>
    <n v="17"/>
    <n v="5148"/>
    <n v="5490"/>
    <n v="70920"/>
    <n v="75600"/>
    <n v="4680"/>
    <n v="900"/>
    <n v="71820"/>
    <n v="6.1904761904761907E-2"/>
  </r>
  <r>
    <x v="864"/>
    <x v="1"/>
    <x v="0"/>
    <x v="1"/>
    <x v="1"/>
    <n v="20"/>
    <n v="2034"/>
    <n v="2160"/>
    <n v="53730"/>
    <n v="58050"/>
    <n v="4320"/>
    <n v="1417.5"/>
    <n v="55147.5"/>
    <n v="7.441860465116279E-2"/>
  </r>
  <r>
    <x v="864"/>
    <x v="6"/>
    <x v="2"/>
    <x v="14"/>
    <x v="0"/>
    <n v="5"/>
    <n v="2196"/>
    <n v="2340"/>
    <n v="8856"/>
    <n v="9450"/>
    <n v="594"/>
    <n v="121.5"/>
    <n v="8977.5"/>
    <n v="6.2857142857142861E-2"/>
  </r>
  <r>
    <x v="865"/>
    <x v="3"/>
    <x v="1"/>
    <x v="5"/>
    <x v="0"/>
    <n v="14"/>
    <n v="3546"/>
    <n v="3780"/>
    <n v="52488"/>
    <n v="55890"/>
    <n v="3402"/>
    <n v="607.5"/>
    <n v="53095.5"/>
    <n v="6.0869565217391307E-2"/>
  </r>
  <r>
    <x v="865"/>
    <x v="1"/>
    <x v="0"/>
    <x v="15"/>
    <x v="1"/>
    <n v="6"/>
    <n v="3546"/>
    <n v="3780"/>
    <n v="112590"/>
    <n v="121500"/>
    <n v="8910"/>
    <n v="2835"/>
    <n v="115425"/>
    <n v="7.3333333333333334E-2"/>
  </r>
  <r>
    <x v="865"/>
    <x v="8"/>
    <x v="4"/>
    <x v="4"/>
    <x v="0"/>
    <n v="22"/>
    <n v="7506"/>
    <n v="8100"/>
    <n v="60840"/>
    <n v="64800"/>
    <n v="3960"/>
    <n v="720"/>
    <n v="61560"/>
    <n v="6.1111111111111109E-2"/>
  </r>
  <r>
    <x v="866"/>
    <x v="8"/>
    <x v="4"/>
    <x v="12"/>
    <x v="0"/>
    <n v="6"/>
    <n v="3924"/>
    <n v="4230"/>
    <n v="44712"/>
    <n v="47520"/>
    <n v="2808"/>
    <n v="432"/>
    <n v="45144"/>
    <n v="5.909090909090909E-2"/>
  </r>
  <r>
    <x v="866"/>
    <x v="3"/>
    <x v="1"/>
    <x v="15"/>
    <x v="1"/>
    <n v="6"/>
    <n v="4482"/>
    <n v="4770"/>
    <n v="97578"/>
    <n v="105300"/>
    <n v="7722"/>
    <n v="2457"/>
    <n v="100035"/>
    <n v="7.3333333333333334E-2"/>
  </r>
  <r>
    <x v="867"/>
    <x v="1"/>
    <x v="0"/>
    <x v="8"/>
    <x v="0"/>
    <n v="2"/>
    <n v="3546"/>
    <n v="3780"/>
    <n v="66924"/>
    <n v="71370"/>
    <n v="4446"/>
    <n v="877.5"/>
    <n v="67801.5"/>
    <n v="6.2295081967213117E-2"/>
  </r>
  <r>
    <x v="867"/>
    <x v="9"/>
    <x v="3"/>
    <x v="11"/>
    <x v="0"/>
    <n v="24"/>
    <n v="3726"/>
    <n v="3960"/>
    <n v="17730"/>
    <n v="18900"/>
    <n v="1170"/>
    <n v="225"/>
    <n v="17955"/>
    <n v="6.1904761904761907E-2"/>
  </r>
  <r>
    <x v="867"/>
    <x v="4"/>
    <x v="2"/>
    <x v="1"/>
    <x v="1"/>
    <n v="11"/>
    <n v="2106"/>
    <n v="2250"/>
    <n v="21492"/>
    <n v="23220"/>
    <n v="1728"/>
    <n v="567"/>
    <n v="22059"/>
    <n v="7.441860465116279E-2"/>
  </r>
  <r>
    <x v="867"/>
    <x v="4"/>
    <x v="2"/>
    <x v="5"/>
    <x v="0"/>
    <n v="10"/>
    <n v="3546"/>
    <n v="3780"/>
    <n v="5832"/>
    <n v="6210"/>
    <n v="378"/>
    <n v="67.5"/>
    <n v="5899.5"/>
    <n v="6.0869565217391307E-2"/>
  </r>
  <r>
    <x v="867"/>
    <x v="2"/>
    <x v="1"/>
    <x v="7"/>
    <x v="0"/>
    <n v="7"/>
    <n v="3384"/>
    <n v="3600"/>
    <n v="27846"/>
    <n v="29610"/>
    <n v="1764"/>
    <n v="283.5"/>
    <n v="28129.5"/>
    <n v="5.9574468085106386E-2"/>
  </r>
  <r>
    <x v="867"/>
    <x v="1"/>
    <x v="0"/>
    <x v="13"/>
    <x v="1"/>
    <n v="22"/>
    <n v="2106"/>
    <n v="2250"/>
    <n v="7848"/>
    <n v="8460"/>
    <n v="612"/>
    <n v="189"/>
    <n v="8037"/>
    <n v="7.2340425531914887E-2"/>
  </r>
  <r>
    <x v="868"/>
    <x v="5"/>
    <x v="3"/>
    <x v="10"/>
    <x v="0"/>
    <n v="7"/>
    <n v="3924"/>
    <n v="4230"/>
    <n v="22410"/>
    <n v="23850"/>
    <n v="1440"/>
    <n v="247.5"/>
    <n v="22657.5"/>
    <n v="6.0377358490566038E-2"/>
  </r>
  <r>
    <x v="868"/>
    <x v="1"/>
    <x v="0"/>
    <x v="16"/>
    <x v="0"/>
    <n v="18"/>
    <n v="3582"/>
    <n v="3870"/>
    <n v="71064"/>
    <n v="75600"/>
    <n v="4536"/>
    <n v="756"/>
    <n v="71820"/>
    <n v="0.06"/>
  </r>
  <r>
    <x v="869"/>
    <x v="0"/>
    <x v="0"/>
    <x v="4"/>
    <x v="0"/>
    <n v="12"/>
    <n v="3582"/>
    <n v="3870"/>
    <n v="24336"/>
    <n v="25920"/>
    <n v="1584"/>
    <n v="288"/>
    <n v="24624"/>
    <n v="6.1111111111111109E-2"/>
  </r>
  <r>
    <x v="869"/>
    <x v="4"/>
    <x v="2"/>
    <x v="11"/>
    <x v="0"/>
    <n v="19"/>
    <n v="3726"/>
    <n v="3960"/>
    <n v="74466"/>
    <n v="79380"/>
    <n v="4914"/>
    <n v="945"/>
    <n v="75411"/>
    <n v="6.1904761904761907E-2"/>
  </r>
  <r>
    <x v="869"/>
    <x v="4"/>
    <x v="2"/>
    <x v="15"/>
    <x v="1"/>
    <n v="23"/>
    <n v="3582"/>
    <n v="3870"/>
    <n v="172638"/>
    <n v="186300"/>
    <n v="13662"/>
    <n v="4347"/>
    <n v="176985"/>
    <n v="7.3333333333333334E-2"/>
  </r>
  <r>
    <x v="869"/>
    <x v="3"/>
    <x v="1"/>
    <x v="5"/>
    <x v="0"/>
    <n v="3"/>
    <n v="2952"/>
    <n v="3150"/>
    <n v="81648"/>
    <n v="86940"/>
    <n v="5292"/>
    <n v="945"/>
    <n v="82593"/>
    <n v="6.0869565217391307E-2"/>
  </r>
  <r>
    <x v="869"/>
    <x v="9"/>
    <x v="3"/>
    <x v="6"/>
    <x v="0"/>
    <n v="24"/>
    <n v="3978"/>
    <n v="4230"/>
    <n v="35460"/>
    <n v="37800"/>
    <n v="2340"/>
    <n v="450"/>
    <n v="35910"/>
    <n v="6.1904761904761907E-2"/>
  </r>
  <r>
    <x v="869"/>
    <x v="6"/>
    <x v="2"/>
    <x v="0"/>
    <x v="0"/>
    <n v="25"/>
    <n v="2034"/>
    <n v="2160"/>
    <n v="40680"/>
    <n v="43200"/>
    <n v="2520"/>
    <n v="360"/>
    <n v="41040"/>
    <n v="5.8333333333333334E-2"/>
  </r>
  <r>
    <x v="870"/>
    <x v="6"/>
    <x v="2"/>
    <x v="8"/>
    <x v="0"/>
    <n v="5"/>
    <n v="3924"/>
    <n v="4230"/>
    <n v="82368"/>
    <n v="87840"/>
    <n v="5472"/>
    <n v="1080"/>
    <n v="83448"/>
    <n v="6.2295081967213117E-2"/>
  </r>
  <r>
    <x v="871"/>
    <x v="5"/>
    <x v="3"/>
    <x v="0"/>
    <x v="0"/>
    <n v="2"/>
    <n v="5832"/>
    <n v="6210"/>
    <n v="18306"/>
    <n v="19440"/>
    <n v="1134"/>
    <n v="162"/>
    <n v="18468"/>
    <n v="5.8333333333333334E-2"/>
  </r>
  <r>
    <x v="871"/>
    <x v="5"/>
    <x v="3"/>
    <x v="10"/>
    <x v="0"/>
    <n v="14"/>
    <n v="3546"/>
    <n v="3780"/>
    <n v="40338"/>
    <n v="42930"/>
    <n v="2592"/>
    <n v="445.5"/>
    <n v="40783.5"/>
    <n v="6.0377358490566038E-2"/>
  </r>
  <r>
    <x v="871"/>
    <x v="1"/>
    <x v="0"/>
    <x v="5"/>
    <x v="0"/>
    <n v="6"/>
    <n v="2034"/>
    <n v="2160"/>
    <n v="139968"/>
    <n v="149040"/>
    <n v="9072"/>
    <n v="1620"/>
    <n v="141588"/>
    <n v="6.0869565217391307E-2"/>
  </r>
  <r>
    <x v="872"/>
    <x v="7"/>
    <x v="4"/>
    <x v="11"/>
    <x v="0"/>
    <n v="13"/>
    <n v="2034"/>
    <n v="2160"/>
    <n v="81558"/>
    <n v="86940"/>
    <n v="5382"/>
    <n v="1035"/>
    <n v="82593"/>
    <n v="6.1904761904761907E-2"/>
  </r>
  <r>
    <x v="872"/>
    <x v="1"/>
    <x v="0"/>
    <x v="14"/>
    <x v="0"/>
    <n v="4"/>
    <n v="3042"/>
    <n v="3240"/>
    <n v="2952"/>
    <n v="3150"/>
    <n v="198"/>
    <n v="40.5"/>
    <n v="2992.5"/>
    <n v="6.2857142857142861E-2"/>
  </r>
  <r>
    <x v="872"/>
    <x v="2"/>
    <x v="1"/>
    <x v="13"/>
    <x v="1"/>
    <n v="21"/>
    <n v="3042"/>
    <n v="3240"/>
    <n v="90252"/>
    <n v="97290"/>
    <n v="7038"/>
    <n v="2173.5"/>
    <n v="92425.5"/>
    <n v="7.2340425531914887E-2"/>
  </r>
  <r>
    <x v="872"/>
    <x v="6"/>
    <x v="2"/>
    <x v="16"/>
    <x v="0"/>
    <n v="16"/>
    <n v="3726"/>
    <n v="3960"/>
    <n v="77832"/>
    <n v="82800"/>
    <n v="4968"/>
    <n v="828"/>
    <n v="78660"/>
    <n v="0.06"/>
  </r>
  <r>
    <x v="872"/>
    <x v="9"/>
    <x v="3"/>
    <x v="10"/>
    <x v="0"/>
    <n v="10"/>
    <n v="2196"/>
    <n v="2340"/>
    <n v="62748"/>
    <n v="66780"/>
    <n v="4032"/>
    <n v="693"/>
    <n v="63441"/>
    <n v="6.0377358490566038E-2"/>
  </r>
  <r>
    <x v="873"/>
    <x v="7"/>
    <x v="4"/>
    <x v="14"/>
    <x v="0"/>
    <n v="3"/>
    <n v="4482"/>
    <n v="4770"/>
    <n v="32472"/>
    <n v="34650"/>
    <n v="2178"/>
    <n v="445.5"/>
    <n v="32917.5"/>
    <n v="6.2857142857142861E-2"/>
  </r>
  <r>
    <x v="873"/>
    <x v="1"/>
    <x v="0"/>
    <x v="8"/>
    <x v="0"/>
    <n v="1"/>
    <n v="5148"/>
    <n v="5490"/>
    <n v="10296"/>
    <n v="10980"/>
    <n v="684"/>
    <n v="135"/>
    <n v="10431"/>
    <n v="6.2295081967213117E-2"/>
  </r>
  <r>
    <x v="873"/>
    <x v="1"/>
    <x v="0"/>
    <x v="10"/>
    <x v="0"/>
    <n v="13"/>
    <n v="3978"/>
    <n v="4230"/>
    <n v="26892"/>
    <n v="28620"/>
    <n v="1728"/>
    <n v="297"/>
    <n v="27189"/>
    <n v="6.0377358490566038E-2"/>
  </r>
  <r>
    <x v="873"/>
    <x v="7"/>
    <x v="4"/>
    <x v="1"/>
    <x v="1"/>
    <n v="15"/>
    <n v="2106"/>
    <n v="2250"/>
    <n v="32238"/>
    <n v="34830"/>
    <n v="2592"/>
    <n v="850.5"/>
    <n v="33088.5"/>
    <n v="7.441860465116279E-2"/>
  </r>
  <r>
    <x v="873"/>
    <x v="9"/>
    <x v="3"/>
    <x v="6"/>
    <x v="0"/>
    <n v="5"/>
    <n v="3978"/>
    <n v="4230"/>
    <n v="74466"/>
    <n v="79380"/>
    <n v="4914"/>
    <n v="945"/>
    <n v="75411"/>
    <n v="6.1904761904761907E-2"/>
  </r>
  <r>
    <x v="874"/>
    <x v="0"/>
    <x v="0"/>
    <x v="4"/>
    <x v="0"/>
    <n v="25"/>
    <n v="2034"/>
    <n v="2160"/>
    <n v="15210"/>
    <n v="16200"/>
    <n v="990"/>
    <n v="180"/>
    <n v="15390"/>
    <n v="6.1111111111111109E-2"/>
  </r>
  <r>
    <x v="874"/>
    <x v="2"/>
    <x v="1"/>
    <x v="1"/>
    <x v="1"/>
    <n v="8"/>
    <n v="2034"/>
    <n v="2160"/>
    <n v="46566"/>
    <n v="50310"/>
    <n v="3744"/>
    <n v="1228.5"/>
    <n v="47794.5"/>
    <n v="7.441860465116279E-2"/>
  </r>
  <r>
    <x v="874"/>
    <x v="4"/>
    <x v="2"/>
    <x v="16"/>
    <x v="0"/>
    <n v="21"/>
    <n v="3582"/>
    <n v="3870"/>
    <n v="43992"/>
    <n v="46800"/>
    <n v="2808"/>
    <n v="468"/>
    <n v="44460"/>
    <n v="0.06"/>
  </r>
  <r>
    <x v="875"/>
    <x v="2"/>
    <x v="1"/>
    <x v="14"/>
    <x v="0"/>
    <n v="16"/>
    <n v="3978"/>
    <n v="4230"/>
    <n v="8856"/>
    <n v="9450"/>
    <n v="594"/>
    <n v="121.5"/>
    <n v="8977.5"/>
    <n v="6.2857142857142861E-2"/>
  </r>
  <r>
    <x v="875"/>
    <x v="5"/>
    <x v="3"/>
    <x v="4"/>
    <x v="0"/>
    <n v="23"/>
    <n v="2196"/>
    <n v="2340"/>
    <n v="60840"/>
    <n v="64800"/>
    <n v="3960"/>
    <n v="720"/>
    <n v="61560"/>
    <n v="6.1111111111111109E-2"/>
  </r>
  <r>
    <x v="875"/>
    <x v="1"/>
    <x v="0"/>
    <x v="3"/>
    <x v="0"/>
    <n v="22"/>
    <n v="3978"/>
    <n v="4230"/>
    <n v="41724"/>
    <n v="44460"/>
    <n v="2736"/>
    <n v="513"/>
    <n v="42237"/>
    <n v="6.1538461538461542E-2"/>
  </r>
  <r>
    <x v="875"/>
    <x v="5"/>
    <x v="3"/>
    <x v="2"/>
    <x v="0"/>
    <n v="13"/>
    <n v="3978"/>
    <n v="4230"/>
    <n v="11934"/>
    <n v="12690"/>
    <n v="756"/>
    <n v="121.5"/>
    <n v="12055.5"/>
    <n v="5.9574468085106386E-2"/>
  </r>
  <r>
    <x v="875"/>
    <x v="1"/>
    <x v="0"/>
    <x v="11"/>
    <x v="0"/>
    <n v="27"/>
    <n v="3042"/>
    <n v="3240"/>
    <n v="78012"/>
    <n v="83160"/>
    <n v="5148"/>
    <n v="990"/>
    <n v="79002"/>
    <n v="6.1904761904761907E-2"/>
  </r>
  <r>
    <x v="876"/>
    <x v="0"/>
    <x v="0"/>
    <x v="3"/>
    <x v="0"/>
    <n v="27"/>
    <n v="3978"/>
    <n v="4230"/>
    <n v="2196"/>
    <n v="2340"/>
    <n v="144"/>
    <n v="27"/>
    <n v="2223"/>
    <n v="6.1538461538461542E-2"/>
  </r>
  <r>
    <x v="876"/>
    <x v="4"/>
    <x v="2"/>
    <x v="11"/>
    <x v="0"/>
    <n v="27"/>
    <n v="3978"/>
    <n v="4230"/>
    <n v="63828"/>
    <n v="68040"/>
    <n v="4212"/>
    <n v="810"/>
    <n v="64638"/>
    <n v="6.1904761904761907E-2"/>
  </r>
  <r>
    <x v="876"/>
    <x v="8"/>
    <x v="4"/>
    <x v="1"/>
    <x v="1"/>
    <n v="27"/>
    <n v="5832"/>
    <n v="6210"/>
    <n v="32238"/>
    <n v="34830"/>
    <n v="2592"/>
    <n v="850.5"/>
    <n v="33088.5"/>
    <n v="7.441860465116279E-2"/>
  </r>
  <r>
    <x v="876"/>
    <x v="2"/>
    <x v="1"/>
    <x v="15"/>
    <x v="1"/>
    <n v="27"/>
    <n v="2196"/>
    <n v="2340"/>
    <n v="15012"/>
    <n v="16200"/>
    <n v="1188"/>
    <n v="378"/>
    <n v="15390"/>
    <n v="7.3333333333333334E-2"/>
  </r>
  <r>
    <x v="876"/>
    <x v="5"/>
    <x v="3"/>
    <x v="14"/>
    <x v="0"/>
    <n v="27"/>
    <n v="3546"/>
    <n v="3780"/>
    <n v="50184"/>
    <n v="53550"/>
    <n v="3366"/>
    <n v="688.5"/>
    <n v="50872.5"/>
    <n v="6.2857142857142861E-2"/>
  </r>
  <r>
    <x v="877"/>
    <x v="8"/>
    <x v="4"/>
    <x v="5"/>
    <x v="0"/>
    <n v="12"/>
    <n v="3582"/>
    <n v="3870"/>
    <n v="64152"/>
    <n v="68310"/>
    <n v="4158"/>
    <n v="742.5"/>
    <n v="64894.5"/>
    <n v="6.0869565217391307E-2"/>
  </r>
  <r>
    <x v="877"/>
    <x v="5"/>
    <x v="3"/>
    <x v="7"/>
    <x v="0"/>
    <n v="18"/>
    <n v="3978"/>
    <n v="4230"/>
    <n v="67626"/>
    <n v="71910"/>
    <n v="4284"/>
    <n v="688.5"/>
    <n v="68314.5"/>
    <n v="5.9574468085106386E-2"/>
  </r>
  <r>
    <x v="877"/>
    <x v="4"/>
    <x v="2"/>
    <x v="11"/>
    <x v="0"/>
    <n v="8"/>
    <n v="3978"/>
    <n v="4230"/>
    <n v="78012"/>
    <n v="83160"/>
    <n v="5148"/>
    <n v="990"/>
    <n v="79002"/>
    <n v="6.1904761904761907E-2"/>
  </r>
  <r>
    <x v="878"/>
    <x v="8"/>
    <x v="4"/>
    <x v="6"/>
    <x v="0"/>
    <n v="21"/>
    <n v="2034"/>
    <n v="2160"/>
    <n v="31914"/>
    <n v="34020"/>
    <n v="2106"/>
    <n v="405"/>
    <n v="32319"/>
    <n v="6.1904761904761907E-2"/>
  </r>
  <r>
    <x v="878"/>
    <x v="8"/>
    <x v="4"/>
    <x v="8"/>
    <x v="0"/>
    <n v="25"/>
    <n v="3042"/>
    <n v="3240"/>
    <n v="41184"/>
    <n v="43920"/>
    <n v="2736"/>
    <n v="540"/>
    <n v="41724"/>
    <n v="6.2295081967213117E-2"/>
  </r>
  <r>
    <x v="878"/>
    <x v="9"/>
    <x v="3"/>
    <x v="4"/>
    <x v="0"/>
    <n v="12"/>
    <n v="5148"/>
    <n v="5490"/>
    <n v="3042"/>
    <n v="3240"/>
    <n v="198"/>
    <n v="36"/>
    <n v="3078"/>
    <n v="6.1111111111111109E-2"/>
  </r>
  <r>
    <x v="878"/>
    <x v="0"/>
    <x v="0"/>
    <x v="13"/>
    <x v="1"/>
    <n v="9"/>
    <n v="2106"/>
    <n v="2250"/>
    <n v="90252"/>
    <n v="97290"/>
    <n v="7038"/>
    <n v="2173.5"/>
    <n v="92425.5"/>
    <n v="7.2340425531914887E-2"/>
  </r>
  <r>
    <x v="879"/>
    <x v="7"/>
    <x v="4"/>
    <x v="0"/>
    <x v="0"/>
    <n v="23"/>
    <n v="4482"/>
    <n v="4770"/>
    <n v="24408"/>
    <n v="25920"/>
    <n v="1512"/>
    <n v="216"/>
    <n v="24624"/>
    <n v="5.8333333333333334E-2"/>
  </r>
  <r>
    <x v="879"/>
    <x v="7"/>
    <x v="4"/>
    <x v="11"/>
    <x v="0"/>
    <n v="23"/>
    <n v="3546"/>
    <n v="3780"/>
    <n v="24822"/>
    <n v="26460"/>
    <n v="1638"/>
    <n v="315"/>
    <n v="25137"/>
    <n v="6.1904761904761907E-2"/>
  </r>
  <r>
    <x v="879"/>
    <x v="4"/>
    <x v="2"/>
    <x v="0"/>
    <x v="0"/>
    <n v="20"/>
    <n v="4482"/>
    <n v="4770"/>
    <n v="40680"/>
    <n v="43200"/>
    <n v="2520"/>
    <n v="360"/>
    <n v="41040"/>
    <n v="5.8333333333333334E-2"/>
  </r>
  <r>
    <x v="880"/>
    <x v="7"/>
    <x v="4"/>
    <x v="11"/>
    <x v="0"/>
    <n v="25"/>
    <n v="4482"/>
    <n v="4770"/>
    <n v="21276"/>
    <n v="22680"/>
    <n v="1404"/>
    <n v="270"/>
    <n v="21546"/>
    <n v="6.1904761904761907E-2"/>
  </r>
  <r>
    <x v="881"/>
    <x v="6"/>
    <x v="2"/>
    <x v="0"/>
    <x v="0"/>
    <n v="4"/>
    <n v="2034"/>
    <n v="2160"/>
    <n v="10170"/>
    <n v="10800"/>
    <n v="630"/>
    <n v="90"/>
    <n v="10260"/>
    <n v="5.8333333333333334E-2"/>
  </r>
  <r>
    <x v="881"/>
    <x v="9"/>
    <x v="3"/>
    <x v="9"/>
    <x v="0"/>
    <n v="24"/>
    <n v="3978"/>
    <n v="4230"/>
    <n v="4212"/>
    <n v="4500"/>
    <n v="288"/>
    <n v="63"/>
    <n v="4275"/>
    <n v="6.4000000000000001E-2"/>
  </r>
  <r>
    <x v="881"/>
    <x v="2"/>
    <x v="1"/>
    <x v="15"/>
    <x v="1"/>
    <n v="24"/>
    <n v="5832"/>
    <n v="6210"/>
    <n v="60048"/>
    <n v="64800"/>
    <n v="4752"/>
    <n v="1512"/>
    <n v="61560"/>
    <n v="7.3333333333333334E-2"/>
  </r>
  <r>
    <x v="882"/>
    <x v="9"/>
    <x v="3"/>
    <x v="7"/>
    <x v="0"/>
    <n v="16"/>
    <n v="3978"/>
    <n v="4230"/>
    <n v="71604"/>
    <n v="76140"/>
    <n v="4536"/>
    <n v="729"/>
    <n v="72333"/>
    <n v="5.9574468085106386E-2"/>
  </r>
  <r>
    <x v="883"/>
    <x v="3"/>
    <x v="1"/>
    <x v="9"/>
    <x v="0"/>
    <n v="6"/>
    <n v="3978"/>
    <n v="4230"/>
    <n v="4212"/>
    <n v="4500"/>
    <n v="288"/>
    <n v="63"/>
    <n v="4275"/>
    <n v="6.4000000000000001E-2"/>
  </r>
  <r>
    <x v="883"/>
    <x v="7"/>
    <x v="4"/>
    <x v="14"/>
    <x v="0"/>
    <n v="4"/>
    <n v="5148"/>
    <n v="5490"/>
    <n v="67896"/>
    <n v="72450"/>
    <n v="4554"/>
    <n v="931.5"/>
    <n v="68827.5"/>
    <n v="6.2857142857142861E-2"/>
  </r>
  <r>
    <x v="884"/>
    <x v="5"/>
    <x v="3"/>
    <x v="15"/>
    <x v="1"/>
    <n v="24"/>
    <n v="5832"/>
    <n v="6210"/>
    <n v="60048"/>
    <n v="64800"/>
    <n v="4752"/>
    <n v="1512"/>
    <n v="61560"/>
    <n v="7.3333333333333334E-2"/>
  </r>
  <r>
    <x v="885"/>
    <x v="7"/>
    <x v="4"/>
    <x v="0"/>
    <x v="0"/>
    <n v="21"/>
    <n v="2034"/>
    <n v="2160"/>
    <n v="46782"/>
    <n v="49680"/>
    <n v="2898"/>
    <n v="414"/>
    <n v="47196"/>
    <n v="5.8333333333333334E-2"/>
  </r>
  <r>
    <x v="885"/>
    <x v="8"/>
    <x v="4"/>
    <x v="16"/>
    <x v="0"/>
    <n v="13"/>
    <n v="5832"/>
    <n v="6210"/>
    <n v="81216"/>
    <n v="86400"/>
    <n v="5184"/>
    <n v="864"/>
    <n v="82080"/>
    <n v="0.06"/>
  </r>
  <r>
    <x v="886"/>
    <x v="4"/>
    <x v="2"/>
    <x v="4"/>
    <x v="0"/>
    <n v="2"/>
    <n v="3546"/>
    <n v="3780"/>
    <n v="36504"/>
    <n v="38880"/>
    <n v="2376"/>
    <n v="432"/>
    <n v="36936"/>
    <n v="6.1111111111111109E-2"/>
  </r>
  <r>
    <x v="886"/>
    <x v="9"/>
    <x v="3"/>
    <x v="1"/>
    <x v="1"/>
    <n v="20"/>
    <n v="3726"/>
    <n v="3960"/>
    <n v="46566"/>
    <n v="50310"/>
    <n v="3744"/>
    <n v="1228.5"/>
    <n v="47794.5"/>
    <n v="7.441860465116279E-2"/>
  </r>
  <r>
    <x v="887"/>
    <x v="2"/>
    <x v="1"/>
    <x v="8"/>
    <x v="0"/>
    <n v="21"/>
    <n v="3978"/>
    <n v="4230"/>
    <n v="20592"/>
    <n v="21960"/>
    <n v="1368"/>
    <n v="270"/>
    <n v="20862"/>
    <n v="6.2295081967213117E-2"/>
  </r>
  <r>
    <x v="887"/>
    <x v="6"/>
    <x v="2"/>
    <x v="1"/>
    <x v="1"/>
    <n v="12"/>
    <n v="3042"/>
    <n v="3240"/>
    <n v="21492"/>
    <n v="23220"/>
    <n v="1728"/>
    <n v="567"/>
    <n v="22059"/>
    <n v="7.441860465116279E-2"/>
  </r>
  <r>
    <x v="887"/>
    <x v="3"/>
    <x v="1"/>
    <x v="1"/>
    <x v="1"/>
    <n v="23"/>
    <n v="3546"/>
    <n v="3780"/>
    <n v="75222"/>
    <n v="81270"/>
    <n v="6048"/>
    <n v="1984.5"/>
    <n v="77206.5"/>
    <n v="7.441860465116279E-2"/>
  </r>
  <r>
    <x v="888"/>
    <x v="0"/>
    <x v="0"/>
    <x v="1"/>
    <x v="1"/>
    <n v="23"/>
    <n v="4482"/>
    <n v="4770"/>
    <n v="42984"/>
    <n v="46440"/>
    <n v="3456"/>
    <n v="1134"/>
    <n v="44118"/>
    <n v="7.441860465116279E-2"/>
  </r>
  <r>
    <x v="889"/>
    <x v="7"/>
    <x v="4"/>
    <x v="4"/>
    <x v="0"/>
    <n v="24"/>
    <n v="3924"/>
    <n v="4230"/>
    <n v="33462"/>
    <n v="35640"/>
    <n v="2178"/>
    <n v="396"/>
    <n v="33858"/>
    <n v="6.1111111111111109E-2"/>
  </r>
  <r>
    <x v="889"/>
    <x v="1"/>
    <x v="0"/>
    <x v="13"/>
    <x v="1"/>
    <n v="25"/>
    <n v="2952"/>
    <n v="3150"/>
    <n v="19620"/>
    <n v="21150"/>
    <n v="1530"/>
    <n v="472.5"/>
    <n v="20092.5"/>
    <n v="7.2340425531914887E-2"/>
  </r>
  <r>
    <x v="889"/>
    <x v="3"/>
    <x v="1"/>
    <x v="12"/>
    <x v="0"/>
    <n v="17"/>
    <n v="3726"/>
    <n v="3960"/>
    <n v="14904"/>
    <n v="15840"/>
    <n v="936"/>
    <n v="144"/>
    <n v="15048"/>
    <n v="5.909090909090909E-2"/>
  </r>
  <r>
    <x v="889"/>
    <x v="4"/>
    <x v="2"/>
    <x v="9"/>
    <x v="0"/>
    <n v="21"/>
    <n v="3978"/>
    <n v="4230"/>
    <n v="2106"/>
    <n v="2250"/>
    <n v="144"/>
    <n v="31.5"/>
    <n v="2137.5"/>
    <n v="6.4000000000000001E-2"/>
  </r>
  <r>
    <x v="890"/>
    <x v="8"/>
    <x v="4"/>
    <x v="6"/>
    <x v="0"/>
    <n v="9"/>
    <n v="3726"/>
    <n v="3960"/>
    <n v="49644"/>
    <n v="52920"/>
    <n v="3276"/>
    <n v="630"/>
    <n v="50274"/>
    <n v="6.1904761904761907E-2"/>
  </r>
  <r>
    <x v="890"/>
    <x v="0"/>
    <x v="0"/>
    <x v="9"/>
    <x v="0"/>
    <n v="11"/>
    <n v="4482"/>
    <n v="4770"/>
    <n v="2106"/>
    <n v="2250"/>
    <n v="144"/>
    <n v="31.5"/>
    <n v="2137.5"/>
    <n v="6.4000000000000001E-2"/>
  </r>
  <r>
    <x v="891"/>
    <x v="6"/>
    <x v="2"/>
    <x v="10"/>
    <x v="0"/>
    <n v="4"/>
    <n v="3582"/>
    <n v="3870"/>
    <n v="4482"/>
    <n v="4770"/>
    <n v="288"/>
    <n v="49.5"/>
    <n v="4531.5"/>
    <n v="6.0377358490566038E-2"/>
  </r>
  <r>
    <x v="892"/>
    <x v="2"/>
    <x v="1"/>
    <x v="8"/>
    <x v="0"/>
    <n v="22"/>
    <n v="4482"/>
    <n v="4770"/>
    <n v="30888"/>
    <n v="32940"/>
    <n v="2052"/>
    <n v="405"/>
    <n v="31293"/>
    <n v="6.2295081967213117E-2"/>
  </r>
  <r>
    <x v="892"/>
    <x v="9"/>
    <x v="3"/>
    <x v="8"/>
    <x v="0"/>
    <n v="15"/>
    <n v="3924"/>
    <n v="4230"/>
    <n v="72072"/>
    <n v="76860"/>
    <n v="4788"/>
    <n v="945"/>
    <n v="73017"/>
    <n v="6.2295081967213117E-2"/>
  </r>
  <r>
    <x v="892"/>
    <x v="9"/>
    <x v="3"/>
    <x v="0"/>
    <x v="0"/>
    <n v="23"/>
    <n v="7506"/>
    <n v="8100"/>
    <n v="40680"/>
    <n v="43200"/>
    <n v="2520"/>
    <n v="360"/>
    <n v="41040"/>
    <n v="5.8333333333333334E-2"/>
  </r>
  <r>
    <x v="892"/>
    <x v="4"/>
    <x v="2"/>
    <x v="8"/>
    <x v="0"/>
    <n v="9"/>
    <n v="3546"/>
    <n v="3780"/>
    <n v="15444"/>
    <n v="16470"/>
    <n v="1026"/>
    <n v="202.5"/>
    <n v="15646.5"/>
    <n v="6.2295081967213117E-2"/>
  </r>
  <r>
    <x v="893"/>
    <x v="2"/>
    <x v="1"/>
    <x v="7"/>
    <x v="0"/>
    <n v="7"/>
    <n v="3042"/>
    <n v="3240"/>
    <n v="39780"/>
    <n v="42300"/>
    <n v="2520"/>
    <n v="405"/>
    <n v="40185"/>
    <n v="5.9574468085106386E-2"/>
  </r>
  <r>
    <x v="893"/>
    <x v="8"/>
    <x v="4"/>
    <x v="14"/>
    <x v="0"/>
    <n v="25"/>
    <n v="3042"/>
    <n v="3240"/>
    <n v="56088"/>
    <n v="59850"/>
    <n v="3762"/>
    <n v="769.5"/>
    <n v="56857.5"/>
    <n v="6.2857142857142861E-2"/>
  </r>
  <r>
    <x v="894"/>
    <x v="4"/>
    <x v="2"/>
    <x v="3"/>
    <x v="0"/>
    <n v="10"/>
    <n v="3978"/>
    <n v="4230"/>
    <n v="13176"/>
    <n v="14040"/>
    <n v="864"/>
    <n v="162"/>
    <n v="13338"/>
    <n v="6.1538461538461542E-2"/>
  </r>
  <r>
    <x v="895"/>
    <x v="5"/>
    <x v="3"/>
    <x v="15"/>
    <x v="1"/>
    <n v="8"/>
    <n v="5148"/>
    <n v="5490"/>
    <n v="120096"/>
    <n v="129600"/>
    <n v="9504"/>
    <n v="3024"/>
    <n v="123120"/>
    <n v="7.3333333333333334E-2"/>
  </r>
  <r>
    <x v="896"/>
    <x v="5"/>
    <x v="3"/>
    <x v="8"/>
    <x v="0"/>
    <n v="18"/>
    <n v="3042"/>
    <n v="3240"/>
    <n v="108108"/>
    <n v="115290"/>
    <n v="7182"/>
    <n v="1417.5"/>
    <n v="109525.5"/>
    <n v="6.2295081967213117E-2"/>
  </r>
  <r>
    <x v="896"/>
    <x v="2"/>
    <x v="1"/>
    <x v="12"/>
    <x v="0"/>
    <n v="8"/>
    <n v="5148"/>
    <n v="5490"/>
    <n v="93150"/>
    <n v="99000"/>
    <n v="5850"/>
    <n v="900"/>
    <n v="94050"/>
    <n v="5.909090909090909E-2"/>
  </r>
  <r>
    <x v="896"/>
    <x v="1"/>
    <x v="0"/>
    <x v="1"/>
    <x v="1"/>
    <n v="25"/>
    <n v="7506"/>
    <n v="8100"/>
    <n v="64476"/>
    <n v="69660"/>
    <n v="5184"/>
    <n v="1701"/>
    <n v="66177"/>
    <n v="7.441860465116279E-2"/>
  </r>
  <r>
    <x v="897"/>
    <x v="7"/>
    <x v="4"/>
    <x v="2"/>
    <x v="0"/>
    <n v="7"/>
    <n v="3042"/>
    <n v="3240"/>
    <n v="11934"/>
    <n v="12690"/>
    <n v="756"/>
    <n v="121.5"/>
    <n v="12055.5"/>
    <n v="5.9574468085106386E-2"/>
  </r>
  <r>
    <x v="897"/>
    <x v="2"/>
    <x v="1"/>
    <x v="0"/>
    <x v="0"/>
    <n v="17"/>
    <n v="3978"/>
    <n v="4230"/>
    <n v="16272"/>
    <n v="17280"/>
    <n v="1008"/>
    <n v="144"/>
    <n v="16416"/>
    <n v="5.8333333333333334E-2"/>
  </r>
  <r>
    <x v="897"/>
    <x v="7"/>
    <x v="4"/>
    <x v="7"/>
    <x v="0"/>
    <n v="3"/>
    <n v="2952"/>
    <n v="3150"/>
    <n v="95472"/>
    <n v="101520"/>
    <n v="6048"/>
    <n v="972"/>
    <n v="96444"/>
    <n v="5.9574468085106386E-2"/>
  </r>
  <r>
    <x v="898"/>
    <x v="1"/>
    <x v="0"/>
    <x v="4"/>
    <x v="0"/>
    <n v="13"/>
    <n v="2034"/>
    <n v="2160"/>
    <n v="76050"/>
    <n v="81000"/>
    <n v="4950"/>
    <n v="900"/>
    <n v="76950"/>
    <n v="6.1111111111111109E-2"/>
  </r>
  <r>
    <x v="898"/>
    <x v="3"/>
    <x v="1"/>
    <x v="9"/>
    <x v="0"/>
    <n v="17"/>
    <n v="3582"/>
    <n v="3870"/>
    <n v="18954"/>
    <n v="20250"/>
    <n v="1296"/>
    <n v="283.5"/>
    <n v="19237.5"/>
    <n v="6.4000000000000001E-2"/>
  </r>
  <r>
    <x v="898"/>
    <x v="7"/>
    <x v="4"/>
    <x v="6"/>
    <x v="0"/>
    <n v="22"/>
    <n v="3978"/>
    <n v="4230"/>
    <n v="60282"/>
    <n v="64260"/>
    <n v="3978"/>
    <n v="765"/>
    <n v="61047"/>
    <n v="6.1904761904761907E-2"/>
  </r>
  <r>
    <x v="898"/>
    <x v="0"/>
    <x v="0"/>
    <x v="16"/>
    <x v="0"/>
    <n v="23"/>
    <n v="2196"/>
    <n v="2340"/>
    <n v="13536"/>
    <n v="14400"/>
    <n v="864"/>
    <n v="144"/>
    <n v="13680"/>
    <n v="0.06"/>
  </r>
  <r>
    <x v="898"/>
    <x v="3"/>
    <x v="1"/>
    <x v="9"/>
    <x v="0"/>
    <n v="1"/>
    <n v="2034"/>
    <n v="2160"/>
    <n v="52650"/>
    <n v="56250"/>
    <n v="3600"/>
    <n v="787.5"/>
    <n v="53437.5"/>
    <n v="6.4000000000000001E-2"/>
  </r>
  <r>
    <x v="898"/>
    <x v="8"/>
    <x v="4"/>
    <x v="8"/>
    <x v="0"/>
    <n v="25"/>
    <n v="5148"/>
    <n v="5490"/>
    <n v="97812"/>
    <n v="104310"/>
    <n v="6498"/>
    <n v="1282.5"/>
    <n v="99094.5"/>
    <n v="6.2295081967213117E-2"/>
  </r>
  <r>
    <x v="898"/>
    <x v="5"/>
    <x v="3"/>
    <x v="4"/>
    <x v="0"/>
    <n v="22"/>
    <n v="3384"/>
    <n v="3600"/>
    <n v="42588"/>
    <n v="45360"/>
    <n v="2772"/>
    <n v="504"/>
    <n v="43092"/>
    <n v="6.1111111111111109E-2"/>
  </r>
  <r>
    <x v="898"/>
    <x v="5"/>
    <x v="3"/>
    <x v="14"/>
    <x v="0"/>
    <n v="2"/>
    <n v="3978"/>
    <n v="4230"/>
    <n v="8856"/>
    <n v="9450"/>
    <n v="594"/>
    <n v="121.5"/>
    <n v="8977.5"/>
    <n v="6.2857142857142861E-2"/>
  </r>
  <r>
    <x v="899"/>
    <x v="7"/>
    <x v="4"/>
    <x v="7"/>
    <x v="0"/>
    <n v="11"/>
    <n v="3582"/>
    <n v="3870"/>
    <n v="83538"/>
    <n v="88830"/>
    <n v="5292"/>
    <n v="850.5"/>
    <n v="84388.5"/>
    <n v="5.9574468085106386E-2"/>
  </r>
  <r>
    <x v="899"/>
    <x v="7"/>
    <x v="4"/>
    <x v="0"/>
    <x v="0"/>
    <n v="11"/>
    <n v="3546"/>
    <n v="3780"/>
    <n v="30510"/>
    <n v="32400"/>
    <n v="1890"/>
    <n v="270"/>
    <n v="30780"/>
    <n v="5.8333333333333334E-2"/>
  </r>
  <r>
    <x v="899"/>
    <x v="6"/>
    <x v="2"/>
    <x v="12"/>
    <x v="0"/>
    <n v="1"/>
    <n v="7506"/>
    <n v="8100"/>
    <n v="78246"/>
    <n v="83160"/>
    <n v="4914"/>
    <n v="756"/>
    <n v="79002"/>
    <n v="5.909090909090909E-2"/>
  </r>
  <r>
    <x v="900"/>
    <x v="9"/>
    <x v="3"/>
    <x v="7"/>
    <x v="0"/>
    <n v="14"/>
    <n v="3978"/>
    <n v="4230"/>
    <n v="71604"/>
    <n v="76140"/>
    <n v="4536"/>
    <n v="729"/>
    <n v="72333"/>
    <n v="5.9574468085106386E-2"/>
  </r>
  <r>
    <x v="900"/>
    <x v="6"/>
    <x v="2"/>
    <x v="10"/>
    <x v="0"/>
    <n v="11"/>
    <n v="2034"/>
    <n v="2160"/>
    <n v="94122"/>
    <n v="100170"/>
    <n v="6048"/>
    <n v="1039.5"/>
    <n v="95161.5"/>
    <n v="6.0377358490566038E-2"/>
  </r>
  <r>
    <x v="900"/>
    <x v="1"/>
    <x v="0"/>
    <x v="0"/>
    <x v="0"/>
    <n v="8"/>
    <n v="2952"/>
    <n v="3150"/>
    <n v="14238"/>
    <n v="15120"/>
    <n v="882"/>
    <n v="126"/>
    <n v="14364"/>
    <n v="5.8333333333333334E-2"/>
  </r>
  <r>
    <x v="901"/>
    <x v="1"/>
    <x v="0"/>
    <x v="15"/>
    <x v="1"/>
    <n v="1"/>
    <n v="3546"/>
    <n v="3780"/>
    <n v="60048"/>
    <n v="64800"/>
    <n v="4752"/>
    <n v="1512"/>
    <n v="61560"/>
    <n v="7.3333333333333334E-2"/>
  </r>
  <r>
    <x v="902"/>
    <x v="8"/>
    <x v="4"/>
    <x v="2"/>
    <x v="0"/>
    <n v="24"/>
    <n v="3546"/>
    <n v="3780"/>
    <n v="7956"/>
    <n v="8460"/>
    <n v="504"/>
    <n v="81"/>
    <n v="8037"/>
    <n v="5.9574468085106386E-2"/>
  </r>
  <r>
    <x v="902"/>
    <x v="8"/>
    <x v="4"/>
    <x v="7"/>
    <x v="0"/>
    <n v="15"/>
    <n v="3978"/>
    <n v="4230"/>
    <n v="55692"/>
    <n v="59220"/>
    <n v="3528"/>
    <n v="567"/>
    <n v="56259"/>
    <n v="5.9574468085106386E-2"/>
  </r>
  <r>
    <x v="903"/>
    <x v="5"/>
    <x v="3"/>
    <x v="0"/>
    <x v="0"/>
    <n v="20"/>
    <n v="3546"/>
    <n v="3780"/>
    <n v="26442"/>
    <n v="28080"/>
    <n v="1638"/>
    <n v="234"/>
    <n v="26676"/>
    <n v="5.8333333333333334E-2"/>
  </r>
  <r>
    <x v="903"/>
    <x v="0"/>
    <x v="0"/>
    <x v="2"/>
    <x v="0"/>
    <n v="1"/>
    <n v="5148"/>
    <n v="5490"/>
    <n v="83538"/>
    <n v="88830"/>
    <n v="5292"/>
    <n v="850.5"/>
    <n v="84388.5"/>
    <n v="5.9574468085106386E-2"/>
  </r>
  <r>
    <x v="904"/>
    <x v="6"/>
    <x v="2"/>
    <x v="13"/>
    <x v="1"/>
    <n v="5"/>
    <n v="2196"/>
    <n v="2340"/>
    <n v="74556"/>
    <n v="80370"/>
    <n v="5814"/>
    <n v="1795.5"/>
    <n v="76351.5"/>
    <n v="7.2340425531914887E-2"/>
  </r>
  <r>
    <x v="904"/>
    <x v="3"/>
    <x v="1"/>
    <x v="2"/>
    <x v="0"/>
    <n v="2"/>
    <n v="3924"/>
    <n v="4230"/>
    <n v="43758"/>
    <n v="46530"/>
    <n v="2772"/>
    <n v="445.5"/>
    <n v="44203.5"/>
    <n v="5.9574468085106386E-2"/>
  </r>
  <r>
    <x v="905"/>
    <x v="1"/>
    <x v="0"/>
    <x v="16"/>
    <x v="0"/>
    <n v="15"/>
    <n v="3978"/>
    <n v="4230"/>
    <n v="47376"/>
    <n v="50400"/>
    <n v="3024"/>
    <n v="504"/>
    <n v="47880"/>
    <n v="0.06"/>
  </r>
  <r>
    <x v="905"/>
    <x v="7"/>
    <x v="4"/>
    <x v="3"/>
    <x v="0"/>
    <n v="24"/>
    <n v="2106"/>
    <n v="2250"/>
    <n v="35136"/>
    <n v="37440"/>
    <n v="2304"/>
    <n v="432"/>
    <n v="35568"/>
    <n v="6.1538461538461542E-2"/>
  </r>
  <r>
    <x v="905"/>
    <x v="6"/>
    <x v="2"/>
    <x v="3"/>
    <x v="0"/>
    <n v="23"/>
    <n v="5148"/>
    <n v="5490"/>
    <n v="35136"/>
    <n v="37440"/>
    <n v="2304"/>
    <n v="432"/>
    <n v="35568"/>
    <n v="6.1538461538461542E-2"/>
  </r>
  <r>
    <x v="905"/>
    <x v="6"/>
    <x v="2"/>
    <x v="11"/>
    <x v="0"/>
    <n v="20"/>
    <n v="3546"/>
    <n v="3780"/>
    <n v="7092"/>
    <n v="7560"/>
    <n v="468"/>
    <n v="90"/>
    <n v="7182"/>
    <n v="6.1904761904761907E-2"/>
  </r>
  <r>
    <x v="906"/>
    <x v="8"/>
    <x v="4"/>
    <x v="4"/>
    <x v="0"/>
    <n v="23"/>
    <n v="3546"/>
    <n v="3780"/>
    <n v="24336"/>
    <n v="25920"/>
    <n v="1584"/>
    <n v="288"/>
    <n v="24624"/>
    <n v="6.1111111111111109E-2"/>
  </r>
  <r>
    <x v="906"/>
    <x v="9"/>
    <x v="3"/>
    <x v="15"/>
    <x v="1"/>
    <n v="22"/>
    <n v="5148"/>
    <n v="5490"/>
    <n v="165132"/>
    <n v="178200"/>
    <n v="13068"/>
    <n v="4158"/>
    <n v="169290"/>
    <n v="7.3333333333333334E-2"/>
  </r>
  <r>
    <x v="906"/>
    <x v="8"/>
    <x v="4"/>
    <x v="9"/>
    <x v="0"/>
    <n v="10"/>
    <n v="3384"/>
    <n v="3600"/>
    <n v="23166"/>
    <n v="24750"/>
    <n v="1584"/>
    <n v="346.5"/>
    <n v="23512.5"/>
    <n v="6.4000000000000001E-2"/>
  </r>
  <r>
    <x v="906"/>
    <x v="0"/>
    <x v="0"/>
    <x v="3"/>
    <x v="0"/>
    <n v="5"/>
    <n v="3042"/>
    <n v="3240"/>
    <n v="35136"/>
    <n v="37440"/>
    <n v="2304"/>
    <n v="432"/>
    <n v="35568"/>
    <n v="6.1538461538461542E-2"/>
  </r>
  <r>
    <x v="907"/>
    <x v="7"/>
    <x v="4"/>
    <x v="15"/>
    <x v="1"/>
    <n v="12"/>
    <n v="3978"/>
    <n v="4230"/>
    <n v="15012"/>
    <n v="16200"/>
    <n v="1188"/>
    <n v="378"/>
    <n v="15390"/>
    <n v="7.3333333333333334E-2"/>
  </r>
  <r>
    <x v="907"/>
    <x v="1"/>
    <x v="0"/>
    <x v="12"/>
    <x v="0"/>
    <n v="19"/>
    <n v="3978"/>
    <n v="4230"/>
    <n v="44712"/>
    <n v="47520"/>
    <n v="2808"/>
    <n v="432"/>
    <n v="45144"/>
    <n v="5.909090909090909E-2"/>
  </r>
  <r>
    <x v="907"/>
    <x v="8"/>
    <x v="4"/>
    <x v="8"/>
    <x v="0"/>
    <n v="18"/>
    <n v="3924"/>
    <n v="4230"/>
    <n v="128700"/>
    <n v="137250"/>
    <n v="8550"/>
    <n v="1687.5"/>
    <n v="130387.5"/>
    <n v="6.2295081967213117E-2"/>
  </r>
  <r>
    <x v="907"/>
    <x v="5"/>
    <x v="3"/>
    <x v="15"/>
    <x v="1"/>
    <n v="1"/>
    <n v="2952"/>
    <n v="3150"/>
    <n v="127602"/>
    <n v="137700"/>
    <n v="10098"/>
    <n v="3213"/>
    <n v="130815"/>
    <n v="7.3333333333333334E-2"/>
  </r>
  <r>
    <x v="908"/>
    <x v="1"/>
    <x v="0"/>
    <x v="15"/>
    <x v="1"/>
    <n v="15"/>
    <n v="3042"/>
    <n v="3240"/>
    <n v="97578"/>
    <n v="105300"/>
    <n v="7722"/>
    <n v="2457"/>
    <n v="100035"/>
    <n v="7.3333333333333334E-2"/>
  </r>
  <r>
    <x v="908"/>
    <x v="4"/>
    <x v="2"/>
    <x v="13"/>
    <x v="1"/>
    <n v="4"/>
    <n v="3978"/>
    <n v="4230"/>
    <n v="98100"/>
    <n v="105750"/>
    <n v="7650"/>
    <n v="2362.5"/>
    <n v="100462.5"/>
    <n v="7.2340425531914887E-2"/>
  </r>
  <r>
    <x v="908"/>
    <x v="4"/>
    <x v="2"/>
    <x v="7"/>
    <x v="0"/>
    <n v="16"/>
    <n v="2106"/>
    <n v="2250"/>
    <n v="47736"/>
    <n v="50760"/>
    <n v="3024"/>
    <n v="486"/>
    <n v="48222"/>
    <n v="5.9574468085106386E-2"/>
  </r>
  <r>
    <x v="908"/>
    <x v="4"/>
    <x v="2"/>
    <x v="10"/>
    <x v="0"/>
    <n v="10"/>
    <n v="2034"/>
    <n v="2160"/>
    <n v="107568"/>
    <n v="114480"/>
    <n v="6912"/>
    <n v="1188"/>
    <n v="108756"/>
    <n v="6.0377358490566038E-2"/>
  </r>
  <r>
    <x v="909"/>
    <x v="3"/>
    <x v="1"/>
    <x v="13"/>
    <x v="1"/>
    <n v="21"/>
    <n v="4482"/>
    <n v="4770"/>
    <n v="74556"/>
    <n v="80370"/>
    <n v="5814"/>
    <n v="1795.5"/>
    <n v="76351.5"/>
    <n v="7.2340425531914887E-2"/>
  </r>
  <r>
    <x v="909"/>
    <x v="4"/>
    <x v="2"/>
    <x v="11"/>
    <x v="0"/>
    <n v="7"/>
    <n v="3726"/>
    <n v="3960"/>
    <n v="81558"/>
    <n v="86940"/>
    <n v="5382"/>
    <n v="1035"/>
    <n v="82593"/>
    <n v="6.1904761904761907E-2"/>
  </r>
  <r>
    <x v="910"/>
    <x v="7"/>
    <x v="4"/>
    <x v="9"/>
    <x v="0"/>
    <n v="22"/>
    <n v="2952"/>
    <n v="3150"/>
    <n v="44226"/>
    <n v="47250"/>
    <n v="3024"/>
    <n v="661.5"/>
    <n v="44887.5"/>
    <n v="6.4000000000000001E-2"/>
  </r>
  <r>
    <x v="910"/>
    <x v="2"/>
    <x v="1"/>
    <x v="8"/>
    <x v="0"/>
    <n v="15"/>
    <n v="3384"/>
    <n v="3600"/>
    <n v="10296"/>
    <n v="10980"/>
    <n v="684"/>
    <n v="135"/>
    <n v="10431"/>
    <n v="6.2295081967213117E-2"/>
  </r>
  <r>
    <x v="910"/>
    <x v="0"/>
    <x v="0"/>
    <x v="5"/>
    <x v="0"/>
    <n v="7"/>
    <n v="3546"/>
    <n v="3780"/>
    <n v="139968"/>
    <n v="149040"/>
    <n v="9072"/>
    <n v="1620"/>
    <n v="141588"/>
    <n v="6.0869565217391307E-2"/>
  </r>
  <r>
    <x v="911"/>
    <x v="4"/>
    <x v="2"/>
    <x v="0"/>
    <x v="0"/>
    <n v="17"/>
    <n v="5148"/>
    <n v="5490"/>
    <n v="4068"/>
    <n v="4320"/>
    <n v="252"/>
    <n v="36"/>
    <n v="4104"/>
    <n v="5.8333333333333334E-2"/>
  </r>
  <r>
    <x v="911"/>
    <x v="4"/>
    <x v="2"/>
    <x v="11"/>
    <x v="0"/>
    <n v="20"/>
    <n v="2034"/>
    <n v="2160"/>
    <n v="3546"/>
    <n v="3780"/>
    <n v="234"/>
    <n v="45"/>
    <n v="3591"/>
    <n v="6.1904761904761907E-2"/>
  </r>
  <r>
    <x v="911"/>
    <x v="7"/>
    <x v="4"/>
    <x v="3"/>
    <x v="0"/>
    <n v="5"/>
    <n v="2196"/>
    <n v="2340"/>
    <n v="35136"/>
    <n v="37440"/>
    <n v="2304"/>
    <n v="432"/>
    <n v="35568"/>
    <n v="6.1538461538461542E-2"/>
  </r>
  <r>
    <x v="911"/>
    <x v="1"/>
    <x v="0"/>
    <x v="0"/>
    <x v="0"/>
    <n v="14"/>
    <n v="3546"/>
    <n v="3780"/>
    <n v="42714"/>
    <n v="45360"/>
    <n v="2646"/>
    <n v="378"/>
    <n v="43092"/>
    <n v="5.8333333333333334E-2"/>
  </r>
  <r>
    <x v="911"/>
    <x v="2"/>
    <x v="1"/>
    <x v="16"/>
    <x v="0"/>
    <n v="6"/>
    <n v="3546"/>
    <n v="3780"/>
    <n v="43992"/>
    <n v="46800"/>
    <n v="2808"/>
    <n v="468"/>
    <n v="44460"/>
    <n v="0.06"/>
  </r>
  <r>
    <x v="911"/>
    <x v="6"/>
    <x v="2"/>
    <x v="7"/>
    <x v="0"/>
    <n v="22"/>
    <n v="7506"/>
    <n v="8100"/>
    <n v="7956"/>
    <n v="8460"/>
    <n v="504"/>
    <n v="81"/>
    <n v="8037"/>
    <n v="5.9574468085106386E-2"/>
  </r>
  <r>
    <x v="912"/>
    <x v="3"/>
    <x v="1"/>
    <x v="9"/>
    <x v="0"/>
    <n v="6"/>
    <n v="3924"/>
    <n v="4230"/>
    <n v="25272"/>
    <n v="27000"/>
    <n v="1728"/>
    <n v="378"/>
    <n v="25650"/>
    <n v="6.4000000000000001E-2"/>
  </r>
  <r>
    <x v="912"/>
    <x v="0"/>
    <x v="0"/>
    <x v="7"/>
    <x v="0"/>
    <n v="6"/>
    <n v="4482"/>
    <n v="4770"/>
    <n v="75582"/>
    <n v="80370"/>
    <n v="4788"/>
    <n v="769.5"/>
    <n v="76351.5"/>
    <n v="5.9574468085106386E-2"/>
  </r>
  <r>
    <x v="912"/>
    <x v="5"/>
    <x v="3"/>
    <x v="10"/>
    <x v="0"/>
    <n v="2"/>
    <n v="3546"/>
    <n v="3780"/>
    <n v="58266"/>
    <n v="62010"/>
    <n v="3744"/>
    <n v="643.5"/>
    <n v="58909.5"/>
    <n v="6.0377358490566038E-2"/>
  </r>
  <r>
    <x v="913"/>
    <x v="6"/>
    <x v="2"/>
    <x v="12"/>
    <x v="0"/>
    <n v="24"/>
    <n v="3726"/>
    <n v="3960"/>
    <n v="78246"/>
    <n v="83160"/>
    <n v="4914"/>
    <n v="756"/>
    <n v="79002"/>
    <n v="5.909090909090909E-2"/>
  </r>
  <r>
    <x v="914"/>
    <x v="6"/>
    <x v="2"/>
    <x v="10"/>
    <x v="0"/>
    <n v="11"/>
    <n v="2106"/>
    <n v="2250"/>
    <n v="8964"/>
    <n v="9540"/>
    <n v="576"/>
    <n v="99"/>
    <n v="9063"/>
    <n v="6.0377358490566038E-2"/>
  </r>
  <r>
    <x v="914"/>
    <x v="2"/>
    <x v="1"/>
    <x v="3"/>
    <x v="0"/>
    <n v="10"/>
    <n v="3546"/>
    <n v="3780"/>
    <n v="24156"/>
    <n v="25740"/>
    <n v="1584"/>
    <n v="297"/>
    <n v="24453"/>
    <n v="6.1538461538461542E-2"/>
  </r>
  <r>
    <x v="915"/>
    <x v="3"/>
    <x v="1"/>
    <x v="5"/>
    <x v="0"/>
    <n v="7"/>
    <n v="3384"/>
    <n v="3600"/>
    <n v="110808"/>
    <n v="117990"/>
    <n v="7182"/>
    <n v="1282.5"/>
    <n v="112090.5"/>
    <n v="6.0869565217391307E-2"/>
  </r>
  <r>
    <x v="915"/>
    <x v="4"/>
    <x v="2"/>
    <x v="8"/>
    <x v="0"/>
    <n v="22"/>
    <n v="2106"/>
    <n v="2250"/>
    <n v="15444"/>
    <n v="16470"/>
    <n v="1026"/>
    <n v="202.5"/>
    <n v="15646.5"/>
    <n v="6.2295081967213117E-2"/>
  </r>
  <r>
    <x v="915"/>
    <x v="6"/>
    <x v="2"/>
    <x v="1"/>
    <x v="1"/>
    <n v="7"/>
    <n v="3924"/>
    <n v="4230"/>
    <n v="28656"/>
    <n v="30960"/>
    <n v="2304"/>
    <n v="756"/>
    <n v="29412"/>
    <n v="7.441860465116279E-2"/>
  </r>
  <r>
    <x v="915"/>
    <x v="6"/>
    <x v="2"/>
    <x v="1"/>
    <x v="1"/>
    <n v="18"/>
    <n v="3582"/>
    <n v="3870"/>
    <n v="85968"/>
    <n v="92880"/>
    <n v="6912"/>
    <n v="2268"/>
    <n v="88236"/>
    <n v="7.441860465116279E-2"/>
  </r>
  <r>
    <x v="916"/>
    <x v="5"/>
    <x v="3"/>
    <x v="10"/>
    <x v="0"/>
    <n v="12"/>
    <n v="3582"/>
    <n v="3870"/>
    <n v="71712"/>
    <n v="76320"/>
    <n v="4608"/>
    <n v="792"/>
    <n v="72504"/>
    <n v="6.0377358490566038E-2"/>
  </r>
  <r>
    <x v="917"/>
    <x v="0"/>
    <x v="0"/>
    <x v="9"/>
    <x v="0"/>
    <n v="19"/>
    <n v="3726"/>
    <n v="3960"/>
    <n v="8424"/>
    <n v="9000"/>
    <n v="576"/>
    <n v="126"/>
    <n v="8550"/>
    <n v="6.4000000000000001E-2"/>
  </r>
  <r>
    <x v="917"/>
    <x v="5"/>
    <x v="3"/>
    <x v="16"/>
    <x v="0"/>
    <n v="23"/>
    <n v="3582"/>
    <n v="3870"/>
    <n v="54144"/>
    <n v="57600"/>
    <n v="3456"/>
    <n v="576"/>
    <n v="54720"/>
    <n v="0.06"/>
  </r>
  <r>
    <x v="917"/>
    <x v="8"/>
    <x v="4"/>
    <x v="4"/>
    <x v="0"/>
    <n v="3"/>
    <n v="2952"/>
    <n v="3150"/>
    <n v="9126"/>
    <n v="9720"/>
    <n v="594"/>
    <n v="108"/>
    <n v="9234"/>
    <n v="6.1111111111111109E-2"/>
  </r>
  <r>
    <x v="918"/>
    <x v="6"/>
    <x v="2"/>
    <x v="2"/>
    <x v="0"/>
    <n v="24"/>
    <n v="3978"/>
    <n v="4230"/>
    <n v="11934"/>
    <n v="12690"/>
    <n v="756"/>
    <n v="121.5"/>
    <n v="12055.5"/>
    <n v="5.9574468085106386E-2"/>
  </r>
  <r>
    <x v="918"/>
    <x v="1"/>
    <x v="0"/>
    <x v="13"/>
    <x v="1"/>
    <n v="25"/>
    <n v="2034"/>
    <n v="2160"/>
    <n v="19620"/>
    <n v="21150"/>
    <n v="1530"/>
    <n v="472.5"/>
    <n v="20092.5"/>
    <n v="7.2340425531914887E-2"/>
  </r>
  <r>
    <x v="919"/>
    <x v="9"/>
    <x v="3"/>
    <x v="6"/>
    <x v="0"/>
    <n v="5"/>
    <n v="3924"/>
    <n v="4230"/>
    <n v="24822"/>
    <n v="26460"/>
    <n v="1638"/>
    <n v="315"/>
    <n v="25137"/>
    <n v="6.1904761904761907E-2"/>
  </r>
  <r>
    <x v="919"/>
    <x v="2"/>
    <x v="1"/>
    <x v="11"/>
    <x v="0"/>
    <n v="2"/>
    <n v="5832"/>
    <n v="6210"/>
    <n v="7092"/>
    <n v="7560"/>
    <n v="468"/>
    <n v="90"/>
    <n v="7182"/>
    <n v="6.1904761904761907E-2"/>
  </r>
  <r>
    <x v="919"/>
    <x v="3"/>
    <x v="1"/>
    <x v="13"/>
    <x v="1"/>
    <n v="14"/>
    <n v="3546"/>
    <n v="3780"/>
    <n v="11772"/>
    <n v="12690"/>
    <n v="918"/>
    <n v="283.5"/>
    <n v="12055.5"/>
    <n v="7.2340425531914887E-2"/>
  </r>
  <r>
    <x v="919"/>
    <x v="8"/>
    <x v="4"/>
    <x v="9"/>
    <x v="0"/>
    <n v="6"/>
    <n v="2034"/>
    <n v="2160"/>
    <n v="23166"/>
    <n v="24750"/>
    <n v="1584"/>
    <n v="346.5"/>
    <n v="23512.5"/>
    <n v="6.4000000000000001E-2"/>
  </r>
  <r>
    <x v="920"/>
    <x v="0"/>
    <x v="0"/>
    <x v="14"/>
    <x v="0"/>
    <n v="13"/>
    <n v="2034"/>
    <n v="2160"/>
    <n v="32472"/>
    <n v="34650"/>
    <n v="2178"/>
    <n v="445.5"/>
    <n v="32917.5"/>
    <n v="6.2857142857142861E-2"/>
  </r>
  <r>
    <x v="920"/>
    <x v="8"/>
    <x v="4"/>
    <x v="13"/>
    <x v="1"/>
    <n v="4"/>
    <n v="3042"/>
    <n v="3240"/>
    <n v="62784"/>
    <n v="67680"/>
    <n v="4896"/>
    <n v="1512"/>
    <n v="64296"/>
    <n v="7.2340425531914887E-2"/>
  </r>
  <r>
    <x v="920"/>
    <x v="2"/>
    <x v="1"/>
    <x v="13"/>
    <x v="1"/>
    <n v="21"/>
    <n v="3042"/>
    <n v="3240"/>
    <n v="51012"/>
    <n v="54990"/>
    <n v="3978"/>
    <n v="1228.5"/>
    <n v="52240.5"/>
    <n v="7.2340425531914887E-2"/>
  </r>
  <r>
    <x v="920"/>
    <x v="9"/>
    <x v="3"/>
    <x v="16"/>
    <x v="0"/>
    <n v="16"/>
    <n v="3726"/>
    <n v="3960"/>
    <n v="50760"/>
    <n v="54000"/>
    <n v="3240"/>
    <n v="540"/>
    <n v="51300"/>
    <n v="0.06"/>
  </r>
  <r>
    <x v="920"/>
    <x v="4"/>
    <x v="2"/>
    <x v="4"/>
    <x v="0"/>
    <n v="10"/>
    <n v="2196"/>
    <n v="2340"/>
    <n v="51714"/>
    <n v="55080"/>
    <n v="3366"/>
    <n v="612"/>
    <n v="52326"/>
    <n v="6.1111111111111109E-2"/>
  </r>
  <r>
    <x v="920"/>
    <x v="2"/>
    <x v="1"/>
    <x v="6"/>
    <x v="0"/>
    <n v="3"/>
    <n v="4482"/>
    <n v="4770"/>
    <n v="53190"/>
    <n v="56700"/>
    <n v="3510"/>
    <n v="675"/>
    <n v="53865"/>
    <n v="6.1904761904761907E-2"/>
  </r>
  <r>
    <x v="921"/>
    <x v="0"/>
    <x v="0"/>
    <x v="4"/>
    <x v="0"/>
    <n v="1"/>
    <n v="5148"/>
    <n v="5490"/>
    <n v="39546"/>
    <n v="42120"/>
    <n v="2574"/>
    <n v="468"/>
    <n v="40014"/>
    <n v="6.1111111111111109E-2"/>
  </r>
  <r>
    <x v="921"/>
    <x v="8"/>
    <x v="4"/>
    <x v="6"/>
    <x v="0"/>
    <n v="13"/>
    <n v="3978"/>
    <n v="4230"/>
    <n v="60282"/>
    <n v="64260"/>
    <n v="3978"/>
    <n v="765"/>
    <n v="61047"/>
    <n v="6.1904761904761907E-2"/>
  </r>
  <r>
    <x v="922"/>
    <x v="0"/>
    <x v="0"/>
    <x v="6"/>
    <x v="0"/>
    <n v="15"/>
    <n v="2106"/>
    <n v="2250"/>
    <n v="60282"/>
    <n v="64260"/>
    <n v="3978"/>
    <n v="765"/>
    <n v="61047"/>
    <n v="6.1904761904761907E-2"/>
  </r>
  <r>
    <x v="922"/>
    <x v="7"/>
    <x v="4"/>
    <x v="7"/>
    <x v="0"/>
    <n v="5"/>
    <n v="3978"/>
    <n v="4230"/>
    <n v="59670"/>
    <n v="63450"/>
    <n v="3780"/>
    <n v="607.5"/>
    <n v="60277.5"/>
    <n v="5.9574468085106386E-2"/>
  </r>
  <r>
    <x v="923"/>
    <x v="9"/>
    <x v="3"/>
    <x v="7"/>
    <x v="0"/>
    <n v="25"/>
    <n v="2034"/>
    <n v="2160"/>
    <n v="15912"/>
    <n v="16920"/>
    <n v="1008"/>
    <n v="162"/>
    <n v="16074"/>
    <n v="5.9574468085106386E-2"/>
  </r>
  <r>
    <x v="923"/>
    <x v="2"/>
    <x v="1"/>
    <x v="2"/>
    <x v="0"/>
    <n v="8"/>
    <n v="2034"/>
    <n v="2160"/>
    <n v="67626"/>
    <n v="71910"/>
    <n v="4284"/>
    <n v="688.5"/>
    <n v="68314.5"/>
    <n v="5.9574468085106386E-2"/>
  </r>
  <r>
    <x v="923"/>
    <x v="7"/>
    <x v="4"/>
    <x v="14"/>
    <x v="0"/>
    <n v="21"/>
    <n v="3582"/>
    <n v="3870"/>
    <n v="56088"/>
    <n v="59850"/>
    <n v="3762"/>
    <n v="769.5"/>
    <n v="56857.5"/>
    <n v="6.2857142857142861E-2"/>
  </r>
  <r>
    <x v="924"/>
    <x v="3"/>
    <x v="1"/>
    <x v="2"/>
    <x v="0"/>
    <n v="16"/>
    <n v="3978"/>
    <n v="4230"/>
    <n v="67626"/>
    <n v="71910"/>
    <n v="4284"/>
    <n v="688.5"/>
    <n v="68314.5"/>
    <n v="5.9574468085106386E-2"/>
  </r>
  <r>
    <x v="924"/>
    <x v="2"/>
    <x v="1"/>
    <x v="16"/>
    <x v="0"/>
    <n v="23"/>
    <n v="2196"/>
    <n v="2340"/>
    <n v="54144"/>
    <n v="57600"/>
    <n v="3456"/>
    <n v="576"/>
    <n v="54720"/>
    <n v="0.06"/>
  </r>
  <r>
    <x v="924"/>
    <x v="4"/>
    <x v="2"/>
    <x v="16"/>
    <x v="0"/>
    <n v="22"/>
    <n v="3978"/>
    <n v="4230"/>
    <n v="77832"/>
    <n v="82800"/>
    <n v="4968"/>
    <n v="828"/>
    <n v="78660"/>
    <n v="0.06"/>
  </r>
  <r>
    <x v="925"/>
    <x v="9"/>
    <x v="3"/>
    <x v="7"/>
    <x v="0"/>
    <n v="13"/>
    <n v="3978"/>
    <n v="4230"/>
    <n v="83538"/>
    <n v="88830"/>
    <n v="5292"/>
    <n v="850.5"/>
    <n v="84388.5"/>
    <n v="5.9574468085106386E-2"/>
  </r>
  <r>
    <x v="925"/>
    <x v="3"/>
    <x v="1"/>
    <x v="8"/>
    <x v="0"/>
    <n v="27"/>
    <n v="3042"/>
    <n v="3240"/>
    <n v="92664"/>
    <n v="98820"/>
    <n v="6156"/>
    <n v="1215"/>
    <n v="93879"/>
    <n v="6.2295081967213117E-2"/>
  </r>
  <r>
    <x v="926"/>
    <x v="5"/>
    <x v="3"/>
    <x v="12"/>
    <x v="0"/>
    <n v="27"/>
    <n v="3978"/>
    <n v="4230"/>
    <n v="26082"/>
    <n v="27720"/>
    <n v="1638"/>
    <n v="252"/>
    <n v="26334"/>
    <n v="5.909090909090909E-2"/>
  </r>
  <r>
    <x v="926"/>
    <x v="3"/>
    <x v="1"/>
    <x v="10"/>
    <x v="0"/>
    <n v="27"/>
    <n v="3978"/>
    <n v="4230"/>
    <n v="49302"/>
    <n v="52470"/>
    <n v="3168"/>
    <n v="544.5"/>
    <n v="49846.5"/>
    <n v="6.0377358490566038E-2"/>
  </r>
  <r>
    <x v="926"/>
    <x v="6"/>
    <x v="2"/>
    <x v="11"/>
    <x v="0"/>
    <n v="27"/>
    <n v="5832"/>
    <n v="6210"/>
    <n v="74466"/>
    <n v="79380"/>
    <n v="4914"/>
    <n v="945"/>
    <n v="75411"/>
    <n v="6.1904761904761907E-2"/>
  </r>
  <r>
    <x v="926"/>
    <x v="5"/>
    <x v="3"/>
    <x v="3"/>
    <x v="0"/>
    <n v="27"/>
    <n v="2196"/>
    <n v="2340"/>
    <n v="6588"/>
    <n v="7020"/>
    <n v="432"/>
    <n v="81"/>
    <n v="6669"/>
    <n v="6.1538461538461542E-2"/>
  </r>
  <r>
    <x v="926"/>
    <x v="2"/>
    <x v="1"/>
    <x v="1"/>
    <x v="1"/>
    <n v="27"/>
    <n v="3546"/>
    <n v="3780"/>
    <n v="57312"/>
    <n v="61920"/>
    <n v="4608"/>
    <n v="1512"/>
    <n v="58824"/>
    <n v="7.441860465116279E-2"/>
  </r>
  <r>
    <x v="926"/>
    <x v="8"/>
    <x v="4"/>
    <x v="5"/>
    <x v="0"/>
    <n v="12"/>
    <n v="3582"/>
    <n v="3870"/>
    <n v="52488"/>
    <n v="55890"/>
    <n v="3402"/>
    <n v="607.5"/>
    <n v="53095.5"/>
    <n v="6.0869565217391307E-2"/>
  </r>
  <r>
    <x v="926"/>
    <x v="4"/>
    <x v="2"/>
    <x v="4"/>
    <x v="0"/>
    <n v="18"/>
    <n v="3978"/>
    <n v="4230"/>
    <n v="73008"/>
    <n v="77760"/>
    <n v="4752"/>
    <n v="864"/>
    <n v="73872"/>
    <n v="6.1111111111111109E-2"/>
  </r>
  <r>
    <x v="927"/>
    <x v="6"/>
    <x v="2"/>
    <x v="8"/>
    <x v="0"/>
    <n v="8"/>
    <n v="3978"/>
    <n v="4230"/>
    <n v="5148"/>
    <n v="5490"/>
    <n v="342"/>
    <n v="67.5"/>
    <n v="5215.5"/>
    <n v="6.2295081967213117E-2"/>
  </r>
  <r>
    <x v="927"/>
    <x v="0"/>
    <x v="0"/>
    <x v="4"/>
    <x v="0"/>
    <n v="21"/>
    <n v="2034"/>
    <n v="2160"/>
    <n v="48672"/>
    <n v="51840"/>
    <n v="3168"/>
    <n v="576"/>
    <n v="49248"/>
    <n v="6.1111111111111109E-2"/>
  </r>
  <r>
    <x v="928"/>
    <x v="5"/>
    <x v="3"/>
    <x v="4"/>
    <x v="0"/>
    <n v="25"/>
    <n v="3042"/>
    <n v="3240"/>
    <n v="27378"/>
    <n v="29160"/>
    <n v="1782"/>
    <n v="324"/>
    <n v="27702"/>
    <n v="6.1111111111111109E-2"/>
  </r>
  <r>
    <x v="928"/>
    <x v="9"/>
    <x v="3"/>
    <x v="9"/>
    <x v="0"/>
    <n v="12"/>
    <n v="5148"/>
    <n v="5490"/>
    <n v="50544"/>
    <n v="54000"/>
    <n v="3456"/>
    <n v="756"/>
    <n v="51300"/>
    <n v="6.4000000000000001E-2"/>
  </r>
  <r>
    <x v="928"/>
    <x v="2"/>
    <x v="1"/>
    <x v="3"/>
    <x v="0"/>
    <n v="9"/>
    <n v="2106"/>
    <n v="2250"/>
    <n v="39528"/>
    <n v="42120"/>
    <n v="2592"/>
    <n v="486"/>
    <n v="40014"/>
    <n v="6.1538461538461542E-2"/>
  </r>
  <r>
    <x v="928"/>
    <x v="3"/>
    <x v="1"/>
    <x v="13"/>
    <x v="1"/>
    <n v="23"/>
    <n v="4482"/>
    <n v="4770"/>
    <n v="54936"/>
    <n v="59220"/>
    <n v="4284"/>
    <n v="1323"/>
    <n v="56259"/>
    <n v="7.2340425531914887E-2"/>
  </r>
  <r>
    <x v="929"/>
    <x v="6"/>
    <x v="2"/>
    <x v="5"/>
    <x v="0"/>
    <n v="23"/>
    <n v="3546"/>
    <n v="3780"/>
    <n v="139968"/>
    <n v="149040"/>
    <n v="9072"/>
    <n v="1620"/>
    <n v="141588"/>
    <n v="6.0869565217391307E-2"/>
  </r>
  <r>
    <x v="930"/>
    <x v="5"/>
    <x v="3"/>
    <x v="7"/>
    <x v="0"/>
    <n v="20"/>
    <n v="4482"/>
    <n v="4770"/>
    <n v="79560"/>
    <n v="84600"/>
    <n v="5040"/>
    <n v="810"/>
    <n v="80370"/>
    <n v="5.9574468085106386E-2"/>
  </r>
  <r>
    <x v="931"/>
    <x v="0"/>
    <x v="0"/>
    <x v="9"/>
    <x v="0"/>
    <n v="25"/>
    <n v="4482"/>
    <n v="4770"/>
    <n v="40014"/>
    <n v="42750"/>
    <n v="2736"/>
    <n v="598.5"/>
    <n v="40612.5"/>
    <n v="6.4000000000000001E-2"/>
  </r>
  <r>
    <x v="931"/>
    <x v="8"/>
    <x v="4"/>
    <x v="10"/>
    <x v="0"/>
    <n v="4"/>
    <n v="2034"/>
    <n v="2160"/>
    <n v="80676"/>
    <n v="85860"/>
    <n v="5184"/>
    <n v="891"/>
    <n v="81567"/>
    <n v="6.0377358490566038E-2"/>
  </r>
  <r>
    <x v="932"/>
    <x v="0"/>
    <x v="0"/>
    <x v="11"/>
    <x v="0"/>
    <n v="24"/>
    <n v="3978"/>
    <n v="4230"/>
    <n v="28368"/>
    <n v="30240"/>
    <n v="1872"/>
    <n v="360"/>
    <n v="28728"/>
    <n v="6.1904761904761907E-2"/>
  </r>
  <r>
    <x v="932"/>
    <x v="0"/>
    <x v="0"/>
    <x v="0"/>
    <x v="0"/>
    <n v="24"/>
    <n v="5832"/>
    <n v="6210"/>
    <n v="38646"/>
    <n v="41040"/>
    <n v="2394"/>
    <n v="342"/>
    <n v="38988"/>
    <n v="5.8333333333333334E-2"/>
  </r>
  <r>
    <x v="932"/>
    <x v="6"/>
    <x v="2"/>
    <x v="16"/>
    <x v="0"/>
    <n v="16"/>
    <n v="3978"/>
    <n v="4230"/>
    <n v="33840"/>
    <n v="36000"/>
    <n v="2160"/>
    <n v="360"/>
    <n v="34200"/>
    <n v="0.06"/>
  </r>
  <r>
    <x v="933"/>
    <x v="8"/>
    <x v="4"/>
    <x v="3"/>
    <x v="0"/>
    <n v="6"/>
    <n v="3978"/>
    <n v="4230"/>
    <n v="50508"/>
    <n v="53820"/>
    <n v="3312"/>
    <n v="621"/>
    <n v="51129"/>
    <n v="6.1538461538461542E-2"/>
  </r>
  <r>
    <x v="933"/>
    <x v="0"/>
    <x v="0"/>
    <x v="14"/>
    <x v="0"/>
    <n v="4"/>
    <n v="5148"/>
    <n v="5490"/>
    <n v="59040"/>
    <n v="63000"/>
    <n v="3960"/>
    <n v="810"/>
    <n v="59850"/>
    <n v="6.2857142857142861E-2"/>
  </r>
  <r>
    <x v="933"/>
    <x v="1"/>
    <x v="0"/>
    <x v="7"/>
    <x v="0"/>
    <n v="24"/>
    <n v="5832"/>
    <n v="6210"/>
    <n v="51714"/>
    <n v="54990"/>
    <n v="3276"/>
    <n v="526.5"/>
    <n v="52240.5"/>
    <n v="5.9574468085106386E-2"/>
  </r>
  <r>
    <x v="933"/>
    <x v="2"/>
    <x v="1"/>
    <x v="16"/>
    <x v="0"/>
    <n v="21"/>
    <n v="2034"/>
    <n v="2160"/>
    <n v="81216"/>
    <n v="86400"/>
    <n v="5184"/>
    <n v="864"/>
    <n v="82080"/>
    <n v="0.06"/>
  </r>
  <r>
    <x v="933"/>
    <x v="7"/>
    <x v="4"/>
    <x v="3"/>
    <x v="0"/>
    <n v="13"/>
    <n v="5832"/>
    <n v="6210"/>
    <n v="26352"/>
    <n v="28080"/>
    <n v="1728"/>
    <n v="324"/>
    <n v="26676"/>
    <n v="6.1538461538461542E-2"/>
  </r>
  <r>
    <x v="933"/>
    <x v="5"/>
    <x v="3"/>
    <x v="5"/>
    <x v="0"/>
    <n v="2"/>
    <n v="3546"/>
    <n v="3780"/>
    <n v="64152"/>
    <n v="68310"/>
    <n v="4158"/>
    <n v="742.5"/>
    <n v="64894.5"/>
    <n v="6.0869565217391307E-2"/>
  </r>
  <r>
    <x v="934"/>
    <x v="1"/>
    <x v="0"/>
    <x v="0"/>
    <x v="0"/>
    <n v="20"/>
    <n v="3726"/>
    <n v="3960"/>
    <n v="20340"/>
    <n v="21600"/>
    <n v="1260"/>
    <n v="180"/>
    <n v="20520"/>
    <n v="5.8333333333333334E-2"/>
  </r>
  <r>
    <x v="934"/>
    <x v="7"/>
    <x v="4"/>
    <x v="4"/>
    <x v="0"/>
    <n v="21"/>
    <n v="3978"/>
    <n v="4230"/>
    <n v="42588"/>
    <n v="45360"/>
    <n v="2772"/>
    <n v="504"/>
    <n v="43092"/>
    <n v="6.1111111111111109E-2"/>
  </r>
  <r>
    <x v="935"/>
    <x v="5"/>
    <x v="3"/>
    <x v="6"/>
    <x v="0"/>
    <n v="12"/>
    <n v="3042"/>
    <n v="3240"/>
    <n v="17730"/>
    <n v="18900"/>
    <n v="1170"/>
    <n v="225"/>
    <n v="17955"/>
    <n v="6.1904761904761907E-2"/>
  </r>
  <r>
    <x v="935"/>
    <x v="5"/>
    <x v="3"/>
    <x v="2"/>
    <x v="0"/>
    <n v="23"/>
    <n v="3546"/>
    <n v="3780"/>
    <n v="11934"/>
    <n v="12690"/>
    <n v="756"/>
    <n v="121.5"/>
    <n v="12055.5"/>
    <n v="5.9574468085106386E-2"/>
  </r>
  <r>
    <x v="935"/>
    <x v="7"/>
    <x v="4"/>
    <x v="14"/>
    <x v="0"/>
    <n v="23"/>
    <n v="4482"/>
    <n v="4770"/>
    <n v="38376"/>
    <n v="40950"/>
    <n v="2574"/>
    <n v="526.5"/>
    <n v="38902.5"/>
    <n v="6.2857142857142861E-2"/>
  </r>
  <r>
    <x v="935"/>
    <x v="1"/>
    <x v="0"/>
    <x v="16"/>
    <x v="0"/>
    <n v="24"/>
    <n v="3924"/>
    <n v="4230"/>
    <n v="33840"/>
    <n v="36000"/>
    <n v="2160"/>
    <n v="360"/>
    <n v="34200"/>
    <n v="0.06"/>
  </r>
  <r>
    <x v="936"/>
    <x v="4"/>
    <x v="2"/>
    <x v="12"/>
    <x v="0"/>
    <n v="25"/>
    <n v="2952"/>
    <n v="3150"/>
    <n v="44712"/>
    <n v="47520"/>
    <n v="2808"/>
    <n v="432"/>
    <n v="45144"/>
    <n v="5.909090909090909E-2"/>
  </r>
  <r>
    <x v="936"/>
    <x v="7"/>
    <x v="4"/>
    <x v="5"/>
    <x v="0"/>
    <n v="17"/>
    <n v="3726"/>
    <n v="3960"/>
    <n v="116640"/>
    <n v="124200"/>
    <n v="7560"/>
    <n v="1350"/>
    <n v="117990"/>
    <n v="6.0869565217391307E-2"/>
  </r>
  <r>
    <x v="936"/>
    <x v="8"/>
    <x v="4"/>
    <x v="10"/>
    <x v="0"/>
    <n v="21"/>
    <n v="3978"/>
    <n v="4230"/>
    <n v="67230"/>
    <n v="71550"/>
    <n v="4320"/>
    <n v="742.5"/>
    <n v="67972.5"/>
    <n v="6.0377358490566038E-2"/>
  </r>
  <r>
    <x v="937"/>
    <x v="1"/>
    <x v="0"/>
    <x v="0"/>
    <x v="0"/>
    <n v="9"/>
    <n v="3726"/>
    <n v="3960"/>
    <n v="30510"/>
    <n v="32400"/>
    <n v="1890"/>
    <n v="270"/>
    <n v="30780"/>
    <n v="5.8333333333333334E-2"/>
  </r>
  <r>
    <x v="937"/>
    <x v="2"/>
    <x v="1"/>
    <x v="11"/>
    <x v="0"/>
    <n v="11"/>
    <n v="4482"/>
    <n v="4770"/>
    <n v="85104"/>
    <n v="90720"/>
    <n v="5616"/>
    <n v="1080"/>
    <n v="86184"/>
    <n v="6.1904761904761907E-2"/>
  </r>
  <r>
    <x v="938"/>
    <x v="6"/>
    <x v="2"/>
    <x v="6"/>
    <x v="0"/>
    <n v="4"/>
    <n v="3582"/>
    <n v="3870"/>
    <n v="70920"/>
    <n v="75600"/>
    <n v="4680"/>
    <n v="900"/>
    <n v="71820"/>
    <n v="6.1904761904761907E-2"/>
  </r>
  <r>
    <x v="938"/>
    <x v="3"/>
    <x v="1"/>
    <x v="1"/>
    <x v="1"/>
    <n v="22"/>
    <n v="4482"/>
    <n v="4770"/>
    <n v="71640"/>
    <n v="77400"/>
    <n v="5760"/>
    <n v="1890"/>
    <n v="73530"/>
    <n v="7.441860465116279E-2"/>
  </r>
  <r>
    <x v="938"/>
    <x v="1"/>
    <x v="0"/>
    <x v="10"/>
    <x v="0"/>
    <n v="15"/>
    <n v="3924"/>
    <n v="4230"/>
    <n v="40338"/>
    <n v="42930"/>
    <n v="2592"/>
    <n v="445.5"/>
    <n v="40783.5"/>
    <n v="6.0377358490566038E-2"/>
  </r>
  <r>
    <x v="938"/>
    <x v="7"/>
    <x v="4"/>
    <x v="5"/>
    <x v="0"/>
    <n v="23"/>
    <n v="7506"/>
    <n v="8100"/>
    <n v="52488"/>
    <n v="55890"/>
    <n v="3402"/>
    <n v="607.5"/>
    <n v="53095.5"/>
    <n v="6.0869565217391307E-2"/>
  </r>
  <r>
    <x v="938"/>
    <x v="1"/>
    <x v="0"/>
    <x v="4"/>
    <x v="0"/>
    <n v="9"/>
    <n v="3546"/>
    <n v="3780"/>
    <n v="21294"/>
    <n v="22680"/>
    <n v="1386"/>
    <n v="252"/>
    <n v="21546"/>
    <n v="6.1111111111111109E-2"/>
  </r>
  <r>
    <x v="939"/>
    <x v="8"/>
    <x v="4"/>
    <x v="4"/>
    <x v="0"/>
    <n v="7"/>
    <n v="3042"/>
    <n v="3240"/>
    <n v="15210"/>
    <n v="16200"/>
    <n v="990"/>
    <n v="180"/>
    <n v="15390"/>
    <n v="6.1111111111111109E-2"/>
  </r>
  <r>
    <x v="939"/>
    <x v="8"/>
    <x v="4"/>
    <x v="12"/>
    <x v="0"/>
    <n v="25"/>
    <n v="3042"/>
    <n v="3240"/>
    <n v="44712"/>
    <n v="47520"/>
    <n v="2808"/>
    <n v="432"/>
    <n v="45144"/>
    <n v="5.909090909090909E-2"/>
  </r>
  <r>
    <x v="939"/>
    <x v="3"/>
    <x v="1"/>
    <x v="2"/>
    <x v="0"/>
    <n v="10"/>
    <n v="3978"/>
    <n v="4230"/>
    <n v="19890"/>
    <n v="21150"/>
    <n v="1260"/>
    <n v="202.5"/>
    <n v="20092.5"/>
    <n v="5.9574468085106386E-2"/>
  </r>
  <r>
    <x v="940"/>
    <x v="0"/>
    <x v="0"/>
    <x v="10"/>
    <x v="0"/>
    <n v="8"/>
    <n v="5148"/>
    <n v="5490"/>
    <n v="35856"/>
    <n v="38160"/>
    <n v="2304"/>
    <n v="396"/>
    <n v="36252"/>
    <n v="6.0377358490566038E-2"/>
  </r>
  <r>
    <x v="940"/>
    <x v="8"/>
    <x v="4"/>
    <x v="1"/>
    <x v="1"/>
    <n v="18"/>
    <n v="3042"/>
    <n v="3240"/>
    <n v="78804"/>
    <n v="85140"/>
    <n v="6336"/>
    <n v="2079"/>
    <n v="80883"/>
    <n v="7.441860465116279E-2"/>
  </r>
  <r>
    <x v="940"/>
    <x v="5"/>
    <x v="3"/>
    <x v="14"/>
    <x v="0"/>
    <n v="8"/>
    <n v="5148"/>
    <n v="5490"/>
    <n v="32472"/>
    <n v="34650"/>
    <n v="2178"/>
    <n v="445.5"/>
    <n v="32917.5"/>
    <n v="6.2857142857142861E-2"/>
  </r>
  <r>
    <x v="940"/>
    <x v="0"/>
    <x v="0"/>
    <x v="15"/>
    <x v="1"/>
    <n v="25"/>
    <n v="7506"/>
    <n v="8100"/>
    <n v="30024"/>
    <n v="32400"/>
    <n v="2376"/>
    <n v="756"/>
    <n v="30780"/>
    <n v="7.3333333333333334E-2"/>
  </r>
  <r>
    <x v="941"/>
    <x v="5"/>
    <x v="3"/>
    <x v="8"/>
    <x v="0"/>
    <n v="7"/>
    <n v="3042"/>
    <n v="3240"/>
    <n v="97812"/>
    <n v="104310"/>
    <n v="6498"/>
    <n v="1282.5"/>
    <n v="99094.5"/>
    <n v="6.2295081967213117E-2"/>
  </r>
  <r>
    <x v="941"/>
    <x v="9"/>
    <x v="3"/>
    <x v="10"/>
    <x v="0"/>
    <n v="17"/>
    <n v="3978"/>
    <n v="4230"/>
    <n v="76194"/>
    <n v="81090"/>
    <n v="4896"/>
    <n v="841.5"/>
    <n v="77035.5"/>
    <n v="6.0377358490566038E-2"/>
  </r>
  <r>
    <x v="942"/>
    <x v="4"/>
    <x v="2"/>
    <x v="5"/>
    <x v="0"/>
    <n v="3"/>
    <n v="2952"/>
    <n v="3150"/>
    <n v="145800"/>
    <n v="155250"/>
    <n v="9450"/>
    <n v="1687.5"/>
    <n v="147487.5"/>
    <n v="6.0869565217391307E-2"/>
  </r>
  <r>
    <x v="943"/>
    <x v="6"/>
    <x v="2"/>
    <x v="11"/>
    <x v="0"/>
    <n v="13"/>
    <n v="2034"/>
    <n v="2160"/>
    <n v="49644"/>
    <n v="52920"/>
    <n v="3276"/>
    <n v="630"/>
    <n v="50274"/>
    <n v="6.1904761904761907E-2"/>
  </r>
  <r>
    <x v="943"/>
    <x v="7"/>
    <x v="4"/>
    <x v="10"/>
    <x v="0"/>
    <n v="17"/>
    <n v="3582"/>
    <n v="3870"/>
    <n v="4482"/>
    <n v="4770"/>
    <n v="288"/>
    <n v="49.5"/>
    <n v="4531.5"/>
    <n v="6.0377358490566038E-2"/>
  </r>
  <r>
    <x v="943"/>
    <x v="8"/>
    <x v="4"/>
    <x v="9"/>
    <x v="0"/>
    <n v="22"/>
    <n v="3978"/>
    <n v="4230"/>
    <n v="31590"/>
    <n v="33750"/>
    <n v="2160"/>
    <n v="472.5"/>
    <n v="32062.5"/>
    <n v="6.4000000000000001E-2"/>
  </r>
  <r>
    <x v="944"/>
    <x v="6"/>
    <x v="2"/>
    <x v="7"/>
    <x v="0"/>
    <n v="23"/>
    <n v="2196"/>
    <n v="2340"/>
    <n v="75582"/>
    <n v="80370"/>
    <n v="4788"/>
    <n v="769.5"/>
    <n v="76351.5"/>
    <n v="5.9574468085106386E-2"/>
  </r>
  <r>
    <x v="945"/>
    <x v="4"/>
    <x v="2"/>
    <x v="12"/>
    <x v="0"/>
    <n v="1"/>
    <n v="2034"/>
    <n v="2160"/>
    <n v="26082"/>
    <n v="27720"/>
    <n v="1638"/>
    <n v="252"/>
    <n v="26334"/>
    <n v="5.909090909090909E-2"/>
  </r>
  <r>
    <x v="945"/>
    <x v="9"/>
    <x v="3"/>
    <x v="13"/>
    <x v="1"/>
    <n v="25"/>
    <n v="5148"/>
    <n v="5490"/>
    <n v="70632"/>
    <n v="76140"/>
    <n v="5508"/>
    <n v="1701"/>
    <n v="72333"/>
    <n v="7.2340425531914887E-2"/>
  </r>
  <r>
    <x v="945"/>
    <x v="6"/>
    <x v="2"/>
    <x v="15"/>
    <x v="1"/>
    <n v="22"/>
    <n v="3384"/>
    <n v="3600"/>
    <n v="105084"/>
    <n v="113400"/>
    <n v="8316"/>
    <n v="2646"/>
    <n v="107730"/>
    <n v="7.3333333333333334E-2"/>
  </r>
  <r>
    <x v="946"/>
    <x v="6"/>
    <x v="2"/>
    <x v="4"/>
    <x v="0"/>
    <n v="2"/>
    <n v="3978"/>
    <n v="4230"/>
    <n v="42588"/>
    <n v="45360"/>
    <n v="2772"/>
    <n v="504"/>
    <n v="43092"/>
    <n v="6.1111111111111109E-2"/>
  </r>
  <r>
    <x v="946"/>
    <x v="5"/>
    <x v="3"/>
    <x v="16"/>
    <x v="0"/>
    <n v="11"/>
    <n v="3582"/>
    <n v="3870"/>
    <n v="64296"/>
    <n v="68400"/>
    <n v="4104"/>
    <n v="684"/>
    <n v="64980"/>
    <n v="0.06"/>
  </r>
  <r>
    <x v="946"/>
    <x v="9"/>
    <x v="3"/>
    <x v="4"/>
    <x v="0"/>
    <n v="11"/>
    <n v="3546"/>
    <n v="3780"/>
    <n v="6084"/>
    <n v="6480"/>
    <n v="396"/>
    <n v="72"/>
    <n v="6156"/>
    <n v="6.1111111111111109E-2"/>
  </r>
  <r>
    <x v="946"/>
    <x v="6"/>
    <x v="2"/>
    <x v="16"/>
    <x v="0"/>
    <n v="1"/>
    <n v="7506"/>
    <n v="8100"/>
    <n v="57528"/>
    <n v="61200"/>
    <n v="3672"/>
    <n v="612"/>
    <n v="58140"/>
    <n v="0.06"/>
  </r>
  <r>
    <x v="946"/>
    <x v="1"/>
    <x v="0"/>
    <x v="15"/>
    <x v="1"/>
    <n v="14"/>
    <n v="3978"/>
    <n v="4230"/>
    <n v="7506"/>
    <n v="8100"/>
    <n v="594"/>
    <n v="189"/>
    <n v="7695"/>
    <n v="7.3333333333333334E-2"/>
  </r>
  <r>
    <x v="946"/>
    <x v="7"/>
    <x v="4"/>
    <x v="14"/>
    <x v="0"/>
    <n v="11"/>
    <n v="2034"/>
    <n v="2160"/>
    <n v="59040"/>
    <n v="63000"/>
    <n v="3960"/>
    <n v="810"/>
    <n v="59850"/>
    <n v="6.2857142857142861E-2"/>
  </r>
  <r>
    <x v="947"/>
    <x v="5"/>
    <x v="3"/>
    <x v="1"/>
    <x v="1"/>
    <n v="8"/>
    <n v="2952"/>
    <n v="3150"/>
    <n v="60894"/>
    <n v="65790"/>
    <n v="4896"/>
    <n v="1606.5"/>
    <n v="62500.5"/>
    <n v="7.441860465116279E-2"/>
  </r>
  <r>
    <x v="947"/>
    <x v="3"/>
    <x v="1"/>
    <x v="2"/>
    <x v="0"/>
    <n v="1"/>
    <n v="3546"/>
    <n v="3780"/>
    <n v="55692"/>
    <n v="59220"/>
    <n v="3528"/>
    <n v="567"/>
    <n v="56259"/>
    <n v="5.9574468085106386E-2"/>
  </r>
  <r>
    <x v="947"/>
    <x v="2"/>
    <x v="1"/>
    <x v="0"/>
    <x v="0"/>
    <n v="24"/>
    <n v="3546"/>
    <n v="3780"/>
    <n v="6102"/>
    <n v="6480"/>
    <n v="378"/>
    <n v="54"/>
    <n v="6156"/>
    <n v="5.8333333333333334E-2"/>
  </r>
  <r>
    <x v="947"/>
    <x v="2"/>
    <x v="1"/>
    <x v="14"/>
    <x v="0"/>
    <n v="15"/>
    <n v="3978"/>
    <n v="4230"/>
    <n v="5904"/>
    <n v="6300"/>
    <n v="396"/>
    <n v="81"/>
    <n v="5985"/>
    <n v="6.2857142857142861E-2"/>
  </r>
  <r>
    <x v="947"/>
    <x v="6"/>
    <x v="2"/>
    <x v="3"/>
    <x v="0"/>
    <n v="20"/>
    <n v="3546"/>
    <n v="3780"/>
    <n v="43920"/>
    <n v="46800"/>
    <n v="2880"/>
    <n v="540"/>
    <n v="44460"/>
    <n v="6.1538461538461542E-2"/>
  </r>
  <r>
    <x v="948"/>
    <x v="9"/>
    <x v="3"/>
    <x v="4"/>
    <x v="0"/>
    <n v="1"/>
    <n v="5148"/>
    <n v="5490"/>
    <n v="12168"/>
    <n v="12960"/>
    <n v="792"/>
    <n v="144"/>
    <n v="12312"/>
    <n v="6.1111111111111109E-2"/>
  </r>
  <r>
    <x v="948"/>
    <x v="0"/>
    <x v="0"/>
    <x v="4"/>
    <x v="0"/>
    <n v="5"/>
    <n v="2196"/>
    <n v="2340"/>
    <n v="9126"/>
    <n v="9720"/>
    <n v="594"/>
    <n v="108"/>
    <n v="9234"/>
    <n v="6.1111111111111109E-2"/>
  </r>
  <r>
    <x v="948"/>
    <x v="5"/>
    <x v="3"/>
    <x v="11"/>
    <x v="0"/>
    <n v="2"/>
    <n v="3924"/>
    <n v="4230"/>
    <n v="67374"/>
    <n v="71820"/>
    <n v="4446"/>
    <n v="855"/>
    <n v="68229"/>
    <n v="6.1904761904761907E-2"/>
  </r>
  <r>
    <x v="949"/>
    <x v="7"/>
    <x v="4"/>
    <x v="5"/>
    <x v="0"/>
    <n v="15"/>
    <n v="3978"/>
    <n v="4230"/>
    <n v="122472"/>
    <n v="130410"/>
    <n v="7938"/>
    <n v="1417.5"/>
    <n v="123889.5"/>
    <n v="6.0869565217391307E-2"/>
  </r>
  <r>
    <x v="950"/>
    <x v="5"/>
    <x v="3"/>
    <x v="1"/>
    <x v="1"/>
    <n v="24"/>
    <n v="2106"/>
    <n v="2250"/>
    <n v="64476"/>
    <n v="69660"/>
    <n v="5184"/>
    <n v="1701"/>
    <n v="66177"/>
    <n v="7.441860465116279E-2"/>
  </r>
  <r>
    <x v="950"/>
    <x v="7"/>
    <x v="4"/>
    <x v="14"/>
    <x v="0"/>
    <n v="23"/>
    <n v="5148"/>
    <n v="5490"/>
    <n v="35424"/>
    <n v="37800"/>
    <n v="2376"/>
    <n v="486"/>
    <n v="35910"/>
    <n v="6.2857142857142861E-2"/>
  </r>
  <r>
    <x v="951"/>
    <x v="5"/>
    <x v="3"/>
    <x v="6"/>
    <x v="0"/>
    <n v="20"/>
    <n v="3546"/>
    <n v="3780"/>
    <n v="63828"/>
    <n v="68040"/>
    <n v="4212"/>
    <n v="810"/>
    <n v="64638"/>
    <n v="6.1904761904761907E-2"/>
  </r>
  <r>
    <x v="951"/>
    <x v="6"/>
    <x v="2"/>
    <x v="6"/>
    <x v="0"/>
    <n v="23"/>
    <n v="3546"/>
    <n v="3780"/>
    <n v="56736"/>
    <n v="60480"/>
    <n v="3744"/>
    <n v="720"/>
    <n v="57456"/>
    <n v="6.1904761904761907E-2"/>
  </r>
  <r>
    <x v="951"/>
    <x v="3"/>
    <x v="1"/>
    <x v="14"/>
    <x v="0"/>
    <n v="22"/>
    <n v="5148"/>
    <n v="5490"/>
    <n v="70848"/>
    <n v="75600"/>
    <n v="4752"/>
    <n v="972"/>
    <n v="71820"/>
    <n v="6.2857142857142861E-2"/>
  </r>
  <r>
    <x v="951"/>
    <x v="4"/>
    <x v="2"/>
    <x v="10"/>
    <x v="0"/>
    <n v="10"/>
    <n v="3384"/>
    <n v="3600"/>
    <n v="98604"/>
    <n v="104940"/>
    <n v="6336"/>
    <n v="1089"/>
    <n v="99693"/>
    <n v="6.0377358490566038E-2"/>
  </r>
  <r>
    <x v="952"/>
    <x v="8"/>
    <x v="4"/>
    <x v="11"/>
    <x v="0"/>
    <n v="5"/>
    <n v="3042"/>
    <n v="3240"/>
    <n v="78012"/>
    <n v="83160"/>
    <n v="5148"/>
    <n v="990"/>
    <n v="79002"/>
    <n v="6.1904761904761907E-2"/>
  </r>
  <r>
    <x v="952"/>
    <x v="4"/>
    <x v="2"/>
    <x v="5"/>
    <x v="0"/>
    <n v="12"/>
    <n v="3978"/>
    <n v="4230"/>
    <n v="69984"/>
    <n v="74520"/>
    <n v="4536"/>
    <n v="810"/>
    <n v="70794"/>
    <n v="6.0869565217391307E-2"/>
  </r>
  <r>
    <x v="952"/>
    <x v="3"/>
    <x v="1"/>
    <x v="9"/>
    <x v="0"/>
    <n v="19"/>
    <n v="3978"/>
    <n v="4230"/>
    <n v="50544"/>
    <n v="54000"/>
    <n v="3456"/>
    <n v="756"/>
    <n v="51300"/>
    <n v="6.4000000000000001E-2"/>
  </r>
  <r>
    <x v="952"/>
    <x v="8"/>
    <x v="4"/>
    <x v="16"/>
    <x v="0"/>
    <n v="18"/>
    <n v="3924"/>
    <n v="4230"/>
    <n v="81216"/>
    <n v="86400"/>
    <n v="5184"/>
    <n v="864"/>
    <n v="82080"/>
    <n v="0.06"/>
  </r>
  <r>
    <x v="953"/>
    <x v="9"/>
    <x v="3"/>
    <x v="0"/>
    <x v="0"/>
    <n v="1"/>
    <n v="2952"/>
    <n v="3150"/>
    <n v="18306"/>
    <n v="19440"/>
    <n v="1134"/>
    <n v="162"/>
    <n v="18468"/>
    <n v="5.8333333333333334E-2"/>
  </r>
  <r>
    <x v="953"/>
    <x v="0"/>
    <x v="0"/>
    <x v="8"/>
    <x v="0"/>
    <n v="15"/>
    <n v="3042"/>
    <n v="3240"/>
    <n v="5148"/>
    <n v="5490"/>
    <n v="342"/>
    <n v="67.5"/>
    <n v="5215.5"/>
    <n v="6.2295081967213117E-2"/>
  </r>
  <r>
    <x v="953"/>
    <x v="9"/>
    <x v="3"/>
    <x v="7"/>
    <x v="0"/>
    <n v="4"/>
    <n v="3978"/>
    <n v="4230"/>
    <n v="59670"/>
    <n v="63450"/>
    <n v="3780"/>
    <n v="607.5"/>
    <n v="60277.5"/>
    <n v="5.9574468085106386E-2"/>
  </r>
  <r>
    <x v="954"/>
    <x v="5"/>
    <x v="3"/>
    <x v="9"/>
    <x v="0"/>
    <n v="16"/>
    <n v="2106"/>
    <n v="2250"/>
    <n v="18954"/>
    <n v="20250"/>
    <n v="1296"/>
    <n v="283.5"/>
    <n v="19237.5"/>
    <n v="6.4000000000000001E-2"/>
  </r>
  <r>
    <x v="954"/>
    <x v="9"/>
    <x v="3"/>
    <x v="16"/>
    <x v="0"/>
    <n v="10"/>
    <n v="2034"/>
    <n v="2160"/>
    <n v="71064"/>
    <n v="75600"/>
    <n v="4536"/>
    <n v="756"/>
    <n v="71820"/>
    <n v="0.06"/>
  </r>
  <r>
    <x v="954"/>
    <x v="4"/>
    <x v="2"/>
    <x v="8"/>
    <x v="0"/>
    <n v="21"/>
    <n v="4482"/>
    <n v="4770"/>
    <n v="128700"/>
    <n v="137250"/>
    <n v="8550"/>
    <n v="1687.5"/>
    <n v="130387.5"/>
    <n v="6.2295081967213117E-2"/>
  </r>
  <r>
    <x v="954"/>
    <x v="4"/>
    <x v="2"/>
    <x v="14"/>
    <x v="0"/>
    <n v="7"/>
    <n v="3726"/>
    <n v="3960"/>
    <n v="17712"/>
    <n v="18900"/>
    <n v="1188"/>
    <n v="243"/>
    <n v="17955"/>
    <n v="6.2857142857142861E-2"/>
  </r>
  <r>
    <x v="955"/>
    <x v="1"/>
    <x v="0"/>
    <x v="3"/>
    <x v="0"/>
    <n v="22"/>
    <n v="2952"/>
    <n v="3150"/>
    <n v="28548"/>
    <n v="30420"/>
    <n v="1872"/>
    <n v="351"/>
    <n v="28899"/>
    <n v="6.1538461538461542E-2"/>
  </r>
  <r>
    <x v="955"/>
    <x v="6"/>
    <x v="2"/>
    <x v="11"/>
    <x v="0"/>
    <n v="15"/>
    <n v="3384"/>
    <n v="3600"/>
    <n v="49644"/>
    <n v="52920"/>
    <n v="3276"/>
    <n v="630"/>
    <n v="50274"/>
    <n v="6.1904761904761907E-2"/>
  </r>
  <r>
    <x v="956"/>
    <x v="6"/>
    <x v="2"/>
    <x v="1"/>
    <x v="1"/>
    <n v="7"/>
    <n v="3546"/>
    <n v="3780"/>
    <n v="35820"/>
    <n v="38700"/>
    <n v="2880"/>
    <n v="945"/>
    <n v="36765"/>
    <n v="7.441860465116279E-2"/>
  </r>
  <r>
    <x v="956"/>
    <x v="7"/>
    <x v="4"/>
    <x v="5"/>
    <x v="0"/>
    <n v="17"/>
    <n v="5148"/>
    <n v="5490"/>
    <n v="5832"/>
    <n v="6210"/>
    <n v="378"/>
    <n v="67.5"/>
    <n v="5899.5"/>
    <n v="6.0869565217391307E-2"/>
  </r>
  <r>
    <x v="956"/>
    <x v="2"/>
    <x v="1"/>
    <x v="6"/>
    <x v="0"/>
    <n v="20"/>
    <n v="2034"/>
    <n v="2160"/>
    <n v="88650"/>
    <n v="94500"/>
    <n v="5850"/>
    <n v="1125"/>
    <n v="89775"/>
    <n v="6.1904761904761907E-2"/>
  </r>
  <r>
    <x v="956"/>
    <x v="8"/>
    <x v="4"/>
    <x v="11"/>
    <x v="0"/>
    <n v="5"/>
    <n v="2196"/>
    <n v="2340"/>
    <n v="63828"/>
    <n v="68040"/>
    <n v="4212"/>
    <n v="810"/>
    <n v="64638"/>
    <n v="6.1904761904761907E-2"/>
  </r>
  <r>
    <x v="957"/>
    <x v="0"/>
    <x v="0"/>
    <x v="8"/>
    <x v="0"/>
    <n v="14"/>
    <n v="3546"/>
    <n v="3780"/>
    <n v="82368"/>
    <n v="87840"/>
    <n v="5472"/>
    <n v="1080"/>
    <n v="83448"/>
    <n v="6.2295081967213117E-2"/>
  </r>
  <r>
    <x v="957"/>
    <x v="6"/>
    <x v="2"/>
    <x v="7"/>
    <x v="0"/>
    <n v="6"/>
    <n v="3546"/>
    <n v="3780"/>
    <n v="3978"/>
    <n v="4230"/>
    <n v="252"/>
    <n v="40.5"/>
    <n v="4018.5"/>
    <n v="5.957446808510638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711B6A-88F6-4FF3-8794-B048421DBBC1}" name="PivotTable1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Region">
  <location ref="L3:N14" firstHeaderRow="0"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axis="axisRow" showAll="0">
      <items count="11">
        <item x="1"/>
        <item x="9"/>
        <item x="7"/>
        <item x="8"/>
        <item x="4"/>
        <item x="3"/>
        <item x="0"/>
        <item x="5"/>
        <item x="6"/>
        <item x="2"/>
        <item t="default"/>
      </items>
    </pivotField>
    <pivotField showAll="0">
      <items count="6">
        <item x="0"/>
        <item x="2"/>
        <item x="1"/>
        <item x="4"/>
        <item x="3"/>
        <item t="default"/>
      </items>
    </pivotField>
    <pivotField showAll="0" sortType="ascending"/>
    <pivotField showAll="0">
      <items count="3">
        <item x="0"/>
        <item x="1"/>
        <item t="default"/>
      </items>
    </pivotField>
    <pivotField showAll="0"/>
    <pivotField showAll="0"/>
    <pivotField showAll="0"/>
    <pivotField showAll="0"/>
    <pivotField dataField="1" showAll="0"/>
    <pivotField dataField="1" showAll="0"/>
    <pivotField showAll="0"/>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0"/>
        <item sd="0" x="5"/>
        <item t="default"/>
      </items>
    </pivotField>
    <pivotField showAll="0">
      <items count="6">
        <item sd="0" x="1"/>
        <item sd="0" x="2"/>
        <item sd="0" x="3"/>
        <item sd="0" x="0"/>
        <item sd="0" x="4"/>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Sales" fld="9" baseField="4" baseItem="0"/>
    <dataField name="Sum of Profit" fld="10" baseField="0" baseItem="0"/>
  </dataFields>
  <chartFormats count="2">
    <chartFormat chart="6" format="4"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1078CB-77EA-415F-B6A2-49A685F4EA9D}"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
  <location ref="L60:M64"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showAll="0" sortType="ascending"/>
    <pivotField showAll="0">
      <items count="3">
        <item x="0"/>
        <item x="1"/>
        <item t="default"/>
      </items>
    </pivotField>
    <pivotField showAll="0"/>
    <pivotField showAll="0"/>
    <pivotField showAll="0"/>
    <pivotField showAll="0"/>
    <pivotField dataField="1" showAll="0"/>
    <pivotField showAll="0"/>
    <pivotField showAll="0"/>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0"/>
        <item sd="0" x="5"/>
        <item t="default"/>
      </items>
    </pivotField>
    <pivotField axis="axisRow" showAll="0">
      <items count="6">
        <item sd="0" x="1"/>
        <item sd="0" x="2"/>
        <item sd="0" x="3"/>
        <item sd="0" x="0"/>
        <item sd="0" x="4"/>
        <item t="default"/>
      </items>
    </pivotField>
  </pivotFields>
  <rowFields count="1">
    <field x="16"/>
  </rowFields>
  <rowItems count="4">
    <i>
      <x/>
    </i>
    <i>
      <x v="1"/>
    </i>
    <i>
      <x v="2"/>
    </i>
    <i t="grand">
      <x/>
    </i>
  </rowItems>
  <colItems count="1">
    <i/>
  </colItems>
  <dataFields count="1">
    <dataField name="Sum of Sales" fld="9" baseField="4" baseItem="0"/>
  </dataFields>
  <chartFormats count="2">
    <chartFormat chart="6" format="4"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EAA03F-19EF-4DE7-9EA4-43D61FEF66FD}"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F36:H47" firstHeaderRow="0"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axis="axisRow" showAll="0" measureFilter="1">
      <items count="18">
        <item x="16"/>
        <item x="11"/>
        <item x="6"/>
        <item x="7"/>
        <item x="10"/>
        <item x="8"/>
        <item x="5"/>
        <item x="15"/>
        <item x="0"/>
        <item x="1"/>
        <item x="12"/>
        <item x="2"/>
        <item x="3"/>
        <item x="14"/>
        <item x="4"/>
        <item x="9"/>
        <item x="13"/>
        <item t="default"/>
      </items>
    </pivotField>
    <pivotField axis="axisRow" showAll="0">
      <items count="3">
        <item x="0"/>
        <item x="1"/>
        <item t="default"/>
      </items>
    </pivotField>
    <pivotField showAll="0"/>
    <pivotField showAll="0"/>
    <pivotField showAll="0"/>
    <pivotField showAll="0"/>
    <pivotField dataField="1"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4"/>
    <field x="3"/>
  </rowFields>
  <rowItems count="11">
    <i>
      <x/>
    </i>
    <i r="1">
      <x v="4"/>
    </i>
    <i r="1">
      <x v="5"/>
    </i>
    <i r="1">
      <x v="6"/>
    </i>
    <i r="1">
      <x v="10"/>
    </i>
    <i r="1">
      <x v="11"/>
    </i>
    <i>
      <x v="1"/>
    </i>
    <i r="1">
      <x v="7"/>
    </i>
    <i r="1">
      <x v="9"/>
    </i>
    <i r="1">
      <x v="16"/>
    </i>
    <i t="grand">
      <x/>
    </i>
  </rowItems>
  <colFields count="1">
    <field x="-2"/>
  </colFields>
  <colItems count="2">
    <i>
      <x/>
    </i>
    <i i="1">
      <x v="1"/>
    </i>
  </colItems>
  <dataFields count="2">
    <dataField name="Sum of Sales" fld="9" baseField="0" baseItem="0"/>
    <dataField name="Sum of Profit" fld="10" baseField="0" baseItem="0"/>
  </dataFields>
  <chartFormats count="8">
    <chartFormat chart="3" format="27" series="1">
      <pivotArea type="data" outline="0" fieldPosition="0">
        <references count="1">
          <reference field="4294967294" count="1" selected="0">
            <x v="1"/>
          </reference>
        </references>
      </pivotArea>
    </chartFormat>
    <chartFormat chart="3" format="28">
      <pivotArea type="data" outline="0" fieldPosition="0">
        <references count="2">
          <reference field="4294967294" count="1" selected="0">
            <x v="1"/>
          </reference>
          <reference field="3" count="1" selected="0">
            <x v="5"/>
          </reference>
        </references>
      </pivotArea>
    </chartFormat>
    <chartFormat chart="3" format="29">
      <pivotArea type="data" outline="0" fieldPosition="0">
        <references count="2">
          <reference field="4294967294" count="1" selected="0">
            <x v="1"/>
          </reference>
          <reference field="3" count="1" selected="0">
            <x v="6"/>
          </reference>
        </references>
      </pivotArea>
    </chartFormat>
    <chartFormat chart="3" format="30">
      <pivotArea type="data" outline="0" fieldPosition="0">
        <references count="2">
          <reference field="4294967294" count="1" selected="0">
            <x v="1"/>
          </reference>
          <reference field="3" count="1" selected="0">
            <x v="7"/>
          </reference>
        </references>
      </pivotArea>
    </chartFormat>
    <chartFormat chart="3" format="31">
      <pivotArea type="data" outline="0" fieldPosition="0">
        <references count="2">
          <reference field="4294967294" count="1" selected="0">
            <x v="1"/>
          </reference>
          <reference field="3" count="1" selected="0">
            <x v="9"/>
          </reference>
        </references>
      </pivotArea>
    </chartFormat>
    <chartFormat chart="3" format="32">
      <pivotArea type="data" outline="0" fieldPosition="0">
        <references count="2">
          <reference field="4294967294" count="1" selected="0">
            <x v="1"/>
          </reference>
          <reference field="3" count="1" selected="0">
            <x v="16"/>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95E133-5E42-43B1-85A6-7E8D6B5217D3}" name="PivotTable1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Region">
  <location ref="A46:B52"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axis="axisRow" showAll="0" measureFilter="1" sortType="descending">
      <items count="18">
        <item x="16"/>
        <item x="11"/>
        <item x="6"/>
        <item x="7"/>
        <item x="10"/>
        <item x="8"/>
        <item x="5"/>
        <item x="15"/>
        <item x="0"/>
        <item x="1"/>
        <item x="12"/>
        <item x="2"/>
        <item x="3"/>
        <item x="14"/>
        <item x="4"/>
        <item x="9"/>
        <item x="1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dataField="1"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3"/>
  </rowFields>
  <rowItems count="6">
    <i>
      <x v="7"/>
    </i>
    <i>
      <x v="6"/>
    </i>
    <i>
      <x v="5"/>
    </i>
    <i>
      <x v="9"/>
    </i>
    <i>
      <x v="10"/>
    </i>
    <i t="grand">
      <x/>
    </i>
  </rowItems>
  <colItems count="1">
    <i/>
  </colItems>
  <dataFields count="1">
    <dataField name="Sum of Sales" fld="9" baseField="0" baseItem="0"/>
  </dataFields>
  <chartFormats count="3">
    <chartFormat chart="3" format="39" series="1">
      <pivotArea type="data" outline="0" fieldPosition="0">
        <references count="1">
          <reference field="4294967294" count="1" selected="0">
            <x v="0"/>
          </reference>
        </references>
      </pivotArea>
    </chartFormat>
    <chartFormat chart="3" format="40">
      <pivotArea type="data" outline="0" fieldPosition="0">
        <references count="2">
          <reference field="4294967294" count="1" selected="0">
            <x v="0"/>
          </reference>
          <reference field="3" count="1" selected="0">
            <x v="10"/>
          </reference>
        </references>
      </pivotArea>
    </chartFormat>
    <chartFormat chart="3" format="41">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filters count="1">
    <filter fld="3"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899F3C-4198-4B28-8B61-3B613D17441F}" name="PivotTable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Region" fieldListSortAscending="1">
  <location ref="D27:E38"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axis="axisRow" showAll="0" sortType="ascending">
      <items count="11">
        <item x="2"/>
        <item x="6"/>
        <item x="5"/>
        <item x="0"/>
        <item x="3"/>
        <item x="4"/>
        <item x="8"/>
        <item x="7"/>
        <item x="9"/>
        <item x="1"/>
        <item t="default"/>
      </items>
      <autoSortScope>
        <pivotArea dataOnly="0" outline="0" fieldPosition="0">
          <references count="1">
            <reference field="4294967294" count="1" selected="0">
              <x v="0"/>
            </reference>
          </references>
        </pivotArea>
      </autoSortScope>
    </pivotField>
    <pivotField showAll="0">
      <items count="6">
        <item x="0"/>
        <item x="2"/>
        <item x="1"/>
        <item x="4"/>
        <item x="3"/>
        <item t="default"/>
      </items>
    </pivotField>
    <pivotField showAll="0" sortType="ascending"/>
    <pivotField showAll="0">
      <items count="3">
        <item x="0"/>
        <item x="1"/>
        <item t="default"/>
      </items>
    </pivotField>
    <pivotField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1"/>
  </rowFields>
  <rowItems count="11">
    <i>
      <x v="8"/>
    </i>
    <i>
      <x v="5"/>
    </i>
    <i>
      <x v="7"/>
    </i>
    <i>
      <x v="6"/>
    </i>
    <i>
      <x v="9"/>
    </i>
    <i>
      <x v="4"/>
    </i>
    <i>
      <x/>
    </i>
    <i>
      <x v="3"/>
    </i>
    <i>
      <x v="2"/>
    </i>
    <i>
      <x v="1"/>
    </i>
    <i t="grand">
      <x/>
    </i>
  </rowItems>
  <colItems count="1">
    <i/>
  </colItems>
  <dataFields count="1">
    <dataField name="Sum of profit margin" fld="13" baseField="0" baseItem="0" numFmtId="2"/>
  </dataFields>
  <chartFormats count="2">
    <chartFormat chart="12" format="11"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E98D0D-0262-4C60-94DE-DA331300FF4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3:H19"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axis="axisRow" showAll="0">
      <items count="11">
        <item x="1"/>
        <item x="9"/>
        <item x="7"/>
        <item x="8"/>
        <item x="4"/>
        <item x="3"/>
        <item x="0"/>
        <item x="5"/>
        <item x="6"/>
        <item x="2"/>
        <item t="default"/>
      </items>
    </pivotField>
    <pivotField axis="axisRow" showAll="0">
      <items count="6">
        <item x="0"/>
        <item x="2"/>
        <item x="1"/>
        <item x="4"/>
        <item x="3"/>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2"/>
    <field x="1"/>
  </rowFields>
  <rowItems count="16">
    <i>
      <x/>
    </i>
    <i r="1">
      <x/>
    </i>
    <i r="1">
      <x v="6"/>
    </i>
    <i>
      <x v="1"/>
    </i>
    <i r="1">
      <x v="4"/>
    </i>
    <i r="1">
      <x v="8"/>
    </i>
    <i>
      <x v="2"/>
    </i>
    <i r="1">
      <x v="5"/>
    </i>
    <i r="1">
      <x v="9"/>
    </i>
    <i>
      <x v="3"/>
    </i>
    <i r="1">
      <x v="2"/>
    </i>
    <i r="1">
      <x v="3"/>
    </i>
    <i>
      <x v="4"/>
    </i>
    <i r="1">
      <x v="1"/>
    </i>
    <i r="1">
      <x v="7"/>
    </i>
    <i t="grand">
      <x/>
    </i>
  </rowItems>
  <colItems count="1">
    <i/>
  </colItems>
  <dataFields count="1">
    <dataField name="Sum of Profit after dis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89AC0C-8C0F-4D0C-BA89-C6F85541A971}"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
  <location ref="E63:K69" firstHeaderRow="1" firstDataRow="2"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axis="axisCol" showAll="0">
      <items count="6">
        <item x="0"/>
        <item x="2"/>
        <item x="1"/>
        <item x="4"/>
        <item x="3"/>
        <item t="default"/>
      </items>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axis="axisRow" showAll="0">
      <items count="7">
        <item x="1"/>
        <item x="2"/>
        <item x="3"/>
        <item x="4"/>
        <item x="0"/>
        <item x="5"/>
        <item t="default"/>
      </items>
    </pivotField>
    <pivotField showAll="0">
      <items count="6">
        <item x="1"/>
        <item x="2"/>
        <item x="3"/>
        <item x="0"/>
        <item x="4"/>
        <item t="default"/>
      </items>
    </pivotField>
  </pivotFields>
  <rowFields count="1">
    <field x="15"/>
  </rowFields>
  <rowItems count="5">
    <i>
      <x/>
    </i>
    <i>
      <x v="1"/>
    </i>
    <i>
      <x v="2"/>
    </i>
    <i>
      <x v="3"/>
    </i>
    <i t="grand">
      <x/>
    </i>
  </rowItems>
  <colFields count="1">
    <field x="2"/>
  </colFields>
  <colItems count="6">
    <i>
      <x/>
    </i>
    <i>
      <x v="1"/>
    </i>
    <i>
      <x v="2"/>
    </i>
    <i>
      <x v="3"/>
    </i>
    <i>
      <x v="4"/>
    </i>
    <i t="grand">
      <x/>
    </i>
  </colItems>
  <dataFields count="1">
    <dataField name="Sum of Sales" fld="9" baseField="0" baseItem="0"/>
  </dataFields>
  <chartFormats count="5">
    <chartFormat chart="10" format="10" series="1">
      <pivotArea type="data" outline="0" fieldPosition="0">
        <references count="2">
          <reference field="4294967294" count="1" selected="0">
            <x v="0"/>
          </reference>
          <reference field="2" count="1" selected="0">
            <x v="0"/>
          </reference>
        </references>
      </pivotArea>
    </chartFormat>
    <chartFormat chart="10" format="11" series="1">
      <pivotArea type="data" outline="0" fieldPosition="0">
        <references count="2">
          <reference field="4294967294" count="1" selected="0">
            <x v="0"/>
          </reference>
          <reference field="2" count="1" selected="0">
            <x v="1"/>
          </reference>
        </references>
      </pivotArea>
    </chartFormat>
    <chartFormat chart="10" format="12" series="1">
      <pivotArea type="data" outline="0" fieldPosition="0">
        <references count="2">
          <reference field="4294967294" count="1" selected="0">
            <x v="0"/>
          </reference>
          <reference field="2" count="1" selected="0">
            <x v="2"/>
          </reference>
        </references>
      </pivotArea>
    </chartFormat>
    <chartFormat chart="10" format="13" series="1">
      <pivotArea type="data" outline="0" fieldPosition="0">
        <references count="2">
          <reference field="4294967294" count="1" selected="0">
            <x v="0"/>
          </reference>
          <reference field="2" count="1" selected="0">
            <x v="3"/>
          </reference>
        </references>
      </pivotArea>
    </chartFormat>
    <chartFormat chart="10"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9CFE0F-C649-4C65-9E80-EA51BB07E63A}"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lass&amp;Product" colHeaderCaption="G.Segment">
  <location ref="A21:G25" firstHeaderRow="1" firstDataRow="2"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axis="axisCol" showAll="0">
      <items count="6">
        <item x="0"/>
        <item x="2"/>
        <item x="1"/>
        <item x="4"/>
        <item x="3"/>
        <item t="default"/>
      </items>
    </pivotField>
    <pivotField axis="axisRow" showAll="0">
      <items count="18">
        <item x="16"/>
        <item x="11"/>
        <item x="6"/>
        <item x="7"/>
        <item x="10"/>
        <item x="8"/>
        <item x="5"/>
        <item x="15"/>
        <item x="0"/>
        <item x="1"/>
        <item x="12"/>
        <item x="2"/>
        <item x="3"/>
        <item x="14"/>
        <item x="4"/>
        <item x="9"/>
        <item x="13"/>
        <item t="default"/>
      </items>
    </pivotField>
    <pivotField axis="axisRow" showAll="0">
      <items count="3">
        <item sd="0" x="0"/>
        <item sd="0" x="1"/>
        <item t="default"/>
      </items>
    </pivotField>
    <pivotField showAll="0"/>
    <pivotField showAll="0"/>
    <pivotField showAll="0"/>
    <pivotField showAll="0"/>
    <pivotField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4"/>
    <field x="3"/>
  </rowFields>
  <rowItems count="3">
    <i>
      <x/>
    </i>
    <i>
      <x v="1"/>
    </i>
    <i t="grand">
      <x/>
    </i>
  </rowItems>
  <colFields count="1">
    <field x="2"/>
  </colFields>
  <colItems count="6">
    <i>
      <x/>
    </i>
    <i>
      <x v="1"/>
    </i>
    <i>
      <x v="2"/>
    </i>
    <i>
      <x v="3"/>
    </i>
    <i>
      <x v="4"/>
    </i>
    <i t="grand">
      <x/>
    </i>
  </colItems>
  <dataFields count="1">
    <dataField name="Sum of Profit" fld="10" baseField="0" baseItem="0"/>
  </dataFields>
  <chartFormats count="16">
    <chartFormat chart="3" format="20" series="1">
      <pivotArea type="data" outline="0" fieldPosition="0">
        <references count="2">
          <reference field="4294967294" count="1" selected="0">
            <x v="0"/>
          </reference>
          <reference field="2" count="1" selected="0">
            <x v="0"/>
          </reference>
        </references>
      </pivotArea>
    </chartFormat>
    <chartFormat chart="3" format="21">
      <pivotArea type="data" outline="0" fieldPosition="0">
        <references count="3">
          <reference field="4294967294" count="1" selected="0">
            <x v="0"/>
          </reference>
          <reference field="2" count="1" selected="0">
            <x v="0"/>
          </reference>
          <reference field="4" count="1" selected="0">
            <x v="0"/>
          </reference>
        </references>
      </pivotArea>
    </chartFormat>
    <chartFormat chart="3" format="22">
      <pivotArea type="data" outline="0" fieldPosition="0">
        <references count="3">
          <reference field="4294967294" count="1" selected="0">
            <x v="0"/>
          </reference>
          <reference field="2" count="1" selected="0">
            <x v="0"/>
          </reference>
          <reference field="4" count="1" selected="0">
            <x v="1"/>
          </reference>
        </references>
      </pivotArea>
    </chartFormat>
    <chartFormat chart="3" format="23" series="1">
      <pivotArea type="data" outline="0" fieldPosition="0">
        <references count="2">
          <reference field="4294967294" count="1" selected="0">
            <x v="0"/>
          </reference>
          <reference field="2" count="1" selected="0">
            <x v="1"/>
          </reference>
        </references>
      </pivotArea>
    </chartFormat>
    <chartFormat chart="3" format="24">
      <pivotArea type="data" outline="0" fieldPosition="0">
        <references count="3">
          <reference field="4294967294" count="1" selected="0">
            <x v="0"/>
          </reference>
          <reference field="2" count="1" selected="0">
            <x v="1"/>
          </reference>
          <reference field="4" count="1" selected="0">
            <x v="0"/>
          </reference>
        </references>
      </pivotArea>
    </chartFormat>
    <chartFormat chart="3" format="25">
      <pivotArea type="data" outline="0" fieldPosition="0">
        <references count="3">
          <reference field="4294967294" count="1" selected="0">
            <x v="0"/>
          </reference>
          <reference field="2" count="1" selected="0">
            <x v="1"/>
          </reference>
          <reference field="4" count="1" selected="0">
            <x v="1"/>
          </reference>
        </references>
      </pivotArea>
    </chartFormat>
    <chartFormat chart="3" format="26" series="1">
      <pivotArea type="data" outline="0" fieldPosition="0">
        <references count="2">
          <reference field="4294967294" count="1" selected="0">
            <x v="0"/>
          </reference>
          <reference field="2" count="1" selected="0">
            <x v="2"/>
          </reference>
        </references>
      </pivotArea>
    </chartFormat>
    <chartFormat chart="3" format="27">
      <pivotArea type="data" outline="0" fieldPosition="0">
        <references count="3">
          <reference field="4294967294" count="1" selected="0">
            <x v="0"/>
          </reference>
          <reference field="2" count="1" selected="0">
            <x v="2"/>
          </reference>
          <reference field="4" count="1" selected="0">
            <x v="0"/>
          </reference>
        </references>
      </pivotArea>
    </chartFormat>
    <chartFormat chart="3" format="28">
      <pivotArea type="data" outline="0" fieldPosition="0">
        <references count="3">
          <reference field="4294967294" count="1" selected="0">
            <x v="0"/>
          </reference>
          <reference field="2" count="1" selected="0">
            <x v="2"/>
          </reference>
          <reference field="4" count="1" selected="0">
            <x v="1"/>
          </reference>
        </references>
      </pivotArea>
    </chartFormat>
    <chartFormat chart="3" format="29" series="1">
      <pivotArea type="data" outline="0" fieldPosition="0">
        <references count="2">
          <reference field="4294967294" count="1" selected="0">
            <x v="0"/>
          </reference>
          <reference field="2" count="1" selected="0">
            <x v="3"/>
          </reference>
        </references>
      </pivotArea>
    </chartFormat>
    <chartFormat chart="3" format="30">
      <pivotArea type="data" outline="0" fieldPosition="0">
        <references count="3">
          <reference field="4294967294" count="1" selected="0">
            <x v="0"/>
          </reference>
          <reference field="2" count="1" selected="0">
            <x v="3"/>
          </reference>
          <reference field="4" count="1" selected="0">
            <x v="0"/>
          </reference>
        </references>
      </pivotArea>
    </chartFormat>
    <chartFormat chart="3" format="31">
      <pivotArea type="data" outline="0" fieldPosition="0">
        <references count="3">
          <reference field="4294967294" count="1" selected="0">
            <x v="0"/>
          </reference>
          <reference field="2" count="1" selected="0">
            <x v="3"/>
          </reference>
          <reference field="4" count="1" selected="0">
            <x v="1"/>
          </reference>
        </references>
      </pivotArea>
    </chartFormat>
    <chartFormat chart="3" format="32" series="1">
      <pivotArea type="data" outline="0" fieldPosition="0">
        <references count="2">
          <reference field="4294967294" count="1" selected="0">
            <x v="0"/>
          </reference>
          <reference field="2" count="1" selected="0">
            <x v="4"/>
          </reference>
        </references>
      </pivotArea>
    </chartFormat>
    <chartFormat chart="3" format="33">
      <pivotArea type="data" outline="0" fieldPosition="0">
        <references count="3">
          <reference field="4294967294" count="1" selected="0">
            <x v="0"/>
          </reference>
          <reference field="2" count="1" selected="0">
            <x v="4"/>
          </reference>
          <reference field="4" count="1" selected="0">
            <x v="0"/>
          </reference>
        </references>
      </pivotArea>
    </chartFormat>
    <chartFormat chart="3" format="34">
      <pivotArea type="data" outline="0" fieldPosition="0">
        <references count="3">
          <reference field="4294967294" count="1" selected="0">
            <x v="0"/>
          </reference>
          <reference field="2" count="1" selected="0">
            <x v="4"/>
          </reference>
          <reference field="4" count="1" selected="0">
            <x v="1"/>
          </reference>
        </references>
      </pivotArea>
    </chartFormat>
    <chartFormat chart="3"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AE4BAE-AD4B-4EF3-8AE5-7D1BF642DDF9}"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E56:F59"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showAll="0" sortType="ascending"/>
    <pivotField axis="axisRow" showAll="0">
      <items count="3">
        <item x="0"/>
        <item x="1"/>
        <item t="default"/>
      </items>
    </pivotField>
    <pivotField showAll="0"/>
    <pivotField showAll="0"/>
    <pivotField showAll="0"/>
    <pivotField showAll="0"/>
    <pivotField dataField="1"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4"/>
  </rowFields>
  <rowItems count="3">
    <i>
      <x/>
    </i>
    <i>
      <x v="1"/>
    </i>
    <i t="grand">
      <x/>
    </i>
  </rowItems>
  <colItems count="1">
    <i/>
  </colItems>
  <dataFields count="1">
    <dataField name="Average of Sales" fld="9" subtotal="average" baseField="4"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38CFD5-AD2D-48F8-B4A6-03C7C2E4ECD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9"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axis="axisRow" showAll="0">
      <items count="6">
        <item x="0"/>
        <item x="2"/>
        <item x="1"/>
        <item x="4"/>
        <item x="3"/>
        <item t="default"/>
      </items>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2"/>
  </rowFields>
  <rowItems count="6">
    <i>
      <x/>
    </i>
    <i>
      <x v="1"/>
    </i>
    <i>
      <x v="2"/>
    </i>
    <i>
      <x v="3"/>
    </i>
    <i>
      <x v="4"/>
    </i>
    <i t="grand">
      <x/>
    </i>
  </rowItems>
  <colItems count="1">
    <i/>
  </colItems>
  <dataFields count="1">
    <dataField name="Average of Profit" fld="10"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1C2BE7-4DFE-4B10-BF8A-47103C545BA3}"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3:C14" firstHeaderRow="0" firstDataRow="1" firstDataCol="0"/>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showAll="0"/>
    <pivotField showAll="0">
      <items count="3">
        <item x="0"/>
        <item x="1"/>
        <item t="default"/>
      </items>
    </pivotField>
    <pivotField dataField="1" showAll="0"/>
    <pivotField showAll="0"/>
    <pivotField showAll="0"/>
    <pivotField showAll="0"/>
    <pivotField dataField="1"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Items count="1">
    <i/>
  </rowItems>
  <colFields count="1">
    <field x="-2"/>
  </colFields>
  <colItems count="3">
    <i>
      <x/>
    </i>
    <i i="1">
      <x v="1"/>
    </i>
    <i i="2">
      <x v="2"/>
    </i>
  </colItems>
  <dataFields count="3">
    <dataField name="Sum of Profit" fld="10" baseField="2" baseItem="0" numFmtId="3"/>
    <dataField name="Sum of Quantity" fld="5" baseField="0" baseItem="0" numFmtId="3"/>
    <dataField name="Sum of Sales" fld="9" baseField="0" baseItem="0" numFmtId="3"/>
  </dataFields>
  <formats count="3">
    <format dxfId="46">
      <pivotArea outline="0" collapsedLevelsAreSubtotals="1" fieldPosition="0">
        <references count="1">
          <reference field="4294967294" count="1" selected="0">
            <x v="0"/>
          </reference>
        </references>
      </pivotArea>
    </format>
    <format dxfId="45">
      <pivotArea outline="0" collapsedLevelsAreSubtotals="1" fieldPosition="0">
        <references count="1">
          <reference field="4294967294" count="1" selected="0">
            <x v="1"/>
          </reference>
        </references>
      </pivotArea>
    </format>
    <format dxfId="4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980769-1BDF-4A95-8A03-7EE6E911909B}"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Region">
  <location ref="A27" firstHeaderRow="0" firstDataRow="0" firstDataCol="0"/>
  <pivotFields count="17">
    <pivotField axis="axisCol"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showAll="0">
      <items count="6">
        <item x="0"/>
        <item x="2"/>
        <item x="1"/>
        <item x="4"/>
        <item x="3"/>
        <item t="default"/>
      </items>
    </pivotField>
    <pivotField showAll="0"/>
    <pivotField axis="axisRow" showAll="0">
      <items count="3">
        <item x="0"/>
        <item x="1"/>
        <item t="default"/>
      </items>
    </pivotField>
    <pivotField showAll="0"/>
    <pivotField showAll="0"/>
    <pivotField showAll="0"/>
    <pivotField showAll="0"/>
    <pivotField dataField="1" showAll="0"/>
    <pivotField showAll="0"/>
    <pivotField showAll="0"/>
    <pivotField showAll="0"/>
    <pivotField numFmtId="2"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1"/>
        <item sd="0" x="2"/>
        <item sd="0" x="3"/>
        <item sd="0" x="4"/>
        <item sd="0" x="0"/>
        <item sd="0" x="5"/>
        <item t="default"/>
      </items>
    </pivotField>
    <pivotField axis="axisCol" showAll="0">
      <items count="6">
        <item sd="0" x="1"/>
        <item sd="0" x="2"/>
        <item sd="0" x="3"/>
        <item sd="0" x="0"/>
        <item sd="0" x="4"/>
        <item t="default"/>
      </items>
    </pivotField>
  </pivotFields>
  <rowFields count="1">
    <field x="4"/>
  </rowFields>
  <rowItems count="3">
    <i>
      <x/>
    </i>
    <i>
      <x v="1"/>
    </i>
    <i t="grand">
      <x/>
    </i>
  </rowItems>
  <colFields count="4">
    <field x="16"/>
    <field x="15"/>
    <field x="14"/>
    <field x="0"/>
  </colFields>
  <colItems count="4">
    <i>
      <x/>
    </i>
    <i>
      <x v="1"/>
    </i>
    <i>
      <x v="2"/>
    </i>
    <i t="grand">
      <x/>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AF027A-53C5-4077-B0BE-4D7937A3D0B2}"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D3:E9" firstHeaderRow="1"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showAll="0">
      <items count="11">
        <item x="1"/>
        <item x="9"/>
        <item x="7"/>
        <item x="8"/>
        <item x="4"/>
        <item x="3"/>
        <item x="0"/>
        <item x="5"/>
        <item x="6"/>
        <item x="2"/>
        <item t="default"/>
      </items>
    </pivotField>
    <pivotField axis="axisRow" showAll="0" sortType="ascending">
      <items count="6">
        <item sd="0" x="0"/>
        <item sd="0" x="2"/>
        <item sd="0" x="1"/>
        <item sd="0" x="4"/>
        <item sd="0"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1">
    <field x="2"/>
  </rowFields>
  <rowItems count="6">
    <i>
      <x v="4"/>
    </i>
    <i>
      <x v="3"/>
    </i>
    <i>
      <x v="2"/>
    </i>
    <i>
      <x/>
    </i>
    <i>
      <x v="1"/>
    </i>
    <i t="grand">
      <x/>
    </i>
  </rowItems>
  <colItems count="1">
    <i/>
  </colItems>
  <dataFields count="1">
    <dataField name="Sum of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E0810A-23D9-40C2-B856-8E8B23F4561E}"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56:C72" firstHeaderRow="0" firstDataRow="1" firstDataCol="1"/>
  <pivotFields count="17">
    <pivotField numFmtId="14" showAll="0">
      <items count="9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t="default"/>
      </items>
    </pivotField>
    <pivotField axis="axisRow" showAll="0">
      <items count="11">
        <item x="1"/>
        <item x="9"/>
        <item x="7"/>
        <item x="8"/>
        <item x="4"/>
        <item x="3"/>
        <item x="0"/>
        <item x="5"/>
        <item x="6"/>
        <item x="2"/>
        <item t="default"/>
      </items>
    </pivotField>
    <pivotField axis="axisRow" showAll="0">
      <items count="6">
        <item x="0"/>
        <item x="2"/>
        <item x="1"/>
        <item x="4"/>
        <item x="3"/>
        <item t="default"/>
      </items>
    </pivotField>
    <pivotField showAll="0" measureFilter="1"/>
    <pivotField showAll="0">
      <items count="3">
        <item x="0"/>
        <item x="1"/>
        <item t="default"/>
      </items>
    </pivotField>
    <pivotField showAll="0"/>
    <pivotField showAll="0"/>
    <pivotField showAll="0"/>
    <pivotField showAll="0"/>
    <pivotField showAll="0"/>
    <pivotField dataField="1"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6">
        <item x="1"/>
        <item x="2"/>
        <item x="3"/>
        <item x="0"/>
        <item x="4"/>
        <item t="default"/>
      </items>
    </pivotField>
  </pivotFields>
  <rowFields count="2">
    <field x="2"/>
    <field x="1"/>
  </rowFields>
  <rowItems count="16">
    <i>
      <x/>
    </i>
    <i r="1">
      <x/>
    </i>
    <i r="1">
      <x v="6"/>
    </i>
    <i>
      <x v="1"/>
    </i>
    <i r="1">
      <x v="4"/>
    </i>
    <i r="1">
      <x v="8"/>
    </i>
    <i>
      <x v="2"/>
    </i>
    <i r="1">
      <x v="5"/>
    </i>
    <i r="1">
      <x v="9"/>
    </i>
    <i>
      <x v="3"/>
    </i>
    <i r="1">
      <x v="2"/>
    </i>
    <i r="1">
      <x v="3"/>
    </i>
    <i>
      <x v="4"/>
    </i>
    <i r="1">
      <x v="1"/>
    </i>
    <i r="1">
      <x v="7"/>
    </i>
    <i t="grand">
      <x/>
    </i>
  </rowItems>
  <colFields count="1">
    <field x="-2"/>
  </colFields>
  <colItems count="2">
    <i>
      <x/>
    </i>
    <i i="1">
      <x v="1"/>
    </i>
  </colItems>
  <dataFields count="2">
    <dataField name="Sum of Profit" fld="10" baseField="0" baseItem="0"/>
    <dataField name="Sum of Profit after discount" fld="11" baseField="0" baseItem="0"/>
  </dataFields>
  <chartFormats count="4">
    <chartFormat chart="3" format="27" series="1">
      <pivotArea type="data" outline="0" fieldPosition="0">
        <references count="1">
          <reference field="4294967294" count="1" selected="0">
            <x v="0"/>
          </reference>
        </references>
      </pivotArea>
    </chartFormat>
    <chartFormat chart="3" format="3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3DB5DC15-6CD8-4BB6-AEB3-D895AEFFA644}" sourceName="Class">
  <pivotTables>
    <pivotTable tabId="21" name="PivotTable1"/>
    <pivotTable tabId="21" name="PivotTable2"/>
    <pivotTable tabId="21" name="PivotTable3"/>
    <pivotTable tabId="21" name="PivotTable4"/>
    <pivotTable tabId="21" name="PivotTable5"/>
    <pivotTable tabId="21" name="PivotTable6"/>
    <pivotTable tabId="21" name="PivotTable8"/>
    <pivotTable tabId="21" name="PivotTable12"/>
    <pivotTable tabId="21" name="PivotTable7"/>
    <pivotTable tabId="21" name="PivotTable9"/>
    <pivotTable tabId="21" name="PivotTable10"/>
    <pivotTable tabId="21" name="PivotTable11"/>
    <pivotTable tabId="21" name="PivotTable13"/>
    <pivotTable tabId="21" name="PivotTable14"/>
  </pivotTables>
  <data>
    <tabular pivotCacheId="1417822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57EEFD2-A633-40EA-A376-A92AF01802F2}" sourceName="Years (Date)">
  <pivotTables>
    <pivotTable tabId="21" name="PivotTable1"/>
    <pivotTable tabId="21" name="PivotTable2"/>
    <pivotTable tabId="21" name="PivotTable3"/>
    <pivotTable tabId="21" name="PivotTable4"/>
    <pivotTable tabId="21" name="PivotTable5"/>
    <pivotTable tabId="21" name="PivotTable6"/>
    <pivotTable tabId="21" name="PivotTable8"/>
    <pivotTable tabId="21" name="PivotTable12"/>
    <pivotTable tabId="21" name="PivotTable7"/>
    <pivotTable tabId="21" name="PivotTable9"/>
    <pivotTable tabId="21" name="PivotTable10"/>
    <pivotTable tabId="21" name="PivotTable11"/>
    <pivotTable tabId="21" name="PivotTable13"/>
    <pivotTable tabId="21" name="PivotTable14"/>
  </pivotTables>
  <data>
    <tabular pivotCacheId="141782266">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_Segment" xr10:uid="{4C09AD0C-4C2B-47B2-8D6E-1D636A8B9959}" sourceName="G. Segment">
  <pivotTables>
    <pivotTable tabId="21" name="PivotTable1"/>
    <pivotTable tabId="21" name="PivotTable2"/>
    <pivotTable tabId="21" name="PivotTable3"/>
    <pivotTable tabId="21" name="PivotTable4"/>
    <pivotTable tabId="21" name="PivotTable5"/>
    <pivotTable tabId="21" name="PivotTable6"/>
    <pivotTable tabId="21" name="PivotTable8"/>
    <pivotTable tabId="21" name="PivotTable12"/>
    <pivotTable tabId="21" name="PivotTable7"/>
    <pivotTable tabId="21" name="PivotTable9"/>
    <pivotTable tabId="21" name="PivotTable10"/>
    <pivotTable tabId="21" name="PivotTable11"/>
    <pivotTable tabId="21" name="PivotTable13"/>
    <pivotTable tabId="21" name="PivotTable14"/>
  </pivotTables>
  <data>
    <tabular pivotCacheId="141782266">
      <items count="5">
        <i x="0" s="1"/>
        <i x="2"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BCBA71D-5646-4EAC-99CF-DF12EF7EB0FD}" sourceName="Branch">
  <pivotTables>
    <pivotTable tabId="21" name="PivotTable1"/>
    <pivotTable tabId="21" name="PivotTable2"/>
    <pivotTable tabId="21" name="PivotTable3"/>
    <pivotTable tabId="21" name="PivotTable4"/>
    <pivotTable tabId="21" name="PivotTable5"/>
    <pivotTable tabId="21" name="PivotTable6"/>
    <pivotTable tabId="21" name="PivotTable8"/>
    <pivotTable tabId="21" name="PivotTable12"/>
    <pivotTable tabId="21" name="PivotTable7"/>
    <pivotTable tabId="21" name="PivotTable9"/>
    <pivotTable tabId="21" name="PivotTable10"/>
    <pivotTable tabId="21" name="PivotTable11"/>
    <pivotTable tabId="21" name="PivotTable13"/>
    <pivotTable tabId="21" name="PivotTable14"/>
  </pivotTables>
  <data>
    <tabular pivotCacheId="141782266">
      <items count="10">
        <i x="1" s="1"/>
        <i x="9" s="1"/>
        <i x="7" s="1"/>
        <i x="8" s="1"/>
        <i x="4" s="1"/>
        <i x="3" s="1"/>
        <i x="0" s="1"/>
        <i x="5"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E61CC141-0354-4BCA-9517-72B10A1EFDDA}" cache="Slicer_Class" caption="Class" columnCount="2" style="Slicer Style 1" rowHeight="234950"/>
  <slicer name="Class 1" xr10:uid="{C78299D4-1EEE-47EC-99B5-97243F0A87B0}" cache="Slicer_Class" caption="Class" rowHeight="216000"/>
  <slicer name="Years (Date)" xr10:uid="{5E470A4A-8510-41F2-8814-70A1284E850D}" cache="Slicer_Years__Date" caption="Years (Date)" style="Slicer Style 1" rowHeight="234950"/>
  <slicer name="Years (Date) 1" xr10:uid="{7C88E580-6BEF-4793-A55E-578C31D97ECF}" cache="Slicer_Years__Date" caption="Years (Date)" style="SlicerStyleOther2" rowHeight="234950"/>
  <slicer name="G. Segment" xr10:uid="{8CC5306C-38F4-46CB-9935-733DE5110FA8}" cache="Slicer_G._Segment" caption="G. Segment" style="Slicer Style 1" rowHeight="234950"/>
  <slicer name="G. Segment 1" xr10:uid="{2912E421-E095-46BF-AB82-BE706CAAB1D2}" cache="Slicer_G._Segment" caption="G. Segment" style="SlicerStyleOther2" rowHeight="234950"/>
  <slicer name="Branch" xr10:uid="{D41FF143-DBB2-4627-B485-7F9F52009599}" cache="Slicer_Branch" caption="Branch"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DAA23B-26B6-451C-81B9-2D781D755C08}" name="Table1" displayName="Table1" ref="A2:Q2000" totalsRowShown="0" headerRowDxfId="65" dataDxfId="64">
  <autoFilter ref="A2:Q2000" xr:uid="{5DDAA23B-26B6-451C-81B9-2D781D755C08}"/>
  <tableColumns count="17">
    <tableColumn id="1" xr3:uid="{CDF46E12-F454-4F4B-8BC1-91BA8826EF91}" name="Row ID" dataDxfId="63"/>
    <tableColumn id="2" xr3:uid="{BC75AAE0-737B-48D0-B1F3-547B2F07C0F0}" name="Ship Mode" dataDxfId="62"/>
    <tableColumn id="3" xr3:uid="{558EA51A-F704-423C-A15C-92B5ADD2A190}" name="Segment" dataDxfId="61"/>
    <tableColumn id="5" xr3:uid="{A875514C-F422-405B-BEB6-B8F3A7946794}" name="State" dataDxfId="60"/>
    <tableColumn id="6" xr3:uid="{3DC88A29-318A-47DA-B3C8-79B74EBF1337}" name="Region" dataDxfId="59"/>
    <tableColumn id="7" xr3:uid="{2CA2DED7-D1BB-4432-B0B7-C4EAE7250CC6}" name="Category" dataDxfId="58"/>
    <tableColumn id="17" xr3:uid="{4730145A-C95B-4106-AB12-54FE36C11EC7}" name="Category_Code" dataDxfId="57">
      <calculatedColumnFormula>VLOOKUP(Table1[[#This Row],[Category]],Code!$C$2:$D$5,2,0)</calculatedColumnFormula>
    </tableColumn>
    <tableColumn id="8" xr3:uid="{378EC6C3-67A7-4F3C-AE2A-5F6AC001C356}" name="Sub-Category" dataDxfId="56"/>
    <tableColumn id="9" xr3:uid="{B0110181-010E-4069-8374-ABE1E7ECF6DA}" name="Product Name" dataDxfId="55"/>
    <tableColumn id="11" xr3:uid="{369853AC-A6B3-4AC8-84B9-6B5A60BC548E}" name="Quantity" dataDxfId="54"/>
    <tableColumn id="12" xr3:uid="{35B7030F-B599-4C73-9B1D-95F342ADC29A}" name="Discount" dataDxfId="53"/>
    <tableColumn id="13" xr3:uid="{12BDE87F-DE70-4C92-A554-E729F69A8FCE}" name="Profit" dataDxfId="52"/>
    <tableColumn id="14" xr3:uid="{899F4105-36DE-4335-9826-726C6C50D6E4}" name="profit after discount" dataDxfId="51">
      <calculatedColumnFormula>Table1[[#This Row],[Sales]]*Table1[[#This Row],[Discount]]</calculatedColumnFormula>
    </tableColumn>
    <tableColumn id="10" xr3:uid="{D7D80519-864B-41C7-9A2C-0444F7F538B1}" name="Sales" dataDxfId="50"/>
    <tableColumn id="15" xr3:uid="{35E65E85-DA90-4AE0-BD77-FA816B37FA0B}" name="New_Sales" dataDxfId="49">
      <calculatedColumnFormula>Table1[[#This Row],[Quantity]]*$N$1</calculatedColumnFormula>
    </tableColumn>
    <tableColumn id="16" xr3:uid="{F625CED0-0B35-4755-B1A2-106C89A7D6BA}" name="classes " dataDxfId="48">
      <calculatedColumnFormula array="1">_xlfn.IFS(Table1[[#This Row],[New_Sales]]&gt;=2000,"A",Table1[[#This Row],[New_Sales]]&gt;=1000,"B",Table1[[#This Row],[New_Sales]]&gt;=500,"C",Table1[[#This Row],[New_Sales]]&gt;=100,"D",Table1[[#This Row],[New_Sales]]&lt;100,"E")</calculatedColumnFormula>
    </tableColumn>
    <tableColumn id="21" xr3:uid="{0A71EA07-6355-418E-AA87-0D371B28DE23}" name="sparkline"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B060EE-AF92-4C18-A2C6-A62F7C144BEF}" name="sales_table" displayName="sales_table" ref="A1:N3001" totalsRowShown="0">
  <autoFilter ref="A1:N3001" xr:uid="{E9E5FCD8-3DF2-44FC-9E86-8B535DAE603E}"/>
  <tableColumns count="14">
    <tableColumn id="1" xr3:uid="{1FE55D21-74AD-4163-8298-B1D63AB0718A}" name="Date" dataDxfId="74"/>
    <tableColumn id="2" xr3:uid="{18BDD7AB-DE64-40AD-A1C6-935DC1A9E1D9}" name="Branch"/>
    <tableColumn id="3" xr3:uid="{5116448E-E2DC-42D8-B240-D94E3A65F4ED}" name="G. Segment"/>
    <tableColumn id="4" xr3:uid="{C19D818B-5C8B-490E-9C99-E358D764BD11}" name="Product"/>
    <tableColumn id="5" xr3:uid="{61F8601C-1354-40A3-9808-A408C3360641}" name="Class"/>
    <tableColumn id="6" xr3:uid="{5FFA5E8C-A44F-4689-93A2-20A0C694B4BB}" name="Quantity" dataDxfId="73"/>
    <tableColumn id="7" xr3:uid="{B2C41F4B-14E9-4D69-8B22-45713C5D917B}" name="Unit Cost" dataDxfId="72"/>
    <tableColumn id="8" xr3:uid="{BB19C889-BA7C-416A-848D-925232FBE514}" name="Unit Price" dataDxfId="71"/>
    <tableColumn id="9" xr3:uid="{576C6FF7-5E4C-4F07-880E-D3D73292EEE8}" name="COGS" dataDxfId="70"/>
    <tableColumn id="10" xr3:uid="{DEF8C8B4-1332-47A7-A65C-54E73BC66F88}" name="Sales" dataDxfId="69"/>
    <tableColumn id="11" xr3:uid="{3AAE8450-1579-4A4C-80EF-9314CB90707D}" name="Profit" dataDxfId="68">
      <calculatedColumnFormula>sales_table[[#This Row],[Sales]]-sales_table[[#This Row],[COGS]]</calculatedColumnFormula>
    </tableColumn>
    <tableColumn id="12" xr3:uid="{8C88FD8E-FD03-4B1E-8EAC-33D4A7A3C7D5}" name="Profit after discount" dataDxfId="67">
      <calculatedColumnFormula>sales_table[[#This Row],[sales after discount]]-sales_table[[#This Row],[COGS]]</calculatedColumnFormula>
    </tableColumn>
    <tableColumn id="13" xr3:uid="{0C9272D3-FA25-481B-A774-FC647035DFE5}" name="sales after discount" dataDxfId="66">
      <calculatedColumnFormula>sales_table[[#This Row],[Sales]]*0.95</calculatedColumnFormula>
    </tableColumn>
    <tableColumn id="14" xr3:uid="{7697A109-919F-4091-832C-6691CDB40509}" name="profit margin" dataDxfId="3">
      <calculatedColumnFormula>(sales_table[[#This Row],[Profit]]/sales_table[[#This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7253-7900-4DA6-8061-C900A460640D}">
  <dimension ref="A1:AE55"/>
  <sheetViews>
    <sheetView topLeftCell="A19" zoomScaleNormal="100" zoomScaleSheetLayoutView="100" workbookViewId="0">
      <selection activeCell="D41" sqref="D41:O41"/>
    </sheetView>
  </sheetViews>
  <sheetFormatPr defaultRowHeight="14.4"/>
  <cols>
    <col min="1" max="1" width="6.26171875" customWidth="1"/>
    <col min="2" max="2" width="5.15625" customWidth="1"/>
    <col min="10" max="10" width="11.68359375" customWidth="1"/>
  </cols>
  <sheetData>
    <row r="1" spans="1:30" ht="6" customHeight="1">
      <c r="A1" s="49" t="s">
        <v>1374</v>
      </c>
      <c r="B1" s="49"/>
      <c r="C1" s="49"/>
      <c r="D1" s="49"/>
      <c r="E1" s="49"/>
      <c r="F1" s="49"/>
      <c r="G1" s="49"/>
      <c r="H1" s="49"/>
      <c r="I1" s="49"/>
      <c r="J1" s="49"/>
      <c r="K1" s="49"/>
      <c r="L1" s="1"/>
      <c r="M1" s="1"/>
      <c r="N1" s="1"/>
      <c r="O1" s="1"/>
      <c r="P1" s="1"/>
      <c r="Q1" s="1"/>
      <c r="R1" s="1"/>
      <c r="S1" s="1"/>
      <c r="T1" s="1"/>
      <c r="U1" s="1"/>
      <c r="V1" s="1"/>
      <c r="W1" s="1"/>
      <c r="X1" s="1"/>
      <c r="Y1" s="1"/>
      <c r="Z1" s="1"/>
      <c r="AA1" s="1"/>
      <c r="AB1" s="1"/>
      <c r="AC1" s="1"/>
      <c r="AD1" s="1"/>
    </row>
    <row r="2" spans="1:30" ht="21" customHeight="1">
      <c r="A2" s="49"/>
      <c r="B2" s="49"/>
      <c r="C2" s="49"/>
      <c r="D2" s="49"/>
      <c r="E2" s="49"/>
      <c r="F2" s="49"/>
      <c r="G2" s="49"/>
      <c r="H2" s="49"/>
      <c r="I2" s="49"/>
      <c r="J2" s="49"/>
      <c r="K2" s="49"/>
      <c r="L2" s="1"/>
      <c r="M2" s="1"/>
      <c r="N2" s="1"/>
      <c r="O2" s="1"/>
      <c r="P2" s="1"/>
      <c r="Q2" s="1"/>
      <c r="R2" s="1"/>
      <c r="S2" s="1"/>
      <c r="T2" s="1"/>
      <c r="U2" s="1"/>
      <c r="V2" s="1"/>
      <c r="W2" s="1"/>
      <c r="X2" s="1"/>
      <c r="Y2" s="1"/>
      <c r="Z2" s="1"/>
      <c r="AA2" s="1"/>
      <c r="AB2" s="1"/>
      <c r="AC2" s="1"/>
      <c r="AD2" s="1"/>
    </row>
    <row r="3" spans="1:30" ht="6" customHeight="1">
      <c r="A3" s="50"/>
      <c r="B3" s="50"/>
      <c r="C3" s="50"/>
      <c r="D3" s="50"/>
      <c r="E3" s="50"/>
      <c r="F3" s="50"/>
      <c r="G3" s="50"/>
      <c r="H3" s="50"/>
      <c r="I3" s="50"/>
      <c r="J3" s="1"/>
      <c r="K3" s="1"/>
      <c r="L3" s="1"/>
      <c r="M3" s="1"/>
      <c r="N3" s="1"/>
      <c r="O3" s="1"/>
      <c r="P3" s="1"/>
      <c r="Q3" s="1"/>
      <c r="R3" s="1"/>
      <c r="S3" s="1"/>
      <c r="T3" s="1"/>
      <c r="U3" s="1"/>
      <c r="V3" s="1"/>
      <c r="W3" s="1"/>
      <c r="X3" s="1"/>
      <c r="Y3" s="1"/>
      <c r="Z3" s="1"/>
      <c r="AA3" s="1"/>
      <c r="AB3" s="1"/>
      <c r="AC3" s="1"/>
      <c r="AD3" s="1"/>
    </row>
    <row r="4" spans="1:30" ht="16.8">
      <c r="A4" s="21">
        <v>1</v>
      </c>
      <c r="B4" s="25" t="s">
        <v>1376</v>
      </c>
      <c r="C4" s="9"/>
      <c r="D4" s="9"/>
      <c r="E4" s="9"/>
      <c r="F4" s="9"/>
      <c r="G4" s="6"/>
      <c r="H4" s="6"/>
      <c r="I4" s="6"/>
      <c r="J4" s="6"/>
      <c r="K4" s="7"/>
      <c r="L4" s="1"/>
      <c r="M4" s="1"/>
      <c r="N4" s="1"/>
      <c r="O4" s="1"/>
      <c r="P4" s="1"/>
      <c r="Q4" s="1"/>
      <c r="R4" s="1"/>
      <c r="S4" s="1"/>
      <c r="T4" s="1"/>
      <c r="U4" s="1"/>
      <c r="V4" s="1"/>
      <c r="W4" s="1"/>
      <c r="X4" s="1"/>
      <c r="Y4" s="1"/>
      <c r="Z4" s="1"/>
      <c r="AA4" s="1"/>
      <c r="AB4" s="1"/>
      <c r="AC4" s="1"/>
      <c r="AD4" s="1"/>
    </row>
    <row r="5" spans="1:30" ht="16.8">
      <c r="A5" s="22">
        <v>2</v>
      </c>
      <c r="B5" s="26" t="s">
        <v>1346</v>
      </c>
      <c r="C5" s="14"/>
      <c r="D5" s="14"/>
      <c r="E5" s="14"/>
      <c r="F5" s="14"/>
      <c r="G5" s="2"/>
      <c r="H5" s="2"/>
      <c r="I5" s="2"/>
      <c r="J5" s="2"/>
      <c r="K5" s="8"/>
      <c r="L5" s="1"/>
      <c r="M5" s="1"/>
      <c r="N5" s="1"/>
      <c r="O5" s="1"/>
      <c r="P5" s="1"/>
      <c r="Q5" s="1"/>
      <c r="R5" s="1"/>
      <c r="S5" s="1"/>
      <c r="T5" s="1"/>
      <c r="U5" s="1"/>
      <c r="V5" s="1"/>
      <c r="W5" s="1"/>
      <c r="X5" s="1"/>
      <c r="Y5" s="1"/>
      <c r="Z5" s="1"/>
      <c r="AA5" s="1"/>
      <c r="AB5" s="1"/>
      <c r="AC5" s="1"/>
      <c r="AD5" s="1"/>
    </row>
    <row r="6" spans="1:30" ht="16.8">
      <c r="A6" s="22">
        <v>3</v>
      </c>
      <c r="B6" s="26" t="s">
        <v>1347</v>
      </c>
      <c r="C6" s="14"/>
      <c r="D6" s="14"/>
      <c r="E6" s="14"/>
      <c r="F6" s="14"/>
      <c r="G6" s="2"/>
      <c r="H6" s="2"/>
      <c r="I6" s="2"/>
      <c r="J6" s="2"/>
      <c r="K6" s="8"/>
      <c r="L6" s="1"/>
      <c r="M6" s="1"/>
      <c r="N6" s="1"/>
      <c r="O6" s="1"/>
      <c r="P6" s="1"/>
      <c r="Q6" s="1"/>
      <c r="R6" s="1"/>
      <c r="S6" s="1"/>
      <c r="T6" s="1"/>
      <c r="U6" s="1"/>
      <c r="V6" s="1"/>
      <c r="W6" s="1"/>
      <c r="X6" s="1"/>
      <c r="Y6" s="1"/>
      <c r="Z6" s="1"/>
      <c r="AA6" s="1"/>
      <c r="AB6" s="1"/>
      <c r="AC6" s="1"/>
      <c r="AD6" s="1"/>
    </row>
    <row r="7" spans="1:30" ht="16.8">
      <c r="A7" s="22">
        <v>4</v>
      </c>
      <c r="B7" s="26" t="s">
        <v>1348</v>
      </c>
      <c r="C7" s="14"/>
      <c r="D7" s="14"/>
      <c r="E7" s="14"/>
      <c r="F7" s="14"/>
      <c r="G7" s="2"/>
      <c r="H7" s="2"/>
      <c r="I7" s="2"/>
      <c r="J7" s="2"/>
      <c r="K7" s="8"/>
      <c r="L7" s="1"/>
      <c r="M7" s="1"/>
      <c r="N7" s="1"/>
      <c r="O7" s="1"/>
      <c r="P7" s="1"/>
      <c r="Q7" s="1"/>
      <c r="R7" s="1"/>
      <c r="S7" s="1"/>
      <c r="T7" s="1"/>
      <c r="U7" s="1"/>
      <c r="V7" s="1"/>
      <c r="W7" s="1"/>
      <c r="X7" s="1"/>
      <c r="Y7" s="1"/>
      <c r="Z7" s="1"/>
      <c r="AA7" s="1"/>
      <c r="AB7" s="1"/>
      <c r="AC7" s="1"/>
      <c r="AD7" s="1"/>
    </row>
    <row r="8" spans="1:30" ht="16.8">
      <c r="A8" s="22">
        <v>5</v>
      </c>
      <c r="B8" s="26" t="s">
        <v>1349</v>
      </c>
      <c r="C8" s="14"/>
      <c r="D8" s="14"/>
      <c r="E8" s="14"/>
      <c r="F8" s="14"/>
      <c r="G8" s="2"/>
      <c r="H8" s="2"/>
      <c r="I8" s="2"/>
      <c r="J8" s="2"/>
      <c r="K8" s="8"/>
      <c r="L8" s="1"/>
      <c r="M8" s="1"/>
      <c r="N8" s="1"/>
      <c r="O8" s="1"/>
      <c r="P8" s="1"/>
      <c r="Q8" s="1"/>
      <c r="R8" s="1"/>
      <c r="S8" s="1"/>
      <c r="T8" s="1"/>
      <c r="U8" s="1"/>
      <c r="V8" s="1"/>
      <c r="W8" s="1"/>
      <c r="X8" s="1"/>
      <c r="Y8" s="1"/>
      <c r="Z8" s="1"/>
      <c r="AA8" s="1"/>
      <c r="AB8" s="1"/>
      <c r="AC8" s="1"/>
      <c r="AD8" s="1"/>
    </row>
    <row r="9" spans="1:30" ht="16.8">
      <c r="A9" s="22">
        <v>6</v>
      </c>
      <c r="B9" s="26" t="s">
        <v>1350</v>
      </c>
      <c r="C9" s="14"/>
      <c r="D9" s="14"/>
      <c r="E9" s="14"/>
      <c r="F9" s="14"/>
      <c r="G9" s="2"/>
      <c r="H9" s="2"/>
      <c r="I9" s="2"/>
      <c r="J9" s="2"/>
      <c r="K9" s="8"/>
      <c r="L9" s="1"/>
      <c r="M9" s="1"/>
      <c r="N9" s="1"/>
      <c r="O9" s="1"/>
      <c r="P9" s="1"/>
      <c r="Q9" s="1"/>
      <c r="R9" s="1"/>
      <c r="S9" s="1"/>
      <c r="T9" s="1"/>
      <c r="U9" s="1"/>
      <c r="V9" s="1"/>
      <c r="W9" s="1"/>
      <c r="X9" s="1"/>
      <c r="Y9" s="1"/>
      <c r="Z9" s="1"/>
      <c r="AA9" s="1"/>
      <c r="AB9" s="1"/>
      <c r="AC9" s="1"/>
      <c r="AD9" s="1"/>
    </row>
    <row r="10" spans="1:30" ht="16.8">
      <c r="A10" s="22">
        <v>7</v>
      </c>
      <c r="B10" s="26" t="s">
        <v>1351</v>
      </c>
      <c r="C10" s="14"/>
      <c r="D10" s="14"/>
      <c r="E10" s="14"/>
      <c r="F10" s="14"/>
      <c r="G10" s="2"/>
      <c r="H10" s="2"/>
      <c r="I10" s="2"/>
      <c r="J10" s="2"/>
      <c r="K10" s="8"/>
      <c r="L10" s="1"/>
      <c r="M10" s="1"/>
      <c r="N10" s="1"/>
      <c r="O10" s="1"/>
      <c r="P10" s="1"/>
      <c r="Q10" s="1"/>
      <c r="R10" s="1"/>
      <c r="S10" s="1"/>
      <c r="T10" s="1"/>
      <c r="U10" s="1"/>
      <c r="V10" s="1"/>
      <c r="W10" s="1"/>
      <c r="X10" s="1"/>
      <c r="Y10" s="1"/>
      <c r="Z10" s="1"/>
      <c r="AA10" s="1"/>
      <c r="AB10" s="1"/>
      <c r="AC10" s="1"/>
      <c r="AD10" s="1"/>
    </row>
    <row r="11" spans="1:30" ht="16.8">
      <c r="A11" s="22">
        <v>8</v>
      </c>
      <c r="B11" s="26" t="s">
        <v>1352</v>
      </c>
      <c r="C11" s="14"/>
      <c r="D11" s="14"/>
      <c r="E11" s="14"/>
      <c r="F11" s="14"/>
      <c r="G11" s="2"/>
      <c r="H11" s="2"/>
      <c r="I11" s="2"/>
      <c r="J11" s="2"/>
      <c r="K11" s="8"/>
      <c r="L11" s="1"/>
      <c r="M11" s="1"/>
      <c r="N11" s="1"/>
      <c r="O11" s="1"/>
      <c r="P11" s="1"/>
      <c r="Q11" s="1"/>
      <c r="R11" s="1"/>
      <c r="S11" s="1"/>
      <c r="T11" s="1"/>
      <c r="U11" s="1"/>
      <c r="V11" s="1"/>
      <c r="W11" s="1"/>
      <c r="X11" s="1"/>
      <c r="Y11" s="1"/>
      <c r="Z11" s="1"/>
      <c r="AA11" s="1"/>
      <c r="AB11" s="1"/>
      <c r="AC11" s="1"/>
      <c r="AD11" s="1"/>
    </row>
    <row r="12" spans="1:30" ht="16.8">
      <c r="A12" s="22">
        <v>9</v>
      </c>
      <c r="B12" s="27" t="s">
        <v>1377</v>
      </c>
      <c r="C12" s="2"/>
      <c r="D12" s="2"/>
      <c r="E12" s="14"/>
      <c r="F12" s="14"/>
      <c r="G12" s="2"/>
      <c r="H12" s="2"/>
      <c r="I12" s="2"/>
      <c r="J12" s="2"/>
      <c r="K12" s="8"/>
      <c r="L12" s="1"/>
      <c r="M12" s="1"/>
      <c r="N12" s="1"/>
      <c r="O12" s="1"/>
      <c r="P12" s="1"/>
      <c r="Q12" s="1"/>
      <c r="R12" s="1"/>
      <c r="S12" s="1"/>
      <c r="T12" s="1"/>
      <c r="U12" s="1"/>
      <c r="V12" s="1"/>
      <c r="W12" s="1"/>
      <c r="X12" s="1"/>
      <c r="Y12" s="1"/>
      <c r="Z12" s="1"/>
      <c r="AA12" s="1"/>
      <c r="AB12" s="1"/>
      <c r="AC12" s="1"/>
      <c r="AD12" s="1"/>
    </row>
    <row r="13" spans="1:30" ht="16.8">
      <c r="A13" s="22">
        <v>10</v>
      </c>
      <c r="B13" s="27" t="s">
        <v>1353</v>
      </c>
      <c r="C13" s="2"/>
      <c r="D13" s="2"/>
      <c r="E13" s="2"/>
      <c r="F13" s="2"/>
      <c r="G13" s="2"/>
      <c r="H13" s="2"/>
      <c r="I13" s="2"/>
      <c r="J13" s="2"/>
      <c r="K13" s="8"/>
      <c r="L13" s="1"/>
      <c r="M13" s="1"/>
      <c r="N13" s="1"/>
      <c r="O13" s="1"/>
      <c r="P13" s="1"/>
      <c r="Q13" s="1"/>
      <c r="R13" s="1"/>
      <c r="S13" s="1"/>
      <c r="T13" s="1"/>
      <c r="U13" s="1"/>
      <c r="V13" s="1"/>
      <c r="W13" s="1"/>
      <c r="X13" s="1"/>
      <c r="Y13" s="1"/>
      <c r="Z13" s="1"/>
      <c r="AA13" s="1"/>
      <c r="AB13" s="1"/>
      <c r="AC13" s="1"/>
      <c r="AD13" s="1"/>
    </row>
    <row r="14" spans="1:30" ht="16.8">
      <c r="A14" s="22">
        <v>11</v>
      </c>
      <c r="B14" s="26" t="s">
        <v>1354</v>
      </c>
      <c r="C14" s="14"/>
      <c r="D14" s="14"/>
      <c r="E14" s="2"/>
      <c r="F14" s="2"/>
      <c r="G14" s="2"/>
      <c r="H14" s="2"/>
      <c r="I14" s="2"/>
      <c r="J14" s="2"/>
      <c r="K14" s="8"/>
      <c r="L14" s="1"/>
      <c r="M14" s="1"/>
      <c r="N14" s="1"/>
      <c r="O14" s="1"/>
      <c r="P14" s="1"/>
      <c r="Q14" s="1"/>
      <c r="R14" s="1"/>
      <c r="S14" s="1"/>
      <c r="T14" s="1"/>
      <c r="U14" s="1"/>
      <c r="V14" s="1"/>
      <c r="W14" s="1"/>
      <c r="X14" s="1"/>
      <c r="Y14" s="1"/>
      <c r="Z14" s="1"/>
      <c r="AA14" s="1"/>
      <c r="AB14" s="1"/>
      <c r="AC14" s="1"/>
      <c r="AD14" s="1"/>
    </row>
    <row r="15" spans="1:30" ht="16.8">
      <c r="A15" s="22">
        <v>12</v>
      </c>
      <c r="B15" s="28" t="s">
        <v>1355</v>
      </c>
      <c r="C15" s="10"/>
      <c r="D15" s="10"/>
      <c r="E15" s="10"/>
      <c r="F15" s="10"/>
      <c r="G15" s="10"/>
      <c r="H15" s="10"/>
      <c r="I15" s="10"/>
      <c r="J15" s="10"/>
      <c r="K15" s="11"/>
      <c r="L15" s="1"/>
      <c r="M15" s="1"/>
      <c r="N15" s="1"/>
      <c r="O15" s="1"/>
      <c r="P15" s="1"/>
      <c r="Q15" s="1"/>
      <c r="R15" s="1"/>
      <c r="S15" s="1"/>
      <c r="T15" s="1"/>
      <c r="U15" s="1"/>
      <c r="V15" s="1"/>
      <c r="W15" s="1"/>
      <c r="X15" s="1"/>
      <c r="Y15" s="1"/>
      <c r="Z15" s="1"/>
      <c r="AA15" s="1"/>
      <c r="AB15" s="1"/>
      <c r="AC15" s="1"/>
      <c r="AD15" s="1"/>
    </row>
    <row r="16" spans="1:30" ht="16.8">
      <c r="A16" s="61"/>
      <c r="B16" s="29"/>
      <c r="C16" s="15" t="s">
        <v>1356</v>
      </c>
      <c r="D16" s="3">
        <v>2000</v>
      </c>
      <c r="E16" s="15" t="s">
        <v>1357</v>
      </c>
      <c r="F16" s="3">
        <v>100</v>
      </c>
      <c r="G16" s="3"/>
      <c r="H16" s="2"/>
      <c r="I16" s="2"/>
      <c r="J16" s="2"/>
      <c r="K16" s="8"/>
      <c r="L16" s="1"/>
      <c r="M16" s="1"/>
      <c r="N16" s="1"/>
      <c r="O16" s="1"/>
      <c r="P16" s="1"/>
      <c r="Q16" s="1"/>
      <c r="R16" s="1"/>
      <c r="S16" s="1"/>
      <c r="T16" s="1"/>
      <c r="U16" s="1"/>
      <c r="V16" s="1"/>
      <c r="W16" s="1"/>
      <c r="X16" s="1"/>
      <c r="Y16" s="1"/>
      <c r="Z16" s="1"/>
      <c r="AA16" s="1"/>
      <c r="AB16" s="1"/>
      <c r="AC16" s="1"/>
      <c r="AD16" s="1"/>
    </row>
    <row r="17" spans="1:30" ht="16.8">
      <c r="A17" s="62"/>
      <c r="B17" s="29"/>
      <c r="C17" s="15" t="s">
        <v>1358</v>
      </c>
      <c r="D17" s="3">
        <v>1000</v>
      </c>
      <c r="E17" s="15" t="s">
        <v>1359</v>
      </c>
      <c r="F17" s="4" t="s">
        <v>1360</v>
      </c>
      <c r="G17" s="3"/>
      <c r="H17" s="2"/>
      <c r="I17" s="2"/>
      <c r="J17" s="2"/>
      <c r="K17" s="8"/>
      <c r="L17" s="1"/>
      <c r="M17" s="1"/>
      <c r="N17" s="1"/>
      <c r="O17" s="1"/>
      <c r="P17" s="1"/>
      <c r="Q17" s="1"/>
      <c r="R17" s="1"/>
      <c r="S17" s="1"/>
      <c r="T17" s="1"/>
      <c r="U17" s="1"/>
      <c r="V17" s="1"/>
      <c r="W17" s="1"/>
      <c r="X17" s="1"/>
      <c r="Y17" s="1"/>
      <c r="Z17" s="1"/>
      <c r="AA17" s="1"/>
      <c r="AB17" s="1"/>
      <c r="AC17" s="1"/>
      <c r="AD17" s="1"/>
    </row>
    <row r="18" spans="1:30" ht="16.8">
      <c r="A18" s="63"/>
      <c r="B18" s="29"/>
      <c r="C18" s="15" t="s">
        <v>1361</v>
      </c>
      <c r="D18" s="3">
        <v>500</v>
      </c>
      <c r="E18" s="3"/>
      <c r="F18" s="3"/>
      <c r="G18" s="3"/>
      <c r="H18" s="2"/>
      <c r="I18" s="2"/>
      <c r="J18" s="2"/>
      <c r="K18" s="8"/>
      <c r="L18" s="1"/>
      <c r="M18" s="1"/>
      <c r="N18" s="1"/>
      <c r="O18" s="1"/>
      <c r="P18" s="1"/>
      <c r="Q18" s="1"/>
      <c r="R18" s="1"/>
      <c r="S18" s="1"/>
      <c r="T18" s="1"/>
      <c r="U18" s="1"/>
      <c r="V18" s="1"/>
      <c r="W18" s="1"/>
      <c r="X18" s="1"/>
      <c r="Y18" s="1"/>
      <c r="Z18" s="1"/>
      <c r="AA18" s="1"/>
      <c r="AB18" s="1"/>
      <c r="AC18" s="1"/>
      <c r="AD18" s="1"/>
    </row>
    <row r="19" spans="1:30" ht="16.8">
      <c r="A19" s="22">
        <v>13</v>
      </c>
      <c r="B19" s="26" t="s">
        <v>1362</v>
      </c>
      <c r="C19" s="14"/>
      <c r="D19" s="14"/>
      <c r="E19" s="14"/>
      <c r="F19" s="14"/>
      <c r="G19" s="2"/>
      <c r="H19" s="2"/>
      <c r="I19" s="2"/>
      <c r="J19" s="2"/>
      <c r="K19" s="8"/>
      <c r="L19" s="1"/>
      <c r="M19" s="1"/>
      <c r="N19" s="1"/>
      <c r="O19" s="1"/>
      <c r="P19" s="1"/>
      <c r="Q19" s="1"/>
      <c r="R19" s="1"/>
      <c r="S19" s="1"/>
      <c r="T19" s="1"/>
      <c r="U19" s="1"/>
      <c r="V19" s="1"/>
      <c r="W19" s="1"/>
      <c r="X19" s="1"/>
      <c r="Y19" s="1"/>
      <c r="Z19" s="1"/>
      <c r="AA19" s="1"/>
      <c r="AB19" s="1"/>
      <c r="AC19" s="1"/>
      <c r="AD19" s="1"/>
    </row>
    <row r="20" spans="1:30" ht="16.8">
      <c r="A20" s="22">
        <v>14</v>
      </c>
      <c r="B20" s="26" t="s">
        <v>1363</v>
      </c>
      <c r="C20" s="14"/>
      <c r="D20" s="14"/>
      <c r="E20" s="14"/>
      <c r="F20" s="14"/>
      <c r="G20" s="2"/>
      <c r="H20" s="14"/>
      <c r="I20" s="2"/>
      <c r="J20" s="2"/>
      <c r="K20" s="8"/>
      <c r="M20" s="1"/>
      <c r="N20" s="1"/>
      <c r="O20" s="1"/>
      <c r="P20" s="1"/>
      <c r="Q20" s="1"/>
      <c r="R20" s="1"/>
      <c r="S20" s="1"/>
      <c r="T20" s="1"/>
      <c r="U20" s="1"/>
      <c r="V20" s="1"/>
      <c r="W20" s="1"/>
      <c r="X20" s="1"/>
      <c r="Y20" s="1"/>
      <c r="Z20" s="1"/>
      <c r="AA20" s="1"/>
      <c r="AB20" s="1"/>
      <c r="AC20" s="1"/>
      <c r="AD20" s="1"/>
    </row>
    <row r="21" spans="1:30" ht="16.8">
      <c r="A21" s="22">
        <v>15</v>
      </c>
      <c r="B21" s="26" t="s">
        <v>1364</v>
      </c>
      <c r="C21" s="14"/>
      <c r="D21" s="14"/>
      <c r="E21" s="14"/>
      <c r="F21" s="14"/>
      <c r="G21" s="2"/>
      <c r="H21" s="14"/>
      <c r="I21" s="2"/>
      <c r="J21" s="2"/>
      <c r="K21" s="8"/>
      <c r="L21" s="1"/>
      <c r="M21" s="1"/>
      <c r="N21" s="1"/>
      <c r="O21" s="1"/>
      <c r="P21" s="1"/>
      <c r="Q21" s="1"/>
      <c r="R21" s="1"/>
      <c r="S21" s="1"/>
      <c r="T21" s="1"/>
      <c r="U21" s="1"/>
      <c r="V21" s="1"/>
      <c r="W21" s="1"/>
      <c r="X21" s="1"/>
      <c r="Y21" s="1"/>
      <c r="Z21" s="1"/>
      <c r="AA21" s="1"/>
      <c r="AB21" s="1"/>
      <c r="AC21" s="1"/>
      <c r="AD21" s="1"/>
    </row>
    <row r="22" spans="1:30" ht="16.8">
      <c r="A22" s="22">
        <v>16</v>
      </c>
      <c r="B22" s="26" t="s">
        <v>1365</v>
      </c>
      <c r="C22" s="14"/>
      <c r="D22" s="14"/>
      <c r="E22" s="14"/>
      <c r="F22" s="14"/>
      <c r="G22" s="2"/>
      <c r="H22" s="14"/>
      <c r="I22" s="2"/>
      <c r="J22" s="2"/>
      <c r="K22" s="8"/>
      <c r="L22" s="1"/>
      <c r="M22" s="1"/>
      <c r="N22" s="1"/>
      <c r="O22" s="1"/>
      <c r="P22" s="1"/>
      <c r="Q22" s="1"/>
      <c r="R22" s="1"/>
      <c r="S22" s="1"/>
      <c r="T22" s="1"/>
      <c r="U22" s="1"/>
      <c r="V22" s="1"/>
      <c r="W22" s="1"/>
      <c r="X22" s="1"/>
      <c r="Y22" s="1"/>
      <c r="Z22" s="1"/>
      <c r="AA22" s="1"/>
      <c r="AB22" s="1"/>
      <c r="AC22" s="1"/>
      <c r="AD22" s="1"/>
    </row>
    <row r="23" spans="1:30" ht="16.8">
      <c r="A23" s="22">
        <v>17</v>
      </c>
      <c r="B23" s="26" t="s">
        <v>1366</v>
      </c>
      <c r="C23" s="14"/>
      <c r="D23" s="14"/>
      <c r="E23" s="14"/>
      <c r="F23" s="14"/>
      <c r="G23" s="2"/>
      <c r="H23" s="2"/>
      <c r="I23" s="2"/>
      <c r="J23" s="2"/>
      <c r="K23" s="8"/>
      <c r="L23" s="1"/>
      <c r="M23" s="1"/>
      <c r="N23" s="1"/>
      <c r="O23" s="1"/>
      <c r="P23" s="1"/>
      <c r="Q23" s="1"/>
      <c r="R23" s="1"/>
      <c r="S23" s="1"/>
      <c r="T23" s="1"/>
      <c r="U23" s="1"/>
      <c r="V23" s="1"/>
      <c r="W23" s="1"/>
      <c r="X23" s="1"/>
      <c r="Y23" s="1"/>
      <c r="Z23" s="1"/>
      <c r="AA23" s="1"/>
      <c r="AB23" s="1"/>
      <c r="AC23" s="1"/>
      <c r="AD23" s="1"/>
    </row>
    <row r="24" spans="1:30" ht="16.8">
      <c r="A24" s="22">
        <v>18</v>
      </c>
      <c r="B24" s="26" t="s">
        <v>1367</v>
      </c>
      <c r="C24" s="14"/>
      <c r="D24" s="14"/>
      <c r="E24" s="14"/>
      <c r="F24" s="14"/>
      <c r="G24" s="2"/>
      <c r="H24" s="2"/>
      <c r="I24" s="2"/>
      <c r="J24" s="2"/>
      <c r="K24" s="8"/>
      <c r="L24" s="1"/>
      <c r="M24" s="1"/>
      <c r="N24" s="1"/>
      <c r="O24" s="1"/>
      <c r="P24" s="1"/>
      <c r="Q24" s="1"/>
      <c r="R24" s="1"/>
      <c r="S24" s="1"/>
      <c r="T24" s="1"/>
      <c r="U24" s="1"/>
      <c r="V24" s="1"/>
      <c r="W24" s="1"/>
      <c r="X24" s="1"/>
      <c r="Y24" s="1"/>
      <c r="Z24" s="1"/>
      <c r="AA24" s="1"/>
      <c r="AB24" s="1"/>
      <c r="AC24" s="1"/>
      <c r="AD24" s="1"/>
    </row>
    <row r="25" spans="1:30" ht="16.8">
      <c r="A25" s="22">
        <v>19</v>
      </c>
      <c r="B25" s="26" t="s">
        <v>1368</v>
      </c>
      <c r="C25" s="14"/>
      <c r="D25" s="14"/>
      <c r="E25" s="14"/>
      <c r="F25" s="14"/>
      <c r="G25" s="14"/>
      <c r="H25" s="14"/>
      <c r="I25" s="14"/>
      <c r="J25" s="2"/>
      <c r="K25" s="8"/>
      <c r="L25" s="1"/>
      <c r="M25" s="1"/>
      <c r="N25" s="1"/>
      <c r="O25" s="1"/>
      <c r="P25" s="1"/>
      <c r="Q25" s="1"/>
      <c r="R25" s="1"/>
      <c r="S25" s="1"/>
      <c r="T25" s="1"/>
      <c r="U25" s="1"/>
      <c r="V25" s="1"/>
      <c r="W25" s="1"/>
      <c r="X25" s="1"/>
      <c r="Y25" s="1"/>
      <c r="Z25" s="1"/>
      <c r="AA25" s="1"/>
      <c r="AB25" s="1"/>
      <c r="AC25" s="1"/>
      <c r="AD25" s="1"/>
    </row>
    <row r="26" spans="1:30" ht="16.8">
      <c r="A26" s="22">
        <v>20</v>
      </c>
      <c r="B26" s="26" t="s">
        <v>1369</v>
      </c>
      <c r="C26" s="14"/>
      <c r="D26" s="14"/>
      <c r="E26" s="14"/>
      <c r="F26" s="14"/>
      <c r="G26" s="14"/>
      <c r="H26" s="14"/>
      <c r="I26" s="14"/>
      <c r="J26" s="2"/>
      <c r="K26" s="8"/>
      <c r="L26" s="1"/>
      <c r="M26" s="1"/>
      <c r="N26" s="1"/>
      <c r="O26" s="1"/>
      <c r="P26" s="1"/>
      <c r="Q26" s="1"/>
      <c r="R26" s="1"/>
      <c r="S26" s="1"/>
      <c r="T26" s="1"/>
      <c r="U26" s="1"/>
      <c r="V26" s="1"/>
      <c r="W26" s="1"/>
      <c r="X26" s="1"/>
      <c r="Y26" s="1"/>
      <c r="Z26" s="1"/>
      <c r="AA26" s="1"/>
      <c r="AB26" s="1"/>
      <c r="AC26" s="1"/>
      <c r="AD26" s="1"/>
    </row>
    <row r="27" spans="1:30" ht="16.8">
      <c r="A27" s="22">
        <v>21</v>
      </c>
      <c r="B27" s="26" t="s">
        <v>1370</v>
      </c>
      <c r="C27" s="14"/>
      <c r="D27" s="14"/>
      <c r="E27" s="14"/>
      <c r="F27" s="14"/>
      <c r="G27" s="14"/>
      <c r="H27" s="14"/>
      <c r="I27" s="14"/>
      <c r="J27" s="2"/>
      <c r="K27" s="8"/>
      <c r="L27" s="1"/>
      <c r="M27" s="1"/>
      <c r="N27" s="1"/>
      <c r="O27" s="1"/>
      <c r="P27" s="1"/>
      <c r="Q27" s="1"/>
      <c r="R27" s="1"/>
      <c r="S27" s="1"/>
      <c r="T27" s="1"/>
      <c r="U27" s="1"/>
      <c r="V27" s="1"/>
      <c r="W27" s="1"/>
      <c r="X27" s="1"/>
      <c r="Y27" s="1"/>
      <c r="Z27" s="1"/>
      <c r="AA27" s="1"/>
      <c r="AB27" s="1"/>
      <c r="AC27" s="1"/>
      <c r="AD27" s="1"/>
    </row>
    <row r="28" spans="1:30" ht="16.8">
      <c r="A28" s="23">
        <v>22</v>
      </c>
      <c r="B28" s="30" t="s">
        <v>1371</v>
      </c>
      <c r="C28" s="16"/>
      <c r="D28" s="16"/>
      <c r="E28" s="16"/>
      <c r="F28" s="16"/>
      <c r="G28" s="16"/>
      <c r="H28" s="17"/>
      <c r="I28" s="17"/>
      <c r="J28" s="17"/>
      <c r="K28" s="20"/>
      <c r="L28" s="1"/>
      <c r="M28" s="1"/>
      <c r="N28" s="1"/>
      <c r="O28" s="1"/>
      <c r="P28" s="1"/>
      <c r="Q28" s="1"/>
      <c r="R28" s="1"/>
      <c r="S28" s="1"/>
      <c r="T28" s="1"/>
      <c r="U28" s="1"/>
      <c r="V28" s="1"/>
      <c r="W28" s="1"/>
      <c r="X28" s="1"/>
      <c r="Y28" s="1"/>
      <c r="Z28" s="1"/>
      <c r="AA28" s="1"/>
      <c r="AB28" s="1"/>
      <c r="AC28" s="1"/>
      <c r="AD28" s="1"/>
    </row>
    <row r="29" spans="1:30" ht="21.75" customHeight="1">
      <c r="A29" s="51">
        <v>23</v>
      </c>
      <c r="B29" s="31" t="s">
        <v>1375</v>
      </c>
      <c r="C29" s="18"/>
      <c r="D29" s="18"/>
      <c r="E29" s="18"/>
      <c r="F29" s="18"/>
      <c r="G29" s="18"/>
      <c r="H29" s="18"/>
      <c r="I29" s="18"/>
      <c r="J29" s="18"/>
      <c r="K29" s="19"/>
      <c r="L29" s="1"/>
      <c r="M29" s="1"/>
      <c r="N29" s="1"/>
      <c r="O29" s="1"/>
      <c r="P29" s="1"/>
      <c r="Q29" s="1"/>
      <c r="R29" s="1"/>
      <c r="S29" s="1"/>
      <c r="T29" s="1"/>
      <c r="U29" s="1"/>
      <c r="V29" s="1"/>
      <c r="W29" s="1"/>
      <c r="X29" s="1"/>
      <c r="Y29" s="1"/>
      <c r="Z29" s="1"/>
      <c r="AA29" s="1"/>
      <c r="AB29" s="1"/>
      <c r="AC29" s="1"/>
      <c r="AD29" s="1"/>
    </row>
    <row r="30" spans="1:30" ht="21" customHeight="1">
      <c r="A30" s="52"/>
      <c r="B30" s="32" t="s">
        <v>47</v>
      </c>
      <c r="C30" s="4" t="s">
        <v>52</v>
      </c>
      <c r="D30" s="3"/>
      <c r="E30" s="3"/>
      <c r="F30" s="3"/>
      <c r="G30" s="3"/>
      <c r="H30" s="3"/>
      <c r="I30" s="3"/>
      <c r="J30" s="3"/>
      <c r="K30" s="33"/>
      <c r="L30" s="5"/>
      <c r="M30" s="5"/>
      <c r="N30" s="5"/>
      <c r="O30" s="5"/>
      <c r="P30" s="1"/>
      <c r="Q30" s="1"/>
      <c r="R30" s="1"/>
      <c r="S30" s="1"/>
      <c r="T30" s="1"/>
      <c r="U30" s="1"/>
      <c r="V30" s="1"/>
      <c r="W30" s="1"/>
      <c r="X30" s="1"/>
      <c r="Y30" s="1"/>
      <c r="Z30" s="1"/>
      <c r="AA30" s="1"/>
      <c r="AB30" s="1"/>
      <c r="AC30" s="1"/>
      <c r="AD30" s="1"/>
    </row>
    <row r="31" spans="1:30" ht="17.25" customHeight="1">
      <c r="A31" s="52"/>
      <c r="B31" s="32" t="s">
        <v>47</v>
      </c>
      <c r="C31" s="4" t="s">
        <v>51</v>
      </c>
      <c r="D31" s="3"/>
      <c r="E31" s="3"/>
      <c r="F31" s="3"/>
      <c r="G31" s="3"/>
      <c r="H31" s="3"/>
      <c r="I31" s="3"/>
      <c r="J31" s="3"/>
      <c r="K31" s="33"/>
      <c r="L31" s="1"/>
      <c r="M31" s="1"/>
      <c r="N31" s="1"/>
      <c r="O31" s="1"/>
      <c r="P31" s="1"/>
      <c r="Q31" s="1"/>
      <c r="R31" s="1"/>
      <c r="S31" s="1"/>
      <c r="T31" s="1"/>
      <c r="U31" s="1"/>
      <c r="V31" s="1"/>
      <c r="W31" s="1"/>
      <c r="X31" s="1"/>
      <c r="Y31" s="1"/>
      <c r="Z31" s="1"/>
      <c r="AA31" s="1"/>
      <c r="AB31" s="1"/>
      <c r="AC31" s="1"/>
      <c r="AD31" s="1"/>
    </row>
    <row r="32" spans="1:30" ht="17.25" customHeight="1">
      <c r="A32" s="52"/>
      <c r="B32" s="32" t="s">
        <v>47</v>
      </c>
      <c r="C32" s="4" t="s">
        <v>50</v>
      </c>
      <c r="D32" s="4"/>
      <c r="E32" s="4"/>
      <c r="F32" s="3"/>
      <c r="G32" s="3"/>
      <c r="H32" s="3"/>
      <c r="I32" s="3"/>
      <c r="J32" s="3"/>
      <c r="K32" s="33"/>
      <c r="L32" s="1"/>
      <c r="M32" s="1"/>
      <c r="N32" s="1"/>
      <c r="O32" s="1"/>
      <c r="P32" s="1"/>
      <c r="Q32" s="1"/>
      <c r="R32" s="1"/>
      <c r="S32" s="1"/>
      <c r="T32" s="1"/>
      <c r="U32" s="1"/>
      <c r="V32" s="1"/>
      <c r="W32" s="1"/>
      <c r="X32" s="1"/>
      <c r="Y32" s="1"/>
      <c r="Z32" s="1"/>
      <c r="AA32" s="1"/>
      <c r="AB32" s="1"/>
      <c r="AC32" s="1"/>
      <c r="AD32" s="1"/>
    </row>
    <row r="33" spans="1:31" ht="17.25" customHeight="1">
      <c r="A33" s="52"/>
      <c r="B33" s="32" t="s">
        <v>47</v>
      </c>
      <c r="C33" s="4" t="s">
        <v>49</v>
      </c>
      <c r="D33" s="4"/>
      <c r="E33" s="4"/>
      <c r="F33" s="3"/>
      <c r="G33" s="3"/>
      <c r="H33" s="3"/>
      <c r="I33" s="3"/>
      <c r="J33" s="3"/>
      <c r="K33" s="33"/>
      <c r="L33" s="1"/>
      <c r="M33" s="1"/>
      <c r="N33" s="1"/>
      <c r="O33" s="1"/>
      <c r="P33" s="1"/>
      <c r="Q33" s="1"/>
      <c r="R33" s="1"/>
      <c r="S33" s="1"/>
      <c r="T33" s="1"/>
      <c r="U33" s="1"/>
      <c r="V33" s="1"/>
      <c r="W33" s="1"/>
      <c r="X33" s="1"/>
      <c r="Y33" s="1"/>
      <c r="Z33" s="1"/>
      <c r="AA33" s="1"/>
      <c r="AB33" s="1"/>
      <c r="AC33" s="1"/>
      <c r="AD33" s="1"/>
    </row>
    <row r="34" spans="1:31" ht="17.25" customHeight="1">
      <c r="A34" s="52"/>
      <c r="B34" s="32" t="s">
        <v>47</v>
      </c>
      <c r="C34" s="4" t="s">
        <v>48</v>
      </c>
      <c r="D34" s="4"/>
      <c r="E34" s="4"/>
      <c r="F34" s="3"/>
      <c r="G34" s="3"/>
      <c r="H34" s="3"/>
      <c r="I34" s="3"/>
      <c r="J34" s="3"/>
      <c r="K34" s="33"/>
      <c r="L34" s="1"/>
      <c r="M34" s="1"/>
      <c r="N34" s="1"/>
      <c r="O34" s="1"/>
      <c r="P34" s="1"/>
      <c r="Q34" s="1"/>
      <c r="R34" s="1"/>
      <c r="S34" s="1"/>
      <c r="T34" s="1"/>
      <c r="U34" s="1"/>
      <c r="V34" s="1"/>
      <c r="W34" s="1"/>
      <c r="X34" s="1"/>
      <c r="Y34" s="1"/>
      <c r="Z34" s="1"/>
      <c r="AA34" s="1"/>
      <c r="AB34" s="1"/>
      <c r="AC34" s="1"/>
      <c r="AD34" s="1"/>
    </row>
    <row r="35" spans="1:31" ht="16.8">
      <c r="A35" s="53"/>
      <c r="B35" s="32" t="s">
        <v>47</v>
      </c>
      <c r="C35" s="4" t="s">
        <v>46</v>
      </c>
      <c r="D35" s="4"/>
      <c r="E35" s="4"/>
      <c r="F35" s="3"/>
      <c r="G35" s="3"/>
      <c r="H35" s="3"/>
      <c r="I35" s="3"/>
      <c r="J35" s="3"/>
      <c r="K35" s="33"/>
      <c r="L35" s="1"/>
      <c r="M35" s="1"/>
      <c r="N35" s="1"/>
      <c r="O35" s="1"/>
      <c r="P35" s="1"/>
      <c r="Q35" s="1"/>
      <c r="R35" s="1"/>
      <c r="S35" s="1"/>
      <c r="T35" s="1"/>
      <c r="U35" s="1"/>
      <c r="V35" s="1"/>
      <c r="W35" s="1"/>
      <c r="X35" s="1"/>
      <c r="Y35" s="1"/>
      <c r="Z35" s="1"/>
      <c r="AA35" s="1"/>
      <c r="AB35" s="1"/>
      <c r="AC35" s="1"/>
      <c r="AD35" s="1"/>
    </row>
    <row r="36" spans="1:31" ht="35.25" customHeight="1">
      <c r="A36" s="24">
        <v>24</v>
      </c>
      <c r="B36" s="55" t="s">
        <v>1341</v>
      </c>
      <c r="C36" s="56"/>
      <c r="D36" s="56"/>
      <c r="E36" s="56"/>
      <c r="F36" s="56"/>
      <c r="G36" s="56"/>
      <c r="H36" s="56"/>
      <c r="I36" s="56"/>
      <c r="J36" s="56"/>
      <c r="K36" s="57"/>
      <c r="L36" s="1"/>
      <c r="M36" s="1"/>
      <c r="N36" s="1"/>
      <c r="O36" s="1"/>
      <c r="P36" s="1"/>
      <c r="Q36" s="1"/>
      <c r="R36" s="1"/>
      <c r="S36" s="1"/>
      <c r="T36" s="1"/>
      <c r="U36" s="1"/>
      <c r="V36" s="1"/>
      <c r="W36" s="1"/>
      <c r="X36" s="1"/>
      <c r="Y36" s="1"/>
      <c r="Z36" s="1"/>
      <c r="AA36" s="1"/>
      <c r="AB36" s="1"/>
      <c r="AC36" s="1"/>
      <c r="AD36" s="1"/>
    </row>
    <row r="37" spans="1:31" ht="23.25" customHeight="1">
      <c r="A37" s="24">
        <v>25</v>
      </c>
      <c r="B37" s="58" t="s">
        <v>1372</v>
      </c>
      <c r="C37" s="59"/>
      <c r="D37" s="59"/>
      <c r="E37" s="59"/>
      <c r="F37" s="59"/>
      <c r="G37" s="59"/>
      <c r="H37" s="59"/>
      <c r="I37" s="59"/>
      <c r="J37" s="59"/>
      <c r="K37" s="60"/>
      <c r="L37" s="1"/>
      <c r="M37" s="1"/>
      <c r="N37" s="1"/>
      <c r="O37" s="1"/>
      <c r="P37" s="1"/>
      <c r="Q37" s="1"/>
      <c r="R37" s="1"/>
      <c r="S37" s="1"/>
      <c r="T37" s="1"/>
      <c r="U37" s="1"/>
      <c r="V37" s="1"/>
      <c r="W37" s="1"/>
      <c r="X37" s="1"/>
      <c r="Y37" s="1"/>
      <c r="Z37" s="1"/>
      <c r="AA37" s="1"/>
      <c r="AB37" s="1"/>
      <c r="AC37" s="1"/>
      <c r="AD37" s="1"/>
    </row>
    <row r="38" spans="1:3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1" ht="18" customHeight="1">
      <c r="A39" s="54" t="s">
        <v>53</v>
      </c>
      <c r="B39" s="54"/>
      <c r="C39" s="54"/>
      <c r="D39" s="54"/>
      <c r="E39" s="54"/>
      <c r="F39" s="54"/>
      <c r="G39" s="54"/>
      <c r="H39" s="54"/>
      <c r="I39" s="54"/>
      <c r="J39" s="54"/>
      <c r="K39" s="54"/>
      <c r="L39" s="54"/>
      <c r="M39" s="54"/>
      <c r="N39" s="54"/>
      <c r="O39" s="54"/>
      <c r="P39" s="1"/>
      <c r="Q39" s="1"/>
      <c r="R39" s="1"/>
      <c r="S39" s="1"/>
      <c r="T39" s="1"/>
      <c r="U39" s="1"/>
      <c r="V39" s="1"/>
      <c r="W39" s="1"/>
      <c r="X39" s="1"/>
      <c r="Y39" s="1"/>
      <c r="Z39" s="1"/>
      <c r="AA39" s="1"/>
      <c r="AB39" s="1"/>
      <c r="AC39" s="1"/>
      <c r="AD39" s="1"/>
    </row>
    <row r="40" spans="1:31" ht="18" customHeight="1">
      <c r="A40" s="64" t="s">
        <v>55</v>
      </c>
      <c r="B40" s="64"/>
      <c r="C40" s="64"/>
      <c r="D40" s="65" t="s">
        <v>1378</v>
      </c>
      <c r="E40" s="66"/>
      <c r="F40" s="66"/>
      <c r="G40" s="66"/>
      <c r="H40" s="66"/>
      <c r="I40" s="66"/>
      <c r="J40" s="66"/>
      <c r="K40" s="66"/>
      <c r="L40" s="66"/>
      <c r="M40" s="66"/>
      <c r="N40" s="66"/>
      <c r="O40" s="67"/>
      <c r="P40" s="1"/>
      <c r="Q40" s="1"/>
      <c r="R40" s="1"/>
      <c r="S40" s="1"/>
      <c r="T40" s="1"/>
      <c r="U40" s="1"/>
      <c r="V40" s="1"/>
      <c r="W40" s="1"/>
      <c r="X40" s="1"/>
      <c r="Y40" s="1"/>
      <c r="Z40" s="1"/>
      <c r="AA40" s="1"/>
      <c r="AB40" s="1"/>
      <c r="AC40" s="1"/>
      <c r="AD40" s="1"/>
    </row>
    <row r="41" spans="1:31" ht="18" customHeight="1">
      <c r="A41" s="64" t="s">
        <v>54</v>
      </c>
      <c r="B41" s="64"/>
      <c r="C41" s="64"/>
      <c r="D41" s="68" t="s">
        <v>1404</v>
      </c>
      <c r="E41" s="69"/>
      <c r="F41" s="69"/>
      <c r="G41" s="69"/>
      <c r="H41" s="69"/>
      <c r="I41" s="69"/>
      <c r="J41" s="69"/>
      <c r="K41" s="69"/>
      <c r="L41" s="69"/>
      <c r="M41" s="69"/>
      <c r="N41" s="69"/>
      <c r="O41" s="70"/>
      <c r="P41" s="1"/>
      <c r="Q41" s="1"/>
      <c r="R41" s="1"/>
      <c r="S41" s="1"/>
      <c r="T41" s="1"/>
      <c r="U41" s="1"/>
      <c r="V41" s="1"/>
      <c r="W41" s="1"/>
      <c r="X41" s="1"/>
      <c r="Y41" s="1"/>
      <c r="Z41" s="1"/>
      <c r="AA41" s="1"/>
      <c r="AB41" s="1"/>
      <c r="AC41" s="1"/>
      <c r="AD41" s="1"/>
    </row>
    <row r="42" spans="1:31" ht="18" customHeight="1">
      <c r="A42" s="64" t="s">
        <v>44</v>
      </c>
      <c r="B42" s="64"/>
      <c r="C42" s="64"/>
      <c r="D42" s="68" t="s">
        <v>1403</v>
      </c>
      <c r="E42" s="69"/>
      <c r="F42" s="69"/>
      <c r="G42" s="69"/>
      <c r="H42" s="69"/>
      <c r="I42" s="69"/>
      <c r="J42" s="69"/>
      <c r="K42" s="69"/>
      <c r="L42" s="69"/>
      <c r="M42" s="69"/>
      <c r="N42" s="69"/>
      <c r="O42" s="70"/>
      <c r="P42" s="1"/>
      <c r="Q42" s="1"/>
      <c r="R42" s="1"/>
      <c r="S42" s="1"/>
      <c r="T42" s="1"/>
      <c r="U42" s="1"/>
      <c r="V42" s="1"/>
      <c r="W42" s="1"/>
      <c r="X42" s="1"/>
      <c r="Y42" s="1"/>
      <c r="Z42" s="1"/>
      <c r="AA42" s="1"/>
      <c r="AB42" s="1"/>
      <c r="AC42" s="1"/>
      <c r="AD42" s="1"/>
    </row>
    <row r="43" spans="1:31" ht="18" customHeight="1">
      <c r="A43" s="64" t="s">
        <v>45</v>
      </c>
      <c r="B43" s="64"/>
      <c r="C43" s="64"/>
      <c r="D43" s="68">
        <v>2</v>
      </c>
      <c r="E43" s="69"/>
      <c r="F43" s="69"/>
      <c r="G43" s="69"/>
      <c r="H43" s="69"/>
      <c r="I43" s="69"/>
      <c r="J43" s="69"/>
      <c r="K43" s="69"/>
      <c r="L43" s="69"/>
      <c r="M43" s="69"/>
      <c r="N43" s="69"/>
      <c r="O43" s="70"/>
      <c r="P43" s="1"/>
      <c r="Q43" s="1"/>
      <c r="R43" s="1"/>
      <c r="S43" s="1"/>
      <c r="T43" s="1"/>
      <c r="U43" s="1"/>
      <c r="V43" s="1"/>
      <c r="W43" s="1"/>
      <c r="X43" s="1"/>
      <c r="Y43" s="1"/>
      <c r="Z43" s="1"/>
      <c r="AA43" s="1"/>
      <c r="AB43" s="1"/>
      <c r="AC43" s="1"/>
      <c r="AD43" s="1"/>
    </row>
    <row r="44" spans="1:31" ht="5.25" customHeight="1">
      <c r="A44" s="71"/>
      <c r="B44" s="71"/>
      <c r="C44" s="71"/>
      <c r="D44" s="71"/>
      <c r="E44" s="71"/>
      <c r="F44" s="71"/>
      <c r="G44" s="71"/>
      <c r="H44" s="71"/>
      <c r="I44" s="71"/>
      <c r="J44" s="71"/>
      <c r="K44" s="71"/>
      <c r="L44" s="71"/>
      <c r="M44" s="71"/>
      <c r="N44" s="71"/>
      <c r="O44" s="71"/>
      <c r="P44" s="1"/>
      <c r="Q44" s="1"/>
      <c r="R44" s="1"/>
      <c r="S44" s="1"/>
      <c r="T44" s="1"/>
      <c r="U44" s="1"/>
      <c r="V44" s="1"/>
      <c r="W44" s="1"/>
      <c r="X44" s="1"/>
      <c r="Y44" s="1"/>
      <c r="Z44" s="1"/>
      <c r="AA44" s="1"/>
      <c r="AB44" s="1"/>
      <c r="AC44" s="1"/>
      <c r="AD44" s="1"/>
    </row>
    <row r="45" spans="1:31" ht="27" customHeight="1">
      <c r="A45" s="72" t="s">
        <v>1373</v>
      </c>
      <c r="B45" s="72"/>
      <c r="C45" s="72"/>
      <c r="D45" s="72"/>
      <c r="E45" s="72"/>
      <c r="F45" s="72"/>
      <c r="G45" s="72"/>
      <c r="H45" s="72"/>
      <c r="I45" s="72"/>
      <c r="J45" s="72"/>
      <c r="K45" s="72"/>
      <c r="L45" s="72"/>
      <c r="M45" s="72"/>
      <c r="N45" s="72"/>
      <c r="O45" s="72"/>
      <c r="P45" s="1"/>
      <c r="Q45" s="1"/>
      <c r="R45" s="1"/>
      <c r="S45" s="1"/>
      <c r="T45" s="1"/>
      <c r="U45" s="1"/>
      <c r="V45" s="1"/>
      <c r="W45" s="1"/>
      <c r="X45" s="1"/>
      <c r="Y45" s="1"/>
      <c r="Z45" s="1"/>
      <c r="AA45" s="1"/>
      <c r="AB45" s="1"/>
      <c r="AC45" s="1"/>
      <c r="AD45" s="1"/>
    </row>
    <row r="46" spans="1:3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sheetData>
  <mergeCells count="19">
    <mergeCell ref="A43:C43"/>
    <mergeCell ref="D43:O43"/>
    <mergeCell ref="A44:K44"/>
    <mergeCell ref="L44:O44"/>
    <mergeCell ref="A45:K45"/>
    <mergeCell ref="L45:O45"/>
    <mergeCell ref="A40:C40"/>
    <mergeCell ref="D40:O40"/>
    <mergeCell ref="A41:C41"/>
    <mergeCell ref="D41:O41"/>
    <mergeCell ref="A42:C42"/>
    <mergeCell ref="D42:O42"/>
    <mergeCell ref="A1:K2"/>
    <mergeCell ref="A3:I3"/>
    <mergeCell ref="A29:A35"/>
    <mergeCell ref="A39:O39"/>
    <mergeCell ref="B36:K36"/>
    <mergeCell ref="B37:K37"/>
    <mergeCell ref="A16:A18"/>
  </mergeCells>
  <pageMargins left="0.7" right="0.7" top="0.75" bottom="0.75" header="0.3" footer="0.3"/>
  <pageSetup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365F-66D2-4697-80AB-CADB0C51C7FB}">
  <sheetPr>
    <tabColor theme="5" tint="-0.249977111117893"/>
  </sheetPr>
  <dimension ref="A1:Q2012"/>
  <sheetViews>
    <sheetView topLeftCell="D7" zoomScale="85" zoomScaleNormal="85" workbookViewId="0">
      <selection activeCell="K5" sqref="K5"/>
    </sheetView>
  </sheetViews>
  <sheetFormatPr defaultColWidth="9.15625" defaultRowHeight="14.4"/>
  <cols>
    <col min="1" max="1" width="10.68359375" style="12" bestFit="1" customWidth="1"/>
    <col min="2" max="2" width="21.5234375" style="12" bestFit="1" customWidth="1"/>
    <col min="3" max="3" width="11.68359375" style="12" bestFit="1" customWidth="1"/>
    <col min="4" max="4" width="32.26171875" style="12" bestFit="1" customWidth="1"/>
    <col min="5" max="5" width="10.734375" style="12" bestFit="1" customWidth="1"/>
    <col min="6" max="6" width="12.3671875" style="12" bestFit="1" customWidth="1"/>
    <col min="7" max="7" width="14.7890625" style="12" customWidth="1"/>
    <col min="8" max="8" width="16.3125" style="12" bestFit="1" customWidth="1"/>
    <col min="9" max="9" width="31.3671875" style="12" customWidth="1"/>
    <col min="10" max="10" width="9.68359375" style="12" bestFit="1" customWidth="1"/>
    <col min="11" max="11" width="11.83984375" style="12" bestFit="1" customWidth="1"/>
    <col min="12" max="12" width="12.3125" style="12" bestFit="1" customWidth="1"/>
    <col min="13" max="13" width="9.26171875" style="12" bestFit="1" customWidth="1"/>
    <col min="14" max="14" width="17.15625" style="12" customWidth="1"/>
    <col min="15" max="15" width="12.62890625" style="12" customWidth="1"/>
    <col min="16" max="16384" width="9.15625" style="12"/>
  </cols>
  <sheetData>
    <row r="1" spans="1:17">
      <c r="N1" s="12">
        <v>150</v>
      </c>
    </row>
    <row r="2" spans="1:17">
      <c r="A2" s="12" t="s">
        <v>56</v>
      </c>
      <c r="B2" s="12" t="s">
        <v>57</v>
      </c>
      <c r="C2" s="12" t="s">
        <v>58</v>
      </c>
      <c r="D2" s="12" t="s">
        <v>59</v>
      </c>
      <c r="E2" s="12" t="s">
        <v>60</v>
      </c>
      <c r="F2" s="12" t="s">
        <v>61</v>
      </c>
      <c r="G2" s="12" t="s">
        <v>1383</v>
      </c>
      <c r="H2" s="12" t="s">
        <v>62</v>
      </c>
      <c r="I2" s="12" t="s">
        <v>63</v>
      </c>
      <c r="J2" s="12" t="s">
        <v>1</v>
      </c>
      <c r="K2" s="12" t="s">
        <v>64</v>
      </c>
      <c r="L2" s="12" t="s">
        <v>65</v>
      </c>
      <c r="M2" s="12" t="s">
        <v>1379</v>
      </c>
      <c r="N2" s="12" t="s">
        <v>9</v>
      </c>
      <c r="O2" s="12" t="s">
        <v>1382</v>
      </c>
      <c r="P2" s="12" t="s">
        <v>1381</v>
      </c>
      <c r="Q2" s="12" t="s">
        <v>1384</v>
      </c>
    </row>
    <row r="3" spans="1:17">
      <c r="A3" s="12">
        <v>2</v>
      </c>
      <c r="B3" s="12" t="s">
        <v>66</v>
      </c>
      <c r="C3" s="12" t="s">
        <v>67</v>
      </c>
      <c r="D3" s="12" t="s">
        <v>68</v>
      </c>
      <c r="E3" s="12" t="s">
        <v>69</v>
      </c>
      <c r="F3" s="12" t="s">
        <v>70</v>
      </c>
      <c r="G3" s="12" t="str">
        <f>VLOOKUP(Table1[[#This Row],[Category]],Code!$C$2:$D$5,2,0)</f>
        <v>F-101</v>
      </c>
      <c r="H3" s="12" t="s">
        <v>72</v>
      </c>
      <c r="I3" s="12" t="s">
        <v>73</v>
      </c>
      <c r="J3" s="12">
        <v>3</v>
      </c>
      <c r="K3" s="12">
        <v>0</v>
      </c>
      <c r="L3" s="13">
        <v>219.58199999999997</v>
      </c>
      <c r="M3" s="12">
        <f>Table1[[#This Row],[Sales]]*Table1[[#This Row],[Discount]]</f>
        <v>0</v>
      </c>
      <c r="N3" s="12">
        <v>731.93999999999994</v>
      </c>
      <c r="O3" s="12">
        <f>Table1[[#This Row],[Quantity]]*$N$1</f>
        <v>450</v>
      </c>
      <c r="P3" s="12" t="str" cm="1">
        <f t="array" ref="P3">_xlfn.IFS(Table1[[#This Row],[New_Sales]]&gt;=2000,"A",Table1[[#This Row],[New_Sales]]&gt;=1000,"B",Table1[[#This Row],[New_Sales]]&gt;=500,"C",Table1[[#This Row],[New_Sales]]&gt;=100,"D",Table1[[#This Row],[New_Sales]]&lt;100,"E")</f>
        <v>D</v>
      </c>
    </row>
    <row r="4" spans="1:17">
      <c r="A4" s="12">
        <v>3</v>
      </c>
      <c r="B4" s="12" t="s">
        <v>66</v>
      </c>
      <c r="C4" s="12" t="s">
        <v>74</v>
      </c>
      <c r="D4" s="12" t="s">
        <v>75</v>
      </c>
      <c r="E4" s="12" t="s">
        <v>76</v>
      </c>
      <c r="F4" s="12" t="s">
        <v>77</v>
      </c>
      <c r="G4" s="12" t="str">
        <f>VLOOKUP(Table1[[#This Row],[Category]],Code!$C$2:$D$5,2,0)</f>
        <v>O-102</v>
      </c>
      <c r="H4" s="12" t="s">
        <v>78</v>
      </c>
      <c r="I4" s="12" t="s">
        <v>79</v>
      </c>
      <c r="J4" s="12">
        <v>2</v>
      </c>
      <c r="K4" s="12">
        <v>0</v>
      </c>
      <c r="L4" s="13">
        <v>6.8713999999999995</v>
      </c>
      <c r="M4" s="12">
        <f>Table1[[#This Row],[Sales]]*Table1[[#This Row],[Discount]]</f>
        <v>0</v>
      </c>
      <c r="O4" s="12">
        <f>Table1[[#This Row],[Quantity]]*$N$1</f>
        <v>300</v>
      </c>
      <c r="P4" s="12" t="str" cm="1">
        <f t="array" ref="P4">_xlfn.IFS(Table1[[#This Row],[New_Sales]]&gt;=2000,"A",Table1[[#This Row],[New_Sales]]&gt;=1000,"B",Table1[[#This Row],[New_Sales]]&gt;=500,"C",Table1[[#This Row],[New_Sales]]&gt;=100,"D",Table1[[#This Row],[New_Sales]]&lt;100,"E")</f>
        <v>D</v>
      </c>
    </row>
    <row r="5" spans="1:17">
      <c r="A5" s="12">
        <v>4</v>
      </c>
      <c r="B5" s="12" t="s">
        <v>80</v>
      </c>
      <c r="C5" s="12" t="s">
        <v>67</v>
      </c>
      <c r="D5" s="12" t="s">
        <v>81</v>
      </c>
      <c r="E5" s="12" t="s">
        <v>69</v>
      </c>
      <c r="F5" s="12" t="s">
        <v>70</v>
      </c>
      <c r="G5" s="12" t="str">
        <f>VLOOKUP(Table1[[#This Row],[Category]],Code!$C$2:$D$5,2,0)</f>
        <v>F-101</v>
      </c>
      <c r="H5" s="12" t="s">
        <v>82</v>
      </c>
      <c r="I5" s="12" t="s">
        <v>83</v>
      </c>
      <c r="J5" s="12">
        <v>5</v>
      </c>
      <c r="K5" s="12">
        <v>0.45</v>
      </c>
      <c r="L5" s="13">
        <v>-383.03100000000006</v>
      </c>
      <c r="M5" s="12">
        <f>Table1[[#This Row],[Sales]]*Table1[[#This Row],[Discount]]</f>
        <v>430.909875</v>
      </c>
      <c r="N5" s="12">
        <v>957.57749999999999</v>
      </c>
      <c r="O5" s="12">
        <f>Table1[[#This Row],[Quantity]]*$N$1</f>
        <v>750</v>
      </c>
      <c r="P5" s="12" t="str" cm="1">
        <f t="array" ref="P5">_xlfn.IFS(Table1[[#This Row],[New_Sales]]&gt;=2000,"A",Table1[[#This Row],[New_Sales]]&gt;=1000,"B",Table1[[#This Row],[New_Sales]]&gt;=500,"C",Table1[[#This Row],[New_Sales]]&gt;=100,"D",Table1[[#This Row],[New_Sales]]&lt;100,"E")</f>
        <v>C</v>
      </c>
    </row>
    <row r="6" spans="1:17">
      <c r="A6" s="12">
        <v>5</v>
      </c>
      <c r="B6" s="12" t="s">
        <v>80</v>
      </c>
      <c r="C6" s="12" t="s">
        <v>67</v>
      </c>
      <c r="D6" s="12" t="s">
        <v>81</v>
      </c>
      <c r="E6" s="12" t="s">
        <v>69</v>
      </c>
      <c r="F6" s="12" t="s">
        <v>77</v>
      </c>
      <c r="G6" s="12" t="str">
        <f>VLOOKUP(Table1[[#This Row],[Category]],Code!$C$2:$D$5,2,0)</f>
        <v>O-102</v>
      </c>
      <c r="H6" s="12" t="s">
        <v>84</v>
      </c>
      <c r="I6" s="12" t="s">
        <v>85</v>
      </c>
      <c r="J6" s="12">
        <v>2</v>
      </c>
      <c r="K6" s="12">
        <v>0.2</v>
      </c>
      <c r="L6" s="13">
        <v>2.5163999999999991</v>
      </c>
      <c r="M6" s="12">
        <f>Table1[[#This Row],[Sales]]*Table1[[#This Row],[Discount]]</f>
        <v>4.4736000000000002</v>
      </c>
      <c r="N6" s="12">
        <v>22.368000000000002</v>
      </c>
      <c r="O6" s="12">
        <f>Table1[[#This Row],[Quantity]]*$N$1</f>
        <v>300</v>
      </c>
      <c r="P6" s="12" t="str" cm="1">
        <f t="array" ref="P6">_xlfn.IFS(Table1[[#This Row],[New_Sales]]&gt;=2000,"A",Table1[[#This Row],[New_Sales]]&gt;=1000,"B",Table1[[#This Row],[New_Sales]]&gt;=500,"C",Table1[[#This Row],[New_Sales]]&gt;=100,"D",Table1[[#This Row],[New_Sales]]&lt;100,"E")</f>
        <v>D</v>
      </c>
    </row>
    <row r="7" spans="1:17">
      <c r="A7" s="12">
        <v>6</v>
      </c>
      <c r="B7" s="12" t="s">
        <v>80</v>
      </c>
      <c r="C7" s="12" t="s">
        <v>67</v>
      </c>
      <c r="D7" s="12" t="s">
        <v>75</v>
      </c>
      <c r="E7" s="12" t="s">
        <v>76</v>
      </c>
      <c r="F7" s="12" t="s">
        <v>70</v>
      </c>
      <c r="G7" s="12" t="str">
        <f>VLOOKUP(Table1[[#This Row],[Category]],Code!$C$2:$D$5,2,0)</f>
        <v>F-101</v>
      </c>
      <c r="H7" s="12" t="s">
        <v>86</v>
      </c>
      <c r="I7" s="12" t="s">
        <v>87</v>
      </c>
      <c r="J7" s="12">
        <v>7</v>
      </c>
      <c r="K7" s="12">
        <v>0</v>
      </c>
      <c r="L7" s="13">
        <v>14.169399999999996</v>
      </c>
      <c r="M7" s="12">
        <f>Table1[[#This Row],[Sales]]*Table1[[#This Row],[Discount]]</f>
        <v>0</v>
      </c>
      <c r="N7" s="12">
        <v>48.86</v>
      </c>
      <c r="O7" s="12">
        <f>Table1[[#This Row],[Quantity]]*$N$1</f>
        <v>1050</v>
      </c>
      <c r="P7" s="12" t="str" cm="1">
        <f t="array" ref="P7">_xlfn.IFS(Table1[[#This Row],[New_Sales]]&gt;=2000,"A",Table1[[#This Row],[New_Sales]]&gt;=1000,"B",Table1[[#This Row],[New_Sales]]&gt;=500,"C",Table1[[#This Row],[New_Sales]]&gt;=100,"D",Table1[[#This Row],[New_Sales]]&lt;100,"E")</f>
        <v>B</v>
      </c>
    </row>
    <row r="8" spans="1:17">
      <c r="A8" s="12">
        <v>7</v>
      </c>
      <c r="B8" s="12" t="s">
        <v>80</v>
      </c>
      <c r="C8" s="12" t="s">
        <v>67</v>
      </c>
      <c r="D8" s="12" t="s">
        <v>75</v>
      </c>
      <c r="E8" s="12" t="s">
        <v>76</v>
      </c>
      <c r="F8" s="12" t="s">
        <v>77</v>
      </c>
      <c r="G8" s="12" t="str">
        <f>VLOOKUP(Table1[[#This Row],[Category]],Code!$C$2:$D$5,2,0)</f>
        <v>O-102</v>
      </c>
      <c r="H8" s="12" t="s">
        <v>88</v>
      </c>
      <c r="I8" s="12" t="s">
        <v>89</v>
      </c>
      <c r="J8" s="12">
        <v>4</v>
      </c>
      <c r="K8" s="12">
        <v>0</v>
      </c>
      <c r="L8" s="13">
        <v>1.9656000000000002</v>
      </c>
      <c r="M8" s="12">
        <f>Table1[[#This Row],[Sales]]*Table1[[#This Row],[Discount]]</f>
        <v>0</v>
      </c>
      <c r="N8" s="12">
        <v>7.28</v>
      </c>
      <c r="O8" s="12">
        <f>Table1[[#This Row],[Quantity]]*$N$1</f>
        <v>600</v>
      </c>
      <c r="P8" s="12" t="str" cm="1">
        <f t="array" ref="P8">_xlfn.IFS(Table1[[#This Row],[New_Sales]]&gt;=2000,"A",Table1[[#This Row],[New_Sales]]&gt;=1000,"B",Table1[[#This Row],[New_Sales]]&gt;=500,"C",Table1[[#This Row],[New_Sales]]&gt;=100,"D",Table1[[#This Row],[New_Sales]]&lt;100,"E")</f>
        <v>C</v>
      </c>
    </row>
    <row r="9" spans="1:17">
      <c r="A9" s="12">
        <v>8</v>
      </c>
      <c r="B9" s="12" t="s">
        <v>80</v>
      </c>
      <c r="C9" s="12" t="s">
        <v>67</v>
      </c>
      <c r="D9" s="12" t="s">
        <v>75</v>
      </c>
      <c r="E9" s="12" t="s">
        <v>76</v>
      </c>
      <c r="F9" s="12" t="s">
        <v>90</v>
      </c>
      <c r="G9" s="12" t="str">
        <f>VLOOKUP(Table1[[#This Row],[Category]],Code!$C$2:$D$5,2,0)</f>
        <v>T-103</v>
      </c>
      <c r="H9" s="12" t="s">
        <v>91</v>
      </c>
      <c r="I9" s="12" t="s">
        <v>92</v>
      </c>
      <c r="J9" s="12">
        <v>6</v>
      </c>
      <c r="K9" s="12">
        <v>0.2</v>
      </c>
      <c r="L9" s="13">
        <v>90.715200000000038</v>
      </c>
      <c r="M9" s="12">
        <f>Table1[[#This Row],[Sales]]*Table1[[#This Row],[Discount]]</f>
        <v>181.43040000000002</v>
      </c>
      <c r="N9" s="12">
        <v>907.15200000000004</v>
      </c>
      <c r="O9" s="12">
        <f>Table1[[#This Row],[Quantity]]*$N$1</f>
        <v>900</v>
      </c>
      <c r="P9" s="12" t="str" cm="1">
        <f t="array" ref="P9">_xlfn.IFS(Table1[[#This Row],[New_Sales]]&gt;=2000,"A",Table1[[#This Row],[New_Sales]]&gt;=1000,"B",Table1[[#This Row],[New_Sales]]&gt;=500,"C",Table1[[#This Row],[New_Sales]]&gt;=100,"D",Table1[[#This Row],[New_Sales]]&lt;100,"E")</f>
        <v>C</v>
      </c>
    </row>
    <row r="10" spans="1:17">
      <c r="A10" s="12">
        <v>9</v>
      </c>
      <c r="B10" s="12" t="s">
        <v>80</v>
      </c>
      <c r="C10" s="12" t="s">
        <v>67</v>
      </c>
      <c r="D10" s="12" t="s">
        <v>75</v>
      </c>
      <c r="E10" s="12" t="s">
        <v>76</v>
      </c>
      <c r="F10" s="12" t="s">
        <v>77</v>
      </c>
      <c r="G10" s="12" t="str">
        <f>VLOOKUP(Table1[[#This Row],[Category]],Code!$C$2:$D$5,2,0)</f>
        <v>O-102</v>
      </c>
      <c r="H10" s="12" t="s">
        <v>93</v>
      </c>
      <c r="I10" s="12" t="s">
        <v>94</v>
      </c>
      <c r="J10" s="12">
        <v>3</v>
      </c>
      <c r="K10" s="12">
        <v>0.2</v>
      </c>
      <c r="L10" s="13">
        <v>5.7824999999999998</v>
      </c>
      <c r="M10" s="12">
        <f>Table1[[#This Row],[Sales]]*Table1[[#This Row],[Discount]]</f>
        <v>3.7008000000000005</v>
      </c>
      <c r="N10" s="12">
        <v>18.504000000000001</v>
      </c>
      <c r="O10" s="12">
        <f>Table1[[#This Row],[Quantity]]*$N$1</f>
        <v>450</v>
      </c>
      <c r="P10" s="12" t="str" cm="1">
        <f t="array" ref="P10">_xlfn.IFS(Table1[[#This Row],[New_Sales]]&gt;=2000,"A",Table1[[#This Row],[New_Sales]]&gt;=1000,"B",Table1[[#This Row],[New_Sales]]&gt;=500,"C",Table1[[#This Row],[New_Sales]]&gt;=100,"D",Table1[[#This Row],[New_Sales]]&lt;100,"E")</f>
        <v>D</v>
      </c>
    </row>
    <row r="11" spans="1:17">
      <c r="A11" s="12">
        <v>10</v>
      </c>
      <c r="B11" s="12" t="s">
        <v>80</v>
      </c>
      <c r="C11" s="12" t="s">
        <v>67</v>
      </c>
      <c r="D11" s="12" t="s">
        <v>75</v>
      </c>
      <c r="E11" s="12" t="s">
        <v>76</v>
      </c>
      <c r="F11" s="12" t="s">
        <v>77</v>
      </c>
      <c r="G11" s="12" t="str">
        <f>VLOOKUP(Table1[[#This Row],[Category]],Code!$C$2:$D$5,2,0)</f>
        <v>O-102</v>
      </c>
      <c r="H11" s="12" t="s">
        <v>95</v>
      </c>
      <c r="I11" s="12" t="s">
        <v>96</v>
      </c>
      <c r="J11" s="12">
        <v>5</v>
      </c>
      <c r="K11" s="12">
        <v>0</v>
      </c>
      <c r="L11" s="13">
        <v>34.469999999999992</v>
      </c>
      <c r="M11" s="12">
        <f>Table1[[#This Row],[Sales]]*Table1[[#This Row],[Discount]]</f>
        <v>0</v>
      </c>
      <c r="N11" s="12">
        <v>114.9</v>
      </c>
      <c r="O11" s="12">
        <f>Table1[[#This Row],[Quantity]]*$N$1</f>
        <v>750</v>
      </c>
      <c r="P11" s="12" t="str" cm="1">
        <f t="array" ref="P11">_xlfn.IFS(Table1[[#This Row],[New_Sales]]&gt;=2000,"A",Table1[[#This Row],[New_Sales]]&gt;=1000,"B",Table1[[#This Row],[New_Sales]]&gt;=500,"C",Table1[[#This Row],[New_Sales]]&gt;=100,"D",Table1[[#This Row],[New_Sales]]&lt;100,"E")</f>
        <v>C</v>
      </c>
    </row>
    <row r="12" spans="1:17">
      <c r="A12" s="12">
        <v>11</v>
      </c>
      <c r="B12" s="12" t="s">
        <v>80</v>
      </c>
      <c r="C12" s="12" t="s">
        <v>67</v>
      </c>
      <c r="D12" s="12" t="s">
        <v>75</v>
      </c>
      <c r="E12" s="12" t="s">
        <v>76</v>
      </c>
      <c r="F12" s="12" t="s">
        <v>70</v>
      </c>
      <c r="G12" s="12" t="str">
        <f>VLOOKUP(Table1[[#This Row],[Category]],Code!$C$2:$D$5,2,0)</f>
        <v>F-101</v>
      </c>
      <c r="H12" s="12" t="s">
        <v>82</v>
      </c>
      <c r="I12" s="12" t="s">
        <v>97</v>
      </c>
      <c r="J12" s="12">
        <v>9</v>
      </c>
      <c r="K12" s="12">
        <v>0.2</v>
      </c>
      <c r="L12" s="13">
        <v>85.309199999999805</v>
      </c>
      <c r="M12" s="12">
        <f>Table1[[#This Row],[Sales]]*Table1[[#This Row],[Discount]]</f>
        <v>341.23680000000007</v>
      </c>
      <c r="N12" s="12">
        <v>1706.1840000000002</v>
      </c>
      <c r="O12" s="12">
        <f>Table1[[#This Row],[Quantity]]*$N$1</f>
        <v>1350</v>
      </c>
      <c r="P12" s="12" t="str" cm="1">
        <f t="array" ref="P12">_xlfn.IFS(Table1[[#This Row],[New_Sales]]&gt;=2000,"A",Table1[[#This Row],[New_Sales]]&gt;=1000,"B",Table1[[#This Row],[New_Sales]]&gt;=500,"C",Table1[[#This Row],[New_Sales]]&gt;=100,"D",Table1[[#This Row],[New_Sales]]&lt;100,"E")</f>
        <v>B</v>
      </c>
    </row>
    <row r="13" spans="1:17">
      <c r="A13" s="12">
        <v>12</v>
      </c>
      <c r="B13" s="12" t="s">
        <v>80</v>
      </c>
      <c r="C13" s="12" t="s">
        <v>67</v>
      </c>
      <c r="D13" s="12" t="s">
        <v>75</v>
      </c>
      <c r="E13" s="12" t="s">
        <v>76</v>
      </c>
      <c r="F13" s="12" t="s">
        <v>90</v>
      </c>
      <c r="G13" s="12" t="str">
        <f>VLOOKUP(Table1[[#This Row],[Category]],Code!$C$2:$D$5,2,0)</f>
        <v>T-103</v>
      </c>
      <c r="H13" s="12" t="s">
        <v>91</v>
      </c>
      <c r="I13" s="12" t="s">
        <v>98</v>
      </c>
      <c r="J13" s="12">
        <v>4</v>
      </c>
      <c r="K13" s="12">
        <v>0.2</v>
      </c>
      <c r="L13" s="13">
        <v>68.356800000000021</v>
      </c>
      <c r="M13" s="12">
        <f>Table1[[#This Row],[Sales]]*Table1[[#This Row],[Discount]]</f>
        <v>182.28480000000002</v>
      </c>
      <c r="N13" s="12">
        <v>911.42399999999998</v>
      </c>
      <c r="O13" s="12">
        <f>Table1[[#This Row],[Quantity]]*$N$1</f>
        <v>600</v>
      </c>
      <c r="P13" s="12" t="str" cm="1">
        <f t="array" ref="P13">_xlfn.IFS(Table1[[#This Row],[New_Sales]]&gt;=2000,"A",Table1[[#This Row],[New_Sales]]&gt;=1000,"B",Table1[[#This Row],[New_Sales]]&gt;=500,"C",Table1[[#This Row],[New_Sales]]&gt;=100,"D",Table1[[#This Row],[New_Sales]]&lt;100,"E")</f>
        <v>C</v>
      </c>
    </row>
    <row r="14" spans="1:17">
      <c r="A14" s="12">
        <v>13</v>
      </c>
      <c r="B14" s="12" t="s">
        <v>80</v>
      </c>
      <c r="C14" s="12" t="s">
        <v>67</v>
      </c>
      <c r="D14" s="12" t="s">
        <v>99</v>
      </c>
      <c r="E14" s="12" t="s">
        <v>69</v>
      </c>
      <c r="F14" s="12" t="s">
        <v>77</v>
      </c>
      <c r="G14" s="12" t="str">
        <f>VLOOKUP(Table1[[#This Row],[Category]],Code!$C$2:$D$5,2,0)</f>
        <v>O-102</v>
      </c>
      <c r="H14" s="12" t="s">
        <v>100</v>
      </c>
      <c r="I14" s="12" t="s">
        <v>101</v>
      </c>
      <c r="J14" s="12">
        <v>3</v>
      </c>
      <c r="K14" s="12">
        <v>0.2</v>
      </c>
      <c r="L14" s="13">
        <v>5.4432</v>
      </c>
      <c r="M14" s="12">
        <f>Table1[[#This Row],[Sales]]*Table1[[#This Row],[Discount]]</f>
        <v>3.1104000000000007</v>
      </c>
      <c r="N14" s="12">
        <v>15.552000000000003</v>
      </c>
      <c r="O14" s="12">
        <f>Table1[[#This Row],[Quantity]]*$N$1</f>
        <v>450</v>
      </c>
      <c r="P14" s="12" t="str" cm="1">
        <f t="array" ref="P14">_xlfn.IFS(Table1[[#This Row],[New_Sales]]&gt;=2000,"A",Table1[[#This Row],[New_Sales]]&gt;=1000,"B",Table1[[#This Row],[New_Sales]]&gt;=500,"C",Table1[[#This Row],[New_Sales]]&gt;=100,"D",Table1[[#This Row],[New_Sales]]&lt;100,"E")</f>
        <v>D</v>
      </c>
    </row>
    <row r="15" spans="1:17">
      <c r="A15" s="12">
        <v>14</v>
      </c>
      <c r="B15" s="12" t="s">
        <v>80</v>
      </c>
      <c r="C15" s="12" t="s">
        <v>67</v>
      </c>
      <c r="D15" s="12" t="s">
        <v>102</v>
      </c>
      <c r="E15" s="12" t="s">
        <v>76</v>
      </c>
      <c r="F15" s="12" t="s">
        <v>77</v>
      </c>
      <c r="G15" s="12" t="str">
        <f>VLOOKUP(Table1[[#This Row],[Category]],Code!$C$2:$D$5,2,0)</f>
        <v>O-102</v>
      </c>
      <c r="H15" s="12" t="s">
        <v>93</v>
      </c>
      <c r="I15" s="12" t="s">
        <v>103</v>
      </c>
      <c r="J15" s="12">
        <v>3</v>
      </c>
      <c r="K15" s="12">
        <v>0.2</v>
      </c>
      <c r="L15" s="13">
        <v>132.59219999999993</v>
      </c>
      <c r="M15" s="12">
        <f>Table1[[#This Row],[Sales]]*Table1[[#This Row],[Discount]]</f>
        <v>81.59520000000002</v>
      </c>
      <c r="N15" s="12">
        <v>407.97600000000006</v>
      </c>
      <c r="O15" s="12">
        <f>Table1[[#This Row],[Quantity]]*$N$1</f>
        <v>450</v>
      </c>
      <c r="P15" s="12" t="str" cm="1">
        <f t="array" ref="P15">_xlfn.IFS(Table1[[#This Row],[New_Sales]]&gt;=2000,"A",Table1[[#This Row],[New_Sales]]&gt;=1000,"B",Table1[[#This Row],[New_Sales]]&gt;=500,"C",Table1[[#This Row],[New_Sales]]&gt;=100,"D",Table1[[#This Row],[New_Sales]]&lt;100,"E")</f>
        <v>D</v>
      </c>
    </row>
    <row r="16" spans="1:17">
      <c r="A16" s="12">
        <v>15</v>
      </c>
      <c r="B16" s="12" t="s">
        <v>80</v>
      </c>
      <c r="C16" s="12" t="s">
        <v>104</v>
      </c>
      <c r="D16" s="12" t="s">
        <v>105</v>
      </c>
      <c r="E16" s="12" t="s">
        <v>106</v>
      </c>
      <c r="F16" s="12" t="s">
        <v>77</v>
      </c>
      <c r="G16" s="12" t="str">
        <f>VLOOKUP(Table1[[#This Row],[Category]],Code!$C$2:$D$5,2,0)</f>
        <v>O-102</v>
      </c>
      <c r="H16" s="12" t="s">
        <v>95</v>
      </c>
      <c r="I16" s="12" t="s">
        <v>107</v>
      </c>
      <c r="J16" s="12">
        <v>5</v>
      </c>
      <c r="K16" s="12">
        <v>0.8</v>
      </c>
      <c r="L16" s="13">
        <v>-123.858</v>
      </c>
      <c r="M16" s="12">
        <f>Table1[[#This Row],[Sales]]*Table1[[#This Row],[Discount]]</f>
        <v>55.047999999999995</v>
      </c>
      <c r="N16" s="12">
        <v>68.809999999999988</v>
      </c>
      <c r="O16" s="12">
        <f>Table1[[#This Row],[Quantity]]*$N$1</f>
        <v>750</v>
      </c>
      <c r="P16" s="12" t="str" cm="1">
        <f t="array" ref="P16">_xlfn.IFS(Table1[[#This Row],[New_Sales]]&gt;=2000,"A",Table1[[#This Row],[New_Sales]]&gt;=1000,"B",Table1[[#This Row],[New_Sales]]&gt;=500,"C",Table1[[#This Row],[New_Sales]]&gt;=100,"D",Table1[[#This Row],[New_Sales]]&lt;100,"E")</f>
        <v>C</v>
      </c>
    </row>
    <row r="17" spans="1:16">
      <c r="A17" s="12">
        <v>16</v>
      </c>
      <c r="B17" s="12" t="s">
        <v>80</v>
      </c>
      <c r="C17" s="12" t="s">
        <v>104</v>
      </c>
      <c r="D17" s="12" t="s">
        <v>105</v>
      </c>
      <c r="E17" s="12" t="s">
        <v>106</v>
      </c>
      <c r="F17" s="12" t="s">
        <v>77</v>
      </c>
      <c r="G17" s="12" t="str">
        <f>VLOOKUP(Table1[[#This Row],[Category]],Code!$C$2:$D$5,2,0)</f>
        <v>O-102</v>
      </c>
      <c r="H17" s="12" t="s">
        <v>93</v>
      </c>
      <c r="I17" s="12" t="s">
        <v>108</v>
      </c>
      <c r="J17" s="12">
        <v>3</v>
      </c>
      <c r="K17" s="12">
        <v>0.8</v>
      </c>
      <c r="L17" s="13">
        <v>-3.8160000000000016</v>
      </c>
      <c r="M17" s="12">
        <f>Table1[[#This Row],[Sales]]*Table1[[#This Row],[Discount]]</f>
        <v>2.0351999999999997</v>
      </c>
      <c r="N17" s="12">
        <v>2.5439999999999996</v>
      </c>
      <c r="O17" s="12">
        <f>Table1[[#This Row],[Quantity]]*$N$1</f>
        <v>450</v>
      </c>
      <c r="P17" s="12" t="str" cm="1">
        <f t="array" ref="P17">_xlfn.IFS(Table1[[#This Row],[New_Sales]]&gt;=2000,"A",Table1[[#This Row],[New_Sales]]&gt;=1000,"B",Table1[[#This Row],[New_Sales]]&gt;=500,"C",Table1[[#This Row],[New_Sales]]&gt;=100,"D",Table1[[#This Row],[New_Sales]]&lt;100,"E")</f>
        <v>D</v>
      </c>
    </row>
    <row r="18" spans="1:16">
      <c r="A18" s="12">
        <v>17</v>
      </c>
      <c r="B18" s="12" t="s">
        <v>80</v>
      </c>
      <c r="C18" s="12" t="s">
        <v>67</v>
      </c>
      <c r="D18" s="12" t="s">
        <v>109</v>
      </c>
      <c r="E18" s="12" t="s">
        <v>106</v>
      </c>
      <c r="F18" s="12" t="s">
        <v>77</v>
      </c>
      <c r="G18" s="12" t="str">
        <f>VLOOKUP(Table1[[#This Row],[Category]],Code!$C$2:$D$5,2,0)</f>
        <v>O-102</v>
      </c>
      <c r="H18" s="12" t="s">
        <v>84</v>
      </c>
      <c r="I18" s="12" t="s">
        <v>110</v>
      </c>
      <c r="J18" s="12">
        <v>6</v>
      </c>
      <c r="K18" s="12">
        <v>0</v>
      </c>
      <c r="L18" s="13">
        <v>13.317599999999999</v>
      </c>
      <c r="M18" s="12">
        <f>Table1[[#This Row],[Sales]]*Table1[[#This Row],[Discount]]</f>
        <v>0</v>
      </c>
      <c r="N18" s="12">
        <v>665.88</v>
      </c>
      <c r="O18" s="12">
        <f>Table1[[#This Row],[Quantity]]*$N$1</f>
        <v>900</v>
      </c>
      <c r="P18" s="12" t="str" cm="1">
        <f t="array" ref="P18">_xlfn.IFS(Table1[[#This Row],[New_Sales]]&gt;=2000,"A",Table1[[#This Row],[New_Sales]]&gt;=1000,"B",Table1[[#This Row],[New_Sales]]&gt;=500,"C",Table1[[#This Row],[New_Sales]]&gt;=100,"D",Table1[[#This Row],[New_Sales]]&lt;100,"E")</f>
        <v>C</v>
      </c>
    </row>
    <row r="19" spans="1:16">
      <c r="A19" s="12">
        <v>18</v>
      </c>
      <c r="B19" s="12" t="s">
        <v>66</v>
      </c>
      <c r="C19" s="12" t="s">
        <v>67</v>
      </c>
      <c r="D19" s="12" t="s">
        <v>111</v>
      </c>
      <c r="E19" s="12" t="s">
        <v>76</v>
      </c>
      <c r="F19" s="12" t="s">
        <v>77</v>
      </c>
      <c r="G19" s="12" t="str">
        <f>VLOOKUP(Table1[[#This Row],[Category]],Code!$C$2:$D$5,2,0)</f>
        <v>O-102</v>
      </c>
      <c r="H19" s="12" t="s">
        <v>84</v>
      </c>
      <c r="I19" s="12" t="s">
        <v>112</v>
      </c>
      <c r="J19" s="12">
        <v>2</v>
      </c>
      <c r="K19" s="12">
        <v>0</v>
      </c>
      <c r="L19" s="13">
        <v>9.9899999999999949</v>
      </c>
      <c r="M19" s="12">
        <f>Table1[[#This Row],[Sales]]*Table1[[#This Row],[Discount]]</f>
        <v>0</v>
      </c>
      <c r="N19" s="12">
        <v>55.5</v>
      </c>
      <c r="O19" s="12">
        <f>Table1[[#This Row],[Quantity]]*$N$1</f>
        <v>300</v>
      </c>
      <c r="P19" s="12" t="str" cm="1">
        <f t="array" ref="P19">_xlfn.IFS(Table1[[#This Row],[New_Sales]]&gt;=2000,"A",Table1[[#This Row],[New_Sales]]&gt;=1000,"B",Table1[[#This Row],[New_Sales]]&gt;=500,"C",Table1[[#This Row],[New_Sales]]&gt;=100,"D",Table1[[#This Row],[New_Sales]]&lt;100,"E")</f>
        <v>D</v>
      </c>
    </row>
    <row r="20" spans="1:16">
      <c r="A20" s="12">
        <v>19</v>
      </c>
      <c r="B20" s="12" t="s">
        <v>66</v>
      </c>
      <c r="C20" s="12" t="s">
        <v>67</v>
      </c>
      <c r="D20" s="12" t="s">
        <v>75</v>
      </c>
      <c r="E20" s="12" t="s">
        <v>76</v>
      </c>
      <c r="F20" s="12" t="s">
        <v>77</v>
      </c>
      <c r="G20" s="12" t="str">
        <f>VLOOKUP(Table1[[#This Row],[Category]],Code!$C$2:$D$5,2,0)</f>
        <v>O-102</v>
      </c>
      <c r="H20" s="12" t="s">
        <v>88</v>
      </c>
      <c r="I20" s="12" t="s">
        <v>113</v>
      </c>
      <c r="J20" s="12">
        <v>2</v>
      </c>
      <c r="K20" s="12">
        <v>0</v>
      </c>
      <c r="L20" s="13">
        <v>2.4823999999999993</v>
      </c>
      <c r="M20" s="12">
        <f>Table1[[#This Row],[Sales]]*Table1[[#This Row],[Discount]]</f>
        <v>0</v>
      </c>
      <c r="N20" s="12">
        <v>8.56</v>
      </c>
      <c r="O20" s="12">
        <f>Table1[[#This Row],[Quantity]]*$N$1</f>
        <v>300</v>
      </c>
      <c r="P20" s="12" t="str" cm="1">
        <f t="array" ref="P20">_xlfn.IFS(Table1[[#This Row],[New_Sales]]&gt;=2000,"A",Table1[[#This Row],[New_Sales]]&gt;=1000,"B",Table1[[#This Row],[New_Sales]]&gt;=500,"C",Table1[[#This Row],[New_Sales]]&gt;=100,"D",Table1[[#This Row],[New_Sales]]&lt;100,"E")</f>
        <v>D</v>
      </c>
    </row>
    <row r="21" spans="1:16">
      <c r="A21" s="12">
        <v>20</v>
      </c>
      <c r="B21" s="12" t="s">
        <v>66</v>
      </c>
      <c r="C21" s="12" t="s">
        <v>67</v>
      </c>
      <c r="D21" s="12" t="s">
        <v>75</v>
      </c>
      <c r="E21" s="12" t="s">
        <v>76</v>
      </c>
      <c r="F21" s="12" t="s">
        <v>90</v>
      </c>
      <c r="G21" s="12" t="str">
        <f>VLOOKUP(Table1[[#This Row],[Category]],Code!$C$2:$D$5,2,0)</f>
        <v>T-103</v>
      </c>
      <c r="H21" s="12" t="s">
        <v>91</v>
      </c>
      <c r="I21" s="12" t="s">
        <v>114</v>
      </c>
      <c r="J21" s="12">
        <v>3</v>
      </c>
      <c r="K21" s="12">
        <v>0.2</v>
      </c>
      <c r="L21" s="13">
        <v>16.010999999999981</v>
      </c>
      <c r="M21" s="12">
        <f>Table1[[#This Row],[Sales]]*Table1[[#This Row],[Discount]]</f>
        <v>42.696000000000005</v>
      </c>
      <c r="N21" s="12">
        <v>213.48000000000002</v>
      </c>
      <c r="O21" s="12">
        <f>Table1[[#This Row],[Quantity]]*$N$1</f>
        <v>450</v>
      </c>
      <c r="P21" s="12" t="str" cm="1">
        <f t="array" ref="P21">_xlfn.IFS(Table1[[#This Row],[New_Sales]]&gt;=2000,"A",Table1[[#This Row],[New_Sales]]&gt;=1000,"B",Table1[[#This Row],[New_Sales]]&gt;=500,"C",Table1[[#This Row],[New_Sales]]&gt;=100,"D",Table1[[#This Row],[New_Sales]]&lt;100,"E")</f>
        <v>D</v>
      </c>
    </row>
    <row r="22" spans="1:16">
      <c r="A22" s="12">
        <v>21</v>
      </c>
      <c r="B22" s="12" t="s">
        <v>66</v>
      </c>
      <c r="C22" s="12" t="s">
        <v>67</v>
      </c>
      <c r="D22" s="12" t="s">
        <v>75</v>
      </c>
      <c r="E22" s="12" t="s">
        <v>76</v>
      </c>
      <c r="F22" s="12" t="s">
        <v>77</v>
      </c>
      <c r="G22" s="12" t="str">
        <f>VLOOKUP(Table1[[#This Row],[Category]],Code!$C$2:$D$5,2,0)</f>
        <v>O-102</v>
      </c>
      <c r="H22" s="12" t="s">
        <v>93</v>
      </c>
      <c r="I22" s="12" t="s">
        <v>115</v>
      </c>
      <c r="J22" s="12">
        <v>4</v>
      </c>
      <c r="K22" s="12">
        <v>0.2</v>
      </c>
      <c r="L22" s="13">
        <v>7.3839999999999986</v>
      </c>
      <c r="M22" s="12">
        <f>Table1[[#This Row],[Sales]]*Table1[[#This Row],[Discount]]</f>
        <v>4.5439999999999996</v>
      </c>
      <c r="N22" s="12">
        <v>22.72</v>
      </c>
      <c r="O22" s="12">
        <f>Table1[[#This Row],[Quantity]]*$N$1</f>
        <v>600</v>
      </c>
      <c r="P22" s="12" t="str" cm="1">
        <f t="array" ref="P22">_xlfn.IFS(Table1[[#This Row],[New_Sales]]&gt;=2000,"A",Table1[[#This Row],[New_Sales]]&gt;=1000,"B",Table1[[#This Row],[New_Sales]]&gt;=500,"C",Table1[[#This Row],[New_Sales]]&gt;=100,"D",Table1[[#This Row],[New_Sales]]&lt;100,"E")</f>
        <v>C</v>
      </c>
    </row>
    <row r="23" spans="1:16">
      <c r="A23" s="12">
        <v>22</v>
      </c>
      <c r="B23" s="12" t="s">
        <v>80</v>
      </c>
      <c r="C23" s="12" t="s">
        <v>74</v>
      </c>
      <c r="D23" s="12" t="s">
        <v>116</v>
      </c>
      <c r="E23" s="12" t="s">
        <v>106</v>
      </c>
      <c r="F23" s="12" t="s">
        <v>77</v>
      </c>
      <c r="G23" s="12" t="str">
        <f>VLOOKUP(Table1[[#This Row],[Category]],Code!$C$2:$D$5,2,0)</f>
        <v>O-102</v>
      </c>
      <c r="H23" s="12" t="s">
        <v>88</v>
      </c>
      <c r="I23" s="12" t="s">
        <v>117</v>
      </c>
      <c r="J23" s="12">
        <v>7</v>
      </c>
      <c r="K23" s="12">
        <v>0</v>
      </c>
      <c r="L23" s="13">
        <v>5.0595999999999997</v>
      </c>
      <c r="M23" s="12">
        <f>Table1[[#This Row],[Sales]]*Table1[[#This Row],[Discount]]</f>
        <v>0</v>
      </c>
      <c r="N23" s="12">
        <v>19.459999999999997</v>
      </c>
      <c r="O23" s="12">
        <f>Table1[[#This Row],[Quantity]]*$N$1</f>
        <v>1050</v>
      </c>
      <c r="P23" s="12" t="str" cm="1">
        <f t="array" ref="P23">_xlfn.IFS(Table1[[#This Row],[New_Sales]]&gt;=2000,"A",Table1[[#This Row],[New_Sales]]&gt;=1000,"B",Table1[[#This Row],[New_Sales]]&gt;=500,"C",Table1[[#This Row],[New_Sales]]&gt;=100,"D",Table1[[#This Row],[New_Sales]]&lt;100,"E")</f>
        <v>B</v>
      </c>
    </row>
    <row r="24" spans="1:16">
      <c r="A24" s="12">
        <v>23</v>
      </c>
      <c r="B24" s="12" t="s">
        <v>80</v>
      </c>
      <c r="C24" s="12" t="s">
        <v>74</v>
      </c>
      <c r="D24" s="12" t="s">
        <v>116</v>
      </c>
      <c r="E24" s="12" t="s">
        <v>106</v>
      </c>
      <c r="F24" s="12" t="s">
        <v>77</v>
      </c>
      <c r="G24" s="12" t="str">
        <f>VLOOKUP(Table1[[#This Row],[Category]],Code!$C$2:$D$5,2,0)</f>
        <v>O-102</v>
      </c>
      <c r="H24" s="12" t="s">
        <v>95</v>
      </c>
      <c r="I24" s="12" t="s">
        <v>118</v>
      </c>
      <c r="J24" s="12">
        <v>7</v>
      </c>
      <c r="K24" s="12">
        <v>0</v>
      </c>
      <c r="L24" s="13">
        <v>15.688400000000001</v>
      </c>
      <c r="M24" s="12">
        <f>Table1[[#This Row],[Sales]]*Table1[[#This Row],[Discount]]</f>
        <v>0</v>
      </c>
      <c r="N24" s="12">
        <v>60.339999999999996</v>
      </c>
      <c r="O24" s="12">
        <f>Table1[[#This Row],[Quantity]]*$N$1</f>
        <v>1050</v>
      </c>
      <c r="P24" s="12" t="str" cm="1">
        <f t="array" ref="P24">_xlfn.IFS(Table1[[#This Row],[New_Sales]]&gt;=2000,"A",Table1[[#This Row],[New_Sales]]&gt;=1000,"B",Table1[[#This Row],[New_Sales]]&gt;=500,"C",Table1[[#This Row],[New_Sales]]&gt;=100,"D",Table1[[#This Row],[New_Sales]]&lt;100,"E")</f>
        <v>B</v>
      </c>
    </row>
    <row r="25" spans="1:16">
      <c r="A25" s="12">
        <v>24</v>
      </c>
      <c r="B25" s="12" t="s">
        <v>66</v>
      </c>
      <c r="C25" s="12" t="s">
        <v>67</v>
      </c>
      <c r="D25" s="12" t="s">
        <v>119</v>
      </c>
      <c r="E25" s="12" t="s">
        <v>120</v>
      </c>
      <c r="F25" s="12" t="s">
        <v>70</v>
      </c>
      <c r="G25" s="12" t="str">
        <f>VLOOKUP(Table1[[#This Row],[Category]],Code!$C$2:$D$5,2,0)</f>
        <v>F-101</v>
      </c>
      <c r="H25" s="12" t="s">
        <v>72</v>
      </c>
      <c r="I25" s="12" t="s">
        <v>121</v>
      </c>
      <c r="J25" s="12">
        <v>2</v>
      </c>
      <c r="K25" s="12">
        <v>0.3</v>
      </c>
      <c r="L25" s="13">
        <v>-1.0196000000000005</v>
      </c>
      <c r="M25" s="12">
        <f>Table1[[#This Row],[Sales]]*Table1[[#This Row],[Discount]]</f>
        <v>21.411599999999996</v>
      </c>
      <c r="N25" s="12">
        <v>71.371999999999986</v>
      </c>
      <c r="O25" s="12">
        <f>Table1[[#This Row],[Quantity]]*$N$1</f>
        <v>300</v>
      </c>
      <c r="P25" s="12" t="str" cm="1">
        <f t="array" ref="P25">_xlfn.IFS(Table1[[#This Row],[New_Sales]]&gt;=2000,"A",Table1[[#This Row],[New_Sales]]&gt;=1000,"B",Table1[[#This Row],[New_Sales]]&gt;=500,"C",Table1[[#This Row],[New_Sales]]&gt;=100,"D",Table1[[#This Row],[New_Sales]]&lt;100,"E")</f>
        <v>D</v>
      </c>
    </row>
    <row r="26" spans="1:16">
      <c r="A26" s="12">
        <v>25</v>
      </c>
      <c r="B26" s="12" t="s">
        <v>80</v>
      </c>
      <c r="C26" s="12" t="s">
        <v>67</v>
      </c>
      <c r="D26" s="12" t="s">
        <v>111</v>
      </c>
      <c r="E26" s="12" t="s">
        <v>76</v>
      </c>
      <c r="F26" s="12" t="s">
        <v>70</v>
      </c>
      <c r="G26" s="12" t="str">
        <f>VLOOKUP(Table1[[#This Row],[Category]],Code!$C$2:$D$5,2,0)</f>
        <v>F-101</v>
      </c>
      <c r="H26" s="12" t="s">
        <v>82</v>
      </c>
      <c r="I26" s="12" t="s">
        <v>83</v>
      </c>
      <c r="J26" s="12">
        <v>3</v>
      </c>
      <c r="K26" s="12">
        <v>0</v>
      </c>
      <c r="L26" s="13">
        <v>240.26490000000001</v>
      </c>
      <c r="M26" s="12">
        <f>Table1[[#This Row],[Sales]]*Table1[[#This Row],[Discount]]</f>
        <v>0</v>
      </c>
      <c r="N26" s="12">
        <v>1044.6299999999999</v>
      </c>
      <c r="O26" s="12">
        <f>Table1[[#This Row],[Quantity]]*$N$1</f>
        <v>450</v>
      </c>
      <c r="P26" s="12" t="str" cm="1">
        <f t="array" ref="P26">_xlfn.IFS(Table1[[#This Row],[New_Sales]]&gt;=2000,"A",Table1[[#This Row],[New_Sales]]&gt;=1000,"B",Table1[[#This Row],[New_Sales]]&gt;=500,"C",Table1[[#This Row],[New_Sales]]&gt;=100,"D",Table1[[#This Row],[New_Sales]]&lt;100,"E")</f>
        <v>D</v>
      </c>
    </row>
    <row r="27" spans="1:16">
      <c r="A27" s="12">
        <v>26</v>
      </c>
      <c r="B27" s="12" t="s">
        <v>66</v>
      </c>
      <c r="C27" s="12" t="s">
        <v>67</v>
      </c>
      <c r="D27" s="12" t="s">
        <v>75</v>
      </c>
      <c r="E27" s="12" t="s">
        <v>76</v>
      </c>
      <c r="F27" s="12" t="s">
        <v>77</v>
      </c>
      <c r="G27" s="12" t="str">
        <f>VLOOKUP(Table1[[#This Row],[Category]],Code!$C$2:$D$5,2,0)</f>
        <v>O-102</v>
      </c>
      <c r="H27" s="12" t="s">
        <v>93</v>
      </c>
      <c r="I27" s="12" t="s">
        <v>122</v>
      </c>
      <c r="J27" s="12">
        <v>2</v>
      </c>
      <c r="K27" s="12">
        <v>0.2</v>
      </c>
      <c r="L27" s="13">
        <v>4.2224000000000004</v>
      </c>
      <c r="M27" s="12">
        <f>Table1[[#This Row],[Sales]]*Table1[[#This Row],[Discount]]</f>
        <v>2.3296000000000006</v>
      </c>
      <c r="N27" s="12">
        <v>11.648000000000001</v>
      </c>
      <c r="O27" s="12">
        <f>Table1[[#This Row],[Quantity]]*$N$1</f>
        <v>300</v>
      </c>
      <c r="P27" s="12" t="str" cm="1">
        <f t="array" ref="P27">_xlfn.IFS(Table1[[#This Row],[New_Sales]]&gt;=2000,"A",Table1[[#This Row],[New_Sales]]&gt;=1000,"B",Table1[[#This Row],[New_Sales]]&gt;=500,"C",Table1[[#This Row],[New_Sales]]&gt;=100,"D",Table1[[#This Row],[New_Sales]]&lt;100,"E")</f>
        <v>D</v>
      </c>
    </row>
    <row r="28" spans="1:16">
      <c r="A28" s="12">
        <v>27</v>
      </c>
      <c r="B28" s="12" t="s">
        <v>66</v>
      </c>
      <c r="C28" s="12" t="s">
        <v>67</v>
      </c>
      <c r="D28" s="12" t="s">
        <v>75</v>
      </c>
      <c r="E28" s="12" t="s">
        <v>76</v>
      </c>
      <c r="F28" s="12" t="s">
        <v>90</v>
      </c>
      <c r="G28" s="12" t="str">
        <f>VLOOKUP(Table1[[#This Row],[Category]],Code!$C$2:$D$5,2,0)</f>
        <v>T-103</v>
      </c>
      <c r="H28" s="12" t="s">
        <v>123</v>
      </c>
      <c r="I28" s="12" t="s">
        <v>124</v>
      </c>
      <c r="J28" s="12">
        <v>3</v>
      </c>
      <c r="K28" s="12">
        <v>0</v>
      </c>
      <c r="L28" s="13">
        <v>11.774100000000004</v>
      </c>
      <c r="M28" s="12">
        <f>Table1[[#This Row],[Sales]]*Table1[[#This Row],[Discount]]</f>
        <v>0</v>
      </c>
      <c r="N28" s="12">
        <v>90.570000000000007</v>
      </c>
      <c r="O28" s="12">
        <f>Table1[[#This Row],[Quantity]]*$N$1</f>
        <v>450</v>
      </c>
      <c r="P28" s="12" t="str" cm="1">
        <f t="array" ref="P28">_xlfn.IFS(Table1[[#This Row],[New_Sales]]&gt;=2000,"A",Table1[[#This Row],[New_Sales]]&gt;=1000,"B",Table1[[#This Row],[New_Sales]]&gt;=500,"C",Table1[[#This Row],[New_Sales]]&gt;=100,"D",Table1[[#This Row],[New_Sales]]&lt;100,"E")</f>
        <v>D</v>
      </c>
    </row>
    <row r="29" spans="1:16">
      <c r="A29" s="12">
        <v>28</v>
      </c>
      <c r="B29" s="12" t="s">
        <v>80</v>
      </c>
      <c r="C29" s="12" t="s">
        <v>67</v>
      </c>
      <c r="D29" s="12" t="s">
        <v>119</v>
      </c>
      <c r="E29" s="12" t="s">
        <v>120</v>
      </c>
      <c r="F29" s="12" t="s">
        <v>70</v>
      </c>
      <c r="G29" s="12" t="str">
        <f>VLOOKUP(Table1[[#This Row],[Category]],Code!$C$2:$D$5,2,0)</f>
        <v>F-101</v>
      </c>
      <c r="H29" s="12" t="s">
        <v>71</v>
      </c>
      <c r="I29" s="12" t="s">
        <v>125</v>
      </c>
      <c r="J29" s="12">
        <v>7</v>
      </c>
      <c r="K29" s="12">
        <v>0.5</v>
      </c>
      <c r="L29" s="13">
        <v>-1665.0522000000001</v>
      </c>
      <c r="M29" s="12">
        <f>Table1[[#This Row],[Sales]]*Table1[[#This Row],[Discount]]</f>
        <v>1541.7150000000001</v>
      </c>
      <c r="N29" s="12">
        <v>3083.4300000000003</v>
      </c>
      <c r="O29" s="12">
        <f>Table1[[#This Row],[Quantity]]*$N$1</f>
        <v>1050</v>
      </c>
      <c r="P29" s="12" t="str" cm="1">
        <f t="array" ref="P29">_xlfn.IFS(Table1[[#This Row],[New_Sales]]&gt;=2000,"A",Table1[[#This Row],[New_Sales]]&gt;=1000,"B",Table1[[#This Row],[New_Sales]]&gt;=500,"C",Table1[[#This Row],[New_Sales]]&gt;=100,"D",Table1[[#This Row],[New_Sales]]&lt;100,"E")</f>
        <v>B</v>
      </c>
    </row>
    <row r="30" spans="1:16">
      <c r="A30" s="12">
        <v>29</v>
      </c>
      <c r="B30" s="12" t="s">
        <v>80</v>
      </c>
      <c r="C30" s="12" t="s">
        <v>67</v>
      </c>
      <c r="D30" s="12" t="s">
        <v>119</v>
      </c>
      <c r="E30" s="12" t="s">
        <v>120</v>
      </c>
      <c r="F30" s="12" t="s">
        <v>77</v>
      </c>
      <c r="G30" s="12" t="str">
        <f>VLOOKUP(Table1[[#This Row],[Category]],Code!$C$2:$D$5,2,0)</f>
        <v>O-102</v>
      </c>
      <c r="H30" s="12" t="s">
        <v>93</v>
      </c>
      <c r="I30" s="12" t="s">
        <v>126</v>
      </c>
      <c r="J30" s="12">
        <v>2</v>
      </c>
      <c r="K30" s="12">
        <v>0.7</v>
      </c>
      <c r="L30" s="13">
        <v>-7.0532000000000004</v>
      </c>
      <c r="M30" s="12">
        <f>Table1[[#This Row],[Sales]]*Table1[[#This Row],[Discount]]</f>
        <v>6.7326000000000015</v>
      </c>
      <c r="N30" s="12">
        <v>9.6180000000000021</v>
      </c>
      <c r="O30" s="12">
        <f>Table1[[#This Row],[Quantity]]*$N$1</f>
        <v>300</v>
      </c>
      <c r="P30" s="12" t="str" cm="1">
        <f t="array" ref="P30">_xlfn.IFS(Table1[[#This Row],[New_Sales]]&gt;=2000,"A",Table1[[#This Row],[New_Sales]]&gt;=1000,"B",Table1[[#This Row],[New_Sales]]&gt;=500,"C",Table1[[#This Row],[New_Sales]]&gt;=100,"D",Table1[[#This Row],[New_Sales]]&lt;100,"E")</f>
        <v>D</v>
      </c>
    </row>
    <row r="31" spans="1:16">
      <c r="A31" s="12">
        <v>30</v>
      </c>
      <c r="B31" s="12" t="s">
        <v>80</v>
      </c>
      <c r="C31" s="12" t="s">
        <v>67</v>
      </c>
      <c r="D31" s="12" t="s">
        <v>119</v>
      </c>
      <c r="E31" s="12" t="s">
        <v>120</v>
      </c>
      <c r="F31" s="12" t="s">
        <v>70</v>
      </c>
      <c r="G31" s="12" t="str">
        <f>VLOOKUP(Table1[[#This Row],[Category]],Code!$C$2:$D$5,2,0)</f>
        <v>F-101</v>
      </c>
      <c r="H31" s="12" t="s">
        <v>86</v>
      </c>
      <c r="I31" s="12" t="s">
        <v>127</v>
      </c>
      <c r="J31" s="12">
        <v>3</v>
      </c>
      <c r="K31" s="12">
        <v>0.2</v>
      </c>
      <c r="L31" s="13">
        <v>15.524999999999991</v>
      </c>
      <c r="M31" s="12">
        <f>Table1[[#This Row],[Sales]]*Table1[[#This Row],[Discount]]</f>
        <v>24.840000000000003</v>
      </c>
      <c r="N31" s="12">
        <v>124.20000000000002</v>
      </c>
      <c r="O31" s="12">
        <f>Table1[[#This Row],[Quantity]]*$N$1</f>
        <v>450</v>
      </c>
      <c r="P31" s="12" t="str" cm="1">
        <f t="array" ref="P31">_xlfn.IFS(Table1[[#This Row],[New_Sales]]&gt;=2000,"A",Table1[[#This Row],[New_Sales]]&gt;=1000,"B",Table1[[#This Row],[New_Sales]]&gt;=500,"C",Table1[[#This Row],[New_Sales]]&gt;=100,"D",Table1[[#This Row],[New_Sales]]&lt;100,"E")</f>
        <v>D</v>
      </c>
    </row>
    <row r="32" spans="1:16">
      <c r="A32" s="12">
        <v>31</v>
      </c>
      <c r="B32" s="12" t="s">
        <v>80</v>
      </c>
      <c r="C32" s="12" t="s">
        <v>67</v>
      </c>
      <c r="D32" s="12" t="s">
        <v>119</v>
      </c>
      <c r="E32" s="12" t="s">
        <v>120</v>
      </c>
      <c r="F32" s="12" t="s">
        <v>77</v>
      </c>
      <c r="G32" s="12" t="str">
        <f>VLOOKUP(Table1[[#This Row],[Category]],Code!$C$2:$D$5,2,0)</f>
        <v>O-102</v>
      </c>
      <c r="H32" s="12" t="s">
        <v>128</v>
      </c>
      <c r="I32" s="12" t="s">
        <v>129</v>
      </c>
      <c r="J32" s="12">
        <v>2</v>
      </c>
      <c r="K32" s="12">
        <v>0.2</v>
      </c>
      <c r="L32" s="13">
        <v>1.1015999999999997</v>
      </c>
      <c r="M32" s="12">
        <f>Table1[[#This Row],[Sales]]*Table1[[#This Row],[Discount]]</f>
        <v>0.65280000000000005</v>
      </c>
      <c r="N32" s="12">
        <v>3.2640000000000002</v>
      </c>
      <c r="O32" s="12">
        <f>Table1[[#This Row],[Quantity]]*$N$1</f>
        <v>300</v>
      </c>
      <c r="P32" s="12" t="str" cm="1">
        <f t="array" ref="P32">_xlfn.IFS(Table1[[#This Row],[New_Sales]]&gt;=2000,"A",Table1[[#This Row],[New_Sales]]&gt;=1000,"B",Table1[[#This Row],[New_Sales]]&gt;=500,"C",Table1[[#This Row],[New_Sales]]&gt;=100,"D",Table1[[#This Row],[New_Sales]]&lt;100,"E")</f>
        <v>D</v>
      </c>
    </row>
    <row r="33" spans="1:16">
      <c r="A33" s="12">
        <v>32</v>
      </c>
      <c r="B33" s="12" t="s">
        <v>80</v>
      </c>
      <c r="C33" s="12" t="s">
        <v>67</v>
      </c>
      <c r="D33" s="12" t="s">
        <v>119</v>
      </c>
      <c r="E33" s="12" t="s">
        <v>120</v>
      </c>
      <c r="F33" s="12" t="s">
        <v>77</v>
      </c>
      <c r="G33" s="12" t="str">
        <f>VLOOKUP(Table1[[#This Row],[Category]],Code!$C$2:$D$5,2,0)</f>
        <v>O-102</v>
      </c>
      <c r="H33" s="12" t="s">
        <v>88</v>
      </c>
      <c r="I33" s="12" t="s">
        <v>130</v>
      </c>
      <c r="J33" s="12">
        <v>6</v>
      </c>
      <c r="K33" s="12">
        <v>0.2</v>
      </c>
      <c r="L33" s="13">
        <v>9.7091999999999885</v>
      </c>
      <c r="M33" s="12">
        <f>Table1[[#This Row],[Sales]]*Table1[[#This Row],[Discount]]</f>
        <v>17.2608</v>
      </c>
      <c r="N33" s="12">
        <v>86.304000000000002</v>
      </c>
      <c r="O33" s="12">
        <f>Table1[[#This Row],[Quantity]]*$N$1</f>
        <v>900</v>
      </c>
      <c r="P33" s="12" t="str" cm="1">
        <f t="array" ref="P33">_xlfn.IFS(Table1[[#This Row],[New_Sales]]&gt;=2000,"A",Table1[[#This Row],[New_Sales]]&gt;=1000,"B",Table1[[#This Row],[New_Sales]]&gt;=500,"C",Table1[[#This Row],[New_Sales]]&gt;=100,"D",Table1[[#This Row],[New_Sales]]&lt;100,"E")</f>
        <v>C</v>
      </c>
    </row>
    <row r="34" spans="1:16">
      <c r="A34" s="12">
        <v>33</v>
      </c>
      <c r="B34" s="12" t="s">
        <v>80</v>
      </c>
      <c r="C34" s="12" t="s">
        <v>67</v>
      </c>
      <c r="D34" s="12" t="s">
        <v>119</v>
      </c>
      <c r="E34" s="12" t="s">
        <v>120</v>
      </c>
      <c r="F34" s="12" t="s">
        <v>77</v>
      </c>
      <c r="G34" s="12" t="str">
        <f>VLOOKUP(Table1[[#This Row],[Category]],Code!$C$2:$D$5,2,0)</f>
        <v>O-102</v>
      </c>
      <c r="H34" s="12" t="s">
        <v>93</v>
      </c>
      <c r="I34" s="12" t="s">
        <v>131</v>
      </c>
      <c r="J34" s="12">
        <v>6</v>
      </c>
      <c r="K34" s="12">
        <v>0.7</v>
      </c>
      <c r="L34" s="13">
        <v>-5.7149999999999999</v>
      </c>
      <c r="M34" s="12">
        <f>Table1[[#This Row],[Sales]]*Table1[[#This Row],[Discount]]</f>
        <v>4.8006000000000011</v>
      </c>
      <c r="N34" s="12">
        <v>6.8580000000000014</v>
      </c>
      <c r="O34" s="12">
        <f>Table1[[#This Row],[Quantity]]*$N$1</f>
        <v>900</v>
      </c>
      <c r="P34" s="12" t="str" cm="1">
        <f t="array" ref="P34">_xlfn.IFS(Table1[[#This Row],[New_Sales]]&gt;=2000,"A",Table1[[#This Row],[New_Sales]]&gt;=1000,"B",Table1[[#This Row],[New_Sales]]&gt;=500,"C",Table1[[#This Row],[New_Sales]]&gt;=100,"D",Table1[[#This Row],[New_Sales]]&lt;100,"E")</f>
        <v>C</v>
      </c>
    </row>
    <row r="35" spans="1:16">
      <c r="A35" s="12">
        <v>34</v>
      </c>
      <c r="B35" s="12" t="s">
        <v>80</v>
      </c>
      <c r="C35" s="12" t="s">
        <v>67</v>
      </c>
      <c r="D35" s="12" t="s">
        <v>119</v>
      </c>
      <c r="E35" s="12" t="s">
        <v>120</v>
      </c>
      <c r="F35" s="12" t="s">
        <v>77</v>
      </c>
      <c r="G35" s="12" t="str">
        <f>VLOOKUP(Table1[[#This Row],[Category]],Code!$C$2:$D$5,2,0)</f>
        <v>O-102</v>
      </c>
      <c r="H35" s="12" t="s">
        <v>88</v>
      </c>
      <c r="I35" s="12" t="s">
        <v>132</v>
      </c>
      <c r="J35" s="12">
        <v>2</v>
      </c>
      <c r="K35" s="12">
        <v>0.2</v>
      </c>
      <c r="L35" s="13">
        <v>3.5460000000000007</v>
      </c>
      <c r="M35" s="12">
        <f>Table1[[#This Row],[Sales]]*Table1[[#This Row],[Discount]]</f>
        <v>3.1520000000000001</v>
      </c>
      <c r="N35" s="12">
        <v>15.76</v>
      </c>
      <c r="O35" s="12">
        <f>Table1[[#This Row],[Quantity]]*$N$1</f>
        <v>300</v>
      </c>
      <c r="P35" s="12" t="str" cm="1">
        <f t="array" ref="P35">_xlfn.IFS(Table1[[#This Row],[New_Sales]]&gt;=2000,"A",Table1[[#This Row],[New_Sales]]&gt;=1000,"B",Table1[[#This Row],[New_Sales]]&gt;=500,"C",Table1[[#This Row],[New_Sales]]&gt;=100,"D",Table1[[#This Row],[New_Sales]]&lt;100,"E")</f>
        <v>D</v>
      </c>
    </row>
    <row r="36" spans="1:16">
      <c r="A36" s="12">
        <v>35</v>
      </c>
      <c r="B36" s="12" t="s">
        <v>66</v>
      </c>
      <c r="C36" s="12" t="s">
        <v>104</v>
      </c>
      <c r="D36" s="12" t="s">
        <v>105</v>
      </c>
      <c r="E36" s="12" t="s">
        <v>106</v>
      </c>
      <c r="F36" s="12" t="s">
        <v>77</v>
      </c>
      <c r="G36" s="12" t="str">
        <f>VLOOKUP(Table1[[#This Row],[Category]],Code!$C$2:$D$5,2,0)</f>
        <v>O-102</v>
      </c>
      <c r="H36" s="12" t="s">
        <v>100</v>
      </c>
      <c r="I36" s="12" t="s">
        <v>133</v>
      </c>
      <c r="J36" s="12">
        <v>3</v>
      </c>
      <c r="K36" s="12">
        <v>0.2</v>
      </c>
      <c r="L36" s="13">
        <v>9.9467999999999979</v>
      </c>
      <c r="M36" s="12">
        <f>Table1[[#This Row],[Sales]]*Table1[[#This Row],[Discount]]</f>
        <v>5.894400000000001</v>
      </c>
      <c r="N36" s="12">
        <v>29.472000000000001</v>
      </c>
      <c r="O36" s="12">
        <f>Table1[[#This Row],[Quantity]]*$N$1</f>
        <v>450</v>
      </c>
      <c r="P36" s="12" t="str" cm="1">
        <f t="array" ref="P36">_xlfn.IFS(Table1[[#This Row],[New_Sales]]&gt;=2000,"A",Table1[[#This Row],[New_Sales]]&gt;=1000,"B",Table1[[#This Row],[New_Sales]]&gt;=500,"C",Table1[[#This Row],[New_Sales]]&gt;=100,"D",Table1[[#This Row],[New_Sales]]&lt;100,"E")</f>
        <v>D</v>
      </c>
    </row>
    <row r="37" spans="1:16">
      <c r="A37" s="12">
        <v>36</v>
      </c>
      <c r="B37" s="12" t="s">
        <v>134</v>
      </c>
      <c r="C37" s="12" t="s">
        <v>74</v>
      </c>
      <c r="D37" s="12" t="s">
        <v>105</v>
      </c>
      <c r="E37" s="12" t="s">
        <v>106</v>
      </c>
      <c r="F37" s="12" t="s">
        <v>90</v>
      </c>
      <c r="G37" s="12" t="str">
        <f>VLOOKUP(Table1[[#This Row],[Category]],Code!$C$2:$D$5,2,0)</f>
        <v>T-103</v>
      </c>
      <c r="H37" s="12" t="s">
        <v>91</v>
      </c>
      <c r="I37" s="12" t="s">
        <v>135</v>
      </c>
      <c r="J37" s="12">
        <v>7</v>
      </c>
      <c r="K37" s="12">
        <v>0.2</v>
      </c>
      <c r="L37" s="13">
        <v>123.47369999999989</v>
      </c>
      <c r="M37" s="12">
        <f>Table1[[#This Row],[Sales]]*Table1[[#This Row],[Discount]]</f>
        <v>219.50880000000006</v>
      </c>
      <c r="N37" s="12">
        <v>1097.5440000000003</v>
      </c>
      <c r="O37" s="12">
        <f>Table1[[#This Row],[Quantity]]*$N$1</f>
        <v>1050</v>
      </c>
      <c r="P37" s="12" t="str" cm="1">
        <f t="array" ref="P37">_xlfn.IFS(Table1[[#This Row],[New_Sales]]&gt;=2000,"A",Table1[[#This Row],[New_Sales]]&gt;=1000,"B",Table1[[#This Row],[New_Sales]]&gt;=500,"C",Table1[[#This Row],[New_Sales]]&gt;=100,"D",Table1[[#This Row],[New_Sales]]&lt;100,"E")</f>
        <v>B</v>
      </c>
    </row>
    <row r="38" spans="1:16">
      <c r="A38" s="12">
        <v>37</v>
      </c>
      <c r="B38" s="12" t="s">
        <v>134</v>
      </c>
      <c r="C38" s="12" t="s">
        <v>74</v>
      </c>
      <c r="D38" s="12" t="s">
        <v>105</v>
      </c>
      <c r="E38" s="12" t="s">
        <v>106</v>
      </c>
      <c r="F38" s="12" t="s">
        <v>70</v>
      </c>
      <c r="G38" s="12" t="str">
        <f>VLOOKUP(Table1[[#This Row],[Category]],Code!$C$2:$D$5,2,0)</f>
        <v>F-101</v>
      </c>
      <c r="H38" s="12" t="s">
        <v>86</v>
      </c>
      <c r="I38" s="12" t="s">
        <v>136</v>
      </c>
      <c r="J38" s="12">
        <v>5</v>
      </c>
      <c r="K38" s="12">
        <v>0.6</v>
      </c>
      <c r="L38" s="13">
        <v>-147.96300000000002</v>
      </c>
      <c r="M38" s="12">
        <f>Table1[[#This Row],[Sales]]*Table1[[#This Row],[Discount]]</f>
        <v>114.55199999999999</v>
      </c>
      <c r="N38" s="12">
        <v>190.92</v>
      </c>
      <c r="O38" s="12">
        <f>Table1[[#This Row],[Quantity]]*$N$1</f>
        <v>750</v>
      </c>
      <c r="P38" s="12" t="str" cm="1">
        <f t="array" ref="P38">_xlfn.IFS(Table1[[#This Row],[New_Sales]]&gt;=2000,"A",Table1[[#This Row],[New_Sales]]&gt;=1000,"B",Table1[[#This Row],[New_Sales]]&gt;=500,"C",Table1[[#This Row],[New_Sales]]&gt;=100,"D",Table1[[#This Row],[New_Sales]]&lt;100,"E")</f>
        <v>C</v>
      </c>
    </row>
    <row r="39" spans="1:16">
      <c r="A39" s="12">
        <v>38</v>
      </c>
      <c r="B39" s="12" t="s">
        <v>80</v>
      </c>
      <c r="C39" s="12" t="s">
        <v>104</v>
      </c>
      <c r="D39" s="12" t="s">
        <v>105</v>
      </c>
      <c r="E39" s="12" t="s">
        <v>106</v>
      </c>
      <c r="F39" s="12" t="s">
        <v>77</v>
      </c>
      <c r="G39" s="12" t="str">
        <f>VLOOKUP(Table1[[#This Row],[Category]],Code!$C$2:$D$5,2,0)</f>
        <v>O-102</v>
      </c>
      <c r="H39" s="12" t="s">
        <v>128</v>
      </c>
      <c r="I39" s="12" t="s">
        <v>137</v>
      </c>
      <c r="J39" s="12">
        <v>9</v>
      </c>
      <c r="K39" s="12">
        <v>0.2</v>
      </c>
      <c r="L39" s="13">
        <v>35.414999999999999</v>
      </c>
      <c r="M39" s="12">
        <f>Table1[[#This Row],[Sales]]*Table1[[#This Row],[Discount]]</f>
        <v>22.665600000000001</v>
      </c>
      <c r="N39" s="12">
        <v>113.328</v>
      </c>
      <c r="O39" s="12">
        <f>Table1[[#This Row],[Quantity]]*$N$1</f>
        <v>1350</v>
      </c>
      <c r="P39" s="12" t="str" cm="1">
        <f t="array" ref="P39">_xlfn.IFS(Table1[[#This Row],[New_Sales]]&gt;=2000,"A",Table1[[#This Row],[New_Sales]]&gt;=1000,"B",Table1[[#This Row],[New_Sales]]&gt;=500,"C",Table1[[#This Row],[New_Sales]]&gt;=100,"D",Table1[[#This Row],[New_Sales]]&lt;100,"E")</f>
        <v>B</v>
      </c>
    </row>
    <row r="40" spans="1:16">
      <c r="A40" s="12">
        <v>39</v>
      </c>
      <c r="B40" s="12" t="s">
        <v>80</v>
      </c>
      <c r="C40" s="12" t="s">
        <v>104</v>
      </c>
      <c r="D40" s="12" t="s">
        <v>105</v>
      </c>
      <c r="E40" s="12" t="s">
        <v>106</v>
      </c>
      <c r="F40" s="12" t="s">
        <v>70</v>
      </c>
      <c r="G40" s="12" t="str">
        <f>VLOOKUP(Table1[[#This Row],[Category]],Code!$C$2:$D$5,2,0)</f>
        <v>F-101</v>
      </c>
      <c r="H40" s="12" t="s">
        <v>71</v>
      </c>
      <c r="I40" s="12" t="s">
        <v>138</v>
      </c>
      <c r="J40" s="12">
        <v>3</v>
      </c>
      <c r="K40" s="12">
        <v>0.32</v>
      </c>
      <c r="L40" s="13">
        <v>-46.976400000000012</v>
      </c>
      <c r="M40" s="12">
        <f>Table1[[#This Row],[Sales]]*Table1[[#This Row],[Discount]]</f>
        <v>170.36774399999999</v>
      </c>
      <c r="N40" s="12">
        <v>532.39919999999995</v>
      </c>
      <c r="O40" s="12">
        <f>Table1[[#This Row],[Quantity]]*$N$1</f>
        <v>450</v>
      </c>
      <c r="P40" s="12" t="str" cm="1">
        <f t="array" ref="P40">_xlfn.IFS(Table1[[#This Row],[New_Sales]]&gt;=2000,"A",Table1[[#This Row],[New_Sales]]&gt;=1000,"B",Table1[[#This Row],[New_Sales]]&gt;=500,"C",Table1[[#This Row],[New_Sales]]&gt;=100,"D",Table1[[#This Row],[New_Sales]]&lt;100,"E")</f>
        <v>D</v>
      </c>
    </row>
    <row r="41" spans="1:16">
      <c r="A41" s="12">
        <v>40</v>
      </c>
      <c r="B41" s="12" t="s">
        <v>80</v>
      </c>
      <c r="C41" s="12" t="s">
        <v>104</v>
      </c>
      <c r="D41" s="12" t="s">
        <v>105</v>
      </c>
      <c r="E41" s="12" t="s">
        <v>106</v>
      </c>
      <c r="F41" s="12" t="s">
        <v>70</v>
      </c>
      <c r="G41" s="12" t="str">
        <f>VLOOKUP(Table1[[#This Row],[Category]],Code!$C$2:$D$5,2,0)</f>
        <v>F-101</v>
      </c>
      <c r="H41" s="12" t="s">
        <v>72</v>
      </c>
      <c r="I41" s="12" t="s">
        <v>139</v>
      </c>
      <c r="J41" s="12">
        <v>3</v>
      </c>
      <c r="K41" s="12">
        <v>0.3</v>
      </c>
      <c r="L41" s="13">
        <v>-15.146999999999991</v>
      </c>
      <c r="M41" s="12">
        <f>Table1[[#This Row],[Sales]]*Table1[[#This Row],[Discount]]</f>
        <v>63.617399999999996</v>
      </c>
      <c r="N41" s="12">
        <v>212.05799999999999</v>
      </c>
      <c r="O41" s="12">
        <f>Table1[[#This Row],[Quantity]]*$N$1</f>
        <v>450</v>
      </c>
      <c r="P41" s="12" t="str" cm="1">
        <f t="array" ref="P41">_xlfn.IFS(Table1[[#This Row],[New_Sales]]&gt;=2000,"A",Table1[[#This Row],[New_Sales]]&gt;=1000,"B",Table1[[#This Row],[New_Sales]]&gt;=500,"C",Table1[[#This Row],[New_Sales]]&gt;=100,"D",Table1[[#This Row],[New_Sales]]&lt;100,"E")</f>
        <v>D</v>
      </c>
    </row>
    <row r="42" spans="1:16">
      <c r="A42" s="12">
        <v>41</v>
      </c>
      <c r="B42" s="12" t="s">
        <v>80</v>
      </c>
      <c r="C42" s="12" t="s">
        <v>104</v>
      </c>
      <c r="D42" s="12" t="s">
        <v>105</v>
      </c>
      <c r="E42" s="12" t="s">
        <v>106</v>
      </c>
      <c r="F42" s="12" t="s">
        <v>90</v>
      </c>
      <c r="G42" s="12" t="str">
        <f>VLOOKUP(Table1[[#This Row],[Category]],Code!$C$2:$D$5,2,0)</f>
        <v>T-103</v>
      </c>
      <c r="H42" s="12" t="s">
        <v>91</v>
      </c>
      <c r="I42" s="12" t="s">
        <v>140</v>
      </c>
      <c r="J42" s="12">
        <v>4</v>
      </c>
      <c r="K42" s="12">
        <v>0.2</v>
      </c>
      <c r="L42" s="13">
        <v>41.756399999999957</v>
      </c>
      <c r="M42" s="12">
        <f>Table1[[#This Row],[Sales]]*Table1[[#This Row],[Discount]]</f>
        <v>74.23360000000001</v>
      </c>
      <c r="N42" s="12">
        <v>371.16800000000001</v>
      </c>
      <c r="O42" s="12">
        <f>Table1[[#This Row],[Quantity]]*$N$1</f>
        <v>600</v>
      </c>
      <c r="P42" s="12" t="str" cm="1">
        <f t="array" ref="P42">_xlfn.IFS(Table1[[#This Row],[New_Sales]]&gt;=2000,"A",Table1[[#This Row],[New_Sales]]&gt;=1000,"B",Table1[[#This Row],[New_Sales]]&gt;=500,"C",Table1[[#This Row],[New_Sales]]&gt;=100,"D",Table1[[#This Row],[New_Sales]]&lt;100,"E")</f>
        <v>C</v>
      </c>
    </row>
    <row r="43" spans="1:16">
      <c r="A43" s="12">
        <v>42</v>
      </c>
      <c r="B43" s="12" t="s">
        <v>80</v>
      </c>
      <c r="C43" s="12" t="s">
        <v>74</v>
      </c>
      <c r="D43" s="12" t="s">
        <v>141</v>
      </c>
      <c r="E43" s="12" t="s">
        <v>106</v>
      </c>
      <c r="F43" s="12" t="s">
        <v>90</v>
      </c>
      <c r="G43" s="12" t="str">
        <f>VLOOKUP(Table1[[#This Row],[Category]],Code!$C$2:$D$5,2,0)</f>
        <v>T-103</v>
      </c>
      <c r="H43" s="12" t="s">
        <v>91</v>
      </c>
      <c r="I43" s="12" t="s">
        <v>142</v>
      </c>
      <c r="J43" s="12">
        <v>4</v>
      </c>
      <c r="K43" s="12">
        <v>0.2</v>
      </c>
      <c r="L43" s="13">
        <v>16.556399999999996</v>
      </c>
      <c r="M43" s="12">
        <f>Table1[[#This Row],[Sales]]*Table1[[#This Row],[Discount]]</f>
        <v>29.433600000000002</v>
      </c>
      <c r="N43" s="12">
        <v>147.16800000000001</v>
      </c>
      <c r="O43" s="12">
        <f>Table1[[#This Row],[Quantity]]*$N$1</f>
        <v>600</v>
      </c>
      <c r="P43" s="12" t="str" cm="1">
        <f t="array" ref="P43">_xlfn.IFS(Table1[[#This Row],[New_Sales]]&gt;=2000,"A",Table1[[#This Row],[New_Sales]]&gt;=1000,"B",Table1[[#This Row],[New_Sales]]&gt;=500,"C",Table1[[#This Row],[New_Sales]]&gt;=100,"D",Table1[[#This Row],[New_Sales]]&lt;100,"E")</f>
        <v>C</v>
      </c>
    </row>
    <row r="44" spans="1:16">
      <c r="A44" s="12">
        <v>43</v>
      </c>
      <c r="B44" s="12" t="s">
        <v>80</v>
      </c>
      <c r="C44" s="12" t="s">
        <v>74</v>
      </c>
      <c r="D44" s="12" t="s">
        <v>75</v>
      </c>
      <c r="E44" s="12" t="s">
        <v>76</v>
      </c>
      <c r="F44" s="12" t="s">
        <v>77</v>
      </c>
      <c r="G44" s="12" t="str">
        <f>VLOOKUP(Table1[[#This Row],[Category]],Code!$C$2:$D$5,2,0)</f>
        <v>O-102</v>
      </c>
      <c r="H44" s="12" t="s">
        <v>84</v>
      </c>
      <c r="I44" s="12" t="s">
        <v>143</v>
      </c>
      <c r="J44" s="12">
        <v>2</v>
      </c>
      <c r="K44" s="12">
        <v>0</v>
      </c>
      <c r="L44" s="13">
        <v>3.8939999999999912</v>
      </c>
      <c r="M44" s="12">
        <f>Table1[[#This Row],[Sales]]*Table1[[#This Row],[Discount]]</f>
        <v>0</v>
      </c>
      <c r="N44" s="12">
        <v>77.88</v>
      </c>
      <c r="O44" s="12">
        <f>Table1[[#This Row],[Quantity]]*$N$1</f>
        <v>300</v>
      </c>
      <c r="P44" s="12" t="str" cm="1">
        <f t="array" ref="P44">_xlfn.IFS(Table1[[#This Row],[New_Sales]]&gt;=2000,"A",Table1[[#This Row],[New_Sales]]&gt;=1000,"B",Table1[[#This Row],[New_Sales]]&gt;=500,"C",Table1[[#This Row],[New_Sales]]&gt;=100,"D",Table1[[#This Row],[New_Sales]]&lt;100,"E")</f>
        <v>D</v>
      </c>
    </row>
    <row r="45" spans="1:16">
      <c r="A45" s="12">
        <v>44</v>
      </c>
      <c r="B45" s="12" t="s">
        <v>80</v>
      </c>
      <c r="C45" s="12" t="s">
        <v>74</v>
      </c>
      <c r="D45" s="12" t="s">
        <v>81</v>
      </c>
      <c r="E45" s="12" t="s">
        <v>69</v>
      </c>
      <c r="F45" s="12" t="s">
        <v>77</v>
      </c>
      <c r="G45" s="12" t="str">
        <f>VLOOKUP(Table1[[#This Row],[Category]],Code!$C$2:$D$5,2,0)</f>
        <v>O-102</v>
      </c>
      <c r="H45" s="12" t="s">
        <v>84</v>
      </c>
      <c r="I45" s="12" t="s">
        <v>144</v>
      </c>
      <c r="J45" s="12">
        <v>2</v>
      </c>
      <c r="K45" s="12">
        <v>0.2</v>
      </c>
      <c r="L45" s="13">
        <v>9.5616000000000092</v>
      </c>
      <c r="M45" s="12">
        <f>Table1[[#This Row],[Sales]]*Table1[[#This Row],[Discount]]</f>
        <v>19.123200000000001</v>
      </c>
      <c r="N45" s="12">
        <v>95.616</v>
      </c>
      <c r="O45" s="12">
        <f>Table1[[#This Row],[Quantity]]*$N$1</f>
        <v>300</v>
      </c>
      <c r="P45" s="12" t="str" cm="1">
        <f t="array" ref="P45">_xlfn.IFS(Table1[[#This Row],[New_Sales]]&gt;=2000,"A",Table1[[#This Row],[New_Sales]]&gt;=1000,"B",Table1[[#This Row],[New_Sales]]&gt;=500,"C",Table1[[#This Row],[New_Sales]]&gt;=100,"D",Table1[[#This Row],[New_Sales]]&lt;100,"E")</f>
        <v>D</v>
      </c>
    </row>
    <row r="46" spans="1:16">
      <c r="A46" s="12">
        <v>45</v>
      </c>
      <c r="B46" s="12" t="s">
        <v>134</v>
      </c>
      <c r="C46" s="12" t="s">
        <v>74</v>
      </c>
      <c r="D46" s="12" t="s">
        <v>145</v>
      </c>
      <c r="E46" s="12" t="s">
        <v>106</v>
      </c>
      <c r="F46" s="12" t="s">
        <v>90</v>
      </c>
      <c r="G46" s="12" t="str">
        <f>VLOOKUP(Table1[[#This Row],[Category]],Code!$C$2:$D$5,2,0)</f>
        <v>T-103</v>
      </c>
      <c r="H46" s="12" t="s">
        <v>123</v>
      </c>
      <c r="I46" s="12" t="s">
        <v>146</v>
      </c>
      <c r="J46" s="12">
        <v>2</v>
      </c>
      <c r="K46" s="12">
        <v>0</v>
      </c>
      <c r="L46" s="13">
        <v>19.7714</v>
      </c>
      <c r="M46" s="12">
        <f>Table1[[#This Row],[Sales]]*Table1[[#This Row],[Discount]]</f>
        <v>0</v>
      </c>
      <c r="N46" s="12">
        <v>45.98</v>
      </c>
      <c r="O46" s="12">
        <f>Table1[[#This Row],[Quantity]]*$N$1</f>
        <v>300</v>
      </c>
      <c r="P46" s="12" t="str" cm="1">
        <f t="array" ref="P46">_xlfn.IFS(Table1[[#This Row],[New_Sales]]&gt;=2000,"A",Table1[[#This Row],[New_Sales]]&gt;=1000,"B",Table1[[#This Row],[New_Sales]]&gt;=500,"C",Table1[[#This Row],[New_Sales]]&gt;=100,"D",Table1[[#This Row],[New_Sales]]&lt;100,"E")</f>
        <v>D</v>
      </c>
    </row>
    <row r="47" spans="1:16">
      <c r="A47" s="12">
        <v>46</v>
      </c>
      <c r="B47" s="12" t="s">
        <v>134</v>
      </c>
      <c r="C47" s="12" t="s">
        <v>74</v>
      </c>
      <c r="D47" s="12" t="s">
        <v>145</v>
      </c>
      <c r="E47" s="12" t="s">
        <v>106</v>
      </c>
      <c r="F47" s="12" t="s">
        <v>77</v>
      </c>
      <c r="G47" s="12" t="str">
        <f>VLOOKUP(Table1[[#This Row],[Category]],Code!$C$2:$D$5,2,0)</f>
        <v>O-102</v>
      </c>
      <c r="H47" s="12" t="s">
        <v>93</v>
      </c>
      <c r="I47" s="12" t="s">
        <v>147</v>
      </c>
      <c r="J47" s="12">
        <v>2</v>
      </c>
      <c r="K47" s="12">
        <v>0</v>
      </c>
      <c r="L47" s="13">
        <v>8.2061999999999991</v>
      </c>
      <c r="M47" s="12">
        <f>Table1[[#This Row],[Sales]]*Table1[[#This Row],[Discount]]</f>
        <v>0</v>
      </c>
      <c r="N47" s="12">
        <v>17.46</v>
      </c>
      <c r="O47" s="12">
        <f>Table1[[#This Row],[Quantity]]*$N$1</f>
        <v>300</v>
      </c>
      <c r="P47" s="12" t="str" cm="1">
        <f t="array" ref="P47">_xlfn.IFS(Table1[[#This Row],[New_Sales]]&gt;=2000,"A",Table1[[#This Row],[New_Sales]]&gt;=1000,"B",Table1[[#This Row],[New_Sales]]&gt;=500,"C",Table1[[#This Row],[New_Sales]]&gt;=100,"D",Table1[[#This Row],[New_Sales]]&lt;100,"E")</f>
        <v>D</v>
      </c>
    </row>
    <row r="48" spans="1:16">
      <c r="A48" s="12">
        <v>47</v>
      </c>
      <c r="B48" s="12" t="s">
        <v>66</v>
      </c>
      <c r="C48" s="12" t="s">
        <v>67</v>
      </c>
      <c r="D48" s="12" t="s">
        <v>148</v>
      </c>
      <c r="E48" s="12" t="s">
        <v>106</v>
      </c>
      <c r="F48" s="12" t="s">
        <v>77</v>
      </c>
      <c r="G48" s="12" t="str">
        <f>VLOOKUP(Table1[[#This Row],[Category]],Code!$C$2:$D$5,2,0)</f>
        <v>O-102</v>
      </c>
      <c r="H48" s="12" t="s">
        <v>84</v>
      </c>
      <c r="I48" s="12" t="s">
        <v>149</v>
      </c>
      <c r="J48" s="12">
        <v>4</v>
      </c>
      <c r="K48" s="12">
        <v>0</v>
      </c>
      <c r="L48" s="13">
        <v>8.4783999999999935</v>
      </c>
      <c r="M48" s="12">
        <f>Table1[[#This Row],[Sales]]*Table1[[#This Row],[Discount]]</f>
        <v>0</v>
      </c>
      <c r="N48" s="12">
        <v>211.96</v>
      </c>
      <c r="O48" s="12">
        <f>Table1[[#This Row],[Quantity]]*$N$1</f>
        <v>600</v>
      </c>
      <c r="P48" s="12" t="str" cm="1">
        <f t="array" ref="P48">_xlfn.IFS(Table1[[#This Row],[New_Sales]]&gt;=2000,"A",Table1[[#This Row],[New_Sales]]&gt;=1000,"B",Table1[[#This Row],[New_Sales]]&gt;=500,"C",Table1[[#This Row],[New_Sales]]&gt;=100,"D",Table1[[#This Row],[New_Sales]]&lt;100,"E")</f>
        <v>C</v>
      </c>
    </row>
    <row r="49" spans="1:16">
      <c r="A49" s="12">
        <v>48</v>
      </c>
      <c r="B49" s="12" t="s">
        <v>80</v>
      </c>
      <c r="C49" s="12" t="s">
        <v>67</v>
      </c>
      <c r="D49" s="12" t="s">
        <v>150</v>
      </c>
      <c r="E49" s="12" t="s">
        <v>120</v>
      </c>
      <c r="F49" s="12" t="s">
        <v>90</v>
      </c>
      <c r="G49" s="12" t="str">
        <f>VLOOKUP(Table1[[#This Row],[Category]],Code!$C$2:$D$5,2,0)</f>
        <v>T-103</v>
      </c>
      <c r="H49" s="12" t="s">
        <v>123</v>
      </c>
      <c r="I49" s="12" t="s">
        <v>151</v>
      </c>
      <c r="J49" s="12">
        <v>3</v>
      </c>
      <c r="K49" s="12">
        <v>0</v>
      </c>
      <c r="L49" s="13">
        <v>4.9500000000000011</v>
      </c>
      <c r="M49" s="12">
        <f>Table1[[#This Row],[Sales]]*Table1[[#This Row],[Discount]]</f>
        <v>0</v>
      </c>
      <c r="N49" s="12">
        <v>45</v>
      </c>
      <c r="O49" s="12">
        <f>Table1[[#This Row],[Quantity]]*$N$1</f>
        <v>450</v>
      </c>
      <c r="P49" s="12" t="str" cm="1">
        <f t="array" ref="P49">_xlfn.IFS(Table1[[#This Row],[New_Sales]]&gt;=2000,"A",Table1[[#This Row],[New_Sales]]&gt;=1000,"B",Table1[[#This Row],[New_Sales]]&gt;=500,"C",Table1[[#This Row],[New_Sales]]&gt;=100,"D",Table1[[#This Row],[New_Sales]]&lt;100,"E")</f>
        <v>D</v>
      </c>
    </row>
    <row r="50" spans="1:16">
      <c r="A50" s="12">
        <v>49</v>
      </c>
      <c r="B50" s="12" t="s">
        <v>80</v>
      </c>
      <c r="C50" s="12" t="s">
        <v>67</v>
      </c>
      <c r="D50" s="12" t="s">
        <v>150</v>
      </c>
      <c r="E50" s="12" t="s">
        <v>120</v>
      </c>
      <c r="F50" s="12" t="s">
        <v>90</v>
      </c>
      <c r="G50" s="12" t="str">
        <f>VLOOKUP(Table1[[#This Row],[Category]],Code!$C$2:$D$5,2,0)</f>
        <v>T-103</v>
      </c>
      <c r="H50" s="12" t="s">
        <v>91</v>
      </c>
      <c r="I50" s="12" t="s">
        <v>152</v>
      </c>
      <c r="J50" s="12">
        <v>2</v>
      </c>
      <c r="K50" s="12">
        <v>0</v>
      </c>
      <c r="L50" s="13">
        <v>6.104000000000001</v>
      </c>
      <c r="M50" s="12">
        <f>Table1[[#This Row],[Sales]]*Table1[[#This Row],[Discount]]</f>
        <v>0</v>
      </c>
      <c r="N50" s="12">
        <v>21.8</v>
      </c>
      <c r="O50" s="12">
        <f>Table1[[#This Row],[Quantity]]*$N$1</f>
        <v>300</v>
      </c>
      <c r="P50" s="12" t="str" cm="1">
        <f t="array" ref="P50">_xlfn.IFS(Table1[[#This Row],[New_Sales]]&gt;=2000,"A",Table1[[#This Row],[New_Sales]]&gt;=1000,"B",Table1[[#This Row],[New_Sales]]&gt;=500,"C",Table1[[#This Row],[New_Sales]]&gt;=100,"D",Table1[[#This Row],[New_Sales]]&lt;100,"E")</f>
        <v>D</v>
      </c>
    </row>
    <row r="51" spans="1:16">
      <c r="A51" s="12">
        <v>50</v>
      </c>
      <c r="B51" s="12" t="s">
        <v>80</v>
      </c>
      <c r="C51" s="12" t="s">
        <v>67</v>
      </c>
      <c r="D51" s="12" t="s">
        <v>153</v>
      </c>
      <c r="E51" s="12" t="s">
        <v>106</v>
      </c>
      <c r="F51" s="12" t="s">
        <v>77</v>
      </c>
      <c r="G51" s="12" t="str">
        <f>VLOOKUP(Table1[[#This Row],[Category]],Code!$C$2:$D$5,2,0)</f>
        <v>O-102</v>
      </c>
      <c r="H51" s="12" t="s">
        <v>93</v>
      </c>
      <c r="I51" s="12" t="s">
        <v>154</v>
      </c>
      <c r="J51" s="12">
        <v>6</v>
      </c>
      <c r="K51" s="12">
        <v>0</v>
      </c>
      <c r="L51" s="13">
        <v>17.9634</v>
      </c>
      <c r="M51" s="12">
        <f>Table1[[#This Row],[Sales]]*Table1[[#This Row],[Discount]]</f>
        <v>0</v>
      </c>
      <c r="N51" s="12">
        <v>38.22</v>
      </c>
      <c r="O51" s="12">
        <f>Table1[[#This Row],[Quantity]]*$N$1</f>
        <v>900</v>
      </c>
      <c r="P51" s="12" t="str" cm="1">
        <f t="array" ref="P51">_xlfn.IFS(Table1[[#This Row],[New_Sales]]&gt;=2000,"A",Table1[[#This Row],[New_Sales]]&gt;=1000,"B",Table1[[#This Row],[New_Sales]]&gt;=500,"C",Table1[[#This Row],[New_Sales]]&gt;=100,"D",Table1[[#This Row],[New_Sales]]&lt;100,"E")</f>
        <v>C</v>
      </c>
    </row>
    <row r="52" spans="1:16">
      <c r="A52" s="12">
        <v>51</v>
      </c>
      <c r="B52" s="12" t="s">
        <v>80</v>
      </c>
      <c r="C52" s="12" t="s">
        <v>67</v>
      </c>
      <c r="D52" s="12" t="s">
        <v>153</v>
      </c>
      <c r="E52" s="12" t="s">
        <v>106</v>
      </c>
      <c r="F52" s="12" t="s">
        <v>77</v>
      </c>
      <c r="G52" s="12" t="str">
        <f>VLOOKUP(Table1[[#This Row],[Category]],Code!$C$2:$D$5,2,0)</f>
        <v>O-102</v>
      </c>
      <c r="H52" s="12" t="s">
        <v>78</v>
      </c>
      <c r="I52" s="12" t="s">
        <v>155</v>
      </c>
      <c r="J52" s="12">
        <v>6</v>
      </c>
      <c r="K52" s="12">
        <v>0</v>
      </c>
      <c r="L52" s="13">
        <v>35.334599999999995</v>
      </c>
      <c r="M52" s="12">
        <f>Table1[[#This Row],[Sales]]*Table1[[#This Row],[Discount]]</f>
        <v>0</v>
      </c>
      <c r="N52" s="12">
        <v>75.179999999999993</v>
      </c>
      <c r="O52" s="12">
        <f>Table1[[#This Row],[Quantity]]*$N$1</f>
        <v>900</v>
      </c>
      <c r="P52" s="12" t="str" cm="1">
        <f t="array" ref="P52">_xlfn.IFS(Table1[[#This Row],[New_Sales]]&gt;=2000,"A",Table1[[#This Row],[New_Sales]]&gt;=1000,"B",Table1[[#This Row],[New_Sales]]&gt;=500,"C",Table1[[#This Row],[New_Sales]]&gt;=100,"D",Table1[[#This Row],[New_Sales]]&lt;100,"E")</f>
        <v>C</v>
      </c>
    </row>
    <row r="53" spans="1:16">
      <c r="A53" s="12">
        <v>52</v>
      </c>
      <c r="B53" s="12" t="s">
        <v>80</v>
      </c>
      <c r="C53" s="12" t="s">
        <v>67</v>
      </c>
      <c r="D53" s="12" t="s">
        <v>153</v>
      </c>
      <c r="E53" s="12" t="s">
        <v>106</v>
      </c>
      <c r="F53" s="12" t="s">
        <v>70</v>
      </c>
      <c r="G53" s="12" t="str">
        <f>VLOOKUP(Table1[[#This Row],[Category]],Code!$C$2:$D$5,2,0)</f>
        <v>F-101</v>
      </c>
      <c r="H53" s="12" t="s">
        <v>86</v>
      </c>
      <c r="I53" s="12" t="s">
        <v>156</v>
      </c>
      <c r="J53" s="12">
        <v>2</v>
      </c>
      <c r="K53" s="12">
        <v>0</v>
      </c>
      <c r="L53" s="13">
        <v>2.9567999999999999</v>
      </c>
      <c r="M53" s="12">
        <f>Table1[[#This Row],[Sales]]*Table1[[#This Row],[Discount]]</f>
        <v>0</v>
      </c>
      <c r="N53" s="12">
        <v>6.16</v>
      </c>
      <c r="O53" s="12">
        <f>Table1[[#This Row],[Quantity]]*$N$1</f>
        <v>300</v>
      </c>
      <c r="P53" s="12" t="str" cm="1">
        <f t="array" ref="P53">_xlfn.IFS(Table1[[#This Row],[New_Sales]]&gt;=2000,"A",Table1[[#This Row],[New_Sales]]&gt;=1000,"B",Table1[[#This Row],[New_Sales]]&gt;=500,"C",Table1[[#This Row],[New_Sales]]&gt;=100,"D",Table1[[#This Row],[New_Sales]]&lt;100,"E")</f>
        <v>D</v>
      </c>
    </row>
    <row r="54" spans="1:16">
      <c r="A54" s="12">
        <v>53</v>
      </c>
      <c r="B54" s="12" t="s">
        <v>80</v>
      </c>
      <c r="C54" s="12" t="s">
        <v>67</v>
      </c>
      <c r="D54" s="12" t="s">
        <v>153</v>
      </c>
      <c r="E54" s="12" t="s">
        <v>106</v>
      </c>
      <c r="F54" s="12" t="s">
        <v>70</v>
      </c>
      <c r="G54" s="12" t="str">
        <f>VLOOKUP(Table1[[#This Row],[Category]],Code!$C$2:$D$5,2,0)</f>
        <v>F-101</v>
      </c>
      <c r="H54" s="12" t="s">
        <v>72</v>
      </c>
      <c r="I54" s="12" t="s">
        <v>157</v>
      </c>
      <c r="J54" s="12">
        <v>1</v>
      </c>
      <c r="K54" s="12">
        <v>0</v>
      </c>
      <c r="L54" s="13">
        <v>17.098099999999988</v>
      </c>
      <c r="M54" s="12">
        <f>Table1[[#This Row],[Sales]]*Table1[[#This Row],[Discount]]</f>
        <v>0</v>
      </c>
      <c r="N54" s="12">
        <v>89.99</v>
      </c>
      <c r="O54" s="12">
        <f>Table1[[#This Row],[Quantity]]*$N$1</f>
        <v>150</v>
      </c>
      <c r="P54" s="12" t="str" cm="1">
        <f t="array" ref="P54">_xlfn.IFS(Table1[[#This Row],[New_Sales]]&gt;=2000,"A",Table1[[#This Row],[New_Sales]]&gt;=1000,"B",Table1[[#This Row],[New_Sales]]&gt;=500,"C",Table1[[#This Row],[New_Sales]]&gt;=100,"D",Table1[[#This Row],[New_Sales]]&lt;100,"E")</f>
        <v>D</v>
      </c>
    </row>
    <row r="55" spans="1:16">
      <c r="A55" s="12">
        <v>54</v>
      </c>
      <c r="B55" s="12" t="s">
        <v>80</v>
      </c>
      <c r="C55" s="12" t="s">
        <v>74</v>
      </c>
      <c r="D55" s="12" t="s">
        <v>158</v>
      </c>
      <c r="E55" s="12" t="s">
        <v>120</v>
      </c>
      <c r="F55" s="12" t="s">
        <v>77</v>
      </c>
      <c r="G55" s="12" t="str">
        <f>VLOOKUP(Table1[[#This Row],[Category]],Code!$C$2:$D$5,2,0)</f>
        <v>O-102</v>
      </c>
      <c r="H55" s="12" t="s">
        <v>159</v>
      </c>
      <c r="I55" s="12" t="s">
        <v>160</v>
      </c>
      <c r="J55" s="12">
        <v>7</v>
      </c>
      <c r="K55" s="12">
        <v>0</v>
      </c>
      <c r="L55" s="13">
        <v>6.2566000000000006</v>
      </c>
      <c r="M55" s="12">
        <f>Table1[[#This Row],[Sales]]*Table1[[#This Row],[Discount]]</f>
        <v>0</v>
      </c>
      <c r="N55" s="12">
        <v>15.260000000000002</v>
      </c>
      <c r="O55" s="12">
        <f>Table1[[#This Row],[Quantity]]*$N$1</f>
        <v>1050</v>
      </c>
      <c r="P55" s="12" t="str" cm="1">
        <f t="array" ref="P55">_xlfn.IFS(Table1[[#This Row],[New_Sales]]&gt;=2000,"A",Table1[[#This Row],[New_Sales]]&gt;=1000,"B",Table1[[#This Row],[New_Sales]]&gt;=500,"C",Table1[[#This Row],[New_Sales]]&gt;=100,"D",Table1[[#This Row],[New_Sales]]&lt;100,"E")</f>
        <v>B</v>
      </c>
    </row>
    <row r="56" spans="1:16">
      <c r="A56" s="12">
        <v>55</v>
      </c>
      <c r="B56" s="12" t="s">
        <v>80</v>
      </c>
      <c r="C56" s="12" t="s">
        <v>74</v>
      </c>
      <c r="D56" s="12" t="s">
        <v>158</v>
      </c>
      <c r="E56" s="12" t="s">
        <v>120</v>
      </c>
      <c r="F56" s="12" t="s">
        <v>90</v>
      </c>
      <c r="G56" s="12" t="str">
        <f>VLOOKUP(Table1[[#This Row],[Category]],Code!$C$2:$D$5,2,0)</f>
        <v>T-103</v>
      </c>
      <c r="H56" s="12" t="s">
        <v>91</v>
      </c>
      <c r="I56" s="12" t="s">
        <v>161</v>
      </c>
      <c r="J56" s="12">
        <v>5</v>
      </c>
      <c r="K56" s="12">
        <v>0</v>
      </c>
      <c r="L56" s="13">
        <v>298.68549999999999</v>
      </c>
      <c r="M56" s="12">
        <f>Table1[[#This Row],[Sales]]*Table1[[#This Row],[Discount]]</f>
        <v>0</v>
      </c>
      <c r="N56" s="12">
        <v>1029.95</v>
      </c>
      <c r="O56" s="12">
        <f>Table1[[#This Row],[Quantity]]*$N$1</f>
        <v>750</v>
      </c>
      <c r="P56" s="12" t="str" cm="1">
        <f t="array" ref="P56">_xlfn.IFS(Table1[[#This Row],[New_Sales]]&gt;=2000,"A",Table1[[#This Row],[New_Sales]]&gt;=1000,"B",Table1[[#This Row],[New_Sales]]&gt;=500,"C",Table1[[#This Row],[New_Sales]]&gt;=100,"D",Table1[[#This Row],[New_Sales]]&lt;100,"E")</f>
        <v>C</v>
      </c>
    </row>
    <row r="57" spans="1:16">
      <c r="A57" s="12">
        <v>56</v>
      </c>
      <c r="B57" s="12" t="s">
        <v>134</v>
      </c>
      <c r="C57" s="12" t="s">
        <v>67</v>
      </c>
      <c r="D57" s="12" t="s">
        <v>158</v>
      </c>
      <c r="E57" s="12" t="s">
        <v>120</v>
      </c>
      <c r="F57" s="12" t="s">
        <v>77</v>
      </c>
      <c r="G57" s="12" t="str">
        <f>VLOOKUP(Table1[[#This Row],[Category]],Code!$C$2:$D$5,2,0)</f>
        <v>O-102</v>
      </c>
      <c r="H57" s="12" t="s">
        <v>84</v>
      </c>
      <c r="I57" s="12" t="s">
        <v>162</v>
      </c>
      <c r="J57" s="12">
        <v>6</v>
      </c>
      <c r="K57" s="12">
        <v>0</v>
      </c>
      <c r="L57" s="13">
        <v>52.139999999999986</v>
      </c>
      <c r="M57" s="12">
        <f>Table1[[#This Row],[Sales]]*Table1[[#This Row],[Discount]]</f>
        <v>0</v>
      </c>
      <c r="N57" s="12">
        <v>208.56</v>
      </c>
      <c r="O57" s="12">
        <f>Table1[[#This Row],[Quantity]]*$N$1</f>
        <v>900</v>
      </c>
      <c r="P57" s="12" t="str" cm="1">
        <f t="array" ref="P57">_xlfn.IFS(Table1[[#This Row],[New_Sales]]&gt;=2000,"A",Table1[[#This Row],[New_Sales]]&gt;=1000,"B",Table1[[#This Row],[New_Sales]]&gt;=500,"C",Table1[[#This Row],[New_Sales]]&gt;=100,"D",Table1[[#This Row],[New_Sales]]&lt;100,"E")</f>
        <v>C</v>
      </c>
    </row>
    <row r="58" spans="1:16">
      <c r="A58" s="12">
        <v>57</v>
      </c>
      <c r="B58" s="12" t="s">
        <v>134</v>
      </c>
      <c r="C58" s="12" t="s">
        <v>67</v>
      </c>
      <c r="D58" s="12" t="s">
        <v>158</v>
      </c>
      <c r="E58" s="12" t="s">
        <v>120</v>
      </c>
      <c r="F58" s="12" t="s">
        <v>77</v>
      </c>
      <c r="G58" s="12" t="str">
        <f>VLOOKUP(Table1[[#This Row],[Category]],Code!$C$2:$D$5,2,0)</f>
        <v>O-102</v>
      </c>
      <c r="H58" s="12" t="s">
        <v>100</v>
      </c>
      <c r="I58" s="12" t="s">
        <v>163</v>
      </c>
      <c r="J58" s="12">
        <v>5</v>
      </c>
      <c r="K58" s="12">
        <v>0</v>
      </c>
      <c r="L58" s="13">
        <v>15.552000000000001</v>
      </c>
      <c r="M58" s="12">
        <f>Table1[[#This Row],[Sales]]*Table1[[#This Row],[Discount]]</f>
        <v>0</v>
      </c>
      <c r="N58" s="12">
        <v>32.400000000000006</v>
      </c>
      <c r="O58" s="12">
        <f>Table1[[#This Row],[Quantity]]*$N$1</f>
        <v>750</v>
      </c>
      <c r="P58" s="12" t="str" cm="1">
        <f t="array" ref="P58">_xlfn.IFS(Table1[[#This Row],[New_Sales]]&gt;=2000,"A",Table1[[#This Row],[New_Sales]]&gt;=1000,"B",Table1[[#This Row],[New_Sales]]&gt;=500,"C",Table1[[#This Row],[New_Sales]]&gt;=100,"D",Table1[[#This Row],[New_Sales]]&lt;100,"E")</f>
        <v>C</v>
      </c>
    </row>
    <row r="59" spans="1:16">
      <c r="A59" s="12">
        <v>58</v>
      </c>
      <c r="B59" s="12" t="s">
        <v>134</v>
      </c>
      <c r="C59" s="12" t="s">
        <v>67</v>
      </c>
      <c r="D59" s="12" t="s">
        <v>158</v>
      </c>
      <c r="E59" s="12" t="s">
        <v>120</v>
      </c>
      <c r="F59" s="12" t="s">
        <v>70</v>
      </c>
      <c r="G59" s="12" t="str">
        <f>VLOOKUP(Table1[[#This Row],[Category]],Code!$C$2:$D$5,2,0)</f>
        <v>F-101</v>
      </c>
      <c r="H59" s="12" t="s">
        <v>72</v>
      </c>
      <c r="I59" s="12" t="s">
        <v>164</v>
      </c>
      <c r="J59" s="12">
        <v>5</v>
      </c>
      <c r="K59" s="12">
        <v>0.1</v>
      </c>
      <c r="L59" s="13">
        <v>7.0980000000000061</v>
      </c>
      <c r="M59" s="12">
        <f>Table1[[#This Row],[Sales]]*Table1[[#This Row],[Discount]]</f>
        <v>31.941000000000003</v>
      </c>
      <c r="N59" s="12">
        <v>319.41000000000003</v>
      </c>
      <c r="O59" s="12">
        <f>Table1[[#This Row],[Quantity]]*$N$1</f>
        <v>750</v>
      </c>
      <c r="P59" s="12" t="str" cm="1">
        <f t="array" ref="P59">_xlfn.IFS(Table1[[#This Row],[New_Sales]]&gt;=2000,"A",Table1[[#This Row],[New_Sales]]&gt;=1000,"B",Table1[[#This Row],[New_Sales]]&gt;=500,"C",Table1[[#This Row],[New_Sales]]&gt;=100,"D",Table1[[#This Row],[New_Sales]]&lt;100,"E")</f>
        <v>C</v>
      </c>
    </row>
    <row r="60" spans="1:16">
      <c r="A60" s="12">
        <v>59</v>
      </c>
      <c r="B60" s="12" t="s">
        <v>134</v>
      </c>
      <c r="C60" s="12" t="s">
        <v>67</v>
      </c>
      <c r="D60" s="12" t="s">
        <v>158</v>
      </c>
      <c r="E60" s="12" t="s">
        <v>120</v>
      </c>
      <c r="F60" s="12" t="s">
        <v>77</v>
      </c>
      <c r="G60" s="12" t="str">
        <f>VLOOKUP(Table1[[#This Row],[Category]],Code!$C$2:$D$5,2,0)</f>
        <v>O-102</v>
      </c>
      <c r="H60" s="12" t="s">
        <v>100</v>
      </c>
      <c r="I60" s="12" t="s">
        <v>165</v>
      </c>
      <c r="J60" s="12">
        <v>2</v>
      </c>
      <c r="K60" s="12">
        <v>0</v>
      </c>
      <c r="L60" s="13">
        <v>6.9888000000000003</v>
      </c>
      <c r="M60" s="12">
        <f>Table1[[#This Row],[Sales]]*Table1[[#This Row],[Discount]]</f>
        <v>0</v>
      </c>
      <c r="N60" s="12">
        <v>14.56</v>
      </c>
      <c r="O60" s="12">
        <f>Table1[[#This Row],[Quantity]]*$N$1</f>
        <v>300</v>
      </c>
      <c r="P60" s="12" t="str" cm="1">
        <f t="array" ref="P60">_xlfn.IFS(Table1[[#This Row],[New_Sales]]&gt;=2000,"A",Table1[[#This Row],[New_Sales]]&gt;=1000,"B",Table1[[#This Row],[New_Sales]]&gt;=500,"C",Table1[[#This Row],[New_Sales]]&gt;=100,"D",Table1[[#This Row],[New_Sales]]&lt;100,"E")</f>
        <v>D</v>
      </c>
    </row>
    <row r="61" spans="1:16">
      <c r="A61" s="12">
        <v>60</v>
      </c>
      <c r="B61" s="12" t="s">
        <v>134</v>
      </c>
      <c r="C61" s="12" t="s">
        <v>67</v>
      </c>
      <c r="D61" s="12" t="s">
        <v>158</v>
      </c>
      <c r="E61" s="12" t="s">
        <v>120</v>
      </c>
      <c r="F61" s="12" t="s">
        <v>90</v>
      </c>
      <c r="G61" s="12" t="str">
        <f>VLOOKUP(Table1[[#This Row],[Category]],Code!$C$2:$D$5,2,0)</f>
        <v>T-103</v>
      </c>
      <c r="H61" s="12" t="s">
        <v>123</v>
      </c>
      <c r="I61" s="12" t="s">
        <v>151</v>
      </c>
      <c r="J61" s="12">
        <v>2</v>
      </c>
      <c r="K61" s="12">
        <v>0</v>
      </c>
      <c r="L61" s="13">
        <v>3.3000000000000007</v>
      </c>
      <c r="M61" s="12">
        <f>Table1[[#This Row],[Sales]]*Table1[[#This Row],[Discount]]</f>
        <v>0</v>
      </c>
      <c r="N61" s="12">
        <v>30</v>
      </c>
      <c r="O61" s="12">
        <f>Table1[[#This Row],[Quantity]]*$N$1</f>
        <v>300</v>
      </c>
      <c r="P61" s="12" t="str" cm="1">
        <f t="array" ref="P61">_xlfn.IFS(Table1[[#This Row],[New_Sales]]&gt;=2000,"A",Table1[[#This Row],[New_Sales]]&gt;=1000,"B",Table1[[#This Row],[New_Sales]]&gt;=500,"C",Table1[[#This Row],[New_Sales]]&gt;=100,"D",Table1[[#This Row],[New_Sales]]&lt;100,"E")</f>
        <v>D</v>
      </c>
    </row>
    <row r="62" spans="1:16">
      <c r="A62" s="12">
        <v>61</v>
      </c>
      <c r="B62" s="12" t="s">
        <v>134</v>
      </c>
      <c r="C62" s="12" t="s">
        <v>67</v>
      </c>
      <c r="D62" s="12" t="s">
        <v>158</v>
      </c>
      <c r="E62" s="12" t="s">
        <v>120</v>
      </c>
      <c r="F62" s="12" t="s">
        <v>77</v>
      </c>
      <c r="G62" s="12" t="str">
        <f>VLOOKUP(Table1[[#This Row],[Category]],Code!$C$2:$D$5,2,0)</f>
        <v>O-102</v>
      </c>
      <c r="H62" s="12" t="s">
        <v>93</v>
      </c>
      <c r="I62" s="12" t="s">
        <v>166</v>
      </c>
      <c r="J62" s="12">
        <v>4</v>
      </c>
      <c r="K62" s="12">
        <v>0.2</v>
      </c>
      <c r="L62" s="13">
        <v>16.361999999999998</v>
      </c>
      <c r="M62" s="12">
        <f>Table1[[#This Row],[Sales]]*Table1[[#This Row],[Discount]]</f>
        <v>9.6960000000000015</v>
      </c>
      <c r="N62" s="12">
        <v>48.480000000000004</v>
      </c>
      <c r="O62" s="12">
        <f>Table1[[#This Row],[Quantity]]*$N$1</f>
        <v>600</v>
      </c>
      <c r="P62" s="12" t="str" cm="1">
        <f t="array" ref="P62">_xlfn.IFS(Table1[[#This Row],[New_Sales]]&gt;=2000,"A",Table1[[#This Row],[New_Sales]]&gt;=1000,"B",Table1[[#This Row],[New_Sales]]&gt;=500,"C",Table1[[#This Row],[New_Sales]]&gt;=100,"D",Table1[[#This Row],[New_Sales]]&lt;100,"E")</f>
        <v>C</v>
      </c>
    </row>
    <row r="63" spans="1:16">
      <c r="A63" s="12">
        <v>62</v>
      </c>
      <c r="B63" s="12" t="s">
        <v>134</v>
      </c>
      <c r="C63" s="12" t="s">
        <v>67</v>
      </c>
      <c r="D63" s="12" t="s">
        <v>158</v>
      </c>
      <c r="E63" s="12" t="s">
        <v>120</v>
      </c>
      <c r="F63" s="12" t="s">
        <v>77</v>
      </c>
      <c r="G63" s="12" t="str">
        <f>VLOOKUP(Table1[[#This Row],[Category]],Code!$C$2:$D$5,2,0)</f>
        <v>O-102</v>
      </c>
      <c r="H63" s="12" t="s">
        <v>88</v>
      </c>
      <c r="I63" s="12" t="s">
        <v>167</v>
      </c>
      <c r="J63" s="12">
        <v>1</v>
      </c>
      <c r="K63" s="12">
        <v>0</v>
      </c>
      <c r="L63" s="13">
        <v>0.84</v>
      </c>
      <c r="M63" s="12">
        <f>Table1[[#This Row],[Sales]]*Table1[[#This Row],[Discount]]</f>
        <v>0</v>
      </c>
      <c r="N63" s="12">
        <v>1.68</v>
      </c>
      <c r="O63" s="12">
        <f>Table1[[#This Row],[Quantity]]*$N$1</f>
        <v>150</v>
      </c>
      <c r="P63" s="12" t="str" cm="1">
        <f t="array" ref="P63">_xlfn.IFS(Table1[[#This Row],[New_Sales]]&gt;=2000,"A",Table1[[#This Row],[New_Sales]]&gt;=1000,"B",Table1[[#This Row],[New_Sales]]&gt;=500,"C",Table1[[#This Row],[New_Sales]]&gt;=100,"D",Table1[[#This Row],[New_Sales]]&lt;100,"E")</f>
        <v>D</v>
      </c>
    </row>
    <row r="64" spans="1:16">
      <c r="A64" s="12">
        <v>63</v>
      </c>
      <c r="B64" s="12" t="s">
        <v>80</v>
      </c>
      <c r="C64" s="12" t="s">
        <v>67</v>
      </c>
      <c r="D64" s="12" t="s">
        <v>75</v>
      </c>
      <c r="E64" s="12" t="s">
        <v>76</v>
      </c>
      <c r="F64" s="12" t="s">
        <v>90</v>
      </c>
      <c r="G64" s="12" t="str">
        <f>VLOOKUP(Table1[[#This Row],[Category]],Code!$C$2:$D$5,2,0)</f>
        <v>T-103</v>
      </c>
      <c r="H64" s="12" t="s">
        <v>123</v>
      </c>
      <c r="I64" s="12" t="s">
        <v>168</v>
      </c>
      <c r="J64" s="12">
        <v>2</v>
      </c>
      <c r="K64" s="12">
        <v>0</v>
      </c>
      <c r="L64" s="13">
        <v>6.1512000000000011</v>
      </c>
      <c r="M64" s="12">
        <f>Table1[[#This Row],[Sales]]*Table1[[#This Row],[Discount]]</f>
        <v>0</v>
      </c>
      <c r="N64" s="12">
        <v>13.98</v>
      </c>
      <c r="O64" s="12">
        <f>Table1[[#This Row],[Quantity]]*$N$1</f>
        <v>300</v>
      </c>
      <c r="P64" s="12" t="str" cm="1">
        <f t="array" ref="P64">_xlfn.IFS(Table1[[#This Row],[New_Sales]]&gt;=2000,"A",Table1[[#This Row],[New_Sales]]&gt;=1000,"B",Table1[[#This Row],[New_Sales]]&gt;=500,"C",Table1[[#This Row],[New_Sales]]&gt;=100,"D",Table1[[#This Row],[New_Sales]]&lt;100,"E")</f>
        <v>D</v>
      </c>
    </row>
    <row r="65" spans="1:16">
      <c r="A65" s="12">
        <v>64</v>
      </c>
      <c r="B65" s="12" t="s">
        <v>80</v>
      </c>
      <c r="C65" s="12" t="s">
        <v>67</v>
      </c>
      <c r="D65" s="12" t="s">
        <v>75</v>
      </c>
      <c r="E65" s="12" t="s">
        <v>76</v>
      </c>
      <c r="F65" s="12" t="s">
        <v>77</v>
      </c>
      <c r="G65" s="12" t="str">
        <f>VLOOKUP(Table1[[#This Row],[Category]],Code!$C$2:$D$5,2,0)</f>
        <v>O-102</v>
      </c>
      <c r="H65" s="12" t="s">
        <v>93</v>
      </c>
      <c r="I65" s="12" t="s">
        <v>169</v>
      </c>
      <c r="J65" s="12">
        <v>6</v>
      </c>
      <c r="K65" s="12">
        <v>0.2</v>
      </c>
      <c r="L65" s="13">
        <v>9.3612000000000002</v>
      </c>
      <c r="M65" s="12">
        <f>Table1[[#This Row],[Sales]]*Table1[[#This Row],[Discount]]</f>
        <v>5.1648000000000005</v>
      </c>
      <c r="N65" s="12">
        <v>25.824000000000002</v>
      </c>
      <c r="O65" s="12">
        <f>Table1[[#This Row],[Quantity]]*$N$1</f>
        <v>900</v>
      </c>
      <c r="P65" s="12" t="str" cm="1">
        <f t="array" ref="P65">_xlfn.IFS(Table1[[#This Row],[New_Sales]]&gt;=2000,"A",Table1[[#This Row],[New_Sales]]&gt;=1000,"B",Table1[[#This Row],[New_Sales]]&gt;=500,"C",Table1[[#This Row],[New_Sales]]&gt;=100,"D",Table1[[#This Row],[New_Sales]]&lt;100,"E")</f>
        <v>C</v>
      </c>
    </row>
    <row r="66" spans="1:16">
      <c r="A66" s="12">
        <v>65</v>
      </c>
      <c r="B66" s="12" t="s">
        <v>80</v>
      </c>
      <c r="C66" s="12" t="s">
        <v>67</v>
      </c>
      <c r="D66" s="12" t="s">
        <v>75</v>
      </c>
      <c r="E66" s="12" t="s">
        <v>76</v>
      </c>
      <c r="F66" s="12" t="s">
        <v>77</v>
      </c>
      <c r="G66" s="12" t="str">
        <f>VLOOKUP(Table1[[#This Row],[Category]],Code!$C$2:$D$5,2,0)</f>
        <v>O-102</v>
      </c>
      <c r="H66" s="12" t="s">
        <v>100</v>
      </c>
      <c r="I66" s="12" t="s">
        <v>170</v>
      </c>
      <c r="J66" s="12">
        <v>3</v>
      </c>
      <c r="K66" s="12">
        <v>0</v>
      </c>
      <c r="L66" s="13">
        <v>68.963099999999997</v>
      </c>
      <c r="M66" s="12">
        <f>Table1[[#This Row],[Sales]]*Table1[[#This Row],[Discount]]</f>
        <v>0</v>
      </c>
      <c r="N66" s="12">
        <v>146.72999999999999</v>
      </c>
      <c r="O66" s="12">
        <f>Table1[[#This Row],[Quantity]]*$N$1</f>
        <v>450</v>
      </c>
      <c r="P66" s="12" t="str" cm="1">
        <f t="array" ref="P66">_xlfn.IFS(Table1[[#This Row],[New_Sales]]&gt;=2000,"A",Table1[[#This Row],[New_Sales]]&gt;=1000,"B",Table1[[#This Row],[New_Sales]]&gt;=500,"C",Table1[[#This Row],[New_Sales]]&gt;=100,"D",Table1[[#This Row],[New_Sales]]&lt;100,"E")</f>
        <v>D</v>
      </c>
    </row>
    <row r="67" spans="1:16">
      <c r="A67" s="12">
        <v>66</v>
      </c>
      <c r="B67" s="12" t="s">
        <v>80</v>
      </c>
      <c r="C67" s="12" t="s">
        <v>67</v>
      </c>
      <c r="D67" s="12" t="s">
        <v>75</v>
      </c>
      <c r="E67" s="12" t="s">
        <v>76</v>
      </c>
      <c r="F67" s="12" t="s">
        <v>70</v>
      </c>
      <c r="G67" s="12" t="str">
        <f>VLOOKUP(Table1[[#This Row],[Category]],Code!$C$2:$D$5,2,0)</f>
        <v>F-101</v>
      </c>
      <c r="H67" s="12" t="s">
        <v>86</v>
      </c>
      <c r="I67" s="12" t="s">
        <v>171</v>
      </c>
      <c r="J67" s="12">
        <v>4</v>
      </c>
      <c r="K67" s="12">
        <v>0</v>
      </c>
      <c r="L67" s="13">
        <v>22.332800000000006</v>
      </c>
      <c r="M67" s="12">
        <f>Table1[[#This Row],[Sales]]*Table1[[#This Row],[Discount]]</f>
        <v>0</v>
      </c>
      <c r="N67" s="12">
        <v>79.760000000000005</v>
      </c>
      <c r="O67" s="12">
        <f>Table1[[#This Row],[Quantity]]*$N$1</f>
        <v>600</v>
      </c>
      <c r="P67" s="12" t="str" cm="1">
        <f t="array" ref="P67">_xlfn.IFS(Table1[[#This Row],[New_Sales]]&gt;=2000,"A",Table1[[#This Row],[New_Sales]]&gt;=1000,"B",Table1[[#This Row],[New_Sales]]&gt;=500,"C",Table1[[#This Row],[New_Sales]]&gt;=100,"D",Table1[[#This Row],[New_Sales]]&lt;100,"E")</f>
        <v>C</v>
      </c>
    </row>
    <row r="68" spans="1:16">
      <c r="A68" s="12">
        <v>67</v>
      </c>
      <c r="B68" s="12" t="s">
        <v>80</v>
      </c>
      <c r="C68" s="12" t="s">
        <v>104</v>
      </c>
      <c r="D68" s="12" t="s">
        <v>141</v>
      </c>
      <c r="E68" s="12" t="s">
        <v>106</v>
      </c>
      <c r="F68" s="12" t="s">
        <v>70</v>
      </c>
      <c r="G68" s="12" t="str">
        <f>VLOOKUP(Table1[[#This Row],[Category]],Code!$C$2:$D$5,2,0)</f>
        <v>F-101</v>
      </c>
      <c r="H68" s="12" t="s">
        <v>72</v>
      </c>
      <c r="I68" s="12" t="s">
        <v>172</v>
      </c>
      <c r="J68" s="12">
        <v>5</v>
      </c>
      <c r="K68" s="12">
        <v>0.3</v>
      </c>
      <c r="L68" s="13">
        <v>-15.222500000000011</v>
      </c>
      <c r="M68" s="12">
        <f>Table1[[#This Row],[Sales]]*Table1[[#This Row],[Discount]]</f>
        <v>63.934499999999993</v>
      </c>
      <c r="N68" s="12">
        <v>213.11499999999998</v>
      </c>
      <c r="O68" s="12">
        <f>Table1[[#This Row],[Quantity]]*$N$1</f>
        <v>750</v>
      </c>
      <c r="P68" s="12" t="str" cm="1">
        <f t="array" ref="P68">_xlfn.IFS(Table1[[#This Row],[New_Sales]]&gt;=2000,"A",Table1[[#This Row],[New_Sales]]&gt;=1000,"B",Table1[[#This Row],[New_Sales]]&gt;=500,"C",Table1[[#This Row],[New_Sales]]&gt;=100,"D",Table1[[#This Row],[New_Sales]]&lt;100,"E")</f>
        <v>C</v>
      </c>
    </row>
    <row r="69" spans="1:16">
      <c r="A69" s="12">
        <v>68</v>
      </c>
      <c r="B69" s="12" t="s">
        <v>80</v>
      </c>
      <c r="C69" s="12" t="s">
        <v>74</v>
      </c>
      <c r="D69" s="12" t="s">
        <v>173</v>
      </c>
      <c r="E69" s="12" t="s">
        <v>76</v>
      </c>
      <c r="F69" s="12" t="s">
        <v>77</v>
      </c>
      <c r="G69" s="12" t="str">
        <f>VLOOKUP(Table1[[#This Row],[Category]],Code!$C$2:$D$5,2,0)</f>
        <v>O-102</v>
      </c>
      <c r="H69" s="12" t="s">
        <v>88</v>
      </c>
      <c r="I69" s="12" t="s">
        <v>174</v>
      </c>
      <c r="J69" s="12">
        <v>8</v>
      </c>
      <c r="K69" s="12">
        <v>0.2</v>
      </c>
      <c r="L69" s="13">
        <v>111.30239999999998</v>
      </c>
      <c r="M69" s="12">
        <f>Table1[[#This Row],[Sales]]*Table1[[#This Row],[Discount]]</f>
        <v>222.60480000000004</v>
      </c>
      <c r="N69" s="12">
        <v>1113.0240000000001</v>
      </c>
      <c r="O69" s="12">
        <f>Table1[[#This Row],[Quantity]]*$N$1</f>
        <v>1200</v>
      </c>
      <c r="P69" s="12" t="str" cm="1">
        <f t="array" ref="P69">_xlfn.IFS(Table1[[#This Row],[New_Sales]]&gt;=2000,"A",Table1[[#This Row],[New_Sales]]&gt;=1000,"B",Table1[[#This Row],[New_Sales]]&gt;=500,"C",Table1[[#This Row],[New_Sales]]&gt;=100,"D",Table1[[#This Row],[New_Sales]]&lt;100,"E")</f>
        <v>B</v>
      </c>
    </row>
    <row r="70" spans="1:16">
      <c r="A70" s="12">
        <v>69</v>
      </c>
      <c r="B70" s="12" t="s">
        <v>80</v>
      </c>
      <c r="C70" s="12" t="s">
        <v>74</v>
      </c>
      <c r="D70" s="12" t="s">
        <v>173</v>
      </c>
      <c r="E70" s="12" t="s">
        <v>76</v>
      </c>
      <c r="F70" s="12" t="s">
        <v>90</v>
      </c>
      <c r="G70" s="12" t="str">
        <f>VLOOKUP(Table1[[#This Row],[Category]],Code!$C$2:$D$5,2,0)</f>
        <v>T-103</v>
      </c>
      <c r="H70" s="12" t="s">
        <v>91</v>
      </c>
      <c r="I70" s="12" t="s">
        <v>175</v>
      </c>
      <c r="J70" s="12">
        <v>4</v>
      </c>
      <c r="K70" s="12">
        <v>0.2</v>
      </c>
      <c r="L70" s="13">
        <v>62.988</v>
      </c>
      <c r="M70" s="12">
        <f>Table1[[#This Row],[Sales]]*Table1[[#This Row],[Discount]]</f>
        <v>33.593600000000002</v>
      </c>
      <c r="N70" s="12">
        <v>167.96800000000002</v>
      </c>
      <c r="O70" s="12">
        <f>Table1[[#This Row],[Quantity]]*$N$1</f>
        <v>600</v>
      </c>
      <c r="P70" s="12" t="str" cm="1">
        <f t="array" ref="P70">_xlfn.IFS(Table1[[#This Row],[New_Sales]]&gt;=2000,"A",Table1[[#This Row],[New_Sales]]&gt;=1000,"B",Table1[[#This Row],[New_Sales]]&gt;=500,"C",Table1[[#This Row],[New_Sales]]&gt;=100,"D",Table1[[#This Row],[New_Sales]]&lt;100,"E")</f>
        <v>C</v>
      </c>
    </row>
    <row r="71" spans="1:16">
      <c r="A71" s="12">
        <v>70</v>
      </c>
      <c r="B71" s="12" t="s">
        <v>134</v>
      </c>
      <c r="C71" s="12" t="s">
        <v>67</v>
      </c>
      <c r="D71" s="12" t="s">
        <v>176</v>
      </c>
      <c r="E71" s="12" t="s">
        <v>69</v>
      </c>
      <c r="F71" s="12" t="s">
        <v>77</v>
      </c>
      <c r="G71" s="12" t="str">
        <f>VLOOKUP(Table1[[#This Row],[Category]],Code!$C$2:$D$5,2,0)</f>
        <v>O-102</v>
      </c>
      <c r="H71" s="12" t="s">
        <v>100</v>
      </c>
      <c r="I71" s="12" t="s">
        <v>177</v>
      </c>
      <c r="J71" s="12">
        <v>2</v>
      </c>
      <c r="K71" s="12">
        <v>0</v>
      </c>
      <c r="L71" s="13">
        <v>35.663599999999995</v>
      </c>
      <c r="M71" s="12">
        <f>Table1[[#This Row],[Sales]]*Table1[[#This Row],[Discount]]</f>
        <v>0</v>
      </c>
      <c r="N71" s="12">
        <v>75.88</v>
      </c>
      <c r="O71" s="12">
        <f>Table1[[#This Row],[Quantity]]*$N$1</f>
        <v>300</v>
      </c>
      <c r="P71" s="12" t="str" cm="1">
        <f t="array" ref="P71">_xlfn.IFS(Table1[[#This Row],[New_Sales]]&gt;=2000,"A",Table1[[#This Row],[New_Sales]]&gt;=1000,"B",Table1[[#This Row],[New_Sales]]&gt;=500,"C",Table1[[#This Row],[New_Sales]]&gt;=100,"D",Table1[[#This Row],[New_Sales]]&lt;100,"E")</f>
        <v>D</v>
      </c>
    </row>
    <row r="72" spans="1:16">
      <c r="A72" s="12">
        <v>71</v>
      </c>
      <c r="B72" s="12" t="s">
        <v>80</v>
      </c>
      <c r="C72" s="12" t="s">
        <v>67</v>
      </c>
      <c r="D72" s="12" t="s">
        <v>158</v>
      </c>
      <c r="E72" s="12" t="s">
        <v>120</v>
      </c>
      <c r="F72" s="12" t="s">
        <v>77</v>
      </c>
      <c r="G72" s="12" t="str">
        <f>VLOOKUP(Table1[[#This Row],[Category]],Code!$C$2:$D$5,2,0)</f>
        <v>O-102</v>
      </c>
      <c r="H72" s="12" t="s">
        <v>93</v>
      </c>
      <c r="I72" s="12" t="s">
        <v>178</v>
      </c>
      <c r="J72" s="12">
        <v>1</v>
      </c>
      <c r="K72" s="12">
        <v>0.2</v>
      </c>
      <c r="L72" s="13">
        <v>1.7309999999999999</v>
      </c>
      <c r="M72" s="12">
        <f>Table1[[#This Row],[Sales]]*Table1[[#This Row],[Discount]]</f>
        <v>0.92320000000000002</v>
      </c>
      <c r="N72" s="12">
        <v>4.6159999999999997</v>
      </c>
      <c r="O72" s="12">
        <f>Table1[[#This Row],[Quantity]]*$N$1</f>
        <v>150</v>
      </c>
      <c r="P72" s="12" t="str" cm="1">
        <f t="array" ref="P72">_xlfn.IFS(Table1[[#This Row],[New_Sales]]&gt;=2000,"A",Table1[[#This Row],[New_Sales]]&gt;=1000,"B",Table1[[#This Row],[New_Sales]]&gt;=500,"C",Table1[[#This Row],[New_Sales]]&gt;=100,"D",Table1[[#This Row],[New_Sales]]&lt;100,"E")</f>
        <v>D</v>
      </c>
    </row>
    <row r="73" spans="1:16">
      <c r="A73" s="12">
        <v>72</v>
      </c>
      <c r="B73" s="12" t="s">
        <v>66</v>
      </c>
      <c r="C73" s="12" t="s">
        <v>67</v>
      </c>
      <c r="D73" s="12" t="s">
        <v>148</v>
      </c>
      <c r="E73" s="12" t="s">
        <v>106</v>
      </c>
      <c r="F73" s="12" t="s">
        <v>77</v>
      </c>
      <c r="G73" s="12" t="str">
        <f>VLOOKUP(Table1[[#This Row],[Category]],Code!$C$2:$D$5,2,0)</f>
        <v>O-102</v>
      </c>
      <c r="H73" s="12" t="s">
        <v>100</v>
      </c>
      <c r="I73" s="12" t="s">
        <v>179</v>
      </c>
      <c r="J73" s="12">
        <v>3</v>
      </c>
      <c r="K73" s="12">
        <v>0</v>
      </c>
      <c r="L73" s="13">
        <v>8.7629999999999999</v>
      </c>
      <c r="M73" s="12">
        <f>Table1[[#This Row],[Sales]]*Table1[[#This Row],[Discount]]</f>
        <v>0</v>
      </c>
      <c r="N73" s="12">
        <v>19.049999999999997</v>
      </c>
      <c r="O73" s="12">
        <f>Table1[[#This Row],[Quantity]]*$N$1</f>
        <v>450</v>
      </c>
      <c r="P73" s="12" t="str" cm="1">
        <f t="array" ref="P73">_xlfn.IFS(Table1[[#This Row],[New_Sales]]&gt;=2000,"A",Table1[[#This Row],[New_Sales]]&gt;=1000,"B",Table1[[#This Row],[New_Sales]]&gt;=500,"C",Table1[[#This Row],[New_Sales]]&gt;=100,"D",Table1[[#This Row],[New_Sales]]&lt;100,"E")</f>
        <v>D</v>
      </c>
    </row>
    <row r="74" spans="1:16">
      <c r="A74" s="12">
        <v>73</v>
      </c>
      <c r="B74" s="12" t="s">
        <v>80</v>
      </c>
      <c r="C74" s="12" t="s">
        <v>67</v>
      </c>
      <c r="D74" s="12" t="s">
        <v>180</v>
      </c>
      <c r="E74" s="12" t="s">
        <v>69</v>
      </c>
      <c r="F74" s="12" t="s">
        <v>70</v>
      </c>
      <c r="G74" s="12" t="str">
        <f>VLOOKUP(Table1[[#This Row],[Category]],Code!$C$2:$D$5,2,0)</f>
        <v>F-101</v>
      </c>
      <c r="H74" s="12" t="s">
        <v>72</v>
      </c>
      <c r="I74" s="12" t="s">
        <v>181</v>
      </c>
      <c r="J74" s="12">
        <v>8</v>
      </c>
      <c r="K74" s="12">
        <v>0.2</v>
      </c>
      <c r="L74" s="13">
        <v>-114.39120000000003</v>
      </c>
      <c r="M74" s="12">
        <f>Table1[[#This Row],[Sales]]*Table1[[#This Row],[Discount]]</f>
        <v>166.38720000000004</v>
      </c>
      <c r="N74" s="12">
        <v>831.93600000000015</v>
      </c>
      <c r="O74" s="12">
        <f>Table1[[#This Row],[Quantity]]*$N$1</f>
        <v>1200</v>
      </c>
      <c r="P74" s="12" t="str" cm="1">
        <f t="array" ref="P74">_xlfn.IFS(Table1[[#This Row],[New_Sales]]&gt;=2000,"A",Table1[[#This Row],[New_Sales]]&gt;=1000,"B",Table1[[#This Row],[New_Sales]]&gt;=500,"C",Table1[[#This Row],[New_Sales]]&gt;=100,"D",Table1[[#This Row],[New_Sales]]&lt;100,"E")</f>
        <v>B</v>
      </c>
    </row>
    <row r="75" spans="1:16">
      <c r="A75" s="12">
        <v>74</v>
      </c>
      <c r="B75" s="12" t="s">
        <v>80</v>
      </c>
      <c r="C75" s="12" t="s">
        <v>67</v>
      </c>
      <c r="D75" s="12" t="s">
        <v>180</v>
      </c>
      <c r="E75" s="12" t="s">
        <v>69</v>
      </c>
      <c r="F75" s="12" t="s">
        <v>70</v>
      </c>
      <c r="G75" s="12" t="str">
        <f>VLOOKUP(Table1[[#This Row],[Category]],Code!$C$2:$D$5,2,0)</f>
        <v>F-101</v>
      </c>
      <c r="H75" s="12" t="s">
        <v>86</v>
      </c>
      <c r="I75" s="12" t="s">
        <v>182</v>
      </c>
      <c r="J75" s="12">
        <v>2</v>
      </c>
      <c r="K75" s="12">
        <v>0.2</v>
      </c>
      <c r="L75" s="13">
        <v>1.2129999999999974</v>
      </c>
      <c r="M75" s="12">
        <f>Table1[[#This Row],[Sales]]*Table1[[#This Row],[Discount]]</f>
        <v>19.408000000000001</v>
      </c>
      <c r="N75" s="12">
        <v>97.04</v>
      </c>
      <c r="O75" s="12">
        <f>Table1[[#This Row],[Quantity]]*$N$1</f>
        <v>300</v>
      </c>
      <c r="P75" s="12" t="str" cm="1">
        <f t="array" ref="P75">_xlfn.IFS(Table1[[#This Row],[New_Sales]]&gt;=2000,"A",Table1[[#This Row],[New_Sales]]&gt;=1000,"B",Table1[[#This Row],[New_Sales]]&gt;=500,"C",Table1[[#This Row],[New_Sales]]&gt;=100,"D",Table1[[#This Row],[New_Sales]]&lt;100,"E")</f>
        <v>D</v>
      </c>
    </row>
    <row r="76" spans="1:16">
      <c r="A76" s="12">
        <v>75</v>
      </c>
      <c r="B76" s="12" t="s">
        <v>80</v>
      </c>
      <c r="C76" s="12" t="s">
        <v>67</v>
      </c>
      <c r="D76" s="12" t="s">
        <v>180</v>
      </c>
      <c r="E76" s="12" t="s">
        <v>69</v>
      </c>
      <c r="F76" s="12" t="s">
        <v>77</v>
      </c>
      <c r="G76" s="12" t="str">
        <f>VLOOKUP(Table1[[#This Row],[Category]],Code!$C$2:$D$5,2,0)</f>
        <v>O-102</v>
      </c>
      <c r="H76" s="12" t="s">
        <v>84</v>
      </c>
      <c r="I76" s="12" t="s">
        <v>183</v>
      </c>
      <c r="J76" s="12">
        <v>1</v>
      </c>
      <c r="K76" s="12">
        <v>0.2</v>
      </c>
      <c r="L76" s="13">
        <v>-18.196000000000002</v>
      </c>
      <c r="M76" s="12">
        <f>Table1[[#This Row],[Sales]]*Table1[[#This Row],[Discount]]</f>
        <v>14.556800000000003</v>
      </c>
      <c r="N76" s="12">
        <v>72.784000000000006</v>
      </c>
      <c r="O76" s="12">
        <f>Table1[[#This Row],[Quantity]]*$N$1</f>
        <v>150</v>
      </c>
      <c r="P76" s="12" t="str" cm="1">
        <f t="array" ref="P76">_xlfn.IFS(Table1[[#This Row],[New_Sales]]&gt;=2000,"A",Table1[[#This Row],[New_Sales]]&gt;=1000,"B",Table1[[#This Row],[New_Sales]]&gt;=500,"C",Table1[[#This Row],[New_Sales]]&gt;=100,"D",Table1[[#This Row],[New_Sales]]&lt;100,"E")</f>
        <v>D</v>
      </c>
    </row>
    <row r="77" spans="1:16">
      <c r="A77" s="12">
        <v>76</v>
      </c>
      <c r="B77" s="12" t="s">
        <v>134</v>
      </c>
      <c r="C77" s="12" t="s">
        <v>74</v>
      </c>
      <c r="D77" s="12" t="s">
        <v>105</v>
      </c>
      <c r="E77" s="12" t="s">
        <v>106</v>
      </c>
      <c r="F77" s="12" t="s">
        <v>77</v>
      </c>
      <c r="G77" s="12" t="str">
        <f>VLOOKUP(Table1[[#This Row],[Category]],Code!$C$2:$D$5,2,0)</f>
        <v>O-102</v>
      </c>
      <c r="H77" s="12" t="s">
        <v>93</v>
      </c>
      <c r="I77" s="12" t="s">
        <v>184</v>
      </c>
      <c r="J77" s="12">
        <v>3</v>
      </c>
      <c r="K77" s="12">
        <v>0.8</v>
      </c>
      <c r="L77" s="13">
        <v>-1.9344000000000006</v>
      </c>
      <c r="M77" s="12">
        <f>Table1[[#This Row],[Sales]]*Table1[[#This Row],[Discount]]</f>
        <v>0.99839999999999984</v>
      </c>
      <c r="N77" s="12">
        <v>1.2479999999999998</v>
      </c>
      <c r="O77" s="12">
        <f>Table1[[#This Row],[Quantity]]*$N$1</f>
        <v>450</v>
      </c>
      <c r="P77" s="12" t="str" cm="1">
        <f t="array" ref="P77">_xlfn.IFS(Table1[[#This Row],[New_Sales]]&gt;=2000,"A",Table1[[#This Row],[New_Sales]]&gt;=1000,"B",Table1[[#This Row],[New_Sales]]&gt;=500,"C",Table1[[#This Row],[New_Sales]]&gt;=100,"D",Table1[[#This Row],[New_Sales]]&lt;100,"E")</f>
        <v>D</v>
      </c>
    </row>
    <row r="78" spans="1:16">
      <c r="A78" s="12">
        <v>77</v>
      </c>
      <c r="B78" s="12" t="s">
        <v>134</v>
      </c>
      <c r="C78" s="12" t="s">
        <v>74</v>
      </c>
      <c r="D78" s="12" t="s">
        <v>105</v>
      </c>
      <c r="E78" s="12" t="s">
        <v>106</v>
      </c>
      <c r="F78" s="12" t="s">
        <v>70</v>
      </c>
      <c r="G78" s="12" t="str">
        <f>VLOOKUP(Table1[[#This Row],[Category]],Code!$C$2:$D$5,2,0)</f>
        <v>F-101</v>
      </c>
      <c r="H78" s="12" t="s">
        <v>86</v>
      </c>
      <c r="I78" s="12" t="s">
        <v>185</v>
      </c>
      <c r="J78" s="12">
        <v>3</v>
      </c>
      <c r="K78" s="12">
        <v>0.6</v>
      </c>
      <c r="L78" s="13">
        <v>-5.8248000000000015</v>
      </c>
      <c r="M78" s="12">
        <f>Table1[[#This Row],[Sales]]*Table1[[#This Row],[Discount]]</f>
        <v>5.8247999999999998</v>
      </c>
      <c r="N78" s="12">
        <v>9.7080000000000002</v>
      </c>
      <c r="O78" s="12">
        <f>Table1[[#This Row],[Quantity]]*$N$1</f>
        <v>450</v>
      </c>
      <c r="P78" s="12" t="str" cm="1">
        <f t="array" ref="P78">_xlfn.IFS(Table1[[#This Row],[New_Sales]]&gt;=2000,"A",Table1[[#This Row],[New_Sales]]&gt;=1000,"B",Table1[[#This Row],[New_Sales]]&gt;=500,"C",Table1[[#This Row],[New_Sales]]&gt;=100,"D",Table1[[#This Row],[New_Sales]]&lt;100,"E")</f>
        <v>D</v>
      </c>
    </row>
    <row r="79" spans="1:16">
      <c r="A79" s="12">
        <v>78</v>
      </c>
      <c r="B79" s="12" t="s">
        <v>134</v>
      </c>
      <c r="C79" s="12" t="s">
        <v>74</v>
      </c>
      <c r="D79" s="12" t="s">
        <v>105</v>
      </c>
      <c r="E79" s="12" t="s">
        <v>106</v>
      </c>
      <c r="F79" s="12" t="s">
        <v>77</v>
      </c>
      <c r="G79" s="12" t="str">
        <f>VLOOKUP(Table1[[#This Row],[Category]],Code!$C$2:$D$5,2,0)</f>
        <v>O-102</v>
      </c>
      <c r="H79" s="12" t="s">
        <v>84</v>
      </c>
      <c r="I79" s="12" t="s">
        <v>186</v>
      </c>
      <c r="J79" s="12">
        <v>3</v>
      </c>
      <c r="K79" s="12">
        <v>0.2</v>
      </c>
      <c r="L79" s="13">
        <v>2.724000000000002</v>
      </c>
      <c r="M79" s="12">
        <f>Table1[[#This Row],[Sales]]*Table1[[#This Row],[Discount]]</f>
        <v>5.4480000000000004</v>
      </c>
      <c r="N79" s="12">
        <v>27.240000000000002</v>
      </c>
      <c r="O79" s="12">
        <f>Table1[[#This Row],[Quantity]]*$N$1</f>
        <v>450</v>
      </c>
      <c r="P79" s="12" t="str" cm="1">
        <f t="array" ref="P79">_xlfn.IFS(Table1[[#This Row],[New_Sales]]&gt;=2000,"A",Table1[[#This Row],[New_Sales]]&gt;=1000,"B",Table1[[#This Row],[New_Sales]]&gt;=500,"C",Table1[[#This Row],[New_Sales]]&gt;=100,"D",Table1[[#This Row],[New_Sales]]&lt;100,"E")</f>
        <v>D</v>
      </c>
    </row>
    <row r="80" spans="1:16">
      <c r="A80" s="12">
        <v>79</v>
      </c>
      <c r="B80" s="12" t="s">
        <v>66</v>
      </c>
      <c r="C80" s="12" t="s">
        <v>67</v>
      </c>
      <c r="D80" s="12" t="s">
        <v>105</v>
      </c>
      <c r="E80" s="12" t="s">
        <v>106</v>
      </c>
      <c r="F80" s="12" t="s">
        <v>70</v>
      </c>
      <c r="G80" s="12" t="str">
        <f>VLOOKUP(Table1[[#This Row],[Category]],Code!$C$2:$D$5,2,0)</f>
        <v>F-101</v>
      </c>
      <c r="H80" s="12" t="s">
        <v>86</v>
      </c>
      <c r="I80" s="12" t="s">
        <v>187</v>
      </c>
      <c r="J80" s="12">
        <v>5</v>
      </c>
      <c r="K80" s="12">
        <v>0.6</v>
      </c>
      <c r="L80" s="13">
        <v>-14.475000000000001</v>
      </c>
      <c r="M80" s="12">
        <f>Table1[[#This Row],[Sales]]*Table1[[#This Row],[Discount]]</f>
        <v>11.58</v>
      </c>
      <c r="N80" s="12">
        <v>19.3</v>
      </c>
      <c r="O80" s="12">
        <f>Table1[[#This Row],[Quantity]]*$N$1</f>
        <v>750</v>
      </c>
      <c r="P80" s="12" t="str" cm="1">
        <f t="array" ref="P80">_xlfn.IFS(Table1[[#This Row],[New_Sales]]&gt;=2000,"A",Table1[[#This Row],[New_Sales]]&gt;=1000,"B",Table1[[#This Row],[New_Sales]]&gt;=500,"C",Table1[[#This Row],[New_Sales]]&gt;=100,"D",Table1[[#This Row],[New_Sales]]&lt;100,"E")</f>
        <v>C</v>
      </c>
    </row>
    <row r="81" spans="1:16">
      <c r="A81" s="12">
        <v>80</v>
      </c>
      <c r="B81" s="12" t="s">
        <v>134</v>
      </c>
      <c r="C81" s="12" t="s">
        <v>74</v>
      </c>
      <c r="D81" s="12" t="s">
        <v>188</v>
      </c>
      <c r="E81" s="12" t="s">
        <v>69</v>
      </c>
      <c r="F81" s="12" t="s">
        <v>77</v>
      </c>
      <c r="G81" s="12" t="str">
        <f>VLOOKUP(Table1[[#This Row],[Category]],Code!$C$2:$D$5,2,0)</f>
        <v>O-102</v>
      </c>
      <c r="H81" s="12" t="s">
        <v>95</v>
      </c>
      <c r="I81" s="12" t="s">
        <v>189</v>
      </c>
      <c r="J81" s="12">
        <v>1</v>
      </c>
      <c r="K81" s="12">
        <v>0</v>
      </c>
      <c r="L81" s="13">
        <v>56.20320000000001</v>
      </c>
      <c r="M81" s="12">
        <f>Table1[[#This Row],[Sales]]*Table1[[#This Row],[Discount]]</f>
        <v>0</v>
      </c>
      <c r="N81" s="12">
        <v>208.16</v>
      </c>
      <c r="O81" s="12">
        <f>Table1[[#This Row],[Quantity]]*$N$1</f>
        <v>150</v>
      </c>
      <c r="P81" s="12" t="str" cm="1">
        <f t="array" ref="P81">_xlfn.IFS(Table1[[#This Row],[New_Sales]]&gt;=2000,"A",Table1[[#This Row],[New_Sales]]&gt;=1000,"B",Table1[[#This Row],[New_Sales]]&gt;=500,"C",Table1[[#This Row],[New_Sales]]&gt;=100,"D",Table1[[#This Row],[New_Sales]]&lt;100,"E")</f>
        <v>D</v>
      </c>
    </row>
    <row r="82" spans="1:16">
      <c r="A82" s="12">
        <v>81</v>
      </c>
      <c r="B82" s="12" t="s">
        <v>134</v>
      </c>
      <c r="C82" s="12" t="s">
        <v>74</v>
      </c>
      <c r="D82" s="12" t="s">
        <v>188</v>
      </c>
      <c r="E82" s="12" t="s">
        <v>69</v>
      </c>
      <c r="F82" s="12" t="s">
        <v>77</v>
      </c>
      <c r="G82" s="12" t="str">
        <f>VLOOKUP(Table1[[#This Row],[Category]],Code!$C$2:$D$5,2,0)</f>
        <v>O-102</v>
      </c>
      <c r="H82" s="12" t="s">
        <v>93</v>
      </c>
      <c r="I82" s="12" t="s">
        <v>190</v>
      </c>
      <c r="J82" s="12">
        <v>3</v>
      </c>
      <c r="K82" s="12">
        <v>0</v>
      </c>
      <c r="L82" s="13">
        <v>8.0351999999999997</v>
      </c>
      <c r="M82" s="12">
        <f>Table1[[#This Row],[Sales]]*Table1[[#This Row],[Discount]]</f>
        <v>0</v>
      </c>
      <c r="N82" s="12">
        <v>16.740000000000002</v>
      </c>
      <c r="O82" s="12">
        <f>Table1[[#This Row],[Quantity]]*$N$1</f>
        <v>450</v>
      </c>
      <c r="P82" s="12" t="str" cm="1">
        <f t="array" ref="P82">_xlfn.IFS(Table1[[#This Row],[New_Sales]]&gt;=2000,"A",Table1[[#This Row],[New_Sales]]&gt;=1000,"B",Table1[[#This Row],[New_Sales]]&gt;=500,"C",Table1[[#This Row],[New_Sales]]&gt;=100,"D",Table1[[#This Row],[New_Sales]]&lt;100,"E")</f>
        <v>D</v>
      </c>
    </row>
    <row r="83" spans="1:16">
      <c r="A83" s="12">
        <v>82</v>
      </c>
      <c r="B83" s="12" t="s">
        <v>80</v>
      </c>
      <c r="C83" s="12" t="s">
        <v>67</v>
      </c>
      <c r="D83" s="12" t="s">
        <v>75</v>
      </c>
      <c r="E83" s="12" t="s">
        <v>76</v>
      </c>
      <c r="F83" s="12" t="s">
        <v>77</v>
      </c>
      <c r="G83" s="12" t="str">
        <f>VLOOKUP(Table1[[#This Row],[Category]],Code!$C$2:$D$5,2,0)</f>
        <v>O-102</v>
      </c>
      <c r="H83" s="12" t="s">
        <v>88</v>
      </c>
      <c r="I83" s="12" t="s">
        <v>191</v>
      </c>
      <c r="J83" s="12">
        <v>5</v>
      </c>
      <c r="K83" s="12">
        <v>0</v>
      </c>
      <c r="L83" s="13">
        <v>4.1720000000000006</v>
      </c>
      <c r="M83" s="12">
        <f>Table1[[#This Row],[Sales]]*Table1[[#This Row],[Discount]]</f>
        <v>0</v>
      </c>
      <c r="N83" s="12">
        <v>14.9</v>
      </c>
      <c r="O83" s="12">
        <f>Table1[[#This Row],[Quantity]]*$N$1</f>
        <v>750</v>
      </c>
      <c r="P83" s="12" t="str" cm="1">
        <f t="array" ref="P83">_xlfn.IFS(Table1[[#This Row],[New_Sales]]&gt;=2000,"A",Table1[[#This Row],[New_Sales]]&gt;=1000,"B",Table1[[#This Row],[New_Sales]]&gt;=500,"C",Table1[[#This Row],[New_Sales]]&gt;=100,"D",Table1[[#This Row],[New_Sales]]&lt;100,"E")</f>
        <v>C</v>
      </c>
    </row>
    <row r="84" spans="1:16">
      <c r="A84" s="12">
        <v>83</v>
      </c>
      <c r="B84" s="12" t="s">
        <v>80</v>
      </c>
      <c r="C84" s="12" t="s">
        <v>67</v>
      </c>
      <c r="D84" s="12" t="s">
        <v>75</v>
      </c>
      <c r="E84" s="12" t="s">
        <v>76</v>
      </c>
      <c r="F84" s="12" t="s">
        <v>77</v>
      </c>
      <c r="G84" s="12" t="str">
        <f>VLOOKUP(Table1[[#This Row],[Category]],Code!$C$2:$D$5,2,0)</f>
        <v>O-102</v>
      </c>
      <c r="H84" s="12" t="s">
        <v>84</v>
      </c>
      <c r="I84" s="12" t="s">
        <v>192</v>
      </c>
      <c r="J84" s="12">
        <v>1</v>
      </c>
      <c r="K84" s="12">
        <v>0</v>
      </c>
      <c r="L84" s="13">
        <v>6.2030999999999992</v>
      </c>
      <c r="M84" s="12">
        <f>Table1[[#This Row],[Sales]]*Table1[[#This Row],[Discount]]</f>
        <v>0</v>
      </c>
      <c r="N84" s="12">
        <v>21.39</v>
      </c>
      <c r="O84" s="12">
        <f>Table1[[#This Row],[Quantity]]*$N$1</f>
        <v>150</v>
      </c>
      <c r="P84" s="12" t="str" cm="1">
        <f t="array" ref="P84">_xlfn.IFS(Table1[[#This Row],[New_Sales]]&gt;=2000,"A",Table1[[#This Row],[New_Sales]]&gt;=1000,"B",Table1[[#This Row],[New_Sales]]&gt;=500,"C",Table1[[#This Row],[New_Sales]]&gt;=100,"D",Table1[[#This Row],[New_Sales]]&lt;100,"E")</f>
        <v>D</v>
      </c>
    </row>
    <row r="85" spans="1:16">
      <c r="A85" s="12">
        <v>84</v>
      </c>
      <c r="B85" s="12" t="s">
        <v>80</v>
      </c>
      <c r="C85" s="12" t="s">
        <v>74</v>
      </c>
      <c r="D85" s="12" t="s">
        <v>99</v>
      </c>
      <c r="E85" s="12" t="s">
        <v>69</v>
      </c>
      <c r="F85" s="12" t="s">
        <v>77</v>
      </c>
      <c r="G85" s="12" t="str">
        <f>VLOOKUP(Table1[[#This Row],[Category]],Code!$C$2:$D$5,2,0)</f>
        <v>O-102</v>
      </c>
      <c r="H85" s="12" t="s">
        <v>128</v>
      </c>
      <c r="I85" s="12" t="s">
        <v>193</v>
      </c>
      <c r="J85" s="12">
        <v>7</v>
      </c>
      <c r="K85" s="12">
        <v>0.2</v>
      </c>
      <c r="L85" s="13">
        <v>62.807499999999976</v>
      </c>
      <c r="M85" s="12">
        <f>Table1[[#This Row],[Sales]]*Table1[[#This Row],[Discount]]</f>
        <v>40.19680000000001</v>
      </c>
      <c r="N85" s="12">
        <v>200.98400000000004</v>
      </c>
      <c r="O85" s="12">
        <f>Table1[[#This Row],[Quantity]]*$N$1</f>
        <v>1050</v>
      </c>
      <c r="P85" s="12" t="str" cm="1">
        <f t="array" ref="P85">_xlfn.IFS(Table1[[#This Row],[New_Sales]]&gt;=2000,"A",Table1[[#This Row],[New_Sales]]&gt;=1000,"B",Table1[[#This Row],[New_Sales]]&gt;=500,"C",Table1[[#This Row],[New_Sales]]&gt;=100,"D",Table1[[#This Row],[New_Sales]]&lt;100,"E")</f>
        <v>B</v>
      </c>
    </row>
    <row r="86" spans="1:16">
      <c r="A86" s="12">
        <v>85</v>
      </c>
      <c r="B86" s="12" t="s">
        <v>134</v>
      </c>
      <c r="C86" s="12" t="s">
        <v>104</v>
      </c>
      <c r="D86" s="12" t="s">
        <v>141</v>
      </c>
      <c r="E86" s="12" t="s">
        <v>106</v>
      </c>
      <c r="F86" s="12" t="s">
        <v>77</v>
      </c>
      <c r="G86" s="12" t="str">
        <f>VLOOKUP(Table1[[#This Row],[Category]],Code!$C$2:$D$5,2,0)</f>
        <v>O-102</v>
      </c>
      <c r="H86" s="12" t="s">
        <v>84</v>
      </c>
      <c r="I86" s="12" t="s">
        <v>194</v>
      </c>
      <c r="J86" s="12">
        <v>3</v>
      </c>
      <c r="K86" s="12">
        <v>0.2</v>
      </c>
      <c r="L86" s="13">
        <v>-48.954900000000002</v>
      </c>
      <c r="M86" s="12">
        <f>Table1[[#This Row],[Sales]]*Table1[[#This Row],[Discount]]</f>
        <v>46.075200000000002</v>
      </c>
      <c r="N86" s="12">
        <v>230.376</v>
      </c>
      <c r="O86" s="12">
        <f>Table1[[#This Row],[Quantity]]*$N$1</f>
        <v>450</v>
      </c>
      <c r="P86" s="12" t="str" cm="1">
        <f t="array" ref="P86">_xlfn.IFS(Table1[[#This Row],[New_Sales]]&gt;=2000,"A",Table1[[#This Row],[New_Sales]]&gt;=1000,"B",Table1[[#This Row],[New_Sales]]&gt;=500,"C",Table1[[#This Row],[New_Sales]]&gt;=100,"D",Table1[[#This Row],[New_Sales]]&lt;100,"E")</f>
        <v>D</v>
      </c>
    </row>
    <row r="87" spans="1:16">
      <c r="A87" s="12">
        <v>86</v>
      </c>
      <c r="B87" s="12" t="s">
        <v>66</v>
      </c>
      <c r="C87" s="12" t="s">
        <v>67</v>
      </c>
      <c r="D87" s="12" t="s">
        <v>195</v>
      </c>
      <c r="E87" s="12" t="s">
        <v>69</v>
      </c>
      <c r="F87" s="12" t="s">
        <v>70</v>
      </c>
      <c r="G87" s="12" t="str">
        <f>VLOOKUP(Table1[[#This Row],[Category]],Code!$C$2:$D$5,2,0)</f>
        <v>F-101</v>
      </c>
      <c r="H87" s="12" t="s">
        <v>72</v>
      </c>
      <c r="I87" s="12" t="s">
        <v>196</v>
      </c>
      <c r="J87" s="12">
        <v>2</v>
      </c>
      <c r="K87" s="12">
        <v>0</v>
      </c>
      <c r="L87" s="13">
        <v>33.215599999999995</v>
      </c>
      <c r="M87" s="12">
        <f>Table1[[#This Row],[Sales]]*Table1[[#This Row],[Discount]]</f>
        <v>0</v>
      </c>
      <c r="N87" s="12">
        <v>301.95999999999998</v>
      </c>
      <c r="O87" s="12">
        <f>Table1[[#This Row],[Quantity]]*$N$1</f>
        <v>300</v>
      </c>
      <c r="P87" s="12" t="str" cm="1">
        <f t="array" ref="P87">_xlfn.IFS(Table1[[#This Row],[New_Sales]]&gt;=2000,"A",Table1[[#This Row],[New_Sales]]&gt;=1000,"B",Table1[[#This Row],[New_Sales]]&gt;=500,"C",Table1[[#This Row],[New_Sales]]&gt;=100,"D",Table1[[#This Row],[New_Sales]]&lt;100,"E")</f>
        <v>D</v>
      </c>
    </row>
    <row r="88" spans="1:16">
      <c r="A88" s="12">
        <v>87</v>
      </c>
      <c r="B88" s="12" t="s">
        <v>80</v>
      </c>
      <c r="C88" s="12" t="s">
        <v>67</v>
      </c>
      <c r="D88" s="12" t="s">
        <v>145</v>
      </c>
      <c r="E88" s="12" t="s">
        <v>106</v>
      </c>
      <c r="F88" s="12" t="s">
        <v>90</v>
      </c>
      <c r="G88" s="12" t="str">
        <f>VLOOKUP(Table1[[#This Row],[Category]],Code!$C$2:$D$5,2,0)</f>
        <v>T-103</v>
      </c>
      <c r="H88" s="12" t="s">
        <v>123</v>
      </c>
      <c r="I88" s="12" t="s">
        <v>197</v>
      </c>
      <c r="J88" s="12">
        <v>1</v>
      </c>
      <c r="K88" s="12">
        <v>0</v>
      </c>
      <c r="L88" s="13">
        <v>6.796599999999998</v>
      </c>
      <c r="M88" s="12">
        <f>Table1[[#This Row],[Sales]]*Table1[[#This Row],[Discount]]</f>
        <v>0</v>
      </c>
      <c r="N88" s="12">
        <v>19.989999999999998</v>
      </c>
      <c r="O88" s="12">
        <f>Table1[[#This Row],[Quantity]]*$N$1</f>
        <v>150</v>
      </c>
      <c r="P88" s="12" t="str" cm="1">
        <f t="array" ref="P88">_xlfn.IFS(Table1[[#This Row],[New_Sales]]&gt;=2000,"A",Table1[[#This Row],[New_Sales]]&gt;=1000,"B",Table1[[#This Row],[New_Sales]]&gt;=500,"C",Table1[[#This Row],[New_Sales]]&gt;=100,"D",Table1[[#This Row],[New_Sales]]&lt;100,"E")</f>
        <v>D</v>
      </c>
    </row>
    <row r="89" spans="1:16">
      <c r="A89" s="12">
        <v>88</v>
      </c>
      <c r="B89" s="12" t="s">
        <v>80</v>
      </c>
      <c r="C89" s="12" t="s">
        <v>67</v>
      </c>
      <c r="D89" s="12" t="s">
        <v>145</v>
      </c>
      <c r="E89" s="12" t="s">
        <v>106</v>
      </c>
      <c r="F89" s="12" t="s">
        <v>77</v>
      </c>
      <c r="G89" s="12" t="str">
        <f>VLOOKUP(Table1[[#This Row],[Category]],Code!$C$2:$D$5,2,0)</f>
        <v>O-102</v>
      </c>
      <c r="H89" s="12" t="s">
        <v>78</v>
      </c>
      <c r="I89" s="12" t="s">
        <v>198</v>
      </c>
      <c r="J89" s="12">
        <v>2</v>
      </c>
      <c r="K89" s="12">
        <v>0</v>
      </c>
      <c r="L89" s="13">
        <v>2.9567999999999999</v>
      </c>
      <c r="M89" s="12">
        <f>Table1[[#This Row],[Sales]]*Table1[[#This Row],[Discount]]</f>
        <v>0</v>
      </c>
      <c r="N89" s="12">
        <v>6.16</v>
      </c>
      <c r="O89" s="12">
        <f>Table1[[#This Row],[Quantity]]*$N$1</f>
        <v>300</v>
      </c>
      <c r="P89" s="12" t="str" cm="1">
        <f t="array" ref="P89">_xlfn.IFS(Table1[[#This Row],[New_Sales]]&gt;=2000,"A",Table1[[#This Row],[New_Sales]]&gt;=1000,"B",Table1[[#This Row],[New_Sales]]&gt;=500,"C",Table1[[#This Row],[New_Sales]]&gt;=100,"D",Table1[[#This Row],[New_Sales]]&lt;100,"E")</f>
        <v>D</v>
      </c>
    </row>
    <row r="90" spans="1:16">
      <c r="A90" s="12">
        <v>89</v>
      </c>
      <c r="B90" s="12" t="s">
        <v>66</v>
      </c>
      <c r="C90" s="12" t="s">
        <v>104</v>
      </c>
      <c r="D90" s="12" t="s">
        <v>105</v>
      </c>
      <c r="E90" s="12" t="s">
        <v>106</v>
      </c>
      <c r="F90" s="12" t="s">
        <v>77</v>
      </c>
      <c r="G90" s="12" t="str">
        <f>VLOOKUP(Table1[[#This Row],[Category]],Code!$C$2:$D$5,2,0)</f>
        <v>O-102</v>
      </c>
      <c r="H90" s="12" t="s">
        <v>84</v>
      </c>
      <c r="I90" s="12" t="s">
        <v>199</v>
      </c>
      <c r="J90" s="12">
        <v>7</v>
      </c>
      <c r="K90" s="12">
        <v>0.2</v>
      </c>
      <c r="L90" s="13">
        <v>13.857199999999999</v>
      </c>
      <c r="M90" s="12">
        <f>Table1[[#This Row],[Sales]]*Table1[[#This Row],[Discount]]</f>
        <v>31.673600000000008</v>
      </c>
      <c r="N90" s="12">
        <v>158.36800000000002</v>
      </c>
      <c r="O90" s="12">
        <f>Table1[[#This Row],[Quantity]]*$N$1</f>
        <v>1050</v>
      </c>
      <c r="P90" s="12" t="str" cm="1">
        <f t="array" ref="P90">_xlfn.IFS(Table1[[#This Row],[New_Sales]]&gt;=2000,"A",Table1[[#This Row],[New_Sales]]&gt;=1000,"B",Table1[[#This Row],[New_Sales]]&gt;=500,"C",Table1[[#This Row],[New_Sales]]&gt;=100,"D",Table1[[#This Row],[New_Sales]]&lt;100,"E")</f>
        <v>B</v>
      </c>
    </row>
    <row r="91" spans="1:16">
      <c r="A91" s="12">
        <v>90</v>
      </c>
      <c r="B91" s="12" t="s">
        <v>80</v>
      </c>
      <c r="C91" s="12" t="s">
        <v>74</v>
      </c>
      <c r="D91" s="12" t="s">
        <v>75</v>
      </c>
      <c r="E91" s="12" t="s">
        <v>76</v>
      </c>
      <c r="F91" s="12" t="s">
        <v>77</v>
      </c>
      <c r="G91" s="12" t="str">
        <f>VLOOKUP(Table1[[#This Row],[Category]],Code!$C$2:$D$5,2,0)</f>
        <v>O-102</v>
      </c>
      <c r="H91" s="12" t="s">
        <v>88</v>
      </c>
      <c r="I91" s="12" t="s">
        <v>200</v>
      </c>
      <c r="J91" s="12">
        <v>3</v>
      </c>
      <c r="K91" s="12">
        <v>0</v>
      </c>
      <c r="L91" s="13">
        <v>6.6329999999999982</v>
      </c>
      <c r="M91" s="12">
        <f>Table1[[#This Row],[Sales]]*Table1[[#This Row],[Discount]]</f>
        <v>0</v>
      </c>
      <c r="N91" s="12">
        <v>20.100000000000001</v>
      </c>
      <c r="O91" s="12">
        <f>Table1[[#This Row],[Quantity]]*$N$1</f>
        <v>450</v>
      </c>
      <c r="P91" s="12" t="str" cm="1">
        <f t="array" ref="P91">_xlfn.IFS(Table1[[#This Row],[New_Sales]]&gt;=2000,"A",Table1[[#This Row],[New_Sales]]&gt;=1000,"B",Table1[[#This Row],[New_Sales]]&gt;=500,"C",Table1[[#This Row],[New_Sales]]&gt;=100,"D",Table1[[#This Row],[New_Sales]]&lt;100,"E")</f>
        <v>D</v>
      </c>
    </row>
    <row r="92" spans="1:16">
      <c r="A92" s="12">
        <v>91</v>
      </c>
      <c r="B92" s="12" t="s">
        <v>80</v>
      </c>
      <c r="C92" s="12" t="s">
        <v>74</v>
      </c>
      <c r="D92" s="12" t="s">
        <v>75</v>
      </c>
      <c r="E92" s="12" t="s">
        <v>76</v>
      </c>
      <c r="F92" s="12" t="s">
        <v>90</v>
      </c>
      <c r="G92" s="12" t="str">
        <f>VLOOKUP(Table1[[#This Row],[Category]],Code!$C$2:$D$5,2,0)</f>
        <v>T-103</v>
      </c>
      <c r="H92" s="12" t="s">
        <v>91</v>
      </c>
      <c r="I92" s="12" t="s">
        <v>142</v>
      </c>
      <c r="J92" s="12">
        <v>2</v>
      </c>
      <c r="K92" s="12">
        <v>0.2</v>
      </c>
      <c r="L92" s="13">
        <v>8.2781999999999982</v>
      </c>
      <c r="M92" s="12">
        <f>Table1[[#This Row],[Sales]]*Table1[[#This Row],[Discount]]</f>
        <v>14.716800000000001</v>
      </c>
      <c r="N92" s="12">
        <v>73.584000000000003</v>
      </c>
      <c r="O92" s="12">
        <f>Table1[[#This Row],[Quantity]]*$N$1</f>
        <v>300</v>
      </c>
      <c r="P92" s="12" t="str" cm="1">
        <f t="array" ref="P92">_xlfn.IFS(Table1[[#This Row],[New_Sales]]&gt;=2000,"A",Table1[[#This Row],[New_Sales]]&gt;=1000,"B",Table1[[#This Row],[New_Sales]]&gt;=500,"C",Table1[[#This Row],[New_Sales]]&gt;=100,"D",Table1[[#This Row],[New_Sales]]&lt;100,"E")</f>
        <v>D</v>
      </c>
    </row>
    <row r="93" spans="1:16">
      <c r="A93" s="12">
        <v>92</v>
      </c>
      <c r="B93" s="12" t="s">
        <v>80</v>
      </c>
      <c r="C93" s="12" t="s">
        <v>74</v>
      </c>
      <c r="D93" s="12" t="s">
        <v>75</v>
      </c>
      <c r="E93" s="12" t="s">
        <v>76</v>
      </c>
      <c r="F93" s="12" t="s">
        <v>77</v>
      </c>
      <c r="G93" s="12" t="str">
        <f>VLOOKUP(Table1[[#This Row],[Category]],Code!$C$2:$D$5,2,0)</f>
        <v>O-102</v>
      </c>
      <c r="H93" s="12" t="s">
        <v>100</v>
      </c>
      <c r="I93" s="12" t="s">
        <v>201</v>
      </c>
      <c r="J93" s="12">
        <v>1</v>
      </c>
      <c r="K93" s="12">
        <v>0</v>
      </c>
      <c r="L93" s="13">
        <v>3.1104000000000003</v>
      </c>
      <c r="M93" s="12">
        <f>Table1[[#This Row],[Sales]]*Table1[[#This Row],[Discount]]</f>
        <v>0</v>
      </c>
      <c r="N93" s="12">
        <v>6.48</v>
      </c>
      <c r="O93" s="12">
        <f>Table1[[#This Row],[Quantity]]*$N$1</f>
        <v>150</v>
      </c>
      <c r="P93" s="12" t="str" cm="1">
        <f t="array" ref="P93">_xlfn.IFS(Table1[[#This Row],[New_Sales]]&gt;=2000,"A",Table1[[#This Row],[New_Sales]]&gt;=1000,"B",Table1[[#This Row],[New_Sales]]&gt;=500,"C",Table1[[#This Row],[New_Sales]]&gt;=100,"D",Table1[[#This Row],[New_Sales]]&lt;100,"E")</f>
        <v>D</v>
      </c>
    </row>
    <row r="94" spans="1:16">
      <c r="A94" s="12">
        <v>93</v>
      </c>
      <c r="B94" s="12" t="s">
        <v>66</v>
      </c>
      <c r="C94" s="12" t="s">
        <v>67</v>
      </c>
      <c r="D94" s="12" t="s">
        <v>145</v>
      </c>
      <c r="E94" s="12" t="s">
        <v>106</v>
      </c>
      <c r="F94" s="12" t="s">
        <v>77</v>
      </c>
      <c r="G94" s="12" t="str">
        <f>VLOOKUP(Table1[[#This Row],[Category]],Code!$C$2:$D$5,2,0)</f>
        <v>O-102</v>
      </c>
      <c r="H94" s="12" t="s">
        <v>100</v>
      </c>
      <c r="I94" s="12" t="s">
        <v>202</v>
      </c>
      <c r="J94" s="12">
        <v>2</v>
      </c>
      <c r="K94" s="12">
        <v>0</v>
      </c>
      <c r="L94" s="13">
        <v>6.2208000000000006</v>
      </c>
      <c r="M94" s="12">
        <f>Table1[[#This Row],[Sales]]*Table1[[#This Row],[Discount]]</f>
        <v>0</v>
      </c>
      <c r="N94" s="12">
        <v>12.96</v>
      </c>
      <c r="O94" s="12">
        <f>Table1[[#This Row],[Quantity]]*$N$1</f>
        <v>300</v>
      </c>
      <c r="P94" s="12" t="str" cm="1">
        <f t="array" ref="P94">_xlfn.IFS(Table1[[#This Row],[New_Sales]]&gt;=2000,"A",Table1[[#This Row],[New_Sales]]&gt;=1000,"B",Table1[[#This Row],[New_Sales]]&gt;=500,"C",Table1[[#This Row],[New_Sales]]&gt;=100,"D",Table1[[#This Row],[New_Sales]]&lt;100,"E")</f>
        <v>D</v>
      </c>
    </row>
    <row r="95" spans="1:16">
      <c r="A95" s="12">
        <v>94</v>
      </c>
      <c r="B95" s="12" t="s">
        <v>66</v>
      </c>
      <c r="C95" s="12" t="s">
        <v>67</v>
      </c>
      <c r="D95" s="12" t="s">
        <v>145</v>
      </c>
      <c r="E95" s="12" t="s">
        <v>106</v>
      </c>
      <c r="F95" s="12" t="s">
        <v>70</v>
      </c>
      <c r="G95" s="12" t="str">
        <f>VLOOKUP(Table1[[#This Row],[Category]],Code!$C$2:$D$5,2,0)</f>
        <v>F-101</v>
      </c>
      <c r="H95" s="12" t="s">
        <v>86</v>
      </c>
      <c r="I95" s="12" t="s">
        <v>203</v>
      </c>
      <c r="J95" s="12">
        <v>3</v>
      </c>
      <c r="K95" s="12">
        <v>0</v>
      </c>
      <c r="L95" s="13">
        <v>16.535399999999996</v>
      </c>
      <c r="M95" s="12">
        <f>Table1[[#This Row],[Sales]]*Table1[[#This Row],[Discount]]</f>
        <v>0</v>
      </c>
      <c r="N95" s="12">
        <v>53.34</v>
      </c>
      <c r="O95" s="12">
        <f>Table1[[#This Row],[Quantity]]*$N$1</f>
        <v>450</v>
      </c>
      <c r="P95" s="12" t="str" cm="1">
        <f t="array" ref="P95">_xlfn.IFS(Table1[[#This Row],[New_Sales]]&gt;=2000,"A",Table1[[#This Row],[New_Sales]]&gt;=1000,"B",Table1[[#This Row],[New_Sales]]&gt;=500,"C",Table1[[#This Row],[New_Sales]]&gt;=100,"D",Table1[[#This Row],[New_Sales]]&lt;100,"E")</f>
        <v>D</v>
      </c>
    </row>
    <row r="96" spans="1:16">
      <c r="A96" s="12">
        <v>95</v>
      </c>
      <c r="B96" s="12" t="s">
        <v>66</v>
      </c>
      <c r="C96" s="12" t="s">
        <v>67</v>
      </c>
      <c r="D96" s="12" t="s">
        <v>145</v>
      </c>
      <c r="E96" s="12" t="s">
        <v>106</v>
      </c>
      <c r="F96" s="12" t="s">
        <v>77</v>
      </c>
      <c r="G96" s="12" t="str">
        <f>VLOOKUP(Table1[[#This Row],[Category]],Code!$C$2:$D$5,2,0)</f>
        <v>O-102</v>
      </c>
      <c r="H96" s="12" t="s">
        <v>93</v>
      </c>
      <c r="I96" s="12" t="s">
        <v>204</v>
      </c>
      <c r="J96" s="12">
        <v>2</v>
      </c>
      <c r="K96" s="12">
        <v>0</v>
      </c>
      <c r="L96" s="13">
        <v>16.150400000000001</v>
      </c>
      <c r="M96" s="12">
        <f>Table1[[#This Row],[Sales]]*Table1[[#This Row],[Discount]]</f>
        <v>0</v>
      </c>
      <c r="N96" s="12">
        <v>32.96</v>
      </c>
      <c r="O96" s="12">
        <f>Table1[[#This Row],[Quantity]]*$N$1</f>
        <v>300</v>
      </c>
      <c r="P96" s="12" t="str" cm="1">
        <f t="array" ref="P96">_xlfn.IFS(Table1[[#This Row],[New_Sales]]&gt;=2000,"A",Table1[[#This Row],[New_Sales]]&gt;=1000,"B",Table1[[#This Row],[New_Sales]]&gt;=500,"C",Table1[[#This Row],[New_Sales]]&gt;=100,"D",Table1[[#This Row],[New_Sales]]&lt;100,"E")</f>
        <v>D</v>
      </c>
    </row>
    <row r="97" spans="1:16">
      <c r="A97" s="12">
        <v>96</v>
      </c>
      <c r="B97" s="12" t="s">
        <v>80</v>
      </c>
      <c r="C97" s="12" t="s">
        <v>104</v>
      </c>
      <c r="D97" s="12" t="s">
        <v>205</v>
      </c>
      <c r="E97" s="12" t="s">
        <v>76</v>
      </c>
      <c r="F97" s="12" t="s">
        <v>77</v>
      </c>
      <c r="G97" s="12" t="str">
        <f>VLOOKUP(Table1[[#This Row],[Category]],Code!$C$2:$D$5,2,0)</f>
        <v>O-102</v>
      </c>
      <c r="H97" s="12" t="s">
        <v>93</v>
      </c>
      <c r="I97" s="12" t="s">
        <v>206</v>
      </c>
      <c r="J97" s="12">
        <v>1</v>
      </c>
      <c r="K97" s="12">
        <v>0.7</v>
      </c>
      <c r="L97" s="13">
        <v>-3.7880000000000003</v>
      </c>
      <c r="M97" s="12">
        <f>Table1[[#This Row],[Sales]]*Table1[[#This Row],[Discount]]</f>
        <v>3.9774000000000007</v>
      </c>
      <c r="N97" s="12">
        <v>5.6820000000000013</v>
      </c>
      <c r="O97" s="12">
        <f>Table1[[#This Row],[Quantity]]*$N$1</f>
        <v>150</v>
      </c>
      <c r="P97" s="12" t="str" cm="1">
        <f t="array" ref="P97">_xlfn.IFS(Table1[[#This Row],[New_Sales]]&gt;=2000,"A",Table1[[#This Row],[New_Sales]]&gt;=1000,"B",Table1[[#This Row],[New_Sales]]&gt;=500,"C",Table1[[#This Row],[New_Sales]]&gt;=100,"D",Table1[[#This Row],[New_Sales]]&lt;100,"E")</f>
        <v>D</v>
      </c>
    </row>
    <row r="98" spans="1:16">
      <c r="A98" s="12">
        <v>97</v>
      </c>
      <c r="B98" s="12" t="s">
        <v>66</v>
      </c>
      <c r="C98" s="12" t="s">
        <v>104</v>
      </c>
      <c r="D98" s="12" t="s">
        <v>158</v>
      </c>
      <c r="E98" s="12" t="s">
        <v>120</v>
      </c>
      <c r="F98" s="12" t="s">
        <v>70</v>
      </c>
      <c r="G98" s="12" t="str">
        <f>VLOOKUP(Table1[[#This Row],[Category]],Code!$C$2:$D$5,2,0)</f>
        <v>F-101</v>
      </c>
      <c r="H98" s="12" t="s">
        <v>86</v>
      </c>
      <c r="I98" s="12" t="s">
        <v>207</v>
      </c>
      <c r="J98" s="12">
        <v>7</v>
      </c>
      <c r="K98" s="12">
        <v>0</v>
      </c>
      <c r="L98" s="13">
        <v>40.5426</v>
      </c>
      <c r="M98" s="12">
        <f>Table1[[#This Row],[Sales]]*Table1[[#This Row],[Discount]]</f>
        <v>0</v>
      </c>
      <c r="N98" s="12">
        <v>96.53</v>
      </c>
      <c r="O98" s="12">
        <f>Table1[[#This Row],[Quantity]]*$N$1</f>
        <v>1050</v>
      </c>
      <c r="P98" s="12" t="str" cm="1">
        <f t="array" ref="P98">_xlfn.IFS(Table1[[#This Row],[New_Sales]]&gt;=2000,"A",Table1[[#This Row],[New_Sales]]&gt;=1000,"B",Table1[[#This Row],[New_Sales]]&gt;=500,"C",Table1[[#This Row],[New_Sales]]&gt;=100,"D",Table1[[#This Row],[New_Sales]]&lt;100,"E")</f>
        <v>B</v>
      </c>
    </row>
    <row r="99" spans="1:16">
      <c r="A99" s="12">
        <v>98</v>
      </c>
      <c r="B99" s="12" t="s">
        <v>134</v>
      </c>
      <c r="C99" s="12" t="s">
        <v>67</v>
      </c>
      <c r="D99" s="12" t="s">
        <v>75</v>
      </c>
      <c r="E99" s="12" t="s">
        <v>76</v>
      </c>
      <c r="F99" s="12" t="s">
        <v>77</v>
      </c>
      <c r="G99" s="12" t="str">
        <f>VLOOKUP(Table1[[#This Row],[Category]],Code!$C$2:$D$5,2,0)</f>
        <v>O-102</v>
      </c>
      <c r="H99" s="12" t="s">
        <v>93</v>
      </c>
      <c r="I99" s="12" t="s">
        <v>208</v>
      </c>
      <c r="J99" s="12">
        <v>3</v>
      </c>
      <c r="K99" s="12">
        <v>0.2</v>
      </c>
      <c r="L99" s="13">
        <v>17.959199999999999</v>
      </c>
      <c r="M99" s="12">
        <f>Table1[[#This Row],[Sales]]*Table1[[#This Row],[Discount]]</f>
        <v>10.2624</v>
      </c>
      <c r="N99" s="12">
        <v>51.311999999999998</v>
      </c>
      <c r="O99" s="12">
        <f>Table1[[#This Row],[Quantity]]*$N$1</f>
        <v>450</v>
      </c>
      <c r="P99" s="12" t="str" cm="1">
        <f t="array" ref="P99">_xlfn.IFS(Table1[[#This Row],[New_Sales]]&gt;=2000,"A",Table1[[#This Row],[New_Sales]]&gt;=1000,"B",Table1[[#This Row],[New_Sales]]&gt;=500,"C",Table1[[#This Row],[New_Sales]]&gt;=100,"D",Table1[[#This Row],[New_Sales]]&lt;100,"E")</f>
        <v>D</v>
      </c>
    </row>
    <row r="100" spans="1:16">
      <c r="A100" s="12">
        <v>99</v>
      </c>
      <c r="B100" s="12" t="s">
        <v>80</v>
      </c>
      <c r="C100" s="12" t="s">
        <v>74</v>
      </c>
      <c r="D100" s="12" t="s">
        <v>145</v>
      </c>
      <c r="E100" s="12" t="s">
        <v>106</v>
      </c>
      <c r="F100" s="12" t="s">
        <v>77</v>
      </c>
      <c r="G100" s="12" t="str">
        <f>VLOOKUP(Table1[[#This Row],[Category]],Code!$C$2:$D$5,2,0)</f>
        <v>O-102</v>
      </c>
      <c r="H100" s="12" t="s">
        <v>95</v>
      </c>
      <c r="I100" s="12" t="s">
        <v>209</v>
      </c>
      <c r="J100" s="12">
        <v>6</v>
      </c>
      <c r="K100" s="12">
        <v>0</v>
      </c>
      <c r="L100" s="13">
        <v>22.585199999999993</v>
      </c>
      <c r="M100" s="12">
        <f>Table1[[#This Row],[Sales]]*Table1[[#This Row],[Discount]]</f>
        <v>0</v>
      </c>
      <c r="N100" s="12">
        <v>77.88</v>
      </c>
      <c r="O100" s="12">
        <f>Table1[[#This Row],[Quantity]]*$N$1</f>
        <v>900</v>
      </c>
      <c r="P100" s="12" t="str" cm="1">
        <f t="array" ref="P100">_xlfn.IFS(Table1[[#This Row],[New_Sales]]&gt;=2000,"A",Table1[[#This Row],[New_Sales]]&gt;=1000,"B",Table1[[#This Row],[New_Sales]]&gt;=500,"C",Table1[[#This Row],[New_Sales]]&gt;=100,"D",Table1[[#This Row],[New_Sales]]&lt;100,"E")</f>
        <v>C</v>
      </c>
    </row>
    <row r="101" spans="1:16">
      <c r="A101" s="12">
        <v>100</v>
      </c>
      <c r="B101" s="12" t="s">
        <v>80</v>
      </c>
      <c r="C101" s="12" t="s">
        <v>104</v>
      </c>
      <c r="D101" s="12" t="s">
        <v>141</v>
      </c>
      <c r="E101" s="12" t="s">
        <v>106</v>
      </c>
      <c r="F101" s="12" t="s">
        <v>77</v>
      </c>
      <c r="G101" s="12" t="str">
        <f>VLOOKUP(Table1[[#This Row],[Category]],Code!$C$2:$D$5,2,0)</f>
        <v>O-102</v>
      </c>
      <c r="H101" s="12" t="s">
        <v>100</v>
      </c>
      <c r="I101" s="12" t="s">
        <v>210</v>
      </c>
      <c r="J101" s="12">
        <v>7</v>
      </c>
      <c r="K101" s="12">
        <v>0.2</v>
      </c>
      <c r="L101" s="13">
        <v>22.618399999999994</v>
      </c>
      <c r="M101" s="12">
        <f>Table1[[#This Row],[Sales]]*Table1[[#This Row],[Discount]]</f>
        <v>12.924799999999999</v>
      </c>
      <c r="N101" s="12">
        <v>64.623999999999995</v>
      </c>
      <c r="O101" s="12">
        <f>Table1[[#This Row],[Quantity]]*$N$1</f>
        <v>1050</v>
      </c>
      <c r="P101" s="12" t="str" cm="1">
        <f t="array" ref="P101">_xlfn.IFS(Table1[[#This Row],[New_Sales]]&gt;=2000,"A",Table1[[#This Row],[New_Sales]]&gt;=1000,"B",Table1[[#This Row],[New_Sales]]&gt;=500,"C",Table1[[#This Row],[New_Sales]]&gt;=100,"D",Table1[[#This Row],[New_Sales]]&lt;100,"E")</f>
        <v>B</v>
      </c>
    </row>
    <row r="102" spans="1:16">
      <c r="A102" s="12">
        <v>101</v>
      </c>
      <c r="B102" s="12" t="s">
        <v>80</v>
      </c>
      <c r="C102" s="12" t="s">
        <v>104</v>
      </c>
      <c r="D102" s="12" t="s">
        <v>141</v>
      </c>
      <c r="E102" s="12" t="s">
        <v>106</v>
      </c>
      <c r="F102" s="12" t="s">
        <v>90</v>
      </c>
      <c r="G102" s="12" t="str">
        <f>VLOOKUP(Table1[[#This Row],[Category]],Code!$C$2:$D$5,2,0)</f>
        <v>T-103</v>
      </c>
      <c r="H102" s="12" t="s">
        <v>123</v>
      </c>
      <c r="I102" s="12" t="s">
        <v>211</v>
      </c>
      <c r="J102" s="12">
        <v>3</v>
      </c>
      <c r="K102" s="12">
        <v>0.2</v>
      </c>
      <c r="L102" s="13">
        <v>-10.797300000000011</v>
      </c>
      <c r="M102" s="12">
        <f>Table1[[#This Row],[Sales]]*Table1[[#This Row],[Discount]]</f>
        <v>19.195200000000003</v>
      </c>
      <c r="N102" s="12">
        <v>95.976000000000013</v>
      </c>
      <c r="O102" s="12">
        <f>Table1[[#This Row],[Quantity]]*$N$1</f>
        <v>450</v>
      </c>
      <c r="P102" s="12" t="str" cm="1">
        <f t="array" ref="P102">_xlfn.IFS(Table1[[#This Row],[New_Sales]]&gt;=2000,"A",Table1[[#This Row],[New_Sales]]&gt;=1000,"B",Table1[[#This Row],[New_Sales]]&gt;=500,"C",Table1[[#This Row],[New_Sales]]&gt;=100,"D",Table1[[#This Row],[New_Sales]]&lt;100,"E")</f>
        <v>D</v>
      </c>
    </row>
    <row r="103" spans="1:16">
      <c r="A103" s="12">
        <v>102</v>
      </c>
      <c r="B103" s="12" t="s">
        <v>80</v>
      </c>
      <c r="C103" s="12" t="s">
        <v>104</v>
      </c>
      <c r="D103" s="12" t="s">
        <v>141</v>
      </c>
      <c r="E103" s="12" t="s">
        <v>106</v>
      </c>
      <c r="F103" s="12" t="s">
        <v>77</v>
      </c>
      <c r="G103" s="12" t="str">
        <f>VLOOKUP(Table1[[#This Row],[Category]],Code!$C$2:$D$5,2,0)</f>
        <v>O-102</v>
      </c>
      <c r="H103" s="12" t="s">
        <v>93</v>
      </c>
      <c r="I103" s="12" t="s">
        <v>212</v>
      </c>
      <c r="J103" s="12">
        <v>3</v>
      </c>
      <c r="K103" s="12">
        <v>0.8</v>
      </c>
      <c r="L103" s="13">
        <v>-3.0396000000000001</v>
      </c>
      <c r="M103" s="12">
        <f>Table1[[#This Row],[Sales]]*Table1[[#This Row],[Discount]]</f>
        <v>1.4303999999999997</v>
      </c>
      <c r="N103" s="12">
        <v>1.7879999999999996</v>
      </c>
      <c r="O103" s="12">
        <f>Table1[[#This Row],[Quantity]]*$N$1</f>
        <v>450</v>
      </c>
      <c r="P103" s="12" t="str" cm="1">
        <f t="array" ref="P103">_xlfn.IFS(Table1[[#This Row],[New_Sales]]&gt;=2000,"A",Table1[[#This Row],[New_Sales]]&gt;=1000,"B",Table1[[#This Row],[New_Sales]]&gt;=500,"C",Table1[[#This Row],[New_Sales]]&gt;=100,"D",Table1[[#This Row],[New_Sales]]&lt;100,"E")</f>
        <v>D</v>
      </c>
    </row>
    <row r="104" spans="1:16">
      <c r="A104" s="12">
        <v>103</v>
      </c>
      <c r="B104" s="12" t="s">
        <v>66</v>
      </c>
      <c r="C104" s="12" t="s">
        <v>67</v>
      </c>
      <c r="D104" s="12" t="s">
        <v>145</v>
      </c>
      <c r="E104" s="12" t="s">
        <v>106</v>
      </c>
      <c r="F104" s="12" t="s">
        <v>77</v>
      </c>
      <c r="G104" s="12" t="str">
        <f>VLOOKUP(Table1[[#This Row],[Category]],Code!$C$2:$D$5,2,0)</f>
        <v>O-102</v>
      </c>
      <c r="H104" s="12" t="s">
        <v>100</v>
      </c>
      <c r="I104" s="12" t="s">
        <v>213</v>
      </c>
      <c r="J104" s="12">
        <v>4</v>
      </c>
      <c r="K104" s="12">
        <v>0</v>
      </c>
      <c r="L104" s="13">
        <v>11.720800000000001</v>
      </c>
      <c r="M104" s="12">
        <f>Table1[[#This Row],[Sales]]*Table1[[#This Row],[Discount]]</f>
        <v>0</v>
      </c>
      <c r="N104" s="12">
        <v>23.92</v>
      </c>
      <c r="O104" s="12">
        <f>Table1[[#This Row],[Quantity]]*$N$1</f>
        <v>600</v>
      </c>
      <c r="P104" s="12" t="str" cm="1">
        <f t="array" ref="P104">_xlfn.IFS(Table1[[#This Row],[New_Sales]]&gt;=2000,"A",Table1[[#This Row],[New_Sales]]&gt;=1000,"B",Table1[[#This Row],[New_Sales]]&gt;=500,"C",Table1[[#This Row],[New_Sales]]&gt;=100,"D",Table1[[#This Row],[New_Sales]]&lt;100,"E")</f>
        <v>C</v>
      </c>
    </row>
    <row r="105" spans="1:16">
      <c r="A105" s="12">
        <v>104</v>
      </c>
      <c r="B105" s="12" t="s">
        <v>80</v>
      </c>
      <c r="C105" s="12" t="s">
        <v>67</v>
      </c>
      <c r="D105" s="12" t="s">
        <v>214</v>
      </c>
      <c r="E105" s="12" t="s">
        <v>76</v>
      </c>
      <c r="F105" s="12" t="s">
        <v>90</v>
      </c>
      <c r="G105" s="12" t="str">
        <f>VLOOKUP(Table1[[#This Row],[Category]],Code!$C$2:$D$5,2,0)</f>
        <v>T-103</v>
      </c>
      <c r="H105" s="12" t="s">
        <v>123</v>
      </c>
      <c r="I105" s="12" t="s">
        <v>215</v>
      </c>
      <c r="J105" s="12">
        <v>6</v>
      </c>
      <c r="K105" s="12">
        <v>0.2</v>
      </c>
      <c r="L105" s="13">
        <v>-26.875800000000012</v>
      </c>
      <c r="M105" s="12">
        <f>Table1[[#This Row],[Sales]]*Table1[[#This Row],[Discount]]</f>
        <v>47.779200000000003</v>
      </c>
      <c r="N105" s="12">
        <v>238.89600000000002</v>
      </c>
      <c r="O105" s="12">
        <f>Table1[[#This Row],[Quantity]]*$N$1</f>
        <v>900</v>
      </c>
      <c r="P105" s="12" t="str" cm="1">
        <f t="array" ref="P105">_xlfn.IFS(Table1[[#This Row],[New_Sales]]&gt;=2000,"A",Table1[[#This Row],[New_Sales]]&gt;=1000,"B",Table1[[#This Row],[New_Sales]]&gt;=500,"C",Table1[[#This Row],[New_Sales]]&gt;=100,"D",Table1[[#This Row],[New_Sales]]&lt;100,"E")</f>
        <v>C</v>
      </c>
    </row>
    <row r="106" spans="1:16">
      <c r="A106" s="12">
        <v>105</v>
      </c>
      <c r="B106" s="12" t="s">
        <v>80</v>
      </c>
      <c r="C106" s="12" t="s">
        <v>67</v>
      </c>
      <c r="D106" s="12" t="s">
        <v>214</v>
      </c>
      <c r="E106" s="12" t="s">
        <v>76</v>
      </c>
      <c r="F106" s="12" t="s">
        <v>70</v>
      </c>
      <c r="G106" s="12" t="str">
        <f>VLOOKUP(Table1[[#This Row],[Category]],Code!$C$2:$D$5,2,0)</f>
        <v>F-101</v>
      </c>
      <c r="H106" s="12" t="s">
        <v>86</v>
      </c>
      <c r="I106" s="12" t="s">
        <v>216</v>
      </c>
      <c r="J106" s="12">
        <v>3</v>
      </c>
      <c r="K106" s="12">
        <v>0.2</v>
      </c>
      <c r="L106" s="13">
        <v>-3.8385000000000105</v>
      </c>
      <c r="M106" s="12">
        <f>Table1[[#This Row],[Sales]]*Table1[[#This Row],[Discount]]</f>
        <v>20.471999999999998</v>
      </c>
      <c r="N106" s="12">
        <v>102.35999999999999</v>
      </c>
      <c r="O106" s="12">
        <f>Table1[[#This Row],[Quantity]]*$N$1</f>
        <v>450</v>
      </c>
      <c r="P106" s="12" t="str" cm="1">
        <f t="array" ref="P106">_xlfn.IFS(Table1[[#This Row],[New_Sales]]&gt;=2000,"A",Table1[[#This Row],[New_Sales]]&gt;=1000,"B",Table1[[#This Row],[New_Sales]]&gt;=500,"C",Table1[[#This Row],[New_Sales]]&gt;=100,"D",Table1[[#This Row],[New_Sales]]&lt;100,"E")</f>
        <v>D</v>
      </c>
    </row>
    <row r="107" spans="1:16">
      <c r="A107" s="12">
        <v>106</v>
      </c>
      <c r="B107" s="12" t="s">
        <v>80</v>
      </c>
      <c r="C107" s="12" t="s">
        <v>67</v>
      </c>
      <c r="D107" s="12" t="s">
        <v>214</v>
      </c>
      <c r="E107" s="12" t="s">
        <v>76</v>
      </c>
      <c r="F107" s="12" t="s">
        <v>77</v>
      </c>
      <c r="G107" s="12" t="str">
        <f>VLOOKUP(Table1[[#This Row],[Category]],Code!$C$2:$D$5,2,0)</f>
        <v>O-102</v>
      </c>
      <c r="H107" s="12" t="s">
        <v>93</v>
      </c>
      <c r="I107" s="12" t="s">
        <v>217</v>
      </c>
      <c r="J107" s="12">
        <v>3</v>
      </c>
      <c r="K107" s="12">
        <v>0.7</v>
      </c>
      <c r="L107" s="13">
        <v>-25.817399999999999</v>
      </c>
      <c r="M107" s="12">
        <f>Table1[[#This Row],[Sales]]*Table1[[#This Row],[Discount]]</f>
        <v>25.817400000000003</v>
      </c>
      <c r="N107" s="12">
        <v>36.882000000000005</v>
      </c>
      <c r="O107" s="12">
        <f>Table1[[#This Row],[Quantity]]*$N$1</f>
        <v>450</v>
      </c>
      <c r="P107" s="12" t="str" cm="1">
        <f t="array" ref="P107">_xlfn.IFS(Table1[[#This Row],[New_Sales]]&gt;=2000,"A",Table1[[#This Row],[New_Sales]]&gt;=1000,"B",Table1[[#This Row],[New_Sales]]&gt;=500,"C",Table1[[#This Row],[New_Sales]]&gt;=100,"D",Table1[[#This Row],[New_Sales]]&lt;100,"E")</f>
        <v>D</v>
      </c>
    </row>
    <row r="108" spans="1:16">
      <c r="A108" s="12">
        <v>107</v>
      </c>
      <c r="B108" s="12" t="s">
        <v>80</v>
      </c>
      <c r="C108" s="12" t="s">
        <v>67</v>
      </c>
      <c r="D108" s="12" t="s">
        <v>99</v>
      </c>
      <c r="E108" s="12" t="s">
        <v>69</v>
      </c>
      <c r="F108" s="12" t="s">
        <v>90</v>
      </c>
      <c r="G108" s="12" t="str">
        <f>VLOOKUP(Table1[[#This Row],[Category]],Code!$C$2:$D$5,2,0)</f>
        <v>T-103</v>
      </c>
      <c r="H108" s="12" t="s">
        <v>123</v>
      </c>
      <c r="I108" s="12" t="s">
        <v>218</v>
      </c>
      <c r="J108" s="12">
        <v>8</v>
      </c>
      <c r="K108" s="12">
        <v>0.2</v>
      </c>
      <c r="L108" s="13">
        <v>17.601600000000001</v>
      </c>
      <c r="M108" s="12">
        <f>Table1[[#This Row],[Sales]]*Table1[[#This Row],[Discount]]</f>
        <v>14.822400000000002</v>
      </c>
      <c r="N108" s="12">
        <v>74.112000000000009</v>
      </c>
      <c r="O108" s="12">
        <f>Table1[[#This Row],[Quantity]]*$N$1</f>
        <v>1200</v>
      </c>
      <c r="P108" s="12" t="str" cm="1">
        <f t="array" ref="P108">_xlfn.IFS(Table1[[#This Row],[New_Sales]]&gt;=2000,"A",Table1[[#This Row],[New_Sales]]&gt;=1000,"B",Table1[[#This Row],[New_Sales]]&gt;=500,"C",Table1[[#This Row],[New_Sales]]&gt;=100,"D",Table1[[#This Row],[New_Sales]]&lt;100,"E")</f>
        <v>B</v>
      </c>
    </row>
    <row r="109" spans="1:16">
      <c r="A109" s="12">
        <v>108</v>
      </c>
      <c r="B109" s="12" t="s">
        <v>80</v>
      </c>
      <c r="C109" s="12" t="s">
        <v>67</v>
      </c>
      <c r="D109" s="12" t="s">
        <v>99</v>
      </c>
      <c r="E109" s="12" t="s">
        <v>69</v>
      </c>
      <c r="F109" s="12" t="s">
        <v>90</v>
      </c>
      <c r="G109" s="12" t="str">
        <f>VLOOKUP(Table1[[#This Row],[Category]],Code!$C$2:$D$5,2,0)</f>
        <v>T-103</v>
      </c>
      <c r="H109" s="12" t="s">
        <v>91</v>
      </c>
      <c r="I109" s="12" t="s">
        <v>219</v>
      </c>
      <c r="J109" s="12">
        <v>1</v>
      </c>
      <c r="K109" s="12">
        <v>0.2</v>
      </c>
      <c r="L109" s="13">
        <v>2.0993999999999993</v>
      </c>
      <c r="M109" s="12">
        <f>Table1[[#This Row],[Sales]]*Table1[[#This Row],[Discount]]</f>
        <v>5.5984000000000016</v>
      </c>
      <c r="N109" s="12">
        <v>27.992000000000004</v>
      </c>
      <c r="O109" s="12">
        <f>Table1[[#This Row],[Quantity]]*$N$1</f>
        <v>150</v>
      </c>
      <c r="P109" s="12" t="str" cm="1">
        <f t="array" ref="P109">_xlfn.IFS(Table1[[#This Row],[New_Sales]]&gt;=2000,"A",Table1[[#This Row],[New_Sales]]&gt;=1000,"B",Table1[[#This Row],[New_Sales]]&gt;=500,"C",Table1[[#This Row],[New_Sales]]&gt;=100,"D",Table1[[#This Row],[New_Sales]]&lt;100,"E")</f>
        <v>D</v>
      </c>
    </row>
    <row r="110" spans="1:16">
      <c r="A110" s="12">
        <v>109</v>
      </c>
      <c r="B110" s="12" t="s">
        <v>80</v>
      </c>
      <c r="C110" s="12" t="s">
        <v>67</v>
      </c>
      <c r="D110" s="12" t="s">
        <v>99</v>
      </c>
      <c r="E110" s="12" t="s">
        <v>69</v>
      </c>
      <c r="F110" s="12" t="s">
        <v>77</v>
      </c>
      <c r="G110" s="12" t="str">
        <f>VLOOKUP(Table1[[#This Row],[Category]],Code!$C$2:$D$5,2,0)</f>
        <v>O-102</v>
      </c>
      <c r="H110" s="12" t="s">
        <v>88</v>
      </c>
      <c r="I110" s="12" t="s">
        <v>220</v>
      </c>
      <c r="J110" s="12">
        <v>1</v>
      </c>
      <c r="K110" s="12">
        <v>0.2</v>
      </c>
      <c r="L110" s="13">
        <v>1.0737999999999999</v>
      </c>
      <c r="M110" s="12">
        <f>Table1[[#This Row],[Sales]]*Table1[[#This Row],[Discount]]</f>
        <v>0.66080000000000005</v>
      </c>
      <c r="N110" s="12">
        <v>3.3040000000000003</v>
      </c>
      <c r="O110" s="12">
        <f>Table1[[#This Row],[Quantity]]*$N$1</f>
        <v>150</v>
      </c>
      <c r="P110" s="12" t="str" cm="1">
        <f t="array" ref="P110">_xlfn.IFS(Table1[[#This Row],[New_Sales]]&gt;=2000,"A",Table1[[#This Row],[New_Sales]]&gt;=1000,"B",Table1[[#This Row],[New_Sales]]&gt;=500,"C",Table1[[#This Row],[New_Sales]]&gt;=100,"D",Table1[[#This Row],[New_Sales]]&lt;100,"E")</f>
        <v>D</v>
      </c>
    </row>
    <row r="111" spans="1:16">
      <c r="A111" s="12">
        <v>110</v>
      </c>
      <c r="B111" s="12" t="s">
        <v>80</v>
      </c>
      <c r="C111" s="12" t="s">
        <v>104</v>
      </c>
      <c r="D111" s="12" t="s">
        <v>141</v>
      </c>
      <c r="E111" s="12" t="s">
        <v>106</v>
      </c>
      <c r="F111" s="12" t="s">
        <v>90</v>
      </c>
      <c r="G111" s="12" t="str">
        <f>VLOOKUP(Table1[[#This Row],[Category]],Code!$C$2:$D$5,2,0)</f>
        <v>T-103</v>
      </c>
      <c r="H111" s="12" t="s">
        <v>123</v>
      </c>
      <c r="I111" s="12" t="s">
        <v>221</v>
      </c>
      <c r="J111" s="12">
        <v>5</v>
      </c>
      <c r="K111" s="12">
        <v>0.2</v>
      </c>
      <c r="L111" s="13">
        <v>67.991999999999962</v>
      </c>
      <c r="M111" s="12">
        <f>Table1[[#This Row],[Sales]]*Table1[[#This Row],[Discount]]</f>
        <v>67.992000000000004</v>
      </c>
      <c r="N111" s="12">
        <v>339.96000000000004</v>
      </c>
      <c r="O111" s="12">
        <f>Table1[[#This Row],[Quantity]]*$N$1</f>
        <v>750</v>
      </c>
      <c r="P111" s="12" t="str" cm="1">
        <f t="array" ref="P111">_xlfn.IFS(Table1[[#This Row],[New_Sales]]&gt;=2000,"A",Table1[[#This Row],[New_Sales]]&gt;=1000,"B",Table1[[#This Row],[New_Sales]]&gt;=500,"C",Table1[[#This Row],[New_Sales]]&gt;=100,"D",Table1[[#This Row],[New_Sales]]&lt;100,"E")</f>
        <v>C</v>
      </c>
    </row>
    <row r="112" spans="1:16">
      <c r="A112" s="12">
        <v>111</v>
      </c>
      <c r="B112" s="12" t="s">
        <v>80</v>
      </c>
      <c r="C112" s="12" t="s">
        <v>74</v>
      </c>
      <c r="D112" s="12" t="s">
        <v>158</v>
      </c>
      <c r="E112" s="12" t="s">
        <v>120</v>
      </c>
      <c r="F112" s="12" t="s">
        <v>70</v>
      </c>
      <c r="G112" s="12" t="str">
        <f>VLOOKUP(Table1[[#This Row],[Category]],Code!$C$2:$D$5,2,0)</f>
        <v>F-101</v>
      </c>
      <c r="H112" s="12" t="s">
        <v>86</v>
      </c>
      <c r="I112" s="12" t="s">
        <v>222</v>
      </c>
      <c r="J112" s="12">
        <v>2</v>
      </c>
      <c r="K112" s="12">
        <v>0</v>
      </c>
      <c r="L112" s="13">
        <v>10.909600000000001</v>
      </c>
      <c r="M112" s="12">
        <f>Table1[[#This Row],[Sales]]*Table1[[#This Row],[Discount]]</f>
        <v>0</v>
      </c>
      <c r="N112" s="12">
        <v>41.96</v>
      </c>
      <c r="O112" s="12">
        <f>Table1[[#This Row],[Quantity]]*$N$1</f>
        <v>300</v>
      </c>
      <c r="P112" s="12" t="str" cm="1">
        <f t="array" ref="P112">_xlfn.IFS(Table1[[#This Row],[New_Sales]]&gt;=2000,"A",Table1[[#This Row],[New_Sales]]&gt;=1000,"B",Table1[[#This Row],[New_Sales]]&gt;=500,"C",Table1[[#This Row],[New_Sales]]&gt;=100,"D",Table1[[#This Row],[New_Sales]]&lt;100,"E")</f>
        <v>D</v>
      </c>
    </row>
    <row r="113" spans="1:16">
      <c r="A113" s="12">
        <v>112</v>
      </c>
      <c r="B113" s="12" t="s">
        <v>80</v>
      </c>
      <c r="C113" s="12" t="s">
        <v>67</v>
      </c>
      <c r="D113" s="12" t="s">
        <v>223</v>
      </c>
      <c r="E113" s="12" t="s">
        <v>106</v>
      </c>
      <c r="F113" s="12" t="s">
        <v>77</v>
      </c>
      <c r="G113" s="12" t="str">
        <f>VLOOKUP(Table1[[#This Row],[Category]],Code!$C$2:$D$5,2,0)</f>
        <v>O-102</v>
      </c>
      <c r="H113" s="12" t="s">
        <v>88</v>
      </c>
      <c r="I113" s="12" t="s">
        <v>224</v>
      </c>
      <c r="J113" s="12">
        <v>2</v>
      </c>
      <c r="K113" s="12">
        <v>0</v>
      </c>
      <c r="L113" s="13">
        <v>22.78799999999999</v>
      </c>
      <c r="M113" s="12">
        <f>Table1[[#This Row],[Sales]]*Table1[[#This Row],[Discount]]</f>
        <v>0</v>
      </c>
      <c r="N113" s="12">
        <v>75.959999999999994</v>
      </c>
      <c r="O113" s="12">
        <f>Table1[[#This Row],[Quantity]]*$N$1</f>
        <v>300</v>
      </c>
      <c r="P113" s="12" t="str" cm="1">
        <f t="array" ref="P113">_xlfn.IFS(Table1[[#This Row],[New_Sales]]&gt;=2000,"A",Table1[[#This Row],[New_Sales]]&gt;=1000,"B",Table1[[#This Row],[New_Sales]]&gt;=500,"C",Table1[[#This Row],[New_Sales]]&gt;=100,"D",Table1[[#This Row],[New_Sales]]&lt;100,"E")</f>
        <v>D</v>
      </c>
    </row>
    <row r="114" spans="1:16">
      <c r="A114" s="12">
        <v>113</v>
      </c>
      <c r="B114" s="12" t="s">
        <v>80</v>
      </c>
      <c r="C114" s="12" t="s">
        <v>67</v>
      </c>
      <c r="D114" s="12" t="s">
        <v>223</v>
      </c>
      <c r="E114" s="12" t="s">
        <v>106</v>
      </c>
      <c r="F114" s="12" t="s">
        <v>77</v>
      </c>
      <c r="G114" s="12" t="str">
        <f>VLOOKUP(Table1[[#This Row],[Category]],Code!$C$2:$D$5,2,0)</f>
        <v>O-102</v>
      </c>
      <c r="H114" s="12" t="s">
        <v>93</v>
      </c>
      <c r="I114" s="12" t="s">
        <v>225</v>
      </c>
      <c r="J114" s="12">
        <v>6</v>
      </c>
      <c r="K114" s="12">
        <v>0</v>
      </c>
      <c r="L114" s="13">
        <v>13.3476</v>
      </c>
      <c r="M114" s="12">
        <f>Table1[[#This Row],[Sales]]*Table1[[#This Row],[Discount]]</f>
        <v>0</v>
      </c>
      <c r="N114" s="12">
        <v>27.240000000000002</v>
      </c>
      <c r="O114" s="12">
        <f>Table1[[#This Row],[Quantity]]*$N$1</f>
        <v>900</v>
      </c>
      <c r="P114" s="12" t="str" cm="1">
        <f t="array" ref="P114">_xlfn.IFS(Table1[[#This Row],[New_Sales]]&gt;=2000,"A",Table1[[#This Row],[New_Sales]]&gt;=1000,"B",Table1[[#This Row],[New_Sales]]&gt;=500,"C",Table1[[#This Row],[New_Sales]]&gt;=100,"D",Table1[[#This Row],[New_Sales]]&lt;100,"E")</f>
        <v>C</v>
      </c>
    </row>
    <row r="115" spans="1:16">
      <c r="A115" s="12">
        <v>114</v>
      </c>
      <c r="B115" s="12" t="s">
        <v>66</v>
      </c>
      <c r="C115" s="12" t="s">
        <v>67</v>
      </c>
      <c r="D115" s="12" t="s">
        <v>226</v>
      </c>
      <c r="E115" s="12" t="s">
        <v>120</v>
      </c>
      <c r="F115" s="12" t="s">
        <v>77</v>
      </c>
      <c r="G115" s="12" t="str">
        <f>VLOOKUP(Table1[[#This Row],[Category]],Code!$C$2:$D$5,2,0)</f>
        <v>O-102</v>
      </c>
      <c r="H115" s="12" t="s">
        <v>159</v>
      </c>
      <c r="I115" s="12" t="s">
        <v>227</v>
      </c>
      <c r="J115" s="12">
        <v>14</v>
      </c>
      <c r="K115" s="12">
        <v>0.2</v>
      </c>
      <c r="L115" s="13">
        <v>14.534799999999997</v>
      </c>
      <c r="M115" s="12">
        <f>Table1[[#This Row],[Sales]]*Table1[[#This Row],[Discount]]</f>
        <v>8.0192000000000014</v>
      </c>
      <c r="N115" s="12">
        <v>40.096000000000004</v>
      </c>
      <c r="O115" s="12">
        <f>Table1[[#This Row],[Quantity]]*$N$1</f>
        <v>2100</v>
      </c>
      <c r="P115" s="12" t="str" cm="1">
        <f t="array" ref="P115">_xlfn.IFS(Table1[[#This Row],[New_Sales]]&gt;=2000,"A",Table1[[#This Row],[New_Sales]]&gt;=1000,"B",Table1[[#This Row],[New_Sales]]&gt;=500,"C",Table1[[#This Row],[New_Sales]]&gt;=100,"D",Table1[[#This Row],[New_Sales]]&lt;100,"E")</f>
        <v>A</v>
      </c>
    </row>
    <row r="116" spans="1:16">
      <c r="A116" s="12">
        <v>115</v>
      </c>
      <c r="B116" s="12" t="s">
        <v>66</v>
      </c>
      <c r="C116" s="12" t="s">
        <v>67</v>
      </c>
      <c r="D116" s="12" t="s">
        <v>226</v>
      </c>
      <c r="E116" s="12" t="s">
        <v>120</v>
      </c>
      <c r="F116" s="12" t="s">
        <v>77</v>
      </c>
      <c r="G116" s="12" t="str">
        <f>VLOOKUP(Table1[[#This Row],[Category]],Code!$C$2:$D$5,2,0)</f>
        <v>O-102</v>
      </c>
      <c r="H116" s="12" t="s">
        <v>128</v>
      </c>
      <c r="I116" s="12" t="s">
        <v>228</v>
      </c>
      <c r="J116" s="12">
        <v>2</v>
      </c>
      <c r="K116" s="12">
        <v>0.2</v>
      </c>
      <c r="L116" s="13">
        <v>1.6519999999999997</v>
      </c>
      <c r="M116" s="12">
        <f>Table1[[#This Row],[Sales]]*Table1[[#This Row],[Discount]]</f>
        <v>0.94400000000000017</v>
      </c>
      <c r="N116" s="12">
        <v>4.7200000000000006</v>
      </c>
      <c r="O116" s="12">
        <f>Table1[[#This Row],[Quantity]]*$N$1</f>
        <v>300</v>
      </c>
      <c r="P116" s="12" t="str" cm="1">
        <f t="array" ref="P116">_xlfn.IFS(Table1[[#This Row],[New_Sales]]&gt;=2000,"A",Table1[[#This Row],[New_Sales]]&gt;=1000,"B",Table1[[#This Row],[New_Sales]]&gt;=500,"C",Table1[[#This Row],[New_Sales]]&gt;=100,"D",Table1[[#This Row],[New_Sales]]&lt;100,"E")</f>
        <v>D</v>
      </c>
    </row>
    <row r="117" spans="1:16">
      <c r="A117" s="12">
        <v>116</v>
      </c>
      <c r="B117" s="12" t="s">
        <v>66</v>
      </c>
      <c r="C117" s="12" t="s">
        <v>67</v>
      </c>
      <c r="D117" s="12" t="s">
        <v>226</v>
      </c>
      <c r="E117" s="12" t="s">
        <v>120</v>
      </c>
      <c r="F117" s="12" t="s">
        <v>77</v>
      </c>
      <c r="G117" s="12" t="str">
        <f>VLOOKUP(Table1[[#This Row],[Category]],Code!$C$2:$D$5,2,0)</f>
        <v>O-102</v>
      </c>
      <c r="H117" s="12" t="s">
        <v>100</v>
      </c>
      <c r="I117" s="12" t="s">
        <v>229</v>
      </c>
      <c r="J117" s="12">
        <v>3</v>
      </c>
      <c r="K117" s="12">
        <v>0.2</v>
      </c>
      <c r="L117" s="13">
        <v>7.4924999999999988</v>
      </c>
      <c r="M117" s="12">
        <f>Table1[[#This Row],[Sales]]*Table1[[#This Row],[Discount]]</f>
        <v>4.7952000000000004</v>
      </c>
      <c r="N117" s="12">
        <v>23.976000000000003</v>
      </c>
      <c r="O117" s="12">
        <f>Table1[[#This Row],[Quantity]]*$N$1</f>
        <v>450</v>
      </c>
      <c r="P117" s="12" t="str" cm="1">
        <f t="array" ref="P117">_xlfn.IFS(Table1[[#This Row],[New_Sales]]&gt;=2000,"A",Table1[[#This Row],[New_Sales]]&gt;=1000,"B",Table1[[#This Row],[New_Sales]]&gt;=500,"C",Table1[[#This Row],[New_Sales]]&gt;=100,"D",Table1[[#This Row],[New_Sales]]&lt;100,"E")</f>
        <v>D</v>
      </c>
    </row>
    <row r="118" spans="1:16">
      <c r="A118" s="12">
        <v>117</v>
      </c>
      <c r="B118" s="12" t="s">
        <v>66</v>
      </c>
      <c r="C118" s="12" t="s">
        <v>67</v>
      </c>
      <c r="D118" s="12" t="s">
        <v>226</v>
      </c>
      <c r="E118" s="12" t="s">
        <v>120</v>
      </c>
      <c r="F118" s="12" t="s">
        <v>77</v>
      </c>
      <c r="G118" s="12" t="str">
        <f>VLOOKUP(Table1[[#This Row],[Category]],Code!$C$2:$D$5,2,0)</f>
        <v>O-102</v>
      </c>
      <c r="H118" s="12" t="s">
        <v>128</v>
      </c>
      <c r="I118" s="12" t="s">
        <v>230</v>
      </c>
      <c r="J118" s="12">
        <v>6</v>
      </c>
      <c r="K118" s="12">
        <v>0.2</v>
      </c>
      <c r="L118" s="13">
        <v>44.031599999999997</v>
      </c>
      <c r="M118" s="12">
        <f>Table1[[#This Row],[Sales]]*Table1[[#This Row],[Discount]]</f>
        <v>26.0928</v>
      </c>
      <c r="N118" s="12">
        <v>130.464</v>
      </c>
      <c r="O118" s="12">
        <f>Table1[[#This Row],[Quantity]]*$N$1</f>
        <v>900</v>
      </c>
      <c r="P118" s="12" t="str" cm="1">
        <f t="array" ref="P118">_xlfn.IFS(Table1[[#This Row],[New_Sales]]&gt;=2000,"A",Table1[[#This Row],[New_Sales]]&gt;=1000,"B",Table1[[#This Row],[New_Sales]]&gt;=500,"C",Table1[[#This Row],[New_Sales]]&gt;=100,"D",Table1[[#This Row],[New_Sales]]&lt;100,"E")</f>
        <v>C</v>
      </c>
    </row>
    <row r="119" spans="1:16">
      <c r="A119" s="12">
        <v>118</v>
      </c>
      <c r="B119" s="12" t="s">
        <v>80</v>
      </c>
      <c r="C119" s="12" t="s">
        <v>67</v>
      </c>
      <c r="D119" s="12" t="s">
        <v>102</v>
      </c>
      <c r="E119" s="12" t="s">
        <v>76</v>
      </c>
      <c r="F119" s="12" t="s">
        <v>70</v>
      </c>
      <c r="G119" s="12" t="str">
        <f>VLOOKUP(Table1[[#This Row],[Category]],Code!$C$2:$D$5,2,0)</f>
        <v>F-101</v>
      </c>
      <c r="H119" s="12" t="s">
        <v>82</v>
      </c>
      <c r="I119" s="12" t="s">
        <v>231</v>
      </c>
      <c r="J119" s="12">
        <v>3</v>
      </c>
      <c r="K119" s="12">
        <v>0</v>
      </c>
      <c r="L119" s="13">
        <v>165.38129999999995</v>
      </c>
      <c r="M119" s="12">
        <f>Table1[[#This Row],[Sales]]*Table1[[#This Row],[Discount]]</f>
        <v>0</v>
      </c>
      <c r="N119" s="12">
        <v>787.53</v>
      </c>
      <c r="O119" s="12">
        <f>Table1[[#This Row],[Quantity]]*$N$1</f>
        <v>450</v>
      </c>
      <c r="P119" s="12" t="str" cm="1">
        <f t="array" ref="P119">_xlfn.IFS(Table1[[#This Row],[New_Sales]]&gt;=2000,"A",Table1[[#This Row],[New_Sales]]&gt;=1000,"B",Table1[[#This Row],[New_Sales]]&gt;=500,"C",Table1[[#This Row],[New_Sales]]&gt;=100,"D",Table1[[#This Row],[New_Sales]]&lt;100,"E")</f>
        <v>D</v>
      </c>
    </row>
    <row r="120" spans="1:16">
      <c r="A120" s="12">
        <v>119</v>
      </c>
      <c r="B120" s="12" t="s">
        <v>80</v>
      </c>
      <c r="C120" s="12" t="s">
        <v>74</v>
      </c>
      <c r="D120" s="12" t="s">
        <v>180</v>
      </c>
      <c r="E120" s="12" t="s">
        <v>69</v>
      </c>
      <c r="F120" s="12" t="s">
        <v>77</v>
      </c>
      <c r="G120" s="12" t="str">
        <f>VLOOKUP(Table1[[#This Row],[Category]],Code!$C$2:$D$5,2,0)</f>
        <v>O-102</v>
      </c>
      <c r="H120" s="12" t="s">
        <v>93</v>
      </c>
      <c r="I120" s="12" t="s">
        <v>232</v>
      </c>
      <c r="J120" s="12">
        <v>1</v>
      </c>
      <c r="K120" s="12">
        <v>0.7</v>
      </c>
      <c r="L120" s="13">
        <v>-115.71559999999999</v>
      </c>
      <c r="M120" s="12">
        <f>Table1[[#This Row],[Sales]]*Table1[[#This Row],[Discount]]</f>
        <v>110.45580000000002</v>
      </c>
      <c r="N120" s="12">
        <v>157.79400000000004</v>
      </c>
      <c r="O120" s="12">
        <f>Table1[[#This Row],[Quantity]]*$N$1</f>
        <v>150</v>
      </c>
      <c r="P120" s="12" t="str" cm="1">
        <f t="array" ref="P120">_xlfn.IFS(Table1[[#This Row],[New_Sales]]&gt;=2000,"A",Table1[[#This Row],[New_Sales]]&gt;=1000,"B",Table1[[#This Row],[New_Sales]]&gt;=500,"C",Table1[[#This Row],[New_Sales]]&gt;=100,"D",Table1[[#This Row],[New_Sales]]&lt;100,"E")</f>
        <v>D</v>
      </c>
    </row>
    <row r="121" spans="1:16">
      <c r="A121" s="12">
        <v>120</v>
      </c>
      <c r="B121" s="12" t="s">
        <v>134</v>
      </c>
      <c r="C121" s="12" t="s">
        <v>67</v>
      </c>
      <c r="D121" s="12" t="s">
        <v>150</v>
      </c>
      <c r="E121" s="12" t="s">
        <v>120</v>
      </c>
      <c r="F121" s="12" t="s">
        <v>70</v>
      </c>
      <c r="G121" s="12" t="str">
        <f>VLOOKUP(Table1[[#This Row],[Category]],Code!$C$2:$D$5,2,0)</f>
        <v>F-101</v>
      </c>
      <c r="H121" s="12" t="s">
        <v>86</v>
      </c>
      <c r="I121" s="12" t="s">
        <v>233</v>
      </c>
      <c r="J121" s="12">
        <v>3</v>
      </c>
      <c r="K121" s="12">
        <v>0</v>
      </c>
      <c r="L121" s="13">
        <v>18.345599999999997</v>
      </c>
      <c r="M121" s="12">
        <f>Table1[[#This Row],[Sales]]*Table1[[#This Row],[Discount]]</f>
        <v>0</v>
      </c>
      <c r="N121" s="12">
        <v>47.04</v>
      </c>
      <c r="O121" s="12">
        <f>Table1[[#This Row],[Quantity]]*$N$1</f>
        <v>450</v>
      </c>
      <c r="P121" s="12" t="str" cm="1">
        <f t="array" ref="P121">_xlfn.IFS(Table1[[#This Row],[New_Sales]]&gt;=2000,"A",Table1[[#This Row],[New_Sales]]&gt;=1000,"B",Table1[[#This Row],[New_Sales]]&gt;=500,"C",Table1[[#This Row],[New_Sales]]&gt;=100,"D",Table1[[#This Row],[New_Sales]]&lt;100,"E")</f>
        <v>D</v>
      </c>
    </row>
    <row r="122" spans="1:16">
      <c r="A122" s="12">
        <v>121</v>
      </c>
      <c r="B122" s="12" t="s">
        <v>134</v>
      </c>
      <c r="C122" s="12" t="s">
        <v>67</v>
      </c>
      <c r="D122" s="12" t="s">
        <v>150</v>
      </c>
      <c r="E122" s="12" t="s">
        <v>120</v>
      </c>
      <c r="F122" s="12" t="s">
        <v>77</v>
      </c>
      <c r="G122" s="12" t="str">
        <f>VLOOKUP(Table1[[#This Row],[Category]],Code!$C$2:$D$5,2,0)</f>
        <v>O-102</v>
      </c>
      <c r="H122" s="12" t="s">
        <v>93</v>
      </c>
      <c r="I122" s="12" t="s">
        <v>94</v>
      </c>
      <c r="J122" s="12">
        <v>4</v>
      </c>
      <c r="K122" s="12">
        <v>0</v>
      </c>
      <c r="L122" s="13">
        <v>13.878</v>
      </c>
      <c r="M122" s="12">
        <f>Table1[[#This Row],[Sales]]*Table1[[#This Row],[Discount]]</f>
        <v>0</v>
      </c>
      <c r="N122" s="12">
        <v>30.84</v>
      </c>
      <c r="O122" s="12">
        <f>Table1[[#This Row],[Quantity]]*$N$1</f>
        <v>600</v>
      </c>
      <c r="P122" s="12" t="str" cm="1">
        <f t="array" ref="P122">_xlfn.IFS(Table1[[#This Row],[New_Sales]]&gt;=2000,"A",Table1[[#This Row],[New_Sales]]&gt;=1000,"B",Table1[[#This Row],[New_Sales]]&gt;=500,"C",Table1[[#This Row],[New_Sales]]&gt;=100,"D",Table1[[#This Row],[New_Sales]]&lt;100,"E")</f>
        <v>C</v>
      </c>
    </row>
    <row r="123" spans="1:16">
      <c r="A123" s="12">
        <v>122</v>
      </c>
      <c r="B123" s="12" t="s">
        <v>134</v>
      </c>
      <c r="C123" s="12" t="s">
        <v>67</v>
      </c>
      <c r="D123" s="12" t="s">
        <v>150</v>
      </c>
      <c r="E123" s="12" t="s">
        <v>120</v>
      </c>
      <c r="F123" s="12" t="s">
        <v>77</v>
      </c>
      <c r="G123" s="12" t="str">
        <f>VLOOKUP(Table1[[#This Row],[Category]],Code!$C$2:$D$5,2,0)</f>
        <v>O-102</v>
      </c>
      <c r="H123" s="12" t="s">
        <v>84</v>
      </c>
      <c r="I123" s="12" t="s">
        <v>234</v>
      </c>
      <c r="J123" s="12">
        <v>6</v>
      </c>
      <c r="K123" s="12">
        <v>0</v>
      </c>
      <c r="L123" s="13">
        <v>63.436800000000005</v>
      </c>
      <c r="M123" s="12">
        <f>Table1[[#This Row],[Sales]]*Table1[[#This Row],[Discount]]</f>
        <v>0</v>
      </c>
      <c r="N123" s="12">
        <v>226.56</v>
      </c>
      <c r="O123" s="12">
        <f>Table1[[#This Row],[Quantity]]*$N$1</f>
        <v>900</v>
      </c>
      <c r="P123" s="12" t="str" cm="1">
        <f t="array" ref="P123">_xlfn.IFS(Table1[[#This Row],[New_Sales]]&gt;=2000,"A",Table1[[#This Row],[New_Sales]]&gt;=1000,"B",Table1[[#This Row],[New_Sales]]&gt;=500,"C",Table1[[#This Row],[New_Sales]]&gt;=100,"D",Table1[[#This Row],[New_Sales]]&lt;100,"E")</f>
        <v>C</v>
      </c>
    </row>
    <row r="124" spans="1:16">
      <c r="A124" s="12">
        <v>123</v>
      </c>
      <c r="B124" s="12" t="s">
        <v>134</v>
      </c>
      <c r="C124" s="12" t="s">
        <v>67</v>
      </c>
      <c r="D124" s="12" t="s">
        <v>150</v>
      </c>
      <c r="E124" s="12" t="s">
        <v>120</v>
      </c>
      <c r="F124" s="12" t="s">
        <v>77</v>
      </c>
      <c r="G124" s="12" t="str">
        <f>VLOOKUP(Table1[[#This Row],[Category]],Code!$C$2:$D$5,2,0)</f>
        <v>O-102</v>
      </c>
      <c r="H124" s="12" t="s">
        <v>128</v>
      </c>
      <c r="I124" s="12" t="s">
        <v>235</v>
      </c>
      <c r="J124" s="12">
        <v>9</v>
      </c>
      <c r="K124" s="12">
        <v>0</v>
      </c>
      <c r="L124" s="13">
        <v>51.758999999999993</v>
      </c>
      <c r="M124" s="12">
        <f>Table1[[#This Row],[Sales]]*Table1[[#This Row],[Discount]]</f>
        <v>0</v>
      </c>
      <c r="N124" s="12">
        <v>115.02</v>
      </c>
      <c r="O124" s="12">
        <f>Table1[[#This Row],[Quantity]]*$N$1</f>
        <v>1350</v>
      </c>
      <c r="P124" s="12" t="str" cm="1">
        <f t="array" ref="P124">_xlfn.IFS(Table1[[#This Row],[New_Sales]]&gt;=2000,"A",Table1[[#This Row],[New_Sales]]&gt;=1000,"B",Table1[[#This Row],[New_Sales]]&gt;=500,"C",Table1[[#This Row],[New_Sales]]&gt;=100,"D",Table1[[#This Row],[New_Sales]]&lt;100,"E")</f>
        <v>B</v>
      </c>
    </row>
    <row r="125" spans="1:16">
      <c r="A125" s="12">
        <v>124</v>
      </c>
      <c r="B125" s="12" t="s">
        <v>134</v>
      </c>
      <c r="C125" s="12" t="s">
        <v>67</v>
      </c>
      <c r="D125" s="12" t="s">
        <v>150</v>
      </c>
      <c r="E125" s="12" t="s">
        <v>120</v>
      </c>
      <c r="F125" s="12" t="s">
        <v>90</v>
      </c>
      <c r="G125" s="12" t="str">
        <f>VLOOKUP(Table1[[#This Row],[Category]],Code!$C$2:$D$5,2,0)</f>
        <v>T-103</v>
      </c>
      <c r="H125" s="12" t="s">
        <v>91</v>
      </c>
      <c r="I125" s="12" t="s">
        <v>236</v>
      </c>
      <c r="J125" s="12">
        <v>7</v>
      </c>
      <c r="K125" s="12">
        <v>0</v>
      </c>
      <c r="L125" s="13">
        <v>19.731599999999997</v>
      </c>
      <c r="M125" s="12">
        <f>Table1[[#This Row],[Sales]]*Table1[[#This Row],[Discount]]</f>
        <v>0</v>
      </c>
      <c r="N125" s="12">
        <v>68.040000000000006</v>
      </c>
      <c r="O125" s="12">
        <f>Table1[[#This Row],[Quantity]]*$N$1</f>
        <v>1050</v>
      </c>
      <c r="P125" s="12" t="str" cm="1">
        <f t="array" ref="P125">_xlfn.IFS(Table1[[#This Row],[New_Sales]]&gt;=2000,"A",Table1[[#This Row],[New_Sales]]&gt;=1000,"B",Table1[[#This Row],[New_Sales]]&gt;=500,"C",Table1[[#This Row],[New_Sales]]&gt;=100,"D",Table1[[#This Row],[New_Sales]]&lt;100,"E")</f>
        <v>B</v>
      </c>
    </row>
    <row r="126" spans="1:16">
      <c r="A126" s="12">
        <v>125</v>
      </c>
      <c r="B126" s="12" t="s">
        <v>66</v>
      </c>
      <c r="C126" s="12" t="s">
        <v>104</v>
      </c>
      <c r="D126" s="12" t="s">
        <v>105</v>
      </c>
      <c r="E126" s="12" t="s">
        <v>106</v>
      </c>
      <c r="F126" s="12" t="s">
        <v>70</v>
      </c>
      <c r="G126" s="12" t="str">
        <f>VLOOKUP(Table1[[#This Row],[Category]],Code!$C$2:$D$5,2,0)</f>
        <v>F-101</v>
      </c>
      <c r="H126" s="12" t="s">
        <v>72</v>
      </c>
      <c r="I126" s="12" t="s">
        <v>237</v>
      </c>
      <c r="J126" s="12">
        <v>3</v>
      </c>
      <c r="K126" s="12">
        <v>0.3</v>
      </c>
      <c r="L126" s="13">
        <v>-8.5794000000000779</v>
      </c>
      <c r="M126" s="12">
        <f>Table1[[#This Row],[Sales]]*Table1[[#This Row],[Discount]]</f>
        <v>180.16739999999999</v>
      </c>
      <c r="N126" s="12">
        <v>600.55799999999999</v>
      </c>
      <c r="O126" s="12">
        <f>Table1[[#This Row],[Quantity]]*$N$1</f>
        <v>450</v>
      </c>
      <c r="P126" s="12" t="str" cm="1">
        <f t="array" ref="P126">_xlfn.IFS(Table1[[#This Row],[New_Sales]]&gt;=2000,"A",Table1[[#This Row],[New_Sales]]&gt;=1000,"B",Table1[[#This Row],[New_Sales]]&gt;=500,"C",Table1[[#This Row],[New_Sales]]&gt;=100,"D",Table1[[#This Row],[New_Sales]]&lt;100,"E")</f>
        <v>D</v>
      </c>
    </row>
    <row r="127" spans="1:16">
      <c r="A127" s="12">
        <v>126</v>
      </c>
      <c r="B127" s="12" t="s">
        <v>80</v>
      </c>
      <c r="C127" s="12" t="s">
        <v>67</v>
      </c>
      <c r="D127" s="12" t="s">
        <v>141</v>
      </c>
      <c r="E127" s="12" t="s">
        <v>106</v>
      </c>
      <c r="F127" s="12" t="s">
        <v>70</v>
      </c>
      <c r="G127" s="12" t="str">
        <f>VLOOKUP(Table1[[#This Row],[Category]],Code!$C$2:$D$5,2,0)</f>
        <v>F-101</v>
      </c>
      <c r="H127" s="12" t="s">
        <v>82</v>
      </c>
      <c r="I127" s="12" t="s">
        <v>238</v>
      </c>
      <c r="J127" s="12">
        <v>6</v>
      </c>
      <c r="K127" s="12">
        <v>0.5</v>
      </c>
      <c r="L127" s="13">
        <v>-407.68200000000013</v>
      </c>
      <c r="M127" s="12">
        <f>Table1[[#This Row],[Sales]]*Table1[[#This Row],[Discount]]</f>
        <v>308.85000000000002</v>
      </c>
      <c r="N127" s="12">
        <v>617.70000000000005</v>
      </c>
      <c r="O127" s="12">
        <f>Table1[[#This Row],[Quantity]]*$N$1</f>
        <v>900</v>
      </c>
      <c r="P127" s="12" t="str" cm="1">
        <f t="array" ref="P127">_xlfn.IFS(Table1[[#This Row],[New_Sales]]&gt;=2000,"A",Table1[[#This Row],[New_Sales]]&gt;=1000,"B",Table1[[#This Row],[New_Sales]]&gt;=500,"C",Table1[[#This Row],[New_Sales]]&gt;=100,"D",Table1[[#This Row],[New_Sales]]&lt;100,"E")</f>
        <v>C</v>
      </c>
    </row>
    <row r="128" spans="1:16">
      <c r="A128" s="12">
        <v>127</v>
      </c>
      <c r="B128" s="12" t="s">
        <v>80</v>
      </c>
      <c r="C128" s="12" t="s">
        <v>67</v>
      </c>
      <c r="D128" s="12" t="s">
        <v>173</v>
      </c>
      <c r="E128" s="12" t="s">
        <v>76</v>
      </c>
      <c r="F128" s="12" t="s">
        <v>77</v>
      </c>
      <c r="G128" s="12" t="str">
        <f>VLOOKUP(Table1[[#This Row],[Category]],Code!$C$2:$D$5,2,0)</f>
        <v>O-102</v>
      </c>
      <c r="H128" s="12" t="s">
        <v>93</v>
      </c>
      <c r="I128" s="12" t="s">
        <v>239</v>
      </c>
      <c r="J128" s="12">
        <v>2</v>
      </c>
      <c r="K128" s="12">
        <v>0.7</v>
      </c>
      <c r="L128" s="13">
        <v>-1.8308</v>
      </c>
      <c r="M128" s="12">
        <f>Table1[[#This Row],[Sales]]*Table1[[#This Row],[Discount]]</f>
        <v>1.6716000000000002</v>
      </c>
      <c r="N128" s="12">
        <v>2.3880000000000003</v>
      </c>
      <c r="O128" s="12">
        <f>Table1[[#This Row],[Quantity]]*$N$1</f>
        <v>300</v>
      </c>
      <c r="P128" s="12" t="str" cm="1">
        <f t="array" ref="P128">_xlfn.IFS(Table1[[#This Row],[New_Sales]]&gt;=2000,"A",Table1[[#This Row],[New_Sales]]&gt;=1000,"B",Table1[[#This Row],[New_Sales]]&gt;=500,"C",Table1[[#This Row],[New_Sales]]&gt;=100,"D",Table1[[#This Row],[New_Sales]]&lt;100,"E")</f>
        <v>D</v>
      </c>
    </row>
    <row r="129" spans="1:16">
      <c r="A129" s="12">
        <v>128</v>
      </c>
      <c r="B129" s="12" t="s">
        <v>80</v>
      </c>
      <c r="C129" s="12" t="s">
        <v>67</v>
      </c>
      <c r="D129" s="12" t="s">
        <v>173</v>
      </c>
      <c r="E129" s="12" t="s">
        <v>76</v>
      </c>
      <c r="F129" s="12" t="s">
        <v>77</v>
      </c>
      <c r="G129" s="12" t="str">
        <f>VLOOKUP(Table1[[#This Row],[Category]],Code!$C$2:$D$5,2,0)</f>
        <v>O-102</v>
      </c>
      <c r="H129" s="12" t="s">
        <v>84</v>
      </c>
      <c r="I129" s="12" t="s">
        <v>240</v>
      </c>
      <c r="J129" s="12">
        <v>7</v>
      </c>
      <c r="K129" s="12">
        <v>0.2</v>
      </c>
      <c r="L129" s="13">
        <v>30.498999999999981</v>
      </c>
      <c r="M129" s="12">
        <f>Table1[[#This Row],[Sales]]*Table1[[#This Row],[Discount]]</f>
        <v>48.798400000000008</v>
      </c>
      <c r="N129" s="12">
        <v>243.99200000000002</v>
      </c>
      <c r="O129" s="12">
        <f>Table1[[#This Row],[Quantity]]*$N$1</f>
        <v>1050</v>
      </c>
      <c r="P129" s="12" t="str" cm="1">
        <f t="array" ref="P129">_xlfn.IFS(Table1[[#This Row],[New_Sales]]&gt;=2000,"A",Table1[[#This Row],[New_Sales]]&gt;=1000,"B",Table1[[#This Row],[New_Sales]]&gt;=500,"C",Table1[[#This Row],[New_Sales]]&gt;=100,"D",Table1[[#This Row],[New_Sales]]&lt;100,"E")</f>
        <v>B</v>
      </c>
    </row>
    <row r="130" spans="1:16">
      <c r="A130" s="12">
        <v>129</v>
      </c>
      <c r="B130" s="12" t="s">
        <v>66</v>
      </c>
      <c r="C130" s="12" t="s">
        <v>104</v>
      </c>
      <c r="D130" s="12" t="s">
        <v>75</v>
      </c>
      <c r="E130" s="12" t="s">
        <v>76</v>
      </c>
      <c r="F130" s="12" t="s">
        <v>70</v>
      </c>
      <c r="G130" s="12" t="str">
        <f>VLOOKUP(Table1[[#This Row],[Category]],Code!$C$2:$D$5,2,0)</f>
        <v>F-101</v>
      </c>
      <c r="H130" s="12" t="s">
        <v>72</v>
      </c>
      <c r="I130" s="12" t="s">
        <v>241</v>
      </c>
      <c r="J130" s="12">
        <v>2</v>
      </c>
      <c r="K130" s="12">
        <v>0.2</v>
      </c>
      <c r="L130" s="13">
        <v>-9.1601999999999961</v>
      </c>
      <c r="M130" s="12">
        <f>Table1[[#This Row],[Sales]]*Table1[[#This Row],[Discount]]</f>
        <v>16.284800000000001</v>
      </c>
      <c r="N130" s="12">
        <v>81.424000000000007</v>
      </c>
      <c r="O130" s="12">
        <f>Table1[[#This Row],[Quantity]]*$N$1</f>
        <v>300</v>
      </c>
      <c r="P130" s="12" t="str" cm="1">
        <f t="array" ref="P130">_xlfn.IFS(Table1[[#This Row],[New_Sales]]&gt;=2000,"A",Table1[[#This Row],[New_Sales]]&gt;=1000,"B",Table1[[#This Row],[New_Sales]]&gt;=500,"C",Table1[[#This Row],[New_Sales]]&gt;=100,"D",Table1[[#This Row],[New_Sales]]&lt;100,"E")</f>
        <v>D</v>
      </c>
    </row>
    <row r="131" spans="1:16">
      <c r="A131" s="12">
        <v>130</v>
      </c>
      <c r="B131" s="12" t="s">
        <v>66</v>
      </c>
      <c r="C131" s="12" t="s">
        <v>104</v>
      </c>
      <c r="D131" s="12" t="s">
        <v>75</v>
      </c>
      <c r="E131" s="12" t="s">
        <v>76</v>
      </c>
      <c r="F131" s="12" t="s">
        <v>70</v>
      </c>
      <c r="G131" s="12" t="str">
        <f>VLOOKUP(Table1[[#This Row],[Category]],Code!$C$2:$D$5,2,0)</f>
        <v>F-101</v>
      </c>
      <c r="H131" s="12" t="s">
        <v>86</v>
      </c>
      <c r="I131" s="12" t="s">
        <v>242</v>
      </c>
      <c r="J131" s="12">
        <v>3</v>
      </c>
      <c r="K131" s="12">
        <v>0</v>
      </c>
      <c r="L131" s="13">
        <v>26.241599999999977</v>
      </c>
      <c r="M131" s="12">
        <f>Table1[[#This Row],[Sales]]*Table1[[#This Row],[Discount]]</f>
        <v>0</v>
      </c>
      <c r="N131" s="12">
        <v>238.56</v>
      </c>
      <c r="O131" s="12">
        <f>Table1[[#This Row],[Quantity]]*$N$1</f>
        <v>450</v>
      </c>
      <c r="P131" s="12" t="str" cm="1">
        <f t="array" ref="P131">_xlfn.IFS(Table1[[#This Row],[New_Sales]]&gt;=2000,"A",Table1[[#This Row],[New_Sales]]&gt;=1000,"B",Table1[[#This Row],[New_Sales]]&gt;=500,"C",Table1[[#This Row],[New_Sales]]&gt;=100,"D",Table1[[#This Row],[New_Sales]]&lt;100,"E")</f>
        <v>D</v>
      </c>
    </row>
    <row r="132" spans="1:16">
      <c r="A132" s="12">
        <v>131</v>
      </c>
      <c r="B132" s="12" t="s">
        <v>134</v>
      </c>
      <c r="C132" s="12" t="s">
        <v>74</v>
      </c>
      <c r="D132" s="12" t="s">
        <v>226</v>
      </c>
      <c r="E132" s="12" t="s">
        <v>120</v>
      </c>
      <c r="F132" s="12" t="s">
        <v>90</v>
      </c>
      <c r="G132" s="12" t="str">
        <f>VLOOKUP(Table1[[#This Row],[Category]],Code!$C$2:$D$5,2,0)</f>
        <v>T-103</v>
      </c>
      <c r="H132" s="12" t="s">
        <v>91</v>
      </c>
      <c r="I132" s="12" t="s">
        <v>243</v>
      </c>
      <c r="J132" s="12">
        <v>5</v>
      </c>
      <c r="K132" s="12">
        <v>0.4</v>
      </c>
      <c r="L132" s="13">
        <v>-11.993999999999993</v>
      </c>
      <c r="M132" s="12">
        <f>Table1[[#This Row],[Sales]]*Table1[[#This Row],[Discount]]</f>
        <v>23.988</v>
      </c>
      <c r="N132" s="12">
        <v>59.969999999999992</v>
      </c>
      <c r="O132" s="12">
        <f>Table1[[#This Row],[Quantity]]*$N$1</f>
        <v>750</v>
      </c>
      <c r="P132" s="12" t="str" cm="1">
        <f t="array" ref="P132">_xlfn.IFS(Table1[[#This Row],[New_Sales]]&gt;=2000,"A",Table1[[#This Row],[New_Sales]]&gt;=1000,"B",Table1[[#This Row],[New_Sales]]&gt;=500,"C",Table1[[#This Row],[New_Sales]]&gt;=100,"D",Table1[[#This Row],[New_Sales]]&lt;100,"E")</f>
        <v>C</v>
      </c>
    </row>
    <row r="133" spans="1:16">
      <c r="A133" s="12">
        <v>132</v>
      </c>
      <c r="B133" s="12" t="s">
        <v>134</v>
      </c>
      <c r="C133" s="12" t="s">
        <v>74</v>
      </c>
      <c r="D133" s="12" t="s">
        <v>226</v>
      </c>
      <c r="E133" s="12" t="s">
        <v>120</v>
      </c>
      <c r="F133" s="12" t="s">
        <v>77</v>
      </c>
      <c r="G133" s="12" t="str">
        <f>VLOOKUP(Table1[[#This Row],[Category]],Code!$C$2:$D$5,2,0)</f>
        <v>O-102</v>
      </c>
      <c r="H133" s="12" t="s">
        <v>100</v>
      </c>
      <c r="I133" s="12" t="s">
        <v>244</v>
      </c>
      <c r="J133" s="12">
        <v>2</v>
      </c>
      <c r="K133" s="12">
        <v>0.2</v>
      </c>
      <c r="L133" s="13">
        <v>29.363999999999997</v>
      </c>
      <c r="M133" s="12">
        <f>Table1[[#This Row],[Sales]]*Table1[[#This Row],[Discount]]</f>
        <v>15.660800000000002</v>
      </c>
      <c r="N133" s="12">
        <v>78.304000000000002</v>
      </c>
      <c r="O133" s="12">
        <f>Table1[[#This Row],[Quantity]]*$N$1</f>
        <v>300</v>
      </c>
      <c r="P133" s="12" t="str" cm="1">
        <f t="array" ref="P133">_xlfn.IFS(Table1[[#This Row],[New_Sales]]&gt;=2000,"A",Table1[[#This Row],[New_Sales]]&gt;=1000,"B",Table1[[#This Row],[New_Sales]]&gt;=500,"C",Table1[[#This Row],[New_Sales]]&gt;=100,"D",Table1[[#This Row],[New_Sales]]&lt;100,"E")</f>
        <v>D</v>
      </c>
    </row>
    <row r="134" spans="1:16">
      <c r="A134" s="12">
        <v>133</v>
      </c>
      <c r="B134" s="12" t="s">
        <v>134</v>
      </c>
      <c r="C134" s="12" t="s">
        <v>74</v>
      </c>
      <c r="D134" s="12" t="s">
        <v>226</v>
      </c>
      <c r="E134" s="12" t="s">
        <v>120</v>
      </c>
      <c r="F134" s="12" t="s">
        <v>77</v>
      </c>
      <c r="G134" s="12" t="str">
        <f>VLOOKUP(Table1[[#This Row],[Category]],Code!$C$2:$D$5,2,0)</f>
        <v>O-102</v>
      </c>
      <c r="H134" s="12" t="s">
        <v>159</v>
      </c>
      <c r="I134" s="12" t="s">
        <v>245</v>
      </c>
      <c r="J134" s="12">
        <v>9</v>
      </c>
      <c r="K134" s="12">
        <v>0.2</v>
      </c>
      <c r="L134" s="13">
        <v>6.9731999999999976</v>
      </c>
      <c r="M134" s="12">
        <f>Table1[[#This Row],[Sales]]*Table1[[#This Row],[Discount]]</f>
        <v>4.2911999999999999</v>
      </c>
      <c r="N134" s="12">
        <v>21.456</v>
      </c>
      <c r="O134" s="12">
        <f>Table1[[#This Row],[Quantity]]*$N$1</f>
        <v>1350</v>
      </c>
      <c r="P134" s="12" t="str" cm="1">
        <f t="array" ref="P134">_xlfn.IFS(Table1[[#This Row],[New_Sales]]&gt;=2000,"A",Table1[[#This Row],[New_Sales]]&gt;=1000,"B",Table1[[#This Row],[New_Sales]]&gt;=500,"C",Table1[[#This Row],[New_Sales]]&gt;=100,"D",Table1[[#This Row],[New_Sales]]&lt;100,"E")</f>
        <v>B</v>
      </c>
    </row>
    <row r="135" spans="1:16">
      <c r="A135" s="12">
        <v>134</v>
      </c>
      <c r="B135" s="12" t="s">
        <v>80</v>
      </c>
      <c r="C135" s="12" t="s">
        <v>67</v>
      </c>
      <c r="D135" s="12" t="s">
        <v>75</v>
      </c>
      <c r="E135" s="12" t="s">
        <v>76</v>
      </c>
      <c r="F135" s="12" t="s">
        <v>77</v>
      </c>
      <c r="G135" s="12" t="str">
        <f>VLOOKUP(Table1[[#This Row],[Category]],Code!$C$2:$D$5,2,0)</f>
        <v>O-102</v>
      </c>
      <c r="H135" s="12" t="s">
        <v>100</v>
      </c>
      <c r="I135" s="12" t="s">
        <v>246</v>
      </c>
      <c r="J135" s="12">
        <v>3</v>
      </c>
      <c r="K135" s="12">
        <v>0</v>
      </c>
      <c r="L135" s="13">
        <v>9.6191999999999993</v>
      </c>
      <c r="M135" s="12">
        <f>Table1[[#This Row],[Sales]]*Table1[[#This Row],[Discount]]</f>
        <v>0</v>
      </c>
      <c r="N135" s="12">
        <v>20.04</v>
      </c>
      <c r="O135" s="12">
        <f>Table1[[#This Row],[Quantity]]*$N$1</f>
        <v>450</v>
      </c>
      <c r="P135" s="12" t="str" cm="1">
        <f t="array" ref="P135">_xlfn.IFS(Table1[[#This Row],[New_Sales]]&gt;=2000,"A",Table1[[#This Row],[New_Sales]]&gt;=1000,"B",Table1[[#This Row],[New_Sales]]&gt;=500,"C",Table1[[#This Row],[New_Sales]]&gt;=100,"D",Table1[[#This Row],[New_Sales]]&lt;100,"E")</f>
        <v>D</v>
      </c>
    </row>
    <row r="136" spans="1:16">
      <c r="A136" s="12">
        <v>135</v>
      </c>
      <c r="B136" s="12" t="s">
        <v>80</v>
      </c>
      <c r="C136" s="12" t="s">
        <v>67</v>
      </c>
      <c r="D136" s="12" t="s">
        <v>75</v>
      </c>
      <c r="E136" s="12" t="s">
        <v>76</v>
      </c>
      <c r="F136" s="12" t="s">
        <v>77</v>
      </c>
      <c r="G136" s="12" t="str">
        <f>VLOOKUP(Table1[[#This Row],[Category]],Code!$C$2:$D$5,2,0)</f>
        <v>O-102</v>
      </c>
      <c r="H136" s="12" t="s">
        <v>100</v>
      </c>
      <c r="I136" s="12" t="s">
        <v>247</v>
      </c>
      <c r="J136" s="12">
        <v>1</v>
      </c>
      <c r="K136" s="12">
        <v>0</v>
      </c>
      <c r="L136" s="13">
        <v>16.656799999999997</v>
      </c>
      <c r="M136" s="12">
        <f>Table1[[#This Row],[Sales]]*Table1[[#This Row],[Discount]]</f>
        <v>0</v>
      </c>
      <c r="N136" s="12">
        <v>35.44</v>
      </c>
      <c r="O136" s="12">
        <f>Table1[[#This Row],[Quantity]]*$N$1</f>
        <v>150</v>
      </c>
      <c r="P136" s="12" t="str" cm="1">
        <f t="array" ref="P136">_xlfn.IFS(Table1[[#This Row],[New_Sales]]&gt;=2000,"A",Table1[[#This Row],[New_Sales]]&gt;=1000,"B",Table1[[#This Row],[New_Sales]]&gt;=500,"C",Table1[[#This Row],[New_Sales]]&gt;=100,"D",Table1[[#This Row],[New_Sales]]&lt;100,"E")</f>
        <v>D</v>
      </c>
    </row>
    <row r="137" spans="1:16">
      <c r="A137" s="12">
        <v>136</v>
      </c>
      <c r="B137" s="12" t="s">
        <v>80</v>
      </c>
      <c r="C137" s="12" t="s">
        <v>67</v>
      </c>
      <c r="D137" s="12" t="s">
        <v>75</v>
      </c>
      <c r="E137" s="12" t="s">
        <v>76</v>
      </c>
      <c r="F137" s="12" t="s">
        <v>77</v>
      </c>
      <c r="G137" s="12" t="str">
        <f>VLOOKUP(Table1[[#This Row],[Category]],Code!$C$2:$D$5,2,0)</f>
        <v>O-102</v>
      </c>
      <c r="H137" s="12" t="s">
        <v>88</v>
      </c>
      <c r="I137" s="12" t="s">
        <v>248</v>
      </c>
      <c r="J137" s="12">
        <v>4</v>
      </c>
      <c r="K137" s="12">
        <v>0</v>
      </c>
      <c r="L137" s="13">
        <v>3.4559999999999995</v>
      </c>
      <c r="M137" s="12">
        <f>Table1[[#This Row],[Sales]]*Table1[[#This Row],[Discount]]</f>
        <v>0</v>
      </c>
      <c r="N137" s="12">
        <v>11.52</v>
      </c>
      <c r="O137" s="12">
        <f>Table1[[#This Row],[Quantity]]*$N$1</f>
        <v>600</v>
      </c>
      <c r="P137" s="12" t="str" cm="1">
        <f t="array" ref="P137">_xlfn.IFS(Table1[[#This Row],[New_Sales]]&gt;=2000,"A",Table1[[#This Row],[New_Sales]]&gt;=1000,"B",Table1[[#This Row],[New_Sales]]&gt;=500,"C",Table1[[#This Row],[New_Sales]]&gt;=100,"D",Table1[[#This Row],[New_Sales]]&lt;100,"E")</f>
        <v>C</v>
      </c>
    </row>
    <row r="138" spans="1:16">
      <c r="A138" s="12">
        <v>137</v>
      </c>
      <c r="B138" s="12" t="s">
        <v>80</v>
      </c>
      <c r="C138" s="12" t="s">
        <v>67</v>
      </c>
      <c r="D138" s="12" t="s">
        <v>75</v>
      </c>
      <c r="E138" s="12" t="s">
        <v>76</v>
      </c>
      <c r="F138" s="12" t="s">
        <v>77</v>
      </c>
      <c r="G138" s="12" t="str">
        <f>VLOOKUP(Table1[[#This Row],[Category]],Code!$C$2:$D$5,2,0)</f>
        <v>O-102</v>
      </c>
      <c r="H138" s="12" t="s">
        <v>159</v>
      </c>
      <c r="I138" s="12" t="s">
        <v>249</v>
      </c>
      <c r="J138" s="12">
        <v>2</v>
      </c>
      <c r="K138" s="12">
        <v>0</v>
      </c>
      <c r="L138" s="13">
        <v>1.9697999999999998</v>
      </c>
      <c r="M138" s="12">
        <f>Table1[[#This Row],[Sales]]*Table1[[#This Row],[Discount]]</f>
        <v>0</v>
      </c>
      <c r="N138" s="12">
        <v>4.0199999999999996</v>
      </c>
      <c r="O138" s="12">
        <f>Table1[[#This Row],[Quantity]]*$N$1</f>
        <v>300</v>
      </c>
      <c r="P138" s="12" t="str" cm="1">
        <f t="array" ref="P138">_xlfn.IFS(Table1[[#This Row],[New_Sales]]&gt;=2000,"A",Table1[[#This Row],[New_Sales]]&gt;=1000,"B",Table1[[#This Row],[New_Sales]]&gt;=500,"C",Table1[[#This Row],[New_Sales]]&gt;=100,"D",Table1[[#This Row],[New_Sales]]&lt;100,"E")</f>
        <v>D</v>
      </c>
    </row>
    <row r="139" spans="1:16">
      <c r="A139" s="12">
        <v>138</v>
      </c>
      <c r="B139" s="12" t="s">
        <v>80</v>
      </c>
      <c r="C139" s="12" t="s">
        <v>67</v>
      </c>
      <c r="D139" s="12" t="s">
        <v>75</v>
      </c>
      <c r="E139" s="12" t="s">
        <v>76</v>
      </c>
      <c r="F139" s="12" t="s">
        <v>77</v>
      </c>
      <c r="G139" s="12" t="str">
        <f>VLOOKUP(Table1[[#This Row],[Category]],Code!$C$2:$D$5,2,0)</f>
        <v>O-102</v>
      </c>
      <c r="H139" s="12" t="s">
        <v>93</v>
      </c>
      <c r="I139" s="12" t="s">
        <v>250</v>
      </c>
      <c r="J139" s="12">
        <v>3</v>
      </c>
      <c r="K139" s="12">
        <v>0.2</v>
      </c>
      <c r="L139" s="13">
        <v>26.661599999999996</v>
      </c>
      <c r="M139" s="12">
        <f>Table1[[#This Row],[Sales]]*Table1[[#This Row],[Discount]]</f>
        <v>15.235200000000001</v>
      </c>
      <c r="N139" s="12">
        <v>76.176000000000002</v>
      </c>
      <c r="O139" s="12">
        <f>Table1[[#This Row],[Quantity]]*$N$1</f>
        <v>450</v>
      </c>
      <c r="P139" s="12" t="str" cm="1">
        <f t="array" ref="P139">_xlfn.IFS(Table1[[#This Row],[New_Sales]]&gt;=2000,"A",Table1[[#This Row],[New_Sales]]&gt;=1000,"B",Table1[[#This Row],[New_Sales]]&gt;=500,"C",Table1[[#This Row],[New_Sales]]&gt;=100,"D",Table1[[#This Row],[New_Sales]]&lt;100,"E")</f>
        <v>D</v>
      </c>
    </row>
    <row r="140" spans="1:16">
      <c r="A140" s="12">
        <v>139</v>
      </c>
      <c r="B140" s="12" t="s">
        <v>80</v>
      </c>
      <c r="C140" s="12" t="s">
        <v>67</v>
      </c>
      <c r="D140" s="12" t="s">
        <v>75</v>
      </c>
      <c r="E140" s="12" t="s">
        <v>76</v>
      </c>
      <c r="F140" s="12" t="s">
        <v>77</v>
      </c>
      <c r="G140" s="12" t="str">
        <f>VLOOKUP(Table1[[#This Row],[Category]],Code!$C$2:$D$5,2,0)</f>
        <v>O-102</v>
      </c>
      <c r="H140" s="12" t="s">
        <v>251</v>
      </c>
      <c r="I140" s="12" t="s">
        <v>252</v>
      </c>
      <c r="J140" s="12">
        <v>6</v>
      </c>
      <c r="K140" s="12">
        <v>0</v>
      </c>
      <c r="L140" s="13">
        <v>18.446400000000004</v>
      </c>
      <c r="M140" s="12">
        <f>Table1[[#This Row],[Sales]]*Table1[[#This Row],[Discount]]</f>
        <v>0</v>
      </c>
      <c r="N140" s="12">
        <v>65.88</v>
      </c>
      <c r="O140" s="12">
        <f>Table1[[#This Row],[Quantity]]*$N$1</f>
        <v>900</v>
      </c>
      <c r="P140" s="12" t="str" cm="1">
        <f t="array" ref="P140">_xlfn.IFS(Table1[[#This Row],[New_Sales]]&gt;=2000,"A",Table1[[#This Row],[New_Sales]]&gt;=1000,"B",Table1[[#This Row],[New_Sales]]&gt;=500,"C",Table1[[#This Row],[New_Sales]]&gt;=100,"D",Table1[[#This Row],[New_Sales]]&lt;100,"E")</f>
        <v>C</v>
      </c>
    </row>
    <row r="141" spans="1:16">
      <c r="A141" s="12">
        <v>140</v>
      </c>
      <c r="B141" s="12" t="s">
        <v>80</v>
      </c>
      <c r="C141" s="12" t="s">
        <v>67</v>
      </c>
      <c r="D141" s="12" t="s">
        <v>75</v>
      </c>
      <c r="E141" s="12" t="s">
        <v>76</v>
      </c>
      <c r="F141" s="12" t="s">
        <v>70</v>
      </c>
      <c r="G141" s="12" t="str">
        <f>VLOOKUP(Table1[[#This Row],[Category]],Code!$C$2:$D$5,2,0)</f>
        <v>F-101</v>
      </c>
      <c r="H141" s="12" t="s">
        <v>86</v>
      </c>
      <c r="I141" s="12" t="s">
        <v>156</v>
      </c>
      <c r="J141" s="12">
        <v>14</v>
      </c>
      <c r="K141" s="12">
        <v>0</v>
      </c>
      <c r="L141" s="13">
        <v>20.697599999999998</v>
      </c>
      <c r="M141" s="12">
        <f>Table1[[#This Row],[Sales]]*Table1[[#This Row],[Discount]]</f>
        <v>0</v>
      </c>
      <c r="N141" s="12">
        <v>43.120000000000005</v>
      </c>
      <c r="O141" s="12">
        <f>Table1[[#This Row],[Quantity]]*$N$1</f>
        <v>2100</v>
      </c>
      <c r="P141" s="12" t="str" cm="1">
        <f t="array" ref="P141">_xlfn.IFS(Table1[[#This Row],[New_Sales]]&gt;=2000,"A",Table1[[#This Row],[New_Sales]]&gt;=1000,"B",Table1[[#This Row],[New_Sales]]&gt;=500,"C",Table1[[#This Row],[New_Sales]]&gt;=100,"D",Table1[[#This Row],[New_Sales]]&lt;100,"E")</f>
        <v>A</v>
      </c>
    </row>
    <row r="142" spans="1:16">
      <c r="A142" s="12">
        <v>141</v>
      </c>
      <c r="B142" s="12" t="s">
        <v>66</v>
      </c>
      <c r="C142" s="12" t="s">
        <v>74</v>
      </c>
      <c r="D142" s="12" t="s">
        <v>119</v>
      </c>
      <c r="E142" s="12" t="s">
        <v>120</v>
      </c>
      <c r="F142" s="12" t="s">
        <v>70</v>
      </c>
      <c r="G142" s="12" t="str">
        <f>VLOOKUP(Table1[[#This Row],[Category]],Code!$C$2:$D$5,2,0)</f>
        <v>F-101</v>
      </c>
      <c r="H142" s="12" t="s">
        <v>86</v>
      </c>
      <c r="I142" s="12" t="s">
        <v>127</v>
      </c>
      <c r="J142" s="12">
        <v>2</v>
      </c>
      <c r="K142" s="12">
        <v>0.2</v>
      </c>
      <c r="L142" s="13">
        <v>10.349999999999994</v>
      </c>
      <c r="M142" s="12">
        <f>Table1[[#This Row],[Sales]]*Table1[[#This Row],[Discount]]</f>
        <v>16.560000000000002</v>
      </c>
      <c r="N142" s="12">
        <v>82.800000000000011</v>
      </c>
      <c r="O142" s="12">
        <f>Table1[[#This Row],[Quantity]]*$N$1</f>
        <v>300</v>
      </c>
      <c r="P142" s="12" t="str" cm="1">
        <f t="array" ref="P142">_xlfn.IFS(Table1[[#This Row],[New_Sales]]&gt;=2000,"A",Table1[[#This Row],[New_Sales]]&gt;=1000,"B",Table1[[#This Row],[New_Sales]]&gt;=500,"C",Table1[[#This Row],[New_Sales]]&gt;=100,"D",Table1[[#This Row],[New_Sales]]&lt;100,"E")</f>
        <v>D</v>
      </c>
    </row>
    <row r="143" spans="1:16">
      <c r="A143" s="12">
        <v>142</v>
      </c>
      <c r="B143" s="12" t="s">
        <v>80</v>
      </c>
      <c r="C143" s="12" t="s">
        <v>74</v>
      </c>
      <c r="D143" s="12" t="s">
        <v>75</v>
      </c>
      <c r="E143" s="12" t="s">
        <v>76</v>
      </c>
      <c r="F143" s="12" t="s">
        <v>77</v>
      </c>
      <c r="G143" s="12" t="str">
        <f>VLOOKUP(Table1[[#This Row],[Category]],Code!$C$2:$D$5,2,0)</f>
        <v>O-102</v>
      </c>
      <c r="H143" s="12" t="s">
        <v>88</v>
      </c>
      <c r="I143" s="12" t="s">
        <v>253</v>
      </c>
      <c r="J143" s="12">
        <v>3</v>
      </c>
      <c r="K143" s="12">
        <v>0</v>
      </c>
      <c r="L143" s="13">
        <v>2.3814000000000002</v>
      </c>
      <c r="M143" s="12">
        <f>Table1[[#This Row],[Sales]]*Table1[[#This Row],[Discount]]</f>
        <v>0</v>
      </c>
      <c r="N143" s="12">
        <v>8.82</v>
      </c>
      <c r="O143" s="12">
        <f>Table1[[#This Row],[Quantity]]*$N$1</f>
        <v>450</v>
      </c>
      <c r="P143" s="12" t="str" cm="1">
        <f t="array" ref="P143">_xlfn.IFS(Table1[[#This Row],[New_Sales]]&gt;=2000,"A",Table1[[#This Row],[New_Sales]]&gt;=1000,"B",Table1[[#This Row],[New_Sales]]&gt;=500,"C",Table1[[#This Row],[New_Sales]]&gt;=100,"D",Table1[[#This Row],[New_Sales]]&lt;100,"E")</f>
        <v>D</v>
      </c>
    </row>
    <row r="144" spans="1:16">
      <c r="A144" s="12">
        <v>143</v>
      </c>
      <c r="B144" s="12" t="s">
        <v>80</v>
      </c>
      <c r="C144" s="12" t="s">
        <v>74</v>
      </c>
      <c r="D144" s="12" t="s">
        <v>75</v>
      </c>
      <c r="E144" s="12" t="s">
        <v>76</v>
      </c>
      <c r="F144" s="12" t="s">
        <v>77</v>
      </c>
      <c r="G144" s="12" t="str">
        <f>VLOOKUP(Table1[[#This Row],[Category]],Code!$C$2:$D$5,2,0)</f>
        <v>O-102</v>
      </c>
      <c r="H144" s="12" t="s">
        <v>128</v>
      </c>
      <c r="I144" s="12" t="s">
        <v>254</v>
      </c>
      <c r="J144" s="12">
        <v>3</v>
      </c>
      <c r="K144" s="12">
        <v>0</v>
      </c>
      <c r="L144" s="13">
        <v>5.1042000000000005</v>
      </c>
      <c r="M144" s="12">
        <f>Table1[[#This Row],[Sales]]*Table1[[#This Row],[Discount]]</f>
        <v>0</v>
      </c>
      <c r="N144" s="12">
        <v>10.86</v>
      </c>
      <c r="O144" s="12">
        <f>Table1[[#This Row],[Quantity]]*$N$1</f>
        <v>450</v>
      </c>
      <c r="P144" s="12" t="str" cm="1">
        <f t="array" ref="P144">_xlfn.IFS(Table1[[#This Row],[New_Sales]]&gt;=2000,"A",Table1[[#This Row],[New_Sales]]&gt;=1000,"B",Table1[[#This Row],[New_Sales]]&gt;=500,"C",Table1[[#This Row],[New_Sales]]&gt;=100,"D",Table1[[#This Row],[New_Sales]]&lt;100,"E")</f>
        <v>D</v>
      </c>
    </row>
    <row r="145" spans="1:16">
      <c r="A145" s="12">
        <v>144</v>
      </c>
      <c r="B145" s="12" t="s">
        <v>80</v>
      </c>
      <c r="C145" s="12" t="s">
        <v>74</v>
      </c>
      <c r="D145" s="12" t="s">
        <v>75</v>
      </c>
      <c r="E145" s="12" t="s">
        <v>76</v>
      </c>
      <c r="F145" s="12" t="s">
        <v>77</v>
      </c>
      <c r="G145" s="12" t="str">
        <f>VLOOKUP(Table1[[#This Row],[Category]],Code!$C$2:$D$5,2,0)</f>
        <v>O-102</v>
      </c>
      <c r="H145" s="12" t="s">
        <v>100</v>
      </c>
      <c r="I145" s="12" t="s">
        <v>255</v>
      </c>
      <c r="J145" s="12">
        <v>3</v>
      </c>
      <c r="K145" s="12">
        <v>0</v>
      </c>
      <c r="L145" s="13">
        <v>68.975999999999999</v>
      </c>
      <c r="M145" s="12">
        <f>Table1[[#This Row],[Sales]]*Table1[[#This Row],[Discount]]</f>
        <v>0</v>
      </c>
      <c r="N145" s="12">
        <v>143.69999999999999</v>
      </c>
      <c r="O145" s="12">
        <f>Table1[[#This Row],[Quantity]]*$N$1</f>
        <v>450</v>
      </c>
      <c r="P145" s="12" t="str" cm="1">
        <f t="array" ref="P145">_xlfn.IFS(Table1[[#This Row],[New_Sales]]&gt;=2000,"A",Table1[[#This Row],[New_Sales]]&gt;=1000,"B",Table1[[#This Row],[New_Sales]]&gt;=500,"C",Table1[[#This Row],[New_Sales]]&gt;=100,"D",Table1[[#This Row],[New_Sales]]&lt;100,"E")</f>
        <v>D</v>
      </c>
    </row>
    <row r="146" spans="1:16">
      <c r="A146" s="12">
        <v>145</v>
      </c>
      <c r="B146" s="12" t="s">
        <v>80</v>
      </c>
      <c r="C146" s="12" t="s">
        <v>67</v>
      </c>
      <c r="D146" s="12" t="s">
        <v>256</v>
      </c>
      <c r="E146" s="12" t="s">
        <v>106</v>
      </c>
      <c r="F146" s="12" t="s">
        <v>77</v>
      </c>
      <c r="G146" s="12" t="str">
        <f>VLOOKUP(Table1[[#This Row],[Category]],Code!$C$2:$D$5,2,0)</f>
        <v>O-102</v>
      </c>
      <c r="H146" s="12" t="s">
        <v>95</v>
      </c>
      <c r="I146" s="12" t="s">
        <v>257</v>
      </c>
      <c r="J146" s="12">
        <v>3</v>
      </c>
      <c r="K146" s="12">
        <v>0</v>
      </c>
      <c r="L146" s="13">
        <v>218.25179999999997</v>
      </c>
      <c r="M146" s="12">
        <f>Table1[[#This Row],[Sales]]*Table1[[#This Row],[Discount]]</f>
        <v>0</v>
      </c>
      <c r="N146" s="12">
        <v>839.43000000000006</v>
      </c>
      <c r="O146" s="12">
        <f>Table1[[#This Row],[Quantity]]*$N$1</f>
        <v>450</v>
      </c>
      <c r="P146" s="12" t="str" cm="1">
        <f t="array" ref="P146">_xlfn.IFS(Table1[[#This Row],[New_Sales]]&gt;=2000,"A",Table1[[#This Row],[New_Sales]]&gt;=1000,"B",Table1[[#This Row],[New_Sales]]&gt;=500,"C",Table1[[#This Row],[New_Sales]]&gt;=100,"D",Table1[[#This Row],[New_Sales]]&lt;100,"E")</f>
        <v>D</v>
      </c>
    </row>
    <row r="147" spans="1:16">
      <c r="A147" s="12">
        <v>146</v>
      </c>
      <c r="B147" s="12" t="s">
        <v>80</v>
      </c>
      <c r="C147" s="12" t="s">
        <v>67</v>
      </c>
      <c r="D147" s="12" t="s">
        <v>75</v>
      </c>
      <c r="E147" s="12" t="s">
        <v>76</v>
      </c>
      <c r="F147" s="12" t="s">
        <v>77</v>
      </c>
      <c r="G147" s="12" t="str">
        <f>VLOOKUP(Table1[[#This Row],[Category]],Code!$C$2:$D$5,2,0)</f>
        <v>O-102</v>
      </c>
      <c r="H147" s="12" t="s">
        <v>84</v>
      </c>
      <c r="I147" s="12" t="s">
        <v>194</v>
      </c>
      <c r="J147" s="12">
        <v>7</v>
      </c>
      <c r="K147" s="12">
        <v>0</v>
      </c>
      <c r="L147" s="13">
        <v>20.157899999999998</v>
      </c>
      <c r="M147" s="12">
        <f>Table1[[#This Row],[Sales]]*Table1[[#This Row],[Discount]]</f>
        <v>0</v>
      </c>
      <c r="N147" s="12">
        <v>671.93</v>
      </c>
      <c r="O147" s="12">
        <f>Table1[[#This Row],[Quantity]]*$N$1</f>
        <v>1050</v>
      </c>
      <c r="P147" s="12" t="str" cm="1">
        <f t="array" ref="P147">_xlfn.IFS(Table1[[#This Row],[New_Sales]]&gt;=2000,"A",Table1[[#This Row],[New_Sales]]&gt;=1000,"B",Table1[[#This Row],[New_Sales]]&gt;=500,"C",Table1[[#This Row],[New_Sales]]&gt;=100,"D",Table1[[#This Row],[New_Sales]]&lt;100,"E")</f>
        <v>B</v>
      </c>
    </row>
    <row r="148" spans="1:16">
      <c r="A148" s="12">
        <v>147</v>
      </c>
      <c r="B148" s="12" t="s">
        <v>80</v>
      </c>
      <c r="C148" s="12" t="s">
        <v>104</v>
      </c>
      <c r="D148" s="12" t="s">
        <v>226</v>
      </c>
      <c r="E148" s="12" t="s">
        <v>120</v>
      </c>
      <c r="F148" s="12" t="s">
        <v>70</v>
      </c>
      <c r="G148" s="12" t="str">
        <f>VLOOKUP(Table1[[#This Row],[Category]],Code!$C$2:$D$5,2,0)</f>
        <v>F-101</v>
      </c>
      <c r="H148" s="12" t="s">
        <v>86</v>
      </c>
      <c r="I148" s="12" t="s">
        <v>258</v>
      </c>
      <c r="J148" s="12">
        <v>4</v>
      </c>
      <c r="K148" s="12">
        <v>0.2</v>
      </c>
      <c r="L148" s="13">
        <v>12.90959999999999</v>
      </c>
      <c r="M148" s="12">
        <f>Table1[[#This Row],[Sales]]*Table1[[#This Row],[Discount]]</f>
        <v>18.777600000000003</v>
      </c>
      <c r="N148" s="12">
        <v>93.888000000000005</v>
      </c>
      <c r="O148" s="12">
        <f>Table1[[#This Row],[Quantity]]*$N$1</f>
        <v>600</v>
      </c>
      <c r="P148" s="12" t="str" cm="1">
        <f t="array" ref="P148">_xlfn.IFS(Table1[[#This Row],[New_Sales]]&gt;=2000,"A",Table1[[#This Row],[New_Sales]]&gt;=1000,"B",Table1[[#This Row],[New_Sales]]&gt;=500,"C",Table1[[#This Row],[New_Sales]]&gt;=100,"D",Table1[[#This Row],[New_Sales]]&lt;100,"E")</f>
        <v>C</v>
      </c>
    </row>
    <row r="149" spans="1:16">
      <c r="A149" s="12">
        <v>148</v>
      </c>
      <c r="B149" s="12" t="s">
        <v>80</v>
      </c>
      <c r="C149" s="12" t="s">
        <v>74</v>
      </c>
      <c r="D149" s="12" t="s">
        <v>109</v>
      </c>
      <c r="E149" s="12" t="s">
        <v>106</v>
      </c>
      <c r="F149" s="12" t="s">
        <v>90</v>
      </c>
      <c r="G149" s="12" t="str">
        <f>VLOOKUP(Table1[[#This Row],[Category]],Code!$C$2:$D$5,2,0)</f>
        <v>T-103</v>
      </c>
      <c r="H149" s="12" t="s">
        <v>91</v>
      </c>
      <c r="I149" s="12" t="s">
        <v>259</v>
      </c>
      <c r="J149" s="12">
        <v>11</v>
      </c>
      <c r="K149" s="12">
        <v>0</v>
      </c>
      <c r="L149" s="13">
        <v>103.80150000000003</v>
      </c>
      <c r="M149" s="12">
        <f>Table1[[#This Row],[Sales]]*Table1[[#This Row],[Discount]]</f>
        <v>0</v>
      </c>
      <c r="N149" s="12">
        <v>384.45000000000005</v>
      </c>
      <c r="O149" s="12">
        <f>Table1[[#This Row],[Quantity]]*$N$1</f>
        <v>1650</v>
      </c>
      <c r="P149" s="12" t="str" cm="1">
        <f t="array" ref="P149">_xlfn.IFS(Table1[[#This Row],[New_Sales]]&gt;=2000,"A",Table1[[#This Row],[New_Sales]]&gt;=1000,"B",Table1[[#This Row],[New_Sales]]&gt;=500,"C",Table1[[#This Row],[New_Sales]]&gt;=100,"D",Table1[[#This Row],[New_Sales]]&lt;100,"E")</f>
        <v>B</v>
      </c>
    </row>
    <row r="150" spans="1:16">
      <c r="A150" s="12">
        <v>149</v>
      </c>
      <c r="B150" s="12" t="s">
        <v>80</v>
      </c>
      <c r="C150" s="12" t="s">
        <v>74</v>
      </c>
      <c r="D150" s="12" t="s">
        <v>109</v>
      </c>
      <c r="E150" s="12" t="s">
        <v>106</v>
      </c>
      <c r="F150" s="12" t="s">
        <v>90</v>
      </c>
      <c r="G150" s="12" t="str">
        <f>VLOOKUP(Table1[[#This Row],[Category]],Code!$C$2:$D$5,2,0)</f>
        <v>T-103</v>
      </c>
      <c r="H150" s="12" t="s">
        <v>91</v>
      </c>
      <c r="I150" s="12" t="s">
        <v>260</v>
      </c>
      <c r="J150" s="12">
        <v>3</v>
      </c>
      <c r="K150" s="12">
        <v>0</v>
      </c>
      <c r="L150" s="13">
        <v>5.9987999999999815</v>
      </c>
      <c r="M150" s="12">
        <f>Table1[[#This Row],[Sales]]*Table1[[#This Row],[Discount]]</f>
        <v>0</v>
      </c>
      <c r="N150" s="12">
        <v>149.97</v>
      </c>
      <c r="O150" s="12">
        <f>Table1[[#This Row],[Quantity]]*$N$1</f>
        <v>450</v>
      </c>
      <c r="P150" s="12" t="str" cm="1">
        <f t="array" ref="P150">_xlfn.IFS(Table1[[#This Row],[New_Sales]]&gt;=2000,"A",Table1[[#This Row],[New_Sales]]&gt;=1000,"B",Table1[[#This Row],[New_Sales]]&gt;=500,"C",Table1[[#This Row],[New_Sales]]&gt;=100,"D",Table1[[#This Row],[New_Sales]]&lt;100,"E")</f>
        <v>D</v>
      </c>
    </row>
    <row r="151" spans="1:16">
      <c r="A151" s="12">
        <v>150</v>
      </c>
      <c r="B151" s="12" t="s">
        <v>80</v>
      </c>
      <c r="C151" s="12" t="s">
        <v>74</v>
      </c>
      <c r="D151" s="12" t="s">
        <v>109</v>
      </c>
      <c r="E151" s="12" t="s">
        <v>106</v>
      </c>
      <c r="F151" s="12" t="s">
        <v>70</v>
      </c>
      <c r="G151" s="12" t="str">
        <f>VLOOKUP(Table1[[#This Row],[Category]],Code!$C$2:$D$5,2,0)</f>
        <v>F-101</v>
      </c>
      <c r="H151" s="12" t="s">
        <v>72</v>
      </c>
      <c r="I151" s="12" t="s">
        <v>73</v>
      </c>
      <c r="J151" s="12">
        <v>8</v>
      </c>
      <c r="K151" s="12">
        <v>0</v>
      </c>
      <c r="L151" s="13">
        <v>585.55199999999991</v>
      </c>
      <c r="M151" s="12">
        <f>Table1[[#This Row],[Sales]]*Table1[[#This Row],[Discount]]</f>
        <v>0</v>
      </c>
      <c r="N151" s="12">
        <v>1951.84</v>
      </c>
      <c r="O151" s="12">
        <f>Table1[[#This Row],[Quantity]]*$N$1</f>
        <v>1200</v>
      </c>
      <c r="P151" s="12" t="str" cm="1">
        <f t="array" ref="P151">_xlfn.IFS(Table1[[#This Row],[New_Sales]]&gt;=2000,"A",Table1[[#This Row],[New_Sales]]&gt;=1000,"B",Table1[[#This Row],[New_Sales]]&gt;=500,"C",Table1[[#This Row],[New_Sales]]&gt;=100,"D",Table1[[#This Row],[New_Sales]]&lt;100,"E")</f>
        <v>B</v>
      </c>
    </row>
    <row r="152" spans="1:16">
      <c r="A152" s="12">
        <v>151</v>
      </c>
      <c r="B152" s="12" t="s">
        <v>80</v>
      </c>
      <c r="C152" s="12" t="s">
        <v>74</v>
      </c>
      <c r="D152" s="12" t="s">
        <v>109</v>
      </c>
      <c r="E152" s="12" t="s">
        <v>106</v>
      </c>
      <c r="F152" s="12" t="s">
        <v>77</v>
      </c>
      <c r="G152" s="12" t="str">
        <f>VLOOKUP(Table1[[#This Row],[Category]],Code!$C$2:$D$5,2,0)</f>
        <v>O-102</v>
      </c>
      <c r="H152" s="12" t="s">
        <v>93</v>
      </c>
      <c r="I152" s="12" t="s">
        <v>261</v>
      </c>
      <c r="J152" s="12">
        <v>5</v>
      </c>
      <c r="K152" s="12">
        <v>0</v>
      </c>
      <c r="L152" s="13">
        <v>80.628500000000003</v>
      </c>
      <c r="M152" s="12">
        <f>Table1[[#This Row],[Sales]]*Table1[[#This Row],[Discount]]</f>
        <v>0</v>
      </c>
      <c r="N152" s="12">
        <v>171.55</v>
      </c>
      <c r="O152" s="12">
        <f>Table1[[#This Row],[Quantity]]*$N$1</f>
        <v>750</v>
      </c>
      <c r="P152" s="12" t="str" cm="1">
        <f t="array" ref="P152">_xlfn.IFS(Table1[[#This Row],[New_Sales]]&gt;=2000,"A",Table1[[#This Row],[New_Sales]]&gt;=1000,"B",Table1[[#This Row],[New_Sales]]&gt;=500,"C",Table1[[#This Row],[New_Sales]]&gt;=100,"D",Table1[[#This Row],[New_Sales]]&lt;100,"E")</f>
        <v>C</v>
      </c>
    </row>
    <row r="153" spans="1:16">
      <c r="A153" s="12">
        <v>152</v>
      </c>
      <c r="B153" s="12" t="s">
        <v>134</v>
      </c>
      <c r="C153" s="12" t="s">
        <v>104</v>
      </c>
      <c r="D153" s="12" t="s">
        <v>173</v>
      </c>
      <c r="E153" s="12" t="s">
        <v>76</v>
      </c>
      <c r="F153" s="12" t="s">
        <v>77</v>
      </c>
      <c r="G153" s="12" t="str">
        <f>VLOOKUP(Table1[[#This Row],[Category]],Code!$C$2:$D$5,2,0)</f>
        <v>O-102</v>
      </c>
      <c r="H153" s="12" t="s">
        <v>95</v>
      </c>
      <c r="I153" s="12" t="s">
        <v>262</v>
      </c>
      <c r="J153" s="12">
        <v>5</v>
      </c>
      <c r="K153" s="12">
        <v>0.2</v>
      </c>
      <c r="L153" s="13">
        <v>17.765999999999991</v>
      </c>
      <c r="M153" s="12">
        <f>Table1[[#This Row],[Sales]]*Table1[[#This Row],[Discount]]</f>
        <v>31.584</v>
      </c>
      <c r="N153" s="12">
        <v>157.91999999999999</v>
      </c>
      <c r="O153" s="12">
        <f>Table1[[#This Row],[Quantity]]*$N$1</f>
        <v>750</v>
      </c>
      <c r="P153" s="12" t="str" cm="1">
        <f t="array" ref="P153">_xlfn.IFS(Table1[[#This Row],[New_Sales]]&gt;=2000,"A",Table1[[#This Row],[New_Sales]]&gt;=1000,"B",Table1[[#This Row],[New_Sales]]&gt;=500,"C",Table1[[#This Row],[New_Sales]]&gt;=100,"D",Table1[[#This Row],[New_Sales]]&lt;100,"E")</f>
        <v>C</v>
      </c>
    </row>
    <row r="154" spans="1:16">
      <c r="A154" s="12">
        <v>153</v>
      </c>
      <c r="B154" s="12" t="s">
        <v>134</v>
      </c>
      <c r="C154" s="12" t="s">
        <v>104</v>
      </c>
      <c r="D154" s="12" t="s">
        <v>173</v>
      </c>
      <c r="E154" s="12" t="s">
        <v>76</v>
      </c>
      <c r="F154" s="12" t="s">
        <v>90</v>
      </c>
      <c r="G154" s="12" t="str">
        <f>VLOOKUP(Table1[[#This Row],[Category]],Code!$C$2:$D$5,2,0)</f>
        <v>T-103</v>
      </c>
      <c r="H154" s="12" t="s">
        <v>91</v>
      </c>
      <c r="I154" s="12" t="s">
        <v>263</v>
      </c>
      <c r="J154" s="12">
        <v>2</v>
      </c>
      <c r="K154" s="12">
        <v>0.2</v>
      </c>
      <c r="L154" s="13">
        <v>15.238799999999991</v>
      </c>
      <c r="M154" s="12">
        <f>Table1[[#This Row],[Sales]]*Table1[[#This Row],[Discount]]</f>
        <v>40.636800000000001</v>
      </c>
      <c r="N154" s="12">
        <v>203.184</v>
      </c>
      <c r="O154" s="12">
        <f>Table1[[#This Row],[Quantity]]*$N$1</f>
        <v>300</v>
      </c>
      <c r="P154" s="12" t="str" cm="1">
        <f t="array" ref="P154">_xlfn.IFS(Table1[[#This Row],[New_Sales]]&gt;=2000,"A",Table1[[#This Row],[New_Sales]]&gt;=1000,"B",Table1[[#This Row],[New_Sales]]&gt;=500,"C",Table1[[#This Row],[New_Sales]]&gt;=100,"D",Table1[[#This Row],[New_Sales]]&lt;100,"E")</f>
        <v>D</v>
      </c>
    </row>
    <row r="155" spans="1:16">
      <c r="A155" s="12">
        <v>154</v>
      </c>
      <c r="B155" s="12" t="s">
        <v>134</v>
      </c>
      <c r="C155" s="12" t="s">
        <v>74</v>
      </c>
      <c r="D155" s="12" t="s">
        <v>75</v>
      </c>
      <c r="E155" s="12" t="s">
        <v>76</v>
      </c>
      <c r="F155" s="12" t="s">
        <v>77</v>
      </c>
      <c r="G155" s="12" t="str">
        <f>VLOOKUP(Table1[[#This Row],[Category]],Code!$C$2:$D$5,2,0)</f>
        <v>O-102</v>
      </c>
      <c r="H155" s="12" t="s">
        <v>100</v>
      </c>
      <c r="I155" s="12" t="s">
        <v>264</v>
      </c>
      <c r="J155" s="12">
        <v>7</v>
      </c>
      <c r="K155" s="12">
        <v>0</v>
      </c>
      <c r="L155" s="13">
        <v>26.270999999999994</v>
      </c>
      <c r="M155" s="12">
        <f>Table1[[#This Row],[Sales]]*Table1[[#This Row],[Discount]]</f>
        <v>0</v>
      </c>
      <c r="N155" s="12">
        <v>58.379999999999995</v>
      </c>
      <c r="O155" s="12">
        <f>Table1[[#This Row],[Quantity]]*$N$1</f>
        <v>1050</v>
      </c>
      <c r="P155" s="12" t="str" cm="1">
        <f t="array" ref="P155">_xlfn.IFS(Table1[[#This Row],[New_Sales]]&gt;=2000,"A",Table1[[#This Row],[New_Sales]]&gt;=1000,"B",Table1[[#This Row],[New_Sales]]&gt;=500,"C",Table1[[#This Row],[New_Sales]]&gt;=100,"D",Table1[[#This Row],[New_Sales]]&lt;100,"E")</f>
        <v>B</v>
      </c>
    </row>
    <row r="156" spans="1:16">
      <c r="A156" s="12">
        <v>155</v>
      </c>
      <c r="B156" s="12" t="s">
        <v>134</v>
      </c>
      <c r="C156" s="12" t="s">
        <v>74</v>
      </c>
      <c r="D156" s="12" t="s">
        <v>75</v>
      </c>
      <c r="E156" s="12" t="s">
        <v>76</v>
      </c>
      <c r="F156" s="12" t="s">
        <v>77</v>
      </c>
      <c r="G156" s="12" t="str">
        <f>VLOOKUP(Table1[[#This Row],[Category]],Code!$C$2:$D$5,2,0)</f>
        <v>O-102</v>
      </c>
      <c r="H156" s="12" t="s">
        <v>100</v>
      </c>
      <c r="I156" s="12" t="s">
        <v>265</v>
      </c>
      <c r="J156" s="12">
        <v>4</v>
      </c>
      <c r="K156" s="12">
        <v>0</v>
      </c>
      <c r="L156" s="13">
        <v>48.539199999999994</v>
      </c>
      <c r="M156" s="12">
        <f>Table1[[#This Row],[Sales]]*Table1[[#This Row],[Discount]]</f>
        <v>0</v>
      </c>
      <c r="N156" s="12">
        <v>105.52</v>
      </c>
      <c r="O156" s="12">
        <f>Table1[[#This Row],[Quantity]]*$N$1</f>
        <v>600</v>
      </c>
      <c r="P156" s="12" t="str" cm="1">
        <f t="array" ref="P156">_xlfn.IFS(Table1[[#This Row],[New_Sales]]&gt;=2000,"A",Table1[[#This Row],[New_Sales]]&gt;=1000,"B",Table1[[#This Row],[New_Sales]]&gt;=500,"C",Table1[[#This Row],[New_Sales]]&gt;=100,"D",Table1[[#This Row],[New_Sales]]&lt;100,"E")</f>
        <v>C</v>
      </c>
    </row>
    <row r="157" spans="1:16">
      <c r="A157" s="12">
        <v>156</v>
      </c>
      <c r="B157" s="12" t="s">
        <v>134</v>
      </c>
      <c r="C157" s="12" t="s">
        <v>74</v>
      </c>
      <c r="D157" s="12" t="s">
        <v>75</v>
      </c>
      <c r="E157" s="12" t="s">
        <v>76</v>
      </c>
      <c r="F157" s="12" t="s">
        <v>77</v>
      </c>
      <c r="G157" s="12" t="str">
        <f>VLOOKUP(Table1[[#This Row],[Category]],Code!$C$2:$D$5,2,0)</f>
        <v>O-102</v>
      </c>
      <c r="H157" s="12" t="s">
        <v>84</v>
      </c>
      <c r="I157" s="12" t="s">
        <v>266</v>
      </c>
      <c r="J157" s="12">
        <v>6</v>
      </c>
      <c r="K157" s="12">
        <v>0</v>
      </c>
      <c r="L157" s="13">
        <v>21.028799999999997</v>
      </c>
      <c r="M157" s="12">
        <f>Table1[[#This Row],[Sales]]*Table1[[#This Row],[Discount]]</f>
        <v>0</v>
      </c>
      <c r="N157" s="12">
        <v>80.88</v>
      </c>
      <c r="O157" s="12">
        <f>Table1[[#This Row],[Quantity]]*$N$1</f>
        <v>900</v>
      </c>
      <c r="P157" s="12" t="str" cm="1">
        <f t="array" ref="P157">_xlfn.IFS(Table1[[#This Row],[New_Sales]]&gt;=2000,"A",Table1[[#This Row],[New_Sales]]&gt;=1000,"B",Table1[[#This Row],[New_Sales]]&gt;=500,"C",Table1[[#This Row],[New_Sales]]&gt;=100,"D",Table1[[#This Row],[New_Sales]]&lt;100,"E")</f>
        <v>C</v>
      </c>
    </row>
    <row r="158" spans="1:16">
      <c r="A158" s="12">
        <v>157</v>
      </c>
      <c r="B158" s="12" t="s">
        <v>80</v>
      </c>
      <c r="C158" s="12" t="s">
        <v>104</v>
      </c>
      <c r="D158" s="12" t="s">
        <v>102</v>
      </c>
      <c r="E158" s="12" t="s">
        <v>76</v>
      </c>
      <c r="F158" s="12" t="s">
        <v>77</v>
      </c>
      <c r="G158" s="12" t="str">
        <f>VLOOKUP(Table1[[#This Row],[Category]],Code!$C$2:$D$5,2,0)</f>
        <v>O-102</v>
      </c>
      <c r="H158" s="12" t="s">
        <v>88</v>
      </c>
      <c r="I158" s="12" t="s">
        <v>267</v>
      </c>
      <c r="J158" s="12">
        <v>3</v>
      </c>
      <c r="K158" s="12">
        <v>0</v>
      </c>
      <c r="L158" s="13">
        <v>1.7901</v>
      </c>
      <c r="M158" s="12">
        <f>Table1[[#This Row],[Sales]]*Table1[[#This Row],[Discount]]</f>
        <v>0</v>
      </c>
      <c r="N158" s="12">
        <v>6.63</v>
      </c>
      <c r="O158" s="12">
        <f>Table1[[#This Row],[Quantity]]*$N$1</f>
        <v>450</v>
      </c>
      <c r="P158" s="12" t="str" cm="1">
        <f t="array" ref="P158">_xlfn.IFS(Table1[[#This Row],[New_Sales]]&gt;=2000,"A",Table1[[#This Row],[New_Sales]]&gt;=1000,"B",Table1[[#This Row],[New_Sales]]&gt;=500,"C",Table1[[#This Row],[New_Sales]]&gt;=100,"D",Table1[[#This Row],[New_Sales]]&lt;100,"E")</f>
        <v>D</v>
      </c>
    </row>
    <row r="159" spans="1:16">
      <c r="A159" s="12">
        <v>158</v>
      </c>
      <c r="B159" s="12" t="s">
        <v>66</v>
      </c>
      <c r="C159" s="12" t="s">
        <v>67</v>
      </c>
      <c r="D159" s="12" t="s">
        <v>102</v>
      </c>
      <c r="E159" s="12" t="s">
        <v>76</v>
      </c>
      <c r="F159" s="12" t="s">
        <v>70</v>
      </c>
      <c r="G159" s="12" t="str">
        <f>VLOOKUP(Table1[[#This Row],[Category]],Code!$C$2:$D$5,2,0)</f>
        <v>F-101</v>
      </c>
      <c r="H159" s="12" t="s">
        <v>72</v>
      </c>
      <c r="I159" s="12" t="s">
        <v>237</v>
      </c>
      <c r="J159" s="12">
        <v>2</v>
      </c>
      <c r="K159" s="12">
        <v>0.2</v>
      </c>
      <c r="L159" s="13">
        <v>51.476399999999941</v>
      </c>
      <c r="M159" s="12">
        <f>Table1[[#This Row],[Sales]]*Table1[[#This Row],[Discount]]</f>
        <v>91.513600000000011</v>
      </c>
      <c r="N159" s="12">
        <v>457.56800000000004</v>
      </c>
      <c r="O159" s="12">
        <f>Table1[[#This Row],[Quantity]]*$N$1</f>
        <v>300</v>
      </c>
      <c r="P159" s="12" t="str" cm="1">
        <f t="array" ref="P159">_xlfn.IFS(Table1[[#This Row],[New_Sales]]&gt;=2000,"A",Table1[[#This Row],[New_Sales]]&gt;=1000,"B",Table1[[#This Row],[New_Sales]]&gt;=500,"C",Table1[[#This Row],[New_Sales]]&gt;=100,"D",Table1[[#This Row],[New_Sales]]&lt;100,"E")</f>
        <v>D</v>
      </c>
    </row>
    <row r="160" spans="1:16">
      <c r="A160" s="12">
        <v>159</v>
      </c>
      <c r="B160" s="12" t="s">
        <v>80</v>
      </c>
      <c r="C160" s="12" t="s">
        <v>67</v>
      </c>
      <c r="D160" s="12" t="s">
        <v>268</v>
      </c>
      <c r="E160" s="12" t="s">
        <v>106</v>
      </c>
      <c r="F160" s="12" t="s">
        <v>77</v>
      </c>
      <c r="G160" s="12" t="str">
        <f>VLOOKUP(Table1[[#This Row],[Category]],Code!$C$2:$D$5,2,0)</f>
        <v>O-102</v>
      </c>
      <c r="H160" s="12" t="s">
        <v>78</v>
      </c>
      <c r="I160" s="12" t="s">
        <v>269</v>
      </c>
      <c r="J160" s="12">
        <v>2</v>
      </c>
      <c r="K160" s="12">
        <v>0</v>
      </c>
      <c r="L160" s="13">
        <v>6.8713999999999995</v>
      </c>
      <c r="M160" s="12">
        <f>Table1[[#This Row],[Sales]]*Table1[[#This Row],[Discount]]</f>
        <v>0</v>
      </c>
      <c r="N160" s="12">
        <v>14.62</v>
      </c>
      <c r="O160" s="12">
        <f>Table1[[#This Row],[Quantity]]*$N$1</f>
        <v>300</v>
      </c>
      <c r="P160" s="12" t="str" cm="1">
        <f t="array" ref="P160">_xlfn.IFS(Table1[[#This Row],[New_Sales]]&gt;=2000,"A",Table1[[#This Row],[New_Sales]]&gt;=1000,"B",Table1[[#This Row],[New_Sales]]&gt;=500,"C",Table1[[#This Row],[New_Sales]]&gt;=100,"D",Table1[[#This Row],[New_Sales]]&lt;100,"E")</f>
        <v>D</v>
      </c>
    </row>
    <row r="161" spans="1:16">
      <c r="A161" s="12">
        <v>160</v>
      </c>
      <c r="B161" s="12" t="s">
        <v>80</v>
      </c>
      <c r="C161" s="12" t="s">
        <v>67</v>
      </c>
      <c r="D161" s="12" t="s">
        <v>268</v>
      </c>
      <c r="E161" s="12" t="s">
        <v>106</v>
      </c>
      <c r="F161" s="12" t="s">
        <v>90</v>
      </c>
      <c r="G161" s="12" t="str">
        <f>VLOOKUP(Table1[[#This Row],[Category]],Code!$C$2:$D$5,2,0)</f>
        <v>T-103</v>
      </c>
      <c r="H161" s="12" t="s">
        <v>91</v>
      </c>
      <c r="I161" s="12" t="s">
        <v>270</v>
      </c>
      <c r="J161" s="12">
        <v>7</v>
      </c>
      <c r="K161" s="12">
        <v>0</v>
      </c>
      <c r="L161" s="13">
        <v>236.23250000000002</v>
      </c>
      <c r="M161" s="12">
        <f>Table1[[#This Row],[Sales]]*Table1[[#This Row],[Discount]]</f>
        <v>0</v>
      </c>
      <c r="N161" s="12">
        <v>944.93000000000006</v>
      </c>
      <c r="O161" s="12">
        <f>Table1[[#This Row],[Quantity]]*$N$1</f>
        <v>1050</v>
      </c>
      <c r="P161" s="12" t="str" cm="1">
        <f t="array" ref="P161">_xlfn.IFS(Table1[[#This Row],[New_Sales]]&gt;=2000,"A",Table1[[#This Row],[New_Sales]]&gt;=1000,"B",Table1[[#This Row],[New_Sales]]&gt;=500,"C",Table1[[#This Row],[New_Sales]]&gt;=100,"D",Table1[[#This Row],[New_Sales]]&lt;100,"E")</f>
        <v>B</v>
      </c>
    </row>
    <row r="162" spans="1:16">
      <c r="A162" s="12">
        <v>161</v>
      </c>
      <c r="B162" s="12" t="s">
        <v>134</v>
      </c>
      <c r="C162" s="12" t="s">
        <v>67</v>
      </c>
      <c r="D162" s="12" t="s">
        <v>75</v>
      </c>
      <c r="E162" s="12" t="s">
        <v>76</v>
      </c>
      <c r="F162" s="12" t="s">
        <v>77</v>
      </c>
      <c r="G162" s="12" t="str">
        <f>VLOOKUP(Table1[[#This Row],[Category]],Code!$C$2:$D$5,2,0)</f>
        <v>O-102</v>
      </c>
      <c r="H162" s="12" t="s">
        <v>100</v>
      </c>
      <c r="I162" s="12" t="s">
        <v>271</v>
      </c>
      <c r="J162" s="12">
        <v>1</v>
      </c>
      <c r="K162" s="12">
        <v>0</v>
      </c>
      <c r="L162" s="13">
        <v>2.6909999999999998</v>
      </c>
      <c r="M162" s="12">
        <f>Table1[[#This Row],[Sales]]*Table1[[#This Row],[Discount]]</f>
        <v>0</v>
      </c>
      <c r="N162" s="12">
        <v>5.98</v>
      </c>
      <c r="O162" s="12">
        <f>Table1[[#This Row],[Quantity]]*$N$1</f>
        <v>150</v>
      </c>
      <c r="P162" s="12" t="str" cm="1">
        <f t="array" ref="P162">_xlfn.IFS(Table1[[#This Row],[New_Sales]]&gt;=2000,"A",Table1[[#This Row],[New_Sales]]&gt;=1000,"B",Table1[[#This Row],[New_Sales]]&gt;=500,"C",Table1[[#This Row],[New_Sales]]&gt;=100,"D",Table1[[#This Row],[New_Sales]]&lt;100,"E")</f>
        <v>D</v>
      </c>
    </row>
    <row r="163" spans="1:16">
      <c r="A163" s="12">
        <v>162</v>
      </c>
      <c r="B163" s="12" t="s">
        <v>66</v>
      </c>
      <c r="C163" s="12" t="s">
        <v>67</v>
      </c>
      <c r="D163" s="12" t="s">
        <v>119</v>
      </c>
      <c r="E163" s="12" t="s">
        <v>120</v>
      </c>
      <c r="F163" s="12" t="s">
        <v>90</v>
      </c>
      <c r="G163" s="12" t="str">
        <f>VLOOKUP(Table1[[#This Row],[Category]],Code!$C$2:$D$5,2,0)</f>
        <v>T-103</v>
      </c>
      <c r="H163" s="12" t="s">
        <v>123</v>
      </c>
      <c r="I163" s="12" t="s">
        <v>272</v>
      </c>
      <c r="J163" s="12">
        <v>2</v>
      </c>
      <c r="K163" s="12">
        <v>0.2</v>
      </c>
      <c r="L163" s="13">
        <v>1.359599999999995</v>
      </c>
      <c r="M163" s="12">
        <f>Table1[[#This Row],[Sales]]*Table1[[#This Row],[Discount]]</f>
        <v>10.876800000000003</v>
      </c>
      <c r="N163" s="12">
        <v>54.384000000000007</v>
      </c>
      <c r="O163" s="12">
        <f>Table1[[#This Row],[Quantity]]*$N$1</f>
        <v>300</v>
      </c>
      <c r="P163" s="12" t="str" cm="1">
        <f t="array" ref="P163">_xlfn.IFS(Table1[[#This Row],[New_Sales]]&gt;=2000,"A",Table1[[#This Row],[New_Sales]]&gt;=1000,"B",Table1[[#This Row],[New_Sales]]&gt;=500,"C",Table1[[#This Row],[New_Sales]]&gt;=100,"D",Table1[[#This Row],[New_Sales]]&lt;100,"E")</f>
        <v>D</v>
      </c>
    </row>
    <row r="164" spans="1:16">
      <c r="A164" s="12">
        <v>163</v>
      </c>
      <c r="B164" s="12" t="s">
        <v>80</v>
      </c>
      <c r="C164" s="12" t="s">
        <v>67</v>
      </c>
      <c r="D164" s="12" t="s">
        <v>273</v>
      </c>
      <c r="E164" s="12" t="s">
        <v>76</v>
      </c>
      <c r="F164" s="12" t="s">
        <v>77</v>
      </c>
      <c r="G164" s="12" t="str">
        <f>VLOOKUP(Table1[[#This Row],[Category]],Code!$C$2:$D$5,2,0)</f>
        <v>O-102</v>
      </c>
      <c r="H164" s="12" t="s">
        <v>128</v>
      </c>
      <c r="I164" s="12" t="s">
        <v>274</v>
      </c>
      <c r="J164" s="12">
        <v>5</v>
      </c>
      <c r="K164" s="12">
        <v>0</v>
      </c>
      <c r="L164" s="13">
        <v>13.347999999999997</v>
      </c>
      <c r="M164" s="12">
        <f>Table1[[#This Row],[Sales]]*Table1[[#This Row],[Discount]]</f>
        <v>0</v>
      </c>
      <c r="N164" s="12">
        <v>28.4</v>
      </c>
      <c r="O164" s="12">
        <f>Table1[[#This Row],[Quantity]]*$N$1</f>
        <v>750</v>
      </c>
      <c r="P164" s="12" t="str" cm="1">
        <f t="array" ref="P164">_xlfn.IFS(Table1[[#This Row],[New_Sales]]&gt;=2000,"A",Table1[[#This Row],[New_Sales]]&gt;=1000,"B",Table1[[#This Row],[New_Sales]]&gt;=500,"C",Table1[[#This Row],[New_Sales]]&gt;=100,"D",Table1[[#This Row],[New_Sales]]&lt;100,"E")</f>
        <v>C</v>
      </c>
    </row>
    <row r="165" spans="1:16">
      <c r="A165" s="12">
        <v>164</v>
      </c>
      <c r="B165" s="12" t="s">
        <v>80</v>
      </c>
      <c r="C165" s="12" t="s">
        <v>67</v>
      </c>
      <c r="D165" s="12" t="s">
        <v>102</v>
      </c>
      <c r="E165" s="12" t="s">
        <v>76</v>
      </c>
      <c r="F165" s="12" t="s">
        <v>77</v>
      </c>
      <c r="G165" s="12" t="str">
        <f>VLOOKUP(Table1[[#This Row],[Category]],Code!$C$2:$D$5,2,0)</f>
        <v>O-102</v>
      </c>
      <c r="H165" s="12" t="s">
        <v>93</v>
      </c>
      <c r="I165" s="12" t="s">
        <v>275</v>
      </c>
      <c r="J165" s="12">
        <v>2</v>
      </c>
      <c r="K165" s="12">
        <v>0.2</v>
      </c>
      <c r="L165" s="13">
        <v>9.6879999999999988</v>
      </c>
      <c r="M165" s="12">
        <f>Table1[[#This Row],[Sales]]*Table1[[#This Row],[Discount]]</f>
        <v>5.5360000000000014</v>
      </c>
      <c r="N165" s="12">
        <v>27.680000000000003</v>
      </c>
      <c r="O165" s="12">
        <f>Table1[[#This Row],[Quantity]]*$N$1</f>
        <v>300</v>
      </c>
      <c r="P165" s="12" t="str" cm="1">
        <f t="array" ref="P165">_xlfn.IFS(Table1[[#This Row],[New_Sales]]&gt;=2000,"A",Table1[[#This Row],[New_Sales]]&gt;=1000,"B",Table1[[#This Row],[New_Sales]]&gt;=500,"C",Table1[[#This Row],[New_Sales]]&gt;=100,"D",Table1[[#This Row],[New_Sales]]&lt;100,"E")</f>
        <v>D</v>
      </c>
    </row>
    <row r="166" spans="1:16">
      <c r="A166" s="12">
        <v>165</v>
      </c>
      <c r="B166" s="12" t="s">
        <v>80</v>
      </c>
      <c r="C166" s="12" t="s">
        <v>67</v>
      </c>
      <c r="D166" s="12" t="s">
        <v>105</v>
      </c>
      <c r="E166" s="12" t="s">
        <v>106</v>
      </c>
      <c r="F166" s="12" t="s">
        <v>77</v>
      </c>
      <c r="G166" s="12" t="str">
        <f>VLOOKUP(Table1[[#This Row],[Category]],Code!$C$2:$D$5,2,0)</f>
        <v>O-102</v>
      </c>
      <c r="H166" s="12" t="s">
        <v>88</v>
      </c>
      <c r="I166" s="12" t="s">
        <v>276</v>
      </c>
      <c r="J166" s="12">
        <v>3</v>
      </c>
      <c r="K166" s="12">
        <v>0.2</v>
      </c>
      <c r="L166" s="13">
        <v>2.7324000000000002</v>
      </c>
      <c r="M166" s="12">
        <f>Table1[[#This Row],[Sales]]*Table1[[#This Row],[Discount]]</f>
        <v>1.9872000000000001</v>
      </c>
      <c r="N166" s="12">
        <v>9.9359999999999999</v>
      </c>
      <c r="O166" s="12">
        <f>Table1[[#This Row],[Quantity]]*$N$1</f>
        <v>450</v>
      </c>
      <c r="P166" s="12" t="str" cm="1">
        <f t="array" ref="P166">_xlfn.IFS(Table1[[#This Row],[New_Sales]]&gt;=2000,"A",Table1[[#This Row],[New_Sales]]&gt;=1000,"B",Table1[[#This Row],[New_Sales]]&gt;=500,"C",Table1[[#This Row],[New_Sales]]&gt;=100,"D",Table1[[#This Row],[New_Sales]]&lt;100,"E")</f>
        <v>D</v>
      </c>
    </row>
    <row r="167" spans="1:16">
      <c r="A167" s="12">
        <v>166</v>
      </c>
      <c r="B167" s="12" t="s">
        <v>80</v>
      </c>
      <c r="C167" s="12" t="s">
        <v>67</v>
      </c>
      <c r="D167" s="12" t="s">
        <v>105</v>
      </c>
      <c r="E167" s="12" t="s">
        <v>106</v>
      </c>
      <c r="F167" s="12" t="s">
        <v>90</v>
      </c>
      <c r="G167" s="12" t="str">
        <f>VLOOKUP(Table1[[#This Row],[Category]],Code!$C$2:$D$5,2,0)</f>
        <v>T-103</v>
      </c>
      <c r="H167" s="12" t="s">
        <v>277</v>
      </c>
      <c r="I167" s="12" t="s">
        <v>278</v>
      </c>
      <c r="J167" s="12">
        <v>8</v>
      </c>
      <c r="K167" s="12">
        <v>0.4</v>
      </c>
      <c r="L167" s="13">
        <v>-1359.992000000002</v>
      </c>
      <c r="M167" s="12">
        <f>Table1[[#This Row],[Sales]]*Table1[[#This Row],[Discount]]</f>
        <v>3263.9807999999998</v>
      </c>
      <c r="N167" s="12">
        <v>8159.9519999999993</v>
      </c>
      <c r="O167" s="12">
        <f>Table1[[#This Row],[Quantity]]*$N$1</f>
        <v>1200</v>
      </c>
      <c r="P167" s="12" t="str" cm="1">
        <f t="array" ref="P167">_xlfn.IFS(Table1[[#This Row],[New_Sales]]&gt;=2000,"A",Table1[[#This Row],[New_Sales]]&gt;=1000,"B",Table1[[#This Row],[New_Sales]]&gt;=500,"C",Table1[[#This Row],[New_Sales]]&gt;=100,"D",Table1[[#This Row],[New_Sales]]&lt;100,"E")</f>
        <v>B</v>
      </c>
    </row>
    <row r="168" spans="1:16">
      <c r="A168" s="12">
        <v>167</v>
      </c>
      <c r="B168" s="12" t="s">
        <v>80</v>
      </c>
      <c r="C168" s="12" t="s">
        <v>67</v>
      </c>
      <c r="D168" s="12" t="s">
        <v>105</v>
      </c>
      <c r="E168" s="12" t="s">
        <v>106</v>
      </c>
      <c r="F168" s="12" t="s">
        <v>77</v>
      </c>
      <c r="G168" s="12" t="str">
        <f>VLOOKUP(Table1[[#This Row],[Category]],Code!$C$2:$D$5,2,0)</f>
        <v>O-102</v>
      </c>
      <c r="H168" s="12" t="s">
        <v>84</v>
      </c>
      <c r="I168" s="12" t="s">
        <v>279</v>
      </c>
      <c r="J168" s="12">
        <v>3</v>
      </c>
      <c r="K168" s="12">
        <v>0.2</v>
      </c>
      <c r="L168" s="13">
        <v>-58.634699999999995</v>
      </c>
      <c r="M168" s="12">
        <f>Table1[[#This Row],[Sales]]*Table1[[#This Row],[Discount]]</f>
        <v>55.185600000000001</v>
      </c>
      <c r="N168" s="12">
        <v>275.928</v>
      </c>
      <c r="O168" s="12">
        <f>Table1[[#This Row],[Quantity]]*$N$1</f>
        <v>450</v>
      </c>
      <c r="P168" s="12" t="str" cm="1">
        <f t="array" ref="P168">_xlfn.IFS(Table1[[#This Row],[New_Sales]]&gt;=2000,"A",Table1[[#This Row],[New_Sales]]&gt;=1000,"B",Table1[[#This Row],[New_Sales]]&gt;=500,"C",Table1[[#This Row],[New_Sales]]&gt;=100,"D",Table1[[#This Row],[New_Sales]]&lt;100,"E")</f>
        <v>D</v>
      </c>
    </row>
    <row r="169" spans="1:16">
      <c r="A169" s="12">
        <v>168</v>
      </c>
      <c r="B169" s="12" t="s">
        <v>80</v>
      </c>
      <c r="C169" s="12" t="s">
        <v>67</v>
      </c>
      <c r="D169" s="12" t="s">
        <v>105</v>
      </c>
      <c r="E169" s="12" t="s">
        <v>106</v>
      </c>
      <c r="F169" s="12" t="s">
        <v>70</v>
      </c>
      <c r="G169" s="12" t="str">
        <f>VLOOKUP(Table1[[#This Row],[Category]],Code!$C$2:$D$5,2,0)</f>
        <v>F-101</v>
      </c>
      <c r="H169" s="12" t="s">
        <v>72</v>
      </c>
      <c r="I169" s="12" t="s">
        <v>280</v>
      </c>
      <c r="J169" s="12">
        <v>9</v>
      </c>
      <c r="K169" s="12">
        <v>0.3</v>
      </c>
      <c r="L169" s="13">
        <v>-24.858000000000175</v>
      </c>
      <c r="M169" s="12">
        <f>Table1[[#This Row],[Sales]]*Table1[[#This Row],[Discount]]</f>
        <v>522.01799999999992</v>
      </c>
      <c r="N169" s="12">
        <v>1740.0599999999997</v>
      </c>
      <c r="O169" s="12">
        <f>Table1[[#This Row],[Quantity]]*$N$1</f>
        <v>1350</v>
      </c>
      <c r="P169" s="12" t="str" cm="1">
        <f t="array" ref="P169">_xlfn.IFS(Table1[[#This Row],[New_Sales]]&gt;=2000,"A",Table1[[#This Row],[New_Sales]]&gt;=1000,"B",Table1[[#This Row],[New_Sales]]&gt;=500,"C",Table1[[#This Row],[New_Sales]]&gt;=100,"D",Table1[[#This Row],[New_Sales]]&lt;100,"E")</f>
        <v>B</v>
      </c>
    </row>
    <row r="170" spans="1:16">
      <c r="A170" s="12">
        <v>169</v>
      </c>
      <c r="B170" s="12" t="s">
        <v>80</v>
      </c>
      <c r="C170" s="12" t="s">
        <v>67</v>
      </c>
      <c r="D170" s="12" t="s">
        <v>105</v>
      </c>
      <c r="E170" s="12" t="s">
        <v>106</v>
      </c>
      <c r="F170" s="12" t="s">
        <v>77</v>
      </c>
      <c r="G170" s="12" t="str">
        <f>VLOOKUP(Table1[[#This Row],[Category]],Code!$C$2:$D$5,2,0)</f>
        <v>O-102</v>
      </c>
      <c r="H170" s="12" t="s">
        <v>88</v>
      </c>
      <c r="I170" s="12" t="s">
        <v>281</v>
      </c>
      <c r="J170" s="12">
        <v>6</v>
      </c>
      <c r="K170" s="12">
        <v>0.2</v>
      </c>
      <c r="L170" s="13">
        <v>6.8135999999999974</v>
      </c>
      <c r="M170" s="12">
        <f>Table1[[#This Row],[Sales]]*Table1[[#This Row],[Discount]]</f>
        <v>6.4128000000000007</v>
      </c>
      <c r="N170" s="12">
        <v>32.064</v>
      </c>
      <c r="O170" s="12">
        <f>Table1[[#This Row],[Quantity]]*$N$1</f>
        <v>900</v>
      </c>
      <c r="P170" s="12" t="str" cm="1">
        <f t="array" ref="P170">_xlfn.IFS(Table1[[#This Row],[New_Sales]]&gt;=2000,"A",Table1[[#This Row],[New_Sales]]&gt;=1000,"B",Table1[[#This Row],[New_Sales]]&gt;=500,"C",Table1[[#This Row],[New_Sales]]&gt;=100,"D",Table1[[#This Row],[New_Sales]]&lt;100,"E")</f>
        <v>C</v>
      </c>
    </row>
    <row r="171" spans="1:16">
      <c r="A171" s="12">
        <v>170</v>
      </c>
      <c r="B171" s="12" t="s">
        <v>80</v>
      </c>
      <c r="C171" s="12" t="s">
        <v>67</v>
      </c>
      <c r="D171" s="12" t="s">
        <v>105</v>
      </c>
      <c r="E171" s="12" t="s">
        <v>106</v>
      </c>
      <c r="F171" s="12" t="s">
        <v>77</v>
      </c>
      <c r="G171" s="12" t="str">
        <f>VLOOKUP(Table1[[#This Row],[Category]],Code!$C$2:$D$5,2,0)</f>
        <v>O-102</v>
      </c>
      <c r="H171" s="12" t="s">
        <v>95</v>
      </c>
      <c r="I171" s="12" t="s">
        <v>282</v>
      </c>
      <c r="J171" s="12">
        <v>5</v>
      </c>
      <c r="K171" s="12">
        <v>0.8</v>
      </c>
      <c r="L171" s="13">
        <v>-453.84900000000005</v>
      </c>
      <c r="M171" s="12">
        <f>Table1[[#This Row],[Sales]]*Table1[[#This Row],[Discount]]</f>
        <v>142.38399999999999</v>
      </c>
      <c r="N171" s="12">
        <v>177.97999999999996</v>
      </c>
      <c r="O171" s="12">
        <f>Table1[[#This Row],[Quantity]]*$N$1</f>
        <v>750</v>
      </c>
      <c r="P171" s="12" t="str" cm="1">
        <f t="array" ref="P171">_xlfn.IFS(Table1[[#This Row],[New_Sales]]&gt;=2000,"A",Table1[[#This Row],[New_Sales]]&gt;=1000,"B",Table1[[#This Row],[New_Sales]]&gt;=500,"C",Table1[[#This Row],[New_Sales]]&gt;=100,"D",Table1[[#This Row],[New_Sales]]&lt;100,"E")</f>
        <v>C</v>
      </c>
    </row>
    <row r="172" spans="1:16">
      <c r="A172" s="12">
        <v>171</v>
      </c>
      <c r="B172" s="12" t="s">
        <v>80</v>
      </c>
      <c r="C172" s="12" t="s">
        <v>67</v>
      </c>
      <c r="D172" s="12" t="s">
        <v>105</v>
      </c>
      <c r="E172" s="12" t="s">
        <v>106</v>
      </c>
      <c r="F172" s="12" t="s">
        <v>90</v>
      </c>
      <c r="G172" s="12" t="str">
        <f>VLOOKUP(Table1[[#This Row],[Category]],Code!$C$2:$D$5,2,0)</f>
        <v>T-103</v>
      </c>
      <c r="H172" s="12" t="s">
        <v>91</v>
      </c>
      <c r="I172" s="12" t="s">
        <v>283</v>
      </c>
      <c r="J172" s="12">
        <v>3</v>
      </c>
      <c r="K172" s="12">
        <v>0.2</v>
      </c>
      <c r="L172" s="13">
        <v>8.998500000000007</v>
      </c>
      <c r="M172" s="12">
        <f>Table1[[#This Row],[Sales]]*Table1[[#This Row],[Discount]]</f>
        <v>28.795200000000001</v>
      </c>
      <c r="N172" s="12">
        <v>143.976</v>
      </c>
      <c r="O172" s="12">
        <f>Table1[[#This Row],[Quantity]]*$N$1</f>
        <v>450</v>
      </c>
      <c r="P172" s="12" t="str" cm="1">
        <f t="array" ref="P172">_xlfn.IFS(Table1[[#This Row],[New_Sales]]&gt;=2000,"A",Table1[[#This Row],[New_Sales]]&gt;=1000,"B",Table1[[#This Row],[New_Sales]]&gt;=500,"C",Table1[[#This Row],[New_Sales]]&gt;=100,"D",Table1[[#This Row],[New_Sales]]&lt;100,"E")</f>
        <v>D</v>
      </c>
    </row>
    <row r="173" spans="1:16">
      <c r="A173" s="12">
        <v>172</v>
      </c>
      <c r="B173" s="12" t="s">
        <v>80</v>
      </c>
      <c r="C173" s="12" t="s">
        <v>67</v>
      </c>
      <c r="D173" s="12" t="s">
        <v>75</v>
      </c>
      <c r="E173" s="12" t="s">
        <v>76</v>
      </c>
      <c r="F173" s="12" t="s">
        <v>77</v>
      </c>
      <c r="G173" s="12" t="str">
        <f>VLOOKUP(Table1[[#This Row],[Category]],Code!$C$2:$D$5,2,0)</f>
        <v>O-102</v>
      </c>
      <c r="H173" s="12" t="s">
        <v>100</v>
      </c>
      <c r="I173" s="12" t="s">
        <v>284</v>
      </c>
      <c r="J173" s="12">
        <v>3</v>
      </c>
      <c r="K173" s="12">
        <v>0</v>
      </c>
      <c r="L173" s="13">
        <v>9.841800000000001</v>
      </c>
      <c r="M173" s="12">
        <f>Table1[[#This Row],[Sales]]*Table1[[#This Row],[Discount]]</f>
        <v>0</v>
      </c>
      <c r="N173" s="12">
        <v>20.94</v>
      </c>
      <c r="O173" s="12">
        <f>Table1[[#This Row],[Quantity]]*$N$1</f>
        <v>450</v>
      </c>
      <c r="P173" s="12" t="str" cm="1">
        <f t="array" ref="P173">_xlfn.IFS(Table1[[#This Row],[New_Sales]]&gt;=2000,"A",Table1[[#This Row],[New_Sales]]&gt;=1000,"B",Table1[[#This Row],[New_Sales]]&gt;=500,"C",Table1[[#This Row],[New_Sales]]&gt;=100,"D",Table1[[#This Row],[New_Sales]]&lt;100,"E")</f>
        <v>D</v>
      </c>
    </row>
    <row r="174" spans="1:16">
      <c r="A174" s="12">
        <v>173</v>
      </c>
      <c r="B174" s="12" t="s">
        <v>80</v>
      </c>
      <c r="C174" s="12" t="s">
        <v>67</v>
      </c>
      <c r="D174" s="12" t="s">
        <v>75</v>
      </c>
      <c r="E174" s="12" t="s">
        <v>76</v>
      </c>
      <c r="F174" s="12" t="s">
        <v>77</v>
      </c>
      <c r="G174" s="12" t="str">
        <f>VLOOKUP(Table1[[#This Row],[Category]],Code!$C$2:$D$5,2,0)</f>
        <v>O-102</v>
      </c>
      <c r="H174" s="12" t="s">
        <v>100</v>
      </c>
      <c r="I174" s="12" t="s">
        <v>285</v>
      </c>
      <c r="J174" s="12">
        <v>2</v>
      </c>
      <c r="K174" s="12">
        <v>0</v>
      </c>
      <c r="L174" s="13">
        <v>53.260799999999996</v>
      </c>
      <c r="M174" s="12">
        <f>Table1[[#This Row],[Sales]]*Table1[[#This Row],[Discount]]</f>
        <v>0</v>
      </c>
      <c r="N174" s="12">
        <v>110.96</v>
      </c>
      <c r="O174" s="12">
        <f>Table1[[#This Row],[Quantity]]*$N$1</f>
        <v>300</v>
      </c>
      <c r="P174" s="12" t="str" cm="1">
        <f t="array" ref="P174">_xlfn.IFS(Table1[[#This Row],[New_Sales]]&gt;=2000,"A",Table1[[#This Row],[New_Sales]]&gt;=1000,"B",Table1[[#This Row],[New_Sales]]&gt;=500,"C",Table1[[#This Row],[New_Sales]]&gt;=100,"D",Table1[[#This Row],[New_Sales]]&lt;100,"E")</f>
        <v>D</v>
      </c>
    </row>
    <row r="175" spans="1:16">
      <c r="A175" s="12">
        <v>174</v>
      </c>
      <c r="B175" s="12" t="s">
        <v>80</v>
      </c>
      <c r="C175" s="12" t="s">
        <v>67</v>
      </c>
      <c r="D175" s="12" t="s">
        <v>75</v>
      </c>
      <c r="E175" s="12" t="s">
        <v>76</v>
      </c>
      <c r="F175" s="12" t="s">
        <v>70</v>
      </c>
      <c r="G175" s="12" t="str">
        <f>VLOOKUP(Table1[[#This Row],[Category]],Code!$C$2:$D$5,2,0)</f>
        <v>F-101</v>
      </c>
      <c r="H175" s="12" t="s">
        <v>72</v>
      </c>
      <c r="I175" s="12" t="s">
        <v>286</v>
      </c>
      <c r="J175" s="12">
        <v>7</v>
      </c>
      <c r="K175" s="12">
        <v>0.2</v>
      </c>
      <c r="L175" s="13">
        <v>21.259</v>
      </c>
      <c r="M175" s="12">
        <f>Table1[[#This Row],[Sales]]*Table1[[#This Row],[Discount]]</f>
        <v>68.028800000000018</v>
      </c>
      <c r="N175" s="12">
        <v>340.14400000000006</v>
      </c>
      <c r="O175" s="12">
        <f>Table1[[#This Row],[Quantity]]*$N$1</f>
        <v>1050</v>
      </c>
      <c r="P175" s="12" t="str" cm="1">
        <f t="array" ref="P175">_xlfn.IFS(Table1[[#This Row],[New_Sales]]&gt;=2000,"A",Table1[[#This Row],[New_Sales]]&gt;=1000,"B",Table1[[#This Row],[New_Sales]]&gt;=500,"C",Table1[[#This Row],[New_Sales]]&gt;=100,"D",Table1[[#This Row],[New_Sales]]&lt;100,"E")</f>
        <v>B</v>
      </c>
    </row>
    <row r="176" spans="1:16">
      <c r="A176" s="12">
        <v>175</v>
      </c>
      <c r="B176" s="12" t="s">
        <v>80</v>
      </c>
      <c r="C176" s="12" t="s">
        <v>74</v>
      </c>
      <c r="D176" s="12" t="s">
        <v>141</v>
      </c>
      <c r="E176" s="12" t="s">
        <v>106</v>
      </c>
      <c r="F176" s="12" t="s">
        <v>77</v>
      </c>
      <c r="G176" s="12" t="str">
        <f>VLOOKUP(Table1[[#This Row],[Category]],Code!$C$2:$D$5,2,0)</f>
        <v>O-102</v>
      </c>
      <c r="H176" s="12" t="s">
        <v>95</v>
      </c>
      <c r="I176" s="12" t="s">
        <v>287</v>
      </c>
      <c r="J176" s="12">
        <v>2</v>
      </c>
      <c r="K176" s="12">
        <v>0.8</v>
      </c>
      <c r="L176" s="13">
        <v>-131.12000000000003</v>
      </c>
      <c r="M176" s="12">
        <f>Table1[[#This Row],[Sales]]*Table1[[#This Row],[Discount]]</f>
        <v>41.958399999999997</v>
      </c>
      <c r="N176" s="12">
        <v>52.447999999999993</v>
      </c>
      <c r="O176" s="12">
        <f>Table1[[#This Row],[Quantity]]*$N$1</f>
        <v>300</v>
      </c>
      <c r="P176" s="12" t="str" cm="1">
        <f t="array" ref="P176">_xlfn.IFS(Table1[[#This Row],[New_Sales]]&gt;=2000,"A",Table1[[#This Row],[New_Sales]]&gt;=1000,"B",Table1[[#This Row],[New_Sales]]&gt;=500,"C",Table1[[#This Row],[New_Sales]]&gt;=100,"D",Table1[[#This Row],[New_Sales]]&lt;100,"E")</f>
        <v>D</v>
      </c>
    </row>
    <row r="177" spans="1:16">
      <c r="A177" s="12">
        <v>176</v>
      </c>
      <c r="B177" s="12" t="s">
        <v>80</v>
      </c>
      <c r="C177" s="12" t="s">
        <v>74</v>
      </c>
      <c r="D177" s="12" t="s">
        <v>141</v>
      </c>
      <c r="E177" s="12" t="s">
        <v>106</v>
      </c>
      <c r="F177" s="12" t="s">
        <v>77</v>
      </c>
      <c r="G177" s="12" t="str">
        <f>VLOOKUP(Table1[[#This Row],[Category]],Code!$C$2:$D$5,2,0)</f>
        <v>O-102</v>
      </c>
      <c r="H177" s="12" t="s">
        <v>78</v>
      </c>
      <c r="I177" s="12" t="s">
        <v>288</v>
      </c>
      <c r="J177" s="12">
        <v>4</v>
      </c>
      <c r="K177" s="12">
        <v>0.2</v>
      </c>
      <c r="L177" s="13">
        <v>6.5519999999999987</v>
      </c>
      <c r="M177" s="12">
        <f>Table1[[#This Row],[Sales]]*Table1[[#This Row],[Discount]]</f>
        <v>4.032</v>
      </c>
      <c r="N177" s="12">
        <v>20.16</v>
      </c>
      <c r="O177" s="12">
        <f>Table1[[#This Row],[Quantity]]*$N$1</f>
        <v>600</v>
      </c>
      <c r="P177" s="12" t="str" cm="1">
        <f t="array" ref="P177">_xlfn.IFS(Table1[[#This Row],[New_Sales]]&gt;=2000,"A",Table1[[#This Row],[New_Sales]]&gt;=1000,"B",Table1[[#This Row],[New_Sales]]&gt;=500,"C",Table1[[#This Row],[New_Sales]]&gt;=100,"D",Table1[[#This Row],[New_Sales]]&lt;100,"E")</f>
        <v>C</v>
      </c>
    </row>
    <row r="178" spans="1:16">
      <c r="A178" s="12">
        <v>177</v>
      </c>
      <c r="B178" s="12" t="s">
        <v>66</v>
      </c>
      <c r="C178" s="12" t="s">
        <v>67</v>
      </c>
      <c r="D178" s="12" t="s">
        <v>105</v>
      </c>
      <c r="E178" s="12" t="s">
        <v>106</v>
      </c>
      <c r="F178" s="12" t="s">
        <v>77</v>
      </c>
      <c r="G178" s="12" t="str">
        <f>VLOOKUP(Table1[[#This Row],[Category]],Code!$C$2:$D$5,2,0)</f>
        <v>O-102</v>
      </c>
      <c r="H178" s="12" t="s">
        <v>95</v>
      </c>
      <c r="I178" s="12" t="s">
        <v>289</v>
      </c>
      <c r="J178" s="12">
        <v>4</v>
      </c>
      <c r="K178" s="12">
        <v>0.8</v>
      </c>
      <c r="L178" s="13">
        <v>-243.16000000000008</v>
      </c>
      <c r="M178" s="12">
        <f>Table1[[#This Row],[Sales]]*Table1[[#This Row],[Discount]]</f>
        <v>77.811199999999985</v>
      </c>
      <c r="N178" s="12">
        <v>97.263999999999982</v>
      </c>
      <c r="O178" s="12">
        <f>Table1[[#This Row],[Quantity]]*$N$1</f>
        <v>600</v>
      </c>
      <c r="P178" s="12" t="str" cm="1">
        <f t="array" ref="P178">_xlfn.IFS(Table1[[#This Row],[New_Sales]]&gt;=2000,"A",Table1[[#This Row],[New_Sales]]&gt;=1000,"B",Table1[[#This Row],[New_Sales]]&gt;=500,"C",Table1[[#This Row],[New_Sales]]&gt;=100,"D",Table1[[#This Row],[New_Sales]]&lt;100,"E")</f>
        <v>C</v>
      </c>
    </row>
    <row r="179" spans="1:16">
      <c r="A179" s="12">
        <v>178</v>
      </c>
      <c r="B179" s="12" t="s">
        <v>66</v>
      </c>
      <c r="C179" s="12" t="s">
        <v>67</v>
      </c>
      <c r="D179" s="12" t="s">
        <v>226</v>
      </c>
      <c r="E179" s="12" t="s">
        <v>120</v>
      </c>
      <c r="F179" s="12" t="s">
        <v>70</v>
      </c>
      <c r="G179" s="12" t="str">
        <f>VLOOKUP(Table1[[#This Row],[Category]],Code!$C$2:$D$5,2,0)</f>
        <v>F-101</v>
      </c>
      <c r="H179" s="12" t="s">
        <v>72</v>
      </c>
      <c r="I179" s="12" t="s">
        <v>290</v>
      </c>
      <c r="J179" s="12">
        <v>7</v>
      </c>
      <c r="K179" s="12">
        <v>0.3</v>
      </c>
      <c r="L179" s="13">
        <v>-11.337199999999939</v>
      </c>
      <c r="M179" s="12">
        <f>Table1[[#This Row],[Sales]]*Table1[[#This Row],[Discount]]</f>
        <v>119.0406</v>
      </c>
      <c r="N179" s="12">
        <v>396.80200000000002</v>
      </c>
      <c r="O179" s="12">
        <f>Table1[[#This Row],[Quantity]]*$N$1</f>
        <v>1050</v>
      </c>
      <c r="P179" s="12" t="str" cm="1">
        <f t="array" ref="P179">_xlfn.IFS(Table1[[#This Row],[New_Sales]]&gt;=2000,"A",Table1[[#This Row],[New_Sales]]&gt;=1000,"B",Table1[[#This Row],[New_Sales]]&gt;=500,"C",Table1[[#This Row],[New_Sales]]&gt;=100,"D",Table1[[#This Row],[New_Sales]]&lt;100,"E")</f>
        <v>B</v>
      </c>
    </row>
    <row r="180" spans="1:16">
      <c r="A180" s="12">
        <v>179</v>
      </c>
      <c r="B180" s="12" t="s">
        <v>66</v>
      </c>
      <c r="C180" s="12" t="s">
        <v>67</v>
      </c>
      <c r="D180" s="12" t="s">
        <v>226</v>
      </c>
      <c r="E180" s="12" t="s">
        <v>120</v>
      </c>
      <c r="F180" s="12" t="s">
        <v>77</v>
      </c>
      <c r="G180" s="12" t="str">
        <f>VLOOKUP(Table1[[#This Row],[Category]],Code!$C$2:$D$5,2,0)</f>
        <v>O-102</v>
      </c>
      <c r="H180" s="12" t="s">
        <v>251</v>
      </c>
      <c r="I180" s="12" t="s">
        <v>291</v>
      </c>
      <c r="J180" s="12">
        <v>5</v>
      </c>
      <c r="K180" s="12">
        <v>0.2</v>
      </c>
      <c r="L180" s="13">
        <v>-3.771500000000001</v>
      </c>
      <c r="M180" s="12">
        <f>Table1[[#This Row],[Sales]]*Table1[[#This Row],[Discount]]</f>
        <v>3.1760000000000002</v>
      </c>
      <c r="N180" s="12">
        <v>15.88</v>
      </c>
      <c r="O180" s="12">
        <f>Table1[[#This Row],[Quantity]]*$N$1</f>
        <v>750</v>
      </c>
      <c r="P180" s="12" t="str" cm="1">
        <f t="array" ref="P180">_xlfn.IFS(Table1[[#This Row],[New_Sales]]&gt;=2000,"A",Table1[[#This Row],[New_Sales]]&gt;=1000,"B",Table1[[#This Row],[New_Sales]]&gt;=500,"C",Table1[[#This Row],[New_Sales]]&gt;=100,"D",Table1[[#This Row],[New_Sales]]&lt;100,"E")</f>
        <v>C</v>
      </c>
    </row>
    <row r="181" spans="1:16">
      <c r="A181" s="12">
        <v>180</v>
      </c>
      <c r="B181" s="12" t="s">
        <v>80</v>
      </c>
      <c r="C181" s="12" t="s">
        <v>104</v>
      </c>
      <c r="D181" s="12" t="s">
        <v>158</v>
      </c>
      <c r="E181" s="12" t="s">
        <v>120</v>
      </c>
      <c r="F181" s="12" t="s">
        <v>77</v>
      </c>
      <c r="G181" s="12" t="str">
        <f>VLOOKUP(Table1[[#This Row],[Category]],Code!$C$2:$D$5,2,0)</f>
        <v>O-102</v>
      </c>
      <c r="H181" s="12" t="s">
        <v>88</v>
      </c>
      <c r="I181" s="12" t="s">
        <v>292</v>
      </c>
      <c r="J181" s="12">
        <v>1</v>
      </c>
      <c r="K181" s="12">
        <v>0</v>
      </c>
      <c r="L181" s="13">
        <v>1.4104000000000001</v>
      </c>
      <c r="M181" s="12">
        <f>Table1[[#This Row],[Sales]]*Table1[[#This Row],[Discount]]</f>
        <v>0</v>
      </c>
      <c r="N181" s="12">
        <v>3.28</v>
      </c>
      <c r="O181" s="12">
        <f>Table1[[#This Row],[Quantity]]*$N$1</f>
        <v>150</v>
      </c>
      <c r="P181" s="12" t="str" cm="1">
        <f t="array" ref="P181">_xlfn.IFS(Table1[[#This Row],[New_Sales]]&gt;=2000,"A",Table1[[#This Row],[New_Sales]]&gt;=1000,"B",Table1[[#This Row],[New_Sales]]&gt;=500,"C",Table1[[#This Row],[New_Sales]]&gt;=100,"D",Table1[[#This Row],[New_Sales]]&lt;100,"E")</f>
        <v>D</v>
      </c>
    </row>
    <row r="182" spans="1:16">
      <c r="A182" s="12">
        <v>181</v>
      </c>
      <c r="B182" s="12" t="s">
        <v>66</v>
      </c>
      <c r="C182" s="12" t="s">
        <v>74</v>
      </c>
      <c r="D182" s="12" t="s">
        <v>141</v>
      </c>
      <c r="E182" s="12" t="s">
        <v>106</v>
      </c>
      <c r="F182" s="12" t="s">
        <v>77</v>
      </c>
      <c r="G182" s="12" t="str">
        <f>VLOOKUP(Table1[[#This Row],[Category]],Code!$C$2:$D$5,2,0)</f>
        <v>O-102</v>
      </c>
      <c r="H182" s="12" t="s">
        <v>84</v>
      </c>
      <c r="I182" s="12" t="s">
        <v>293</v>
      </c>
      <c r="J182" s="12">
        <v>2</v>
      </c>
      <c r="K182" s="12">
        <v>0.2</v>
      </c>
      <c r="L182" s="13">
        <v>1.8612000000000002</v>
      </c>
      <c r="M182" s="12">
        <f>Table1[[#This Row],[Sales]]*Table1[[#This Row],[Discount]]</f>
        <v>4.9632000000000005</v>
      </c>
      <c r="N182" s="12">
        <v>24.816000000000003</v>
      </c>
      <c r="O182" s="12">
        <f>Table1[[#This Row],[Quantity]]*$N$1</f>
        <v>300</v>
      </c>
      <c r="P182" s="12" t="str" cm="1">
        <f t="array" ref="P182">_xlfn.IFS(Table1[[#This Row],[New_Sales]]&gt;=2000,"A",Table1[[#This Row],[New_Sales]]&gt;=1000,"B",Table1[[#This Row],[New_Sales]]&gt;=500,"C",Table1[[#This Row],[New_Sales]]&gt;=100,"D",Table1[[#This Row],[New_Sales]]&lt;100,"E")</f>
        <v>D</v>
      </c>
    </row>
    <row r="183" spans="1:16">
      <c r="A183" s="12">
        <v>182</v>
      </c>
      <c r="B183" s="12" t="s">
        <v>66</v>
      </c>
      <c r="C183" s="12" t="s">
        <v>74</v>
      </c>
      <c r="D183" s="12" t="s">
        <v>141</v>
      </c>
      <c r="E183" s="12" t="s">
        <v>106</v>
      </c>
      <c r="F183" s="12" t="s">
        <v>90</v>
      </c>
      <c r="G183" s="12" t="str">
        <f>VLOOKUP(Table1[[#This Row],[Category]],Code!$C$2:$D$5,2,0)</f>
        <v>T-103</v>
      </c>
      <c r="H183" s="12" t="s">
        <v>123</v>
      </c>
      <c r="I183" s="12" t="s">
        <v>294</v>
      </c>
      <c r="J183" s="12">
        <v>7</v>
      </c>
      <c r="K183" s="12">
        <v>0.2</v>
      </c>
      <c r="L183" s="13">
        <v>76.639499999999984</v>
      </c>
      <c r="M183" s="12">
        <f>Table1[[#This Row],[Sales]]*Table1[[#This Row],[Discount]]</f>
        <v>81.748800000000003</v>
      </c>
      <c r="N183" s="12">
        <v>408.74399999999997</v>
      </c>
      <c r="O183" s="12">
        <f>Table1[[#This Row],[Quantity]]*$N$1</f>
        <v>1050</v>
      </c>
      <c r="P183" s="12" t="str" cm="1">
        <f t="array" ref="P183">_xlfn.IFS(Table1[[#This Row],[New_Sales]]&gt;=2000,"A",Table1[[#This Row],[New_Sales]]&gt;=1000,"B",Table1[[#This Row],[New_Sales]]&gt;=500,"C",Table1[[#This Row],[New_Sales]]&gt;=100,"D",Table1[[#This Row],[New_Sales]]&lt;100,"E")</f>
        <v>B</v>
      </c>
    </row>
    <row r="184" spans="1:16">
      <c r="A184" s="12">
        <v>183</v>
      </c>
      <c r="B184" s="12" t="s">
        <v>66</v>
      </c>
      <c r="C184" s="12" t="s">
        <v>104</v>
      </c>
      <c r="D184" s="12" t="s">
        <v>295</v>
      </c>
      <c r="E184" s="12" t="s">
        <v>69</v>
      </c>
      <c r="F184" s="12" t="s">
        <v>90</v>
      </c>
      <c r="G184" s="12" t="str">
        <f>VLOOKUP(Table1[[#This Row],[Category]],Code!$C$2:$D$5,2,0)</f>
        <v>T-103</v>
      </c>
      <c r="H184" s="12" t="s">
        <v>91</v>
      </c>
      <c r="I184" s="12" t="s">
        <v>296</v>
      </c>
      <c r="J184" s="12">
        <v>4</v>
      </c>
      <c r="K184" s="12">
        <v>0</v>
      </c>
      <c r="L184" s="13">
        <v>131.02960000000002</v>
      </c>
      <c r="M184" s="12">
        <f>Table1[[#This Row],[Sales]]*Table1[[#This Row],[Discount]]</f>
        <v>0</v>
      </c>
      <c r="N184" s="12">
        <v>503.96</v>
      </c>
      <c r="O184" s="12">
        <f>Table1[[#This Row],[Quantity]]*$N$1</f>
        <v>600</v>
      </c>
      <c r="P184" s="12" t="str" cm="1">
        <f t="array" ref="P184">_xlfn.IFS(Table1[[#This Row],[New_Sales]]&gt;=2000,"A",Table1[[#This Row],[New_Sales]]&gt;=1000,"B",Table1[[#This Row],[New_Sales]]&gt;=500,"C",Table1[[#This Row],[New_Sales]]&gt;=100,"D",Table1[[#This Row],[New_Sales]]&lt;100,"E")</f>
        <v>C</v>
      </c>
    </row>
    <row r="185" spans="1:16">
      <c r="A185" s="12">
        <v>184</v>
      </c>
      <c r="B185" s="12" t="s">
        <v>66</v>
      </c>
      <c r="C185" s="12" t="s">
        <v>104</v>
      </c>
      <c r="D185" s="12" t="s">
        <v>295</v>
      </c>
      <c r="E185" s="12" t="s">
        <v>69</v>
      </c>
      <c r="F185" s="12" t="s">
        <v>90</v>
      </c>
      <c r="G185" s="12" t="str">
        <f>VLOOKUP(Table1[[#This Row],[Category]],Code!$C$2:$D$5,2,0)</f>
        <v>T-103</v>
      </c>
      <c r="H185" s="12" t="s">
        <v>91</v>
      </c>
      <c r="I185" s="12" t="s">
        <v>297</v>
      </c>
      <c r="J185" s="12">
        <v>5</v>
      </c>
      <c r="K185" s="12">
        <v>0</v>
      </c>
      <c r="L185" s="13">
        <v>41.986000000000004</v>
      </c>
      <c r="M185" s="12">
        <f>Table1[[#This Row],[Sales]]*Table1[[#This Row],[Discount]]</f>
        <v>0</v>
      </c>
      <c r="N185" s="12">
        <v>149.94999999999999</v>
      </c>
      <c r="O185" s="12">
        <f>Table1[[#This Row],[Quantity]]*$N$1</f>
        <v>750</v>
      </c>
      <c r="P185" s="12" t="str" cm="1">
        <f t="array" ref="P185">_xlfn.IFS(Table1[[#This Row],[New_Sales]]&gt;=2000,"A",Table1[[#This Row],[New_Sales]]&gt;=1000,"B",Table1[[#This Row],[New_Sales]]&gt;=500,"C",Table1[[#This Row],[New_Sales]]&gt;=100,"D",Table1[[#This Row],[New_Sales]]&lt;100,"E")</f>
        <v>C</v>
      </c>
    </row>
    <row r="186" spans="1:16">
      <c r="A186" s="12">
        <v>185</v>
      </c>
      <c r="B186" s="12" t="s">
        <v>66</v>
      </c>
      <c r="C186" s="12" t="s">
        <v>104</v>
      </c>
      <c r="D186" s="12" t="s">
        <v>295</v>
      </c>
      <c r="E186" s="12" t="s">
        <v>69</v>
      </c>
      <c r="F186" s="12" t="s">
        <v>90</v>
      </c>
      <c r="G186" s="12" t="str">
        <f>VLOOKUP(Table1[[#This Row],[Category]],Code!$C$2:$D$5,2,0)</f>
        <v>T-103</v>
      </c>
      <c r="H186" s="12" t="s">
        <v>123</v>
      </c>
      <c r="I186" s="12" t="s">
        <v>298</v>
      </c>
      <c r="J186" s="12">
        <v>2</v>
      </c>
      <c r="K186" s="12">
        <v>0</v>
      </c>
      <c r="L186" s="13">
        <v>7.25</v>
      </c>
      <c r="M186" s="12">
        <f>Table1[[#This Row],[Sales]]*Table1[[#This Row],[Discount]]</f>
        <v>0</v>
      </c>
      <c r="N186" s="12">
        <v>29</v>
      </c>
      <c r="O186" s="12">
        <f>Table1[[#This Row],[Quantity]]*$N$1</f>
        <v>300</v>
      </c>
      <c r="P186" s="12" t="str" cm="1">
        <f t="array" ref="P186">_xlfn.IFS(Table1[[#This Row],[New_Sales]]&gt;=2000,"A",Table1[[#This Row],[New_Sales]]&gt;=1000,"B",Table1[[#This Row],[New_Sales]]&gt;=500,"C",Table1[[#This Row],[New_Sales]]&gt;=100,"D",Table1[[#This Row],[New_Sales]]&lt;100,"E")</f>
        <v>D</v>
      </c>
    </row>
    <row r="187" spans="1:16">
      <c r="A187" s="12">
        <v>186</v>
      </c>
      <c r="B187" s="12" t="s">
        <v>80</v>
      </c>
      <c r="C187" s="12" t="s">
        <v>67</v>
      </c>
      <c r="D187" s="12" t="s">
        <v>299</v>
      </c>
      <c r="E187" s="12" t="s">
        <v>120</v>
      </c>
      <c r="F187" s="12" t="s">
        <v>77</v>
      </c>
      <c r="G187" s="12" t="str">
        <f>VLOOKUP(Table1[[#This Row],[Category]],Code!$C$2:$D$5,2,0)</f>
        <v>O-102</v>
      </c>
      <c r="H187" s="12" t="s">
        <v>93</v>
      </c>
      <c r="I187" s="12" t="s">
        <v>300</v>
      </c>
      <c r="J187" s="12">
        <v>2</v>
      </c>
      <c r="K187" s="12">
        <v>0</v>
      </c>
      <c r="L187" s="13">
        <v>3.4367999999999999</v>
      </c>
      <c r="M187" s="12">
        <f>Table1[[#This Row],[Sales]]*Table1[[#This Row],[Discount]]</f>
        <v>0</v>
      </c>
      <c r="N187" s="12">
        <v>7.16</v>
      </c>
      <c r="O187" s="12">
        <f>Table1[[#This Row],[Quantity]]*$N$1</f>
        <v>300</v>
      </c>
      <c r="P187" s="12" t="str" cm="1">
        <f t="array" ref="P187">_xlfn.IFS(Table1[[#This Row],[New_Sales]]&gt;=2000,"A",Table1[[#This Row],[New_Sales]]&gt;=1000,"B",Table1[[#This Row],[New_Sales]]&gt;=500,"C",Table1[[#This Row],[New_Sales]]&gt;=100,"D",Table1[[#This Row],[New_Sales]]&lt;100,"E")</f>
        <v>D</v>
      </c>
    </row>
    <row r="188" spans="1:16">
      <c r="A188" s="12">
        <v>187</v>
      </c>
      <c r="B188" s="12" t="s">
        <v>80</v>
      </c>
      <c r="C188" s="12" t="s">
        <v>104</v>
      </c>
      <c r="D188" s="12" t="s">
        <v>75</v>
      </c>
      <c r="E188" s="12" t="s">
        <v>76</v>
      </c>
      <c r="F188" s="12" t="s">
        <v>90</v>
      </c>
      <c r="G188" s="12" t="str">
        <f>VLOOKUP(Table1[[#This Row],[Category]],Code!$C$2:$D$5,2,0)</f>
        <v>T-103</v>
      </c>
      <c r="H188" s="12" t="s">
        <v>123</v>
      </c>
      <c r="I188" s="12" t="s">
        <v>301</v>
      </c>
      <c r="J188" s="12">
        <v>8</v>
      </c>
      <c r="K188" s="12">
        <v>0</v>
      </c>
      <c r="L188" s="13">
        <v>22.984000000000009</v>
      </c>
      <c r="M188" s="12">
        <f>Table1[[#This Row],[Sales]]*Table1[[#This Row],[Discount]]</f>
        <v>0</v>
      </c>
      <c r="N188" s="12">
        <v>176.8</v>
      </c>
      <c r="O188" s="12">
        <f>Table1[[#This Row],[Quantity]]*$N$1</f>
        <v>1200</v>
      </c>
      <c r="P188" s="12" t="str" cm="1">
        <f t="array" ref="P188">_xlfn.IFS(Table1[[#This Row],[New_Sales]]&gt;=2000,"A",Table1[[#This Row],[New_Sales]]&gt;=1000,"B",Table1[[#This Row],[New_Sales]]&gt;=500,"C",Table1[[#This Row],[New_Sales]]&gt;=100,"D",Table1[[#This Row],[New_Sales]]&lt;100,"E")</f>
        <v>B</v>
      </c>
    </row>
    <row r="189" spans="1:16">
      <c r="A189" s="12">
        <v>188</v>
      </c>
      <c r="B189" s="12" t="s">
        <v>80</v>
      </c>
      <c r="C189" s="12" t="s">
        <v>74</v>
      </c>
      <c r="D189" s="12" t="s">
        <v>105</v>
      </c>
      <c r="E189" s="12" t="s">
        <v>106</v>
      </c>
      <c r="F189" s="12" t="s">
        <v>77</v>
      </c>
      <c r="G189" s="12" t="str">
        <f>VLOOKUP(Table1[[#This Row],[Category]],Code!$C$2:$D$5,2,0)</f>
        <v>O-102</v>
      </c>
      <c r="H189" s="12" t="s">
        <v>84</v>
      </c>
      <c r="I189" s="12" t="s">
        <v>302</v>
      </c>
      <c r="J189" s="12">
        <v>3</v>
      </c>
      <c r="K189" s="12">
        <v>0.2</v>
      </c>
      <c r="L189" s="13">
        <v>3.7224000000000004</v>
      </c>
      <c r="M189" s="12">
        <f>Table1[[#This Row],[Sales]]*Table1[[#This Row],[Discount]]</f>
        <v>7.4448000000000008</v>
      </c>
      <c r="N189" s="12">
        <v>37.224000000000004</v>
      </c>
      <c r="O189" s="12">
        <f>Table1[[#This Row],[Quantity]]*$N$1</f>
        <v>450</v>
      </c>
      <c r="P189" s="12" t="str" cm="1">
        <f t="array" ref="P189">_xlfn.IFS(Table1[[#This Row],[New_Sales]]&gt;=2000,"A",Table1[[#This Row],[New_Sales]]&gt;=1000,"B",Table1[[#This Row],[New_Sales]]&gt;=500,"C",Table1[[#This Row],[New_Sales]]&gt;=100,"D",Table1[[#This Row],[New_Sales]]&lt;100,"E")</f>
        <v>D</v>
      </c>
    </row>
    <row r="190" spans="1:16">
      <c r="A190" s="12">
        <v>189</v>
      </c>
      <c r="B190" s="12" t="s">
        <v>80</v>
      </c>
      <c r="C190" s="12" t="s">
        <v>74</v>
      </c>
      <c r="D190" s="12" t="s">
        <v>105</v>
      </c>
      <c r="E190" s="12" t="s">
        <v>106</v>
      </c>
      <c r="F190" s="12" t="s">
        <v>77</v>
      </c>
      <c r="G190" s="12" t="str">
        <f>VLOOKUP(Table1[[#This Row],[Category]],Code!$C$2:$D$5,2,0)</f>
        <v>O-102</v>
      </c>
      <c r="H190" s="12" t="s">
        <v>100</v>
      </c>
      <c r="I190" s="12" t="s">
        <v>264</v>
      </c>
      <c r="J190" s="12">
        <v>3</v>
      </c>
      <c r="K190" s="12">
        <v>0.2</v>
      </c>
      <c r="L190" s="13">
        <v>6.2549999999999963</v>
      </c>
      <c r="M190" s="12">
        <f>Table1[[#This Row],[Sales]]*Table1[[#This Row],[Discount]]</f>
        <v>4.0032000000000005</v>
      </c>
      <c r="N190" s="12">
        <v>20.016000000000002</v>
      </c>
      <c r="O190" s="12">
        <f>Table1[[#This Row],[Quantity]]*$N$1</f>
        <v>450</v>
      </c>
      <c r="P190" s="12" t="str" cm="1">
        <f t="array" ref="P190">_xlfn.IFS(Table1[[#This Row],[New_Sales]]&gt;=2000,"A",Table1[[#This Row],[New_Sales]]&gt;=1000,"B",Table1[[#This Row],[New_Sales]]&gt;=500,"C",Table1[[#This Row],[New_Sales]]&gt;=100,"D",Table1[[#This Row],[New_Sales]]&lt;100,"E")</f>
        <v>D</v>
      </c>
    </row>
    <row r="191" spans="1:16">
      <c r="A191" s="12">
        <v>190</v>
      </c>
      <c r="B191" s="12" t="s">
        <v>134</v>
      </c>
      <c r="C191" s="12" t="s">
        <v>104</v>
      </c>
      <c r="D191" s="12" t="s">
        <v>158</v>
      </c>
      <c r="E191" s="12" t="s">
        <v>120</v>
      </c>
      <c r="F191" s="12" t="s">
        <v>70</v>
      </c>
      <c r="G191" s="12" t="str">
        <f>VLOOKUP(Table1[[#This Row],[Category]],Code!$C$2:$D$5,2,0)</f>
        <v>F-101</v>
      </c>
      <c r="H191" s="12" t="s">
        <v>71</v>
      </c>
      <c r="I191" s="12" t="s">
        <v>303</v>
      </c>
      <c r="J191" s="12">
        <v>4</v>
      </c>
      <c r="K191" s="12">
        <v>0.2</v>
      </c>
      <c r="L191" s="13">
        <v>112.39199999999991</v>
      </c>
      <c r="M191" s="12">
        <f>Table1[[#This Row],[Sales]]*Table1[[#This Row],[Discount]]</f>
        <v>179.82720000000003</v>
      </c>
      <c r="N191" s="12">
        <v>899.13600000000008</v>
      </c>
      <c r="O191" s="12">
        <f>Table1[[#This Row],[Quantity]]*$N$1</f>
        <v>600</v>
      </c>
      <c r="P191" s="12" t="str" cm="1">
        <f t="array" ref="P191">_xlfn.IFS(Table1[[#This Row],[New_Sales]]&gt;=2000,"A",Table1[[#This Row],[New_Sales]]&gt;=1000,"B",Table1[[#This Row],[New_Sales]]&gt;=500,"C",Table1[[#This Row],[New_Sales]]&gt;=100,"D",Table1[[#This Row],[New_Sales]]&lt;100,"E")</f>
        <v>C</v>
      </c>
    </row>
    <row r="192" spans="1:16">
      <c r="A192" s="12">
        <v>191</v>
      </c>
      <c r="B192" s="12" t="s">
        <v>134</v>
      </c>
      <c r="C192" s="12" t="s">
        <v>104</v>
      </c>
      <c r="D192" s="12" t="s">
        <v>158</v>
      </c>
      <c r="E192" s="12" t="s">
        <v>120</v>
      </c>
      <c r="F192" s="12" t="s">
        <v>90</v>
      </c>
      <c r="G192" s="12" t="str">
        <f>VLOOKUP(Table1[[#This Row],[Category]],Code!$C$2:$D$5,2,0)</f>
        <v>T-103</v>
      </c>
      <c r="H192" s="12" t="s">
        <v>91</v>
      </c>
      <c r="I192" s="12" t="s">
        <v>304</v>
      </c>
      <c r="J192" s="12">
        <v>6</v>
      </c>
      <c r="K192" s="12">
        <v>0</v>
      </c>
      <c r="L192" s="13">
        <v>20.092800000000004</v>
      </c>
      <c r="M192" s="12">
        <f>Table1[[#This Row],[Sales]]*Table1[[#This Row],[Discount]]</f>
        <v>0</v>
      </c>
      <c r="N192" s="12">
        <v>71.760000000000005</v>
      </c>
      <c r="O192" s="12">
        <f>Table1[[#This Row],[Quantity]]*$N$1</f>
        <v>900</v>
      </c>
      <c r="P192" s="12" t="str" cm="1">
        <f t="array" ref="P192">_xlfn.IFS(Table1[[#This Row],[New_Sales]]&gt;=2000,"A",Table1[[#This Row],[New_Sales]]&gt;=1000,"B",Table1[[#This Row],[New_Sales]]&gt;=500,"C",Table1[[#This Row],[New_Sales]]&gt;=100,"D",Table1[[#This Row],[New_Sales]]&lt;100,"E")</f>
        <v>C</v>
      </c>
    </row>
    <row r="193" spans="1:16">
      <c r="A193" s="12">
        <v>192</v>
      </c>
      <c r="B193" s="12" t="s">
        <v>134</v>
      </c>
      <c r="C193" s="12" t="s">
        <v>104</v>
      </c>
      <c r="D193" s="12" t="s">
        <v>158</v>
      </c>
      <c r="E193" s="12" t="s">
        <v>120</v>
      </c>
      <c r="F193" s="12" t="s">
        <v>77</v>
      </c>
      <c r="G193" s="12" t="str">
        <f>VLOOKUP(Table1[[#This Row],[Category]],Code!$C$2:$D$5,2,0)</f>
        <v>O-102</v>
      </c>
      <c r="H193" s="12" t="s">
        <v>100</v>
      </c>
      <c r="I193" s="12" t="s">
        <v>305</v>
      </c>
      <c r="J193" s="12">
        <v>8</v>
      </c>
      <c r="K193" s="12">
        <v>0</v>
      </c>
      <c r="L193" s="13">
        <v>24.883200000000002</v>
      </c>
      <c r="M193" s="12">
        <f>Table1[[#This Row],[Sales]]*Table1[[#This Row],[Discount]]</f>
        <v>0</v>
      </c>
      <c r="N193" s="12">
        <v>51.84</v>
      </c>
      <c r="O193" s="12">
        <f>Table1[[#This Row],[Quantity]]*$N$1</f>
        <v>1200</v>
      </c>
      <c r="P193" s="12" t="str" cm="1">
        <f t="array" ref="P193">_xlfn.IFS(Table1[[#This Row],[New_Sales]]&gt;=2000,"A",Table1[[#This Row],[New_Sales]]&gt;=1000,"B",Table1[[#This Row],[New_Sales]]&gt;=500,"C",Table1[[#This Row],[New_Sales]]&gt;=100,"D",Table1[[#This Row],[New_Sales]]&lt;100,"E")</f>
        <v>B</v>
      </c>
    </row>
    <row r="194" spans="1:16">
      <c r="A194" s="12">
        <v>193</v>
      </c>
      <c r="B194" s="12" t="s">
        <v>134</v>
      </c>
      <c r="C194" s="12" t="s">
        <v>104</v>
      </c>
      <c r="D194" s="12" t="s">
        <v>158</v>
      </c>
      <c r="E194" s="12" t="s">
        <v>120</v>
      </c>
      <c r="F194" s="12" t="s">
        <v>70</v>
      </c>
      <c r="G194" s="12" t="str">
        <f>VLOOKUP(Table1[[#This Row],[Category]],Code!$C$2:$D$5,2,0)</f>
        <v>F-101</v>
      </c>
      <c r="H194" s="12" t="s">
        <v>71</v>
      </c>
      <c r="I194" s="12" t="s">
        <v>138</v>
      </c>
      <c r="J194" s="12">
        <v>3</v>
      </c>
      <c r="K194" s="12">
        <v>0.2</v>
      </c>
      <c r="L194" s="13">
        <v>46.976400000000012</v>
      </c>
      <c r="M194" s="12">
        <f>Table1[[#This Row],[Sales]]*Table1[[#This Row],[Discount]]</f>
        <v>125.27040000000002</v>
      </c>
      <c r="N194" s="12">
        <v>626.35200000000009</v>
      </c>
      <c r="O194" s="12">
        <f>Table1[[#This Row],[Quantity]]*$N$1</f>
        <v>450</v>
      </c>
      <c r="P194" s="12" t="str" cm="1">
        <f t="array" ref="P194">_xlfn.IFS(Table1[[#This Row],[New_Sales]]&gt;=2000,"A",Table1[[#This Row],[New_Sales]]&gt;=1000,"B",Table1[[#This Row],[New_Sales]]&gt;=500,"C",Table1[[#This Row],[New_Sales]]&gt;=100,"D",Table1[[#This Row],[New_Sales]]&lt;100,"E")</f>
        <v>D</v>
      </c>
    </row>
    <row r="195" spans="1:16">
      <c r="A195" s="12">
        <v>194</v>
      </c>
      <c r="B195" s="12" t="s">
        <v>134</v>
      </c>
      <c r="C195" s="12" t="s">
        <v>104</v>
      </c>
      <c r="D195" s="12" t="s">
        <v>158</v>
      </c>
      <c r="E195" s="12" t="s">
        <v>120</v>
      </c>
      <c r="F195" s="12" t="s">
        <v>77</v>
      </c>
      <c r="G195" s="12" t="str">
        <f>VLOOKUP(Table1[[#This Row],[Category]],Code!$C$2:$D$5,2,0)</f>
        <v>O-102</v>
      </c>
      <c r="H195" s="12" t="s">
        <v>88</v>
      </c>
      <c r="I195" s="12" t="s">
        <v>306</v>
      </c>
      <c r="J195" s="12">
        <v>5</v>
      </c>
      <c r="K195" s="12">
        <v>0</v>
      </c>
      <c r="L195" s="13">
        <v>6.5669999999999984</v>
      </c>
      <c r="M195" s="12">
        <f>Table1[[#This Row],[Sales]]*Table1[[#This Row],[Discount]]</f>
        <v>0</v>
      </c>
      <c r="N195" s="12">
        <v>19.899999999999999</v>
      </c>
      <c r="O195" s="12">
        <f>Table1[[#This Row],[Quantity]]*$N$1</f>
        <v>750</v>
      </c>
      <c r="P195" s="12" t="str" cm="1">
        <f t="array" ref="P195">_xlfn.IFS(Table1[[#This Row],[New_Sales]]&gt;=2000,"A",Table1[[#This Row],[New_Sales]]&gt;=1000,"B",Table1[[#This Row],[New_Sales]]&gt;=500,"C",Table1[[#This Row],[New_Sales]]&gt;=100,"D",Table1[[#This Row],[New_Sales]]&lt;100,"E")</f>
        <v>C</v>
      </c>
    </row>
    <row r="196" spans="1:16">
      <c r="A196" s="12">
        <v>195</v>
      </c>
      <c r="B196" s="12" t="s">
        <v>80</v>
      </c>
      <c r="C196" s="12" t="s">
        <v>74</v>
      </c>
      <c r="D196" s="12" t="s">
        <v>75</v>
      </c>
      <c r="E196" s="12" t="s">
        <v>76</v>
      </c>
      <c r="F196" s="12" t="s">
        <v>77</v>
      </c>
      <c r="G196" s="12" t="str">
        <f>VLOOKUP(Table1[[#This Row],[Category]],Code!$C$2:$D$5,2,0)</f>
        <v>O-102</v>
      </c>
      <c r="H196" s="12" t="s">
        <v>128</v>
      </c>
      <c r="I196" s="12" t="s">
        <v>129</v>
      </c>
      <c r="J196" s="12">
        <v>7</v>
      </c>
      <c r="K196" s="12">
        <v>0</v>
      </c>
      <c r="L196" s="13">
        <v>6.7115999999999989</v>
      </c>
      <c r="M196" s="12">
        <f>Table1[[#This Row],[Sales]]*Table1[[#This Row],[Discount]]</f>
        <v>0</v>
      </c>
      <c r="N196" s="12">
        <v>14.280000000000001</v>
      </c>
      <c r="O196" s="12">
        <f>Table1[[#This Row],[Quantity]]*$N$1</f>
        <v>1050</v>
      </c>
      <c r="P196" s="12" t="str" cm="1">
        <f t="array" ref="P196">_xlfn.IFS(Table1[[#This Row],[New_Sales]]&gt;=2000,"A",Table1[[#This Row],[New_Sales]]&gt;=1000,"B",Table1[[#This Row],[New_Sales]]&gt;=500,"C",Table1[[#This Row],[New_Sales]]&gt;=100,"D",Table1[[#This Row],[New_Sales]]&lt;100,"E")</f>
        <v>B</v>
      </c>
    </row>
    <row r="197" spans="1:16">
      <c r="A197" s="12">
        <v>196</v>
      </c>
      <c r="B197" s="12" t="s">
        <v>80</v>
      </c>
      <c r="C197" s="12" t="s">
        <v>67</v>
      </c>
      <c r="D197" s="12" t="s">
        <v>226</v>
      </c>
      <c r="E197" s="12" t="s">
        <v>120</v>
      </c>
      <c r="F197" s="12" t="s">
        <v>77</v>
      </c>
      <c r="G197" s="12" t="str">
        <f>VLOOKUP(Table1[[#This Row],[Category]],Code!$C$2:$D$5,2,0)</f>
        <v>O-102</v>
      </c>
      <c r="H197" s="12" t="s">
        <v>88</v>
      </c>
      <c r="I197" s="12" t="s">
        <v>307</v>
      </c>
      <c r="J197" s="12">
        <v>2</v>
      </c>
      <c r="K197" s="12">
        <v>0.2</v>
      </c>
      <c r="L197" s="13">
        <v>1.2037999999999995</v>
      </c>
      <c r="M197" s="12">
        <f>Table1[[#This Row],[Sales]]*Table1[[#This Row],[Discount]]</f>
        <v>1.4816000000000003</v>
      </c>
      <c r="N197" s="12">
        <v>7.4080000000000004</v>
      </c>
      <c r="O197" s="12">
        <f>Table1[[#This Row],[Quantity]]*$N$1</f>
        <v>300</v>
      </c>
      <c r="P197" s="12" t="str" cm="1">
        <f t="array" ref="P197">_xlfn.IFS(Table1[[#This Row],[New_Sales]]&gt;=2000,"A",Table1[[#This Row],[New_Sales]]&gt;=1000,"B",Table1[[#This Row],[New_Sales]]&gt;=500,"C",Table1[[#This Row],[New_Sales]]&gt;=100,"D",Table1[[#This Row],[New_Sales]]&lt;100,"E")</f>
        <v>D</v>
      </c>
    </row>
    <row r="198" spans="1:16">
      <c r="A198" s="12">
        <v>197</v>
      </c>
      <c r="B198" s="12" t="s">
        <v>80</v>
      </c>
      <c r="C198" s="12" t="s">
        <v>67</v>
      </c>
      <c r="D198" s="12" t="s">
        <v>226</v>
      </c>
      <c r="E198" s="12" t="s">
        <v>120</v>
      </c>
      <c r="F198" s="12" t="s">
        <v>77</v>
      </c>
      <c r="G198" s="12" t="str">
        <f>VLOOKUP(Table1[[#This Row],[Category]],Code!$C$2:$D$5,2,0)</f>
        <v>O-102</v>
      </c>
      <c r="H198" s="12" t="s">
        <v>88</v>
      </c>
      <c r="I198" s="12" t="s">
        <v>308</v>
      </c>
      <c r="J198" s="12">
        <v>3</v>
      </c>
      <c r="K198" s="12">
        <v>0.2</v>
      </c>
      <c r="L198" s="13">
        <v>1.5876000000000006</v>
      </c>
      <c r="M198" s="12">
        <f>Table1[[#This Row],[Sales]]*Table1[[#This Row],[Discount]]</f>
        <v>1.2096</v>
      </c>
      <c r="N198" s="12">
        <v>6.048</v>
      </c>
      <c r="O198" s="12">
        <f>Table1[[#This Row],[Quantity]]*$N$1</f>
        <v>450</v>
      </c>
      <c r="P198" s="12" t="str" cm="1">
        <f t="array" ref="P198">_xlfn.IFS(Table1[[#This Row],[New_Sales]]&gt;=2000,"A",Table1[[#This Row],[New_Sales]]&gt;=1000,"B",Table1[[#This Row],[New_Sales]]&gt;=500,"C",Table1[[#This Row],[New_Sales]]&gt;=100,"D",Table1[[#This Row],[New_Sales]]&lt;100,"E")</f>
        <v>D</v>
      </c>
    </row>
    <row r="199" spans="1:16">
      <c r="A199" s="12">
        <v>198</v>
      </c>
      <c r="B199" s="12" t="s">
        <v>80</v>
      </c>
      <c r="C199" s="12" t="s">
        <v>104</v>
      </c>
      <c r="D199" s="12" t="s">
        <v>309</v>
      </c>
      <c r="E199" s="12" t="s">
        <v>120</v>
      </c>
      <c r="F199" s="12" t="s">
        <v>77</v>
      </c>
      <c r="G199" s="12" t="str">
        <f>VLOOKUP(Table1[[#This Row],[Category]],Code!$C$2:$D$5,2,0)</f>
        <v>O-102</v>
      </c>
      <c r="H199" s="12" t="s">
        <v>84</v>
      </c>
      <c r="I199" s="12" t="s">
        <v>310</v>
      </c>
      <c r="J199" s="12">
        <v>3</v>
      </c>
      <c r="K199" s="12">
        <v>0</v>
      </c>
      <c r="L199" s="13">
        <v>12.0276</v>
      </c>
      <c r="M199" s="12">
        <f>Table1[[#This Row],[Sales]]*Table1[[#This Row],[Discount]]</f>
        <v>0</v>
      </c>
      <c r="N199" s="12">
        <v>46.26</v>
      </c>
      <c r="O199" s="12">
        <f>Table1[[#This Row],[Quantity]]*$N$1</f>
        <v>450</v>
      </c>
      <c r="P199" s="12" t="str" cm="1">
        <f t="array" ref="P199">_xlfn.IFS(Table1[[#This Row],[New_Sales]]&gt;=2000,"A",Table1[[#This Row],[New_Sales]]&gt;=1000,"B",Table1[[#This Row],[New_Sales]]&gt;=500,"C",Table1[[#This Row],[New_Sales]]&gt;=100,"D",Table1[[#This Row],[New_Sales]]&lt;100,"E")</f>
        <v>D</v>
      </c>
    </row>
    <row r="200" spans="1:16">
      <c r="A200" s="12">
        <v>199</v>
      </c>
      <c r="B200" s="12" t="s">
        <v>80</v>
      </c>
      <c r="C200" s="12" t="s">
        <v>74</v>
      </c>
      <c r="D200" s="12" t="s">
        <v>119</v>
      </c>
      <c r="E200" s="12" t="s">
        <v>120</v>
      </c>
      <c r="F200" s="12" t="s">
        <v>77</v>
      </c>
      <c r="G200" s="12" t="str">
        <f>VLOOKUP(Table1[[#This Row],[Category]],Code!$C$2:$D$5,2,0)</f>
        <v>O-102</v>
      </c>
      <c r="H200" s="12" t="s">
        <v>93</v>
      </c>
      <c r="I200" s="12" t="s">
        <v>311</v>
      </c>
      <c r="J200" s="12">
        <v>2</v>
      </c>
      <c r="K200" s="12">
        <v>0.7</v>
      </c>
      <c r="L200" s="13">
        <v>-2.2585999999999995</v>
      </c>
      <c r="M200" s="12">
        <f>Table1[[#This Row],[Sales]]*Table1[[#This Row],[Discount]]</f>
        <v>2.0622000000000003</v>
      </c>
      <c r="N200" s="12">
        <v>2.9460000000000006</v>
      </c>
      <c r="O200" s="12">
        <f>Table1[[#This Row],[Quantity]]*$N$1</f>
        <v>300</v>
      </c>
      <c r="P200" s="12" t="str" cm="1">
        <f t="array" ref="P200">_xlfn.IFS(Table1[[#This Row],[New_Sales]]&gt;=2000,"A",Table1[[#This Row],[New_Sales]]&gt;=1000,"B",Table1[[#This Row],[New_Sales]]&gt;=500,"C",Table1[[#This Row],[New_Sales]]&gt;=100,"D",Table1[[#This Row],[New_Sales]]&lt;100,"E")</f>
        <v>D</v>
      </c>
    </row>
    <row r="201" spans="1:16">
      <c r="A201" s="12">
        <v>200</v>
      </c>
      <c r="B201" s="12" t="s">
        <v>80</v>
      </c>
      <c r="C201" s="12" t="s">
        <v>74</v>
      </c>
      <c r="D201" s="12" t="s">
        <v>119</v>
      </c>
      <c r="E201" s="12" t="s">
        <v>120</v>
      </c>
      <c r="F201" s="12" t="s">
        <v>77</v>
      </c>
      <c r="G201" s="12" t="str">
        <f>VLOOKUP(Table1[[#This Row],[Category]],Code!$C$2:$D$5,2,0)</f>
        <v>O-102</v>
      </c>
      <c r="H201" s="12" t="s">
        <v>100</v>
      </c>
      <c r="I201" s="12" t="s">
        <v>312</v>
      </c>
      <c r="J201" s="12">
        <v>3</v>
      </c>
      <c r="K201" s="12">
        <v>0.2</v>
      </c>
      <c r="L201" s="13">
        <v>5.8203000000000005</v>
      </c>
      <c r="M201" s="12">
        <f>Table1[[#This Row],[Sales]]*Table1[[#This Row],[Discount]]</f>
        <v>3.2112000000000003</v>
      </c>
      <c r="N201" s="12">
        <v>16.056000000000001</v>
      </c>
      <c r="O201" s="12">
        <f>Table1[[#This Row],[Quantity]]*$N$1</f>
        <v>450</v>
      </c>
      <c r="P201" s="12" t="str" cm="1">
        <f t="array" ref="P201">_xlfn.IFS(Table1[[#This Row],[New_Sales]]&gt;=2000,"A",Table1[[#This Row],[New_Sales]]&gt;=1000,"B",Table1[[#This Row],[New_Sales]]&gt;=500,"C",Table1[[#This Row],[New_Sales]]&gt;=100,"D",Table1[[#This Row],[New_Sales]]&lt;100,"E")</f>
        <v>D</v>
      </c>
    </row>
    <row r="202" spans="1:16">
      <c r="A202" s="12">
        <v>201</v>
      </c>
      <c r="B202" s="12" t="s">
        <v>80</v>
      </c>
      <c r="C202" s="12" t="s">
        <v>67</v>
      </c>
      <c r="D202" s="12" t="s">
        <v>226</v>
      </c>
      <c r="E202" s="12" t="s">
        <v>120</v>
      </c>
      <c r="F202" s="12" t="s">
        <v>77</v>
      </c>
      <c r="G202" s="12" t="str">
        <f>VLOOKUP(Table1[[#This Row],[Category]],Code!$C$2:$D$5,2,0)</f>
        <v>O-102</v>
      </c>
      <c r="H202" s="12" t="s">
        <v>100</v>
      </c>
      <c r="I202" s="12" t="s">
        <v>313</v>
      </c>
      <c r="J202" s="12">
        <v>3</v>
      </c>
      <c r="K202" s="12">
        <v>0.2</v>
      </c>
      <c r="L202" s="13">
        <v>6.794999999999999</v>
      </c>
      <c r="M202" s="12">
        <f>Table1[[#This Row],[Sales]]*Table1[[#This Row],[Discount]]</f>
        <v>4.3488000000000007</v>
      </c>
      <c r="N202" s="12">
        <v>21.744000000000003</v>
      </c>
      <c r="O202" s="12">
        <f>Table1[[#This Row],[Quantity]]*$N$1</f>
        <v>450</v>
      </c>
      <c r="P202" s="12" t="str" cm="1">
        <f t="array" ref="P202">_xlfn.IFS(Table1[[#This Row],[New_Sales]]&gt;=2000,"A",Table1[[#This Row],[New_Sales]]&gt;=1000,"B",Table1[[#This Row],[New_Sales]]&gt;=500,"C",Table1[[#This Row],[New_Sales]]&gt;=100,"D",Table1[[#This Row],[New_Sales]]&lt;100,"E")</f>
        <v>D</v>
      </c>
    </row>
    <row r="203" spans="1:16">
      <c r="A203" s="12">
        <v>202</v>
      </c>
      <c r="B203" s="12" t="s">
        <v>134</v>
      </c>
      <c r="C203" s="12" t="s">
        <v>67</v>
      </c>
      <c r="D203" s="12" t="s">
        <v>214</v>
      </c>
      <c r="E203" s="12" t="s">
        <v>76</v>
      </c>
      <c r="F203" s="12" t="s">
        <v>70</v>
      </c>
      <c r="G203" s="12" t="str">
        <f>VLOOKUP(Table1[[#This Row],[Category]],Code!$C$2:$D$5,2,0)</f>
        <v>F-101</v>
      </c>
      <c r="H203" s="12" t="s">
        <v>82</v>
      </c>
      <c r="I203" s="12" t="s">
        <v>314</v>
      </c>
      <c r="J203" s="12">
        <v>2</v>
      </c>
      <c r="K203" s="12">
        <v>0.5</v>
      </c>
      <c r="L203" s="13">
        <v>-161.875</v>
      </c>
      <c r="M203" s="12">
        <f>Table1[[#This Row],[Sales]]*Table1[[#This Row],[Discount]]</f>
        <v>109.375</v>
      </c>
      <c r="N203" s="12">
        <v>218.75</v>
      </c>
      <c r="O203" s="12">
        <f>Table1[[#This Row],[Quantity]]*$N$1</f>
        <v>300</v>
      </c>
      <c r="P203" s="12" t="str" cm="1">
        <f t="array" ref="P203">_xlfn.IFS(Table1[[#This Row],[New_Sales]]&gt;=2000,"A",Table1[[#This Row],[New_Sales]]&gt;=1000,"B",Table1[[#This Row],[New_Sales]]&gt;=500,"C",Table1[[#This Row],[New_Sales]]&gt;=100,"D",Table1[[#This Row],[New_Sales]]&lt;100,"E")</f>
        <v>D</v>
      </c>
    </row>
    <row r="204" spans="1:16">
      <c r="A204" s="12">
        <v>203</v>
      </c>
      <c r="B204" s="12" t="s">
        <v>134</v>
      </c>
      <c r="C204" s="12" t="s">
        <v>67</v>
      </c>
      <c r="D204" s="12" t="s">
        <v>214</v>
      </c>
      <c r="E204" s="12" t="s">
        <v>76</v>
      </c>
      <c r="F204" s="12" t="s">
        <v>77</v>
      </c>
      <c r="G204" s="12" t="str">
        <f>VLOOKUP(Table1[[#This Row],[Category]],Code!$C$2:$D$5,2,0)</f>
        <v>O-102</v>
      </c>
      <c r="H204" s="12" t="s">
        <v>95</v>
      </c>
      <c r="I204" s="12" t="s">
        <v>315</v>
      </c>
      <c r="J204" s="12">
        <v>1</v>
      </c>
      <c r="K204" s="12">
        <v>0.2</v>
      </c>
      <c r="L204" s="13">
        <v>0.29249999999999987</v>
      </c>
      <c r="M204" s="12">
        <f>Table1[[#This Row],[Sales]]*Table1[[#This Row],[Discount]]</f>
        <v>0.52</v>
      </c>
      <c r="N204" s="12">
        <v>2.6</v>
      </c>
      <c r="O204" s="12">
        <f>Table1[[#This Row],[Quantity]]*$N$1</f>
        <v>150</v>
      </c>
      <c r="P204" s="12" t="str" cm="1">
        <f t="array" ref="P204">_xlfn.IFS(Table1[[#This Row],[New_Sales]]&gt;=2000,"A",Table1[[#This Row],[New_Sales]]&gt;=1000,"B",Table1[[#This Row],[New_Sales]]&gt;=500,"C",Table1[[#This Row],[New_Sales]]&gt;=100,"D",Table1[[#This Row],[New_Sales]]&lt;100,"E")</f>
        <v>D</v>
      </c>
    </row>
    <row r="205" spans="1:16">
      <c r="A205" s="12">
        <v>204</v>
      </c>
      <c r="B205" s="12" t="s">
        <v>66</v>
      </c>
      <c r="C205" s="12" t="s">
        <v>67</v>
      </c>
      <c r="D205" s="12" t="s">
        <v>105</v>
      </c>
      <c r="E205" s="12" t="s">
        <v>106</v>
      </c>
      <c r="F205" s="12" t="s">
        <v>77</v>
      </c>
      <c r="G205" s="12" t="str">
        <f>VLOOKUP(Table1[[#This Row],[Category]],Code!$C$2:$D$5,2,0)</f>
        <v>O-102</v>
      </c>
      <c r="H205" s="12" t="s">
        <v>95</v>
      </c>
      <c r="I205" s="12" t="s">
        <v>316</v>
      </c>
      <c r="J205" s="12">
        <v>2</v>
      </c>
      <c r="K205" s="12">
        <v>0.8</v>
      </c>
      <c r="L205" s="13">
        <v>-178.96680000000001</v>
      </c>
      <c r="M205" s="12">
        <f>Table1[[#This Row],[Sales]]*Table1[[#This Row],[Discount]]</f>
        <v>53.027199999999993</v>
      </c>
      <c r="N205" s="12">
        <v>66.283999999999992</v>
      </c>
      <c r="O205" s="12">
        <f>Table1[[#This Row],[Quantity]]*$N$1</f>
        <v>300</v>
      </c>
      <c r="P205" s="12" t="str" cm="1">
        <f t="array" ref="P205">_xlfn.IFS(Table1[[#This Row],[New_Sales]]&gt;=2000,"A",Table1[[#This Row],[New_Sales]]&gt;=1000,"B",Table1[[#This Row],[New_Sales]]&gt;=500,"C",Table1[[#This Row],[New_Sales]]&gt;=100,"D",Table1[[#This Row],[New_Sales]]&lt;100,"E")</f>
        <v>D</v>
      </c>
    </row>
    <row r="206" spans="1:16">
      <c r="A206" s="12">
        <v>205</v>
      </c>
      <c r="B206" s="12" t="s">
        <v>80</v>
      </c>
      <c r="C206" s="12" t="s">
        <v>74</v>
      </c>
      <c r="D206" s="12" t="s">
        <v>180</v>
      </c>
      <c r="E206" s="12" t="s">
        <v>69</v>
      </c>
      <c r="F206" s="12" t="s">
        <v>70</v>
      </c>
      <c r="G206" s="12" t="str">
        <f>VLOOKUP(Table1[[#This Row],[Category]],Code!$C$2:$D$5,2,0)</f>
        <v>F-101</v>
      </c>
      <c r="H206" s="12" t="s">
        <v>86</v>
      </c>
      <c r="I206" s="12" t="s">
        <v>317</v>
      </c>
      <c r="J206" s="12">
        <v>7</v>
      </c>
      <c r="K206" s="12">
        <v>0.2</v>
      </c>
      <c r="L206" s="13">
        <v>9.6712000000000025</v>
      </c>
      <c r="M206" s="12">
        <f>Table1[[#This Row],[Sales]]*Table1[[#This Row],[Discount]]</f>
        <v>7.0336000000000016</v>
      </c>
      <c r="N206" s="12">
        <v>35.168000000000006</v>
      </c>
      <c r="O206" s="12">
        <f>Table1[[#This Row],[Quantity]]*$N$1</f>
        <v>1050</v>
      </c>
      <c r="P206" s="12" t="str" cm="1">
        <f t="array" ref="P206">_xlfn.IFS(Table1[[#This Row],[New_Sales]]&gt;=2000,"A",Table1[[#This Row],[New_Sales]]&gt;=1000,"B",Table1[[#This Row],[New_Sales]]&gt;=500,"C",Table1[[#This Row],[New_Sales]]&gt;=100,"D",Table1[[#This Row],[New_Sales]]&lt;100,"E")</f>
        <v>B</v>
      </c>
    </row>
    <row r="207" spans="1:16">
      <c r="A207" s="12">
        <v>206</v>
      </c>
      <c r="B207" s="12" t="s">
        <v>80</v>
      </c>
      <c r="C207" s="12" t="s">
        <v>67</v>
      </c>
      <c r="D207" s="12" t="s">
        <v>75</v>
      </c>
      <c r="E207" s="12" t="s">
        <v>76</v>
      </c>
      <c r="F207" s="12" t="s">
        <v>90</v>
      </c>
      <c r="G207" s="12" t="str">
        <f>VLOOKUP(Table1[[#This Row],[Category]],Code!$C$2:$D$5,2,0)</f>
        <v>T-103</v>
      </c>
      <c r="H207" s="12" t="s">
        <v>91</v>
      </c>
      <c r="I207" s="12" t="s">
        <v>318</v>
      </c>
      <c r="J207" s="12">
        <v>4</v>
      </c>
      <c r="K207" s="12">
        <v>0.2</v>
      </c>
      <c r="L207" s="13">
        <v>44.476800000000026</v>
      </c>
      <c r="M207" s="12">
        <f>Table1[[#This Row],[Sales]]*Table1[[#This Row],[Discount]]</f>
        <v>88.953600000000009</v>
      </c>
      <c r="N207" s="12">
        <v>444.76800000000003</v>
      </c>
      <c r="O207" s="12">
        <f>Table1[[#This Row],[Quantity]]*$N$1</f>
        <v>600</v>
      </c>
      <c r="P207" s="12" t="str" cm="1">
        <f t="array" ref="P207">_xlfn.IFS(Table1[[#This Row],[New_Sales]]&gt;=2000,"A",Table1[[#This Row],[New_Sales]]&gt;=1000,"B",Table1[[#This Row],[New_Sales]]&gt;=500,"C",Table1[[#This Row],[New_Sales]]&gt;=100,"D",Table1[[#This Row],[New_Sales]]&lt;100,"E")</f>
        <v>C</v>
      </c>
    </row>
    <row r="208" spans="1:16">
      <c r="A208" s="12">
        <v>207</v>
      </c>
      <c r="B208" s="12" t="s">
        <v>80</v>
      </c>
      <c r="C208" s="12" t="s">
        <v>67</v>
      </c>
      <c r="D208" s="12" t="s">
        <v>148</v>
      </c>
      <c r="E208" s="12" t="s">
        <v>106</v>
      </c>
      <c r="F208" s="12" t="s">
        <v>77</v>
      </c>
      <c r="G208" s="12" t="str">
        <f>VLOOKUP(Table1[[#This Row],[Category]],Code!$C$2:$D$5,2,0)</f>
        <v>O-102</v>
      </c>
      <c r="H208" s="12" t="s">
        <v>84</v>
      </c>
      <c r="I208" s="12" t="s">
        <v>319</v>
      </c>
      <c r="J208" s="12">
        <v>4</v>
      </c>
      <c r="K208" s="12">
        <v>0</v>
      </c>
      <c r="L208" s="13">
        <v>5.8743999999999943</v>
      </c>
      <c r="M208" s="12">
        <f>Table1[[#This Row],[Sales]]*Table1[[#This Row],[Discount]]</f>
        <v>0</v>
      </c>
      <c r="N208" s="12">
        <v>83.92</v>
      </c>
      <c r="O208" s="12">
        <f>Table1[[#This Row],[Quantity]]*$N$1</f>
        <v>600</v>
      </c>
      <c r="P208" s="12" t="str" cm="1">
        <f t="array" ref="P208">_xlfn.IFS(Table1[[#This Row],[New_Sales]]&gt;=2000,"A",Table1[[#This Row],[New_Sales]]&gt;=1000,"B",Table1[[#This Row],[New_Sales]]&gt;=500,"C",Table1[[#This Row],[New_Sales]]&gt;=100,"D",Table1[[#This Row],[New_Sales]]&lt;100,"E")</f>
        <v>C</v>
      </c>
    </row>
    <row r="209" spans="1:16">
      <c r="A209" s="12">
        <v>208</v>
      </c>
      <c r="B209" s="12" t="s">
        <v>80</v>
      </c>
      <c r="C209" s="12" t="s">
        <v>67</v>
      </c>
      <c r="D209" s="12" t="s">
        <v>148</v>
      </c>
      <c r="E209" s="12" t="s">
        <v>106</v>
      </c>
      <c r="F209" s="12" t="s">
        <v>90</v>
      </c>
      <c r="G209" s="12" t="str">
        <f>VLOOKUP(Table1[[#This Row],[Category]],Code!$C$2:$D$5,2,0)</f>
        <v>T-103</v>
      </c>
      <c r="H209" s="12" t="s">
        <v>91</v>
      </c>
      <c r="I209" s="12" t="s">
        <v>320</v>
      </c>
      <c r="J209" s="12">
        <v>2</v>
      </c>
      <c r="K209" s="12">
        <v>0</v>
      </c>
      <c r="L209" s="13">
        <v>35.634600000000006</v>
      </c>
      <c r="M209" s="12">
        <f>Table1[[#This Row],[Sales]]*Table1[[#This Row],[Discount]]</f>
        <v>0</v>
      </c>
      <c r="N209" s="12">
        <v>131.97999999999999</v>
      </c>
      <c r="O209" s="12">
        <f>Table1[[#This Row],[Quantity]]*$N$1</f>
        <v>300</v>
      </c>
      <c r="P209" s="12" t="str" cm="1">
        <f t="array" ref="P209">_xlfn.IFS(Table1[[#This Row],[New_Sales]]&gt;=2000,"A",Table1[[#This Row],[New_Sales]]&gt;=1000,"B",Table1[[#This Row],[New_Sales]]&gt;=500,"C",Table1[[#This Row],[New_Sales]]&gt;=100,"D",Table1[[#This Row],[New_Sales]]&lt;100,"E")</f>
        <v>D</v>
      </c>
    </row>
    <row r="210" spans="1:16">
      <c r="A210" s="12">
        <v>209</v>
      </c>
      <c r="B210" s="12" t="s">
        <v>80</v>
      </c>
      <c r="C210" s="12" t="s">
        <v>67</v>
      </c>
      <c r="D210" s="12" t="s">
        <v>148</v>
      </c>
      <c r="E210" s="12" t="s">
        <v>106</v>
      </c>
      <c r="F210" s="12" t="s">
        <v>77</v>
      </c>
      <c r="G210" s="12" t="str">
        <f>VLOOKUP(Table1[[#This Row],[Category]],Code!$C$2:$D$5,2,0)</f>
        <v>O-102</v>
      </c>
      <c r="H210" s="12" t="s">
        <v>93</v>
      </c>
      <c r="I210" s="12" t="s">
        <v>239</v>
      </c>
      <c r="J210" s="12">
        <v>4</v>
      </c>
      <c r="K210" s="12">
        <v>0</v>
      </c>
      <c r="L210" s="13">
        <v>7.4824000000000002</v>
      </c>
      <c r="M210" s="12">
        <f>Table1[[#This Row],[Sales]]*Table1[[#This Row],[Discount]]</f>
        <v>0</v>
      </c>
      <c r="N210" s="12">
        <v>15.92</v>
      </c>
      <c r="O210" s="12">
        <f>Table1[[#This Row],[Quantity]]*$N$1</f>
        <v>600</v>
      </c>
      <c r="P210" s="12" t="str" cm="1">
        <f t="array" ref="P210">_xlfn.IFS(Table1[[#This Row],[New_Sales]]&gt;=2000,"A",Table1[[#This Row],[New_Sales]]&gt;=1000,"B",Table1[[#This Row],[New_Sales]]&gt;=500,"C",Table1[[#This Row],[New_Sales]]&gt;=100,"D",Table1[[#This Row],[New_Sales]]&lt;100,"E")</f>
        <v>C</v>
      </c>
    </row>
    <row r="211" spans="1:16">
      <c r="A211" s="12">
        <v>210</v>
      </c>
      <c r="B211" s="12" t="s">
        <v>80</v>
      </c>
      <c r="C211" s="12" t="s">
        <v>67</v>
      </c>
      <c r="D211" s="12" t="s">
        <v>148</v>
      </c>
      <c r="E211" s="12" t="s">
        <v>106</v>
      </c>
      <c r="F211" s="12" t="s">
        <v>77</v>
      </c>
      <c r="G211" s="12" t="str">
        <f>VLOOKUP(Table1[[#This Row],[Category]],Code!$C$2:$D$5,2,0)</f>
        <v>O-102</v>
      </c>
      <c r="H211" s="12" t="s">
        <v>159</v>
      </c>
      <c r="I211" s="12" t="s">
        <v>321</v>
      </c>
      <c r="J211" s="12">
        <v>9</v>
      </c>
      <c r="K211" s="12">
        <v>0</v>
      </c>
      <c r="L211" s="13">
        <v>16.209899999999998</v>
      </c>
      <c r="M211" s="12">
        <f>Table1[[#This Row],[Sales]]*Table1[[#This Row],[Discount]]</f>
        <v>0</v>
      </c>
      <c r="N211" s="12">
        <v>52.29</v>
      </c>
      <c r="O211" s="12">
        <f>Table1[[#This Row],[Quantity]]*$N$1</f>
        <v>1350</v>
      </c>
      <c r="P211" s="12" t="str" cm="1">
        <f t="array" ref="P211">_xlfn.IFS(Table1[[#This Row],[New_Sales]]&gt;=2000,"A",Table1[[#This Row],[New_Sales]]&gt;=1000,"B",Table1[[#This Row],[New_Sales]]&gt;=500,"C",Table1[[#This Row],[New_Sales]]&gt;=100,"D",Table1[[#This Row],[New_Sales]]&lt;100,"E")</f>
        <v>B</v>
      </c>
    </row>
    <row r="212" spans="1:16">
      <c r="A212" s="12">
        <v>211</v>
      </c>
      <c r="B212" s="12" t="s">
        <v>80</v>
      </c>
      <c r="C212" s="12" t="s">
        <v>67</v>
      </c>
      <c r="D212" s="12" t="s">
        <v>148</v>
      </c>
      <c r="E212" s="12" t="s">
        <v>106</v>
      </c>
      <c r="F212" s="12" t="s">
        <v>77</v>
      </c>
      <c r="G212" s="12" t="str">
        <f>VLOOKUP(Table1[[#This Row],[Category]],Code!$C$2:$D$5,2,0)</f>
        <v>O-102</v>
      </c>
      <c r="H212" s="12" t="s">
        <v>84</v>
      </c>
      <c r="I212" s="12" t="s">
        <v>322</v>
      </c>
      <c r="J212" s="12">
        <v>1</v>
      </c>
      <c r="K212" s="12">
        <v>0</v>
      </c>
      <c r="L212" s="13">
        <v>3.6795999999999935</v>
      </c>
      <c r="M212" s="12">
        <f>Table1[[#This Row],[Sales]]*Table1[[#This Row],[Discount]]</f>
        <v>0</v>
      </c>
      <c r="N212" s="12">
        <v>91.99</v>
      </c>
      <c r="O212" s="12">
        <f>Table1[[#This Row],[Quantity]]*$N$1</f>
        <v>150</v>
      </c>
      <c r="P212" s="12" t="str" cm="1">
        <f t="array" ref="P212">_xlfn.IFS(Table1[[#This Row],[New_Sales]]&gt;=2000,"A",Table1[[#This Row],[New_Sales]]&gt;=1000,"B",Table1[[#This Row],[New_Sales]]&gt;=500,"C",Table1[[#This Row],[New_Sales]]&gt;=100,"D",Table1[[#This Row],[New_Sales]]&lt;100,"E")</f>
        <v>D</v>
      </c>
    </row>
    <row r="213" spans="1:16">
      <c r="A213" s="12">
        <v>212</v>
      </c>
      <c r="B213" s="12" t="s">
        <v>66</v>
      </c>
      <c r="C213" s="12" t="s">
        <v>74</v>
      </c>
      <c r="D213" s="12" t="s">
        <v>105</v>
      </c>
      <c r="E213" s="12" t="s">
        <v>106</v>
      </c>
      <c r="F213" s="12" t="s">
        <v>90</v>
      </c>
      <c r="G213" s="12" t="str">
        <f>VLOOKUP(Table1[[#This Row],[Category]],Code!$C$2:$D$5,2,0)</f>
        <v>T-103</v>
      </c>
      <c r="H213" s="12" t="s">
        <v>123</v>
      </c>
      <c r="I213" s="12" t="s">
        <v>323</v>
      </c>
      <c r="J213" s="12">
        <v>2</v>
      </c>
      <c r="K213" s="12">
        <v>0.2</v>
      </c>
      <c r="L213" s="13">
        <v>6.4999999999999991</v>
      </c>
      <c r="M213" s="12">
        <f>Table1[[#This Row],[Sales]]*Table1[[#This Row],[Discount]]</f>
        <v>4.16</v>
      </c>
      <c r="N213" s="12">
        <v>20.8</v>
      </c>
      <c r="O213" s="12">
        <f>Table1[[#This Row],[Quantity]]*$N$1</f>
        <v>300</v>
      </c>
      <c r="P213" s="12" t="str" cm="1">
        <f t="array" ref="P213">_xlfn.IFS(Table1[[#This Row],[New_Sales]]&gt;=2000,"A",Table1[[#This Row],[New_Sales]]&gt;=1000,"B",Table1[[#This Row],[New_Sales]]&gt;=500,"C",Table1[[#This Row],[New_Sales]]&gt;=100,"D",Table1[[#This Row],[New_Sales]]&lt;100,"E")</f>
        <v>D</v>
      </c>
    </row>
    <row r="214" spans="1:16">
      <c r="A214" s="12">
        <v>213</v>
      </c>
      <c r="B214" s="12" t="s">
        <v>80</v>
      </c>
      <c r="C214" s="12" t="s">
        <v>74</v>
      </c>
      <c r="D214" s="12" t="s">
        <v>226</v>
      </c>
      <c r="E214" s="12" t="s">
        <v>120</v>
      </c>
      <c r="F214" s="12" t="s">
        <v>77</v>
      </c>
      <c r="G214" s="12" t="str">
        <f>VLOOKUP(Table1[[#This Row],[Category]],Code!$C$2:$D$5,2,0)</f>
        <v>O-102</v>
      </c>
      <c r="H214" s="12" t="s">
        <v>78</v>
      </c>
      <c r="I214" s="12" t="s">
        <v>324</v>
      </c>
      <c r="J214" s="12">
        <v>2</v>
      </c>
      <c r="K214" s="12">
        <v>0.2</v>
      </c>
      <c r="L214" s="13">
        <v>8.879999999999999</v>
      </c>
      <c r="M214" s="12">
        <f>Table1[[#This Row],[Sales]]*Table1[[#This Row],[Discount]]</f>
        <v>4.7360000000000007</v>
      </c>
      <c r="N214" s="12">
        <v>23.680000000000003</v>
      </c>
      <c r="O214" s="12">
        <f>Table1[[#This Row],[Quantity]]*$N$1</f>
        <v>300</v>
      </c>
      <c r="P214" s="12" t="str" cm="1">
        <f t="array" ref="P214">_xlfn.IFS(Table1[[#This Row],[New_Sales]]&gt;=2000,"A",Table1[[#This Row],[New_Sales]]&gt;=1000,"B",Table1[[#This Row],[New_Sales]]&gt;=500,"C",Table1[[#This Row],[New_Sales]]&gt;=100,"D",Table1[[#This Row],[New_Sales]]&lt;100,"E")</f>
        <v>D</v>
      </c>
    </row>
    <row r="215" spans="1:16">
      <c r="A215" s="12">
        <v>214</v>
      </c>
      <c r="B215" s="12" t="s">
        <v>80</v>
      </c>
      <c r="C215" s="12" t="s">
        <v>74</v>
      </c>
      <c r="D215" s="12" t="s">
        <v>226</v>
      </c>
      <c r="E215" s="12" t="s">
        <v>120</v>
      </c>
      <c r="F215" s="12" t="s">
        <v>70</v>
      </c>
      <c r="G215" s="12" t="str">
        <f>VLOOKUP(Table1[[#This Row],[Category]],Code!$C$2:$D$5,2,0)</f>
        <v>F-101</v>
      </c>
      <c r="H215" s="12" t="s">
        <v>71</v>
      </c>
      <c r="I215" s="12" t="s">
        <v>325</v>
      </c>
      <c r="J215" s="12">
        <v>5</v>
      </c>
      <c r="K215" s="12">
        <v>0.5</v>
      </c>
      <c r="L215" s="13">
        <v>-244.32300000000006</v>
      </c>
      <c r="M215" s="12">
        <f>Table1[[#This Row],[Sales]]*Table1[[#This Row],[Discount]]</f>
        <v>226.22499999999999</v>
      </c>
      <c r="N215" s="12">
        <v>452.45</v>
      </c>
      <c r="O215" s="12">
        <f>Table1[[#This Row],[Quantity]]*$N$1</f>
        <v>750</v>
      </c>
      <c r="P215" s="12" t="str" cm="1">
        <f t="array" ref="P215">_xlfn.IFS(Table1[[#This Row],[New_Sales]]&gt;=2000,"A",Table1[[#This Row],[New_Sales]]&gt;=1000,"B",Table1[[#This Row],[New_Sales]]&gt;=500,"C",Table1[[#This Row],[New_Sales]]&gt;=100,"D",Table1[[#This Row],[New_Sales]]&lt;100,"E")</f>
        <v>C</v>
      </c>
    </row>
    <row r="216" spans="1:16">
      <c r="A216" s="12">
        <v>215</v>
      </c>
      <c r="B216" s="12" t="s">
        <v>80</v>
      </c>
      <c r="C216" s="12" t="s">
        <v>74</v>
      </c>
      <c r="D216" s="12" t="s">
        <v>226</v>
      </c>
      <c r="E216" s="12" t="s">
        <v>120</v>
      </c>
      <c r="F216" s="12" t="s">
        <v>90</v>
      </c>
      <c r="G216" s="12" t="str">
        <f>VLOOKUP(Table1[[#This Row],[Category]],Code!$C$2:$D$5,2,0)</f>
        <v>T-103</v>
      </c>
      <c r="H216" s="12" t="s">
        <v>91</v>
      </c>
      <c r="I216" s="12" t="s">
        <v>219</v>
      </c>
      <c r="J216" s="12">
        <v>3</v>
      </c>
      <c r="K216" s="12">
        <v>0.4</v>
      </c>
      <c r="L216" s="13">
        <v>-14.695800000000006</v>
      </c>
      <c r="M216" s="12">
        <f>Table1[[#This Row],[Sales]]*Table1[[#This Row],[Discount]]</f>
        <v>25.192800000000002</v>
      </c>
      <c r="N216" s="12">
        <v>62.981999999999999</v>
      </c>
      <c r="O216" s="12">
        <f>Table1[[#This Row],[Quantity]]*$N$1</f>
        <v>450</v>
      </c>
      <c r="P216" s="12" t="str" cm="1">
        <f t="array" ref="P216">_xlfn.IFS(Table1[[#This Row],[New_Sales]]&gt;=2000,"A",Table1[[#This Row],[New_Sales]]&gt;=1000,"B",Table1[[#This Row],[New_Sales]]&gt;=500,"C",Table1[[#This Row],[New_Sales]]&gt;=100,"D",Table1[[#This Row],[New_Sales]]&lt;100,"E")</f>
        <v>D</v>
      </c>
    </row>
    <row r="217" spans="1:16">
      <c r="A217" s="12">
        <v>216</v>
      </c>
      <c r="B217" s="12" t="s">
        <v>80</v>
      </c>
      <c r="C217" s="12" t="s">
        <v>74</v>
      </c>
      <c r="D217" s="12" t="s">
        <v>226</v>
      </c>
      <c r="E217" s="12" t="s">
        <v>120</v>
      </c>
      <c r="F217" s="12" t="s">
        <v>90</v>
      </c>
      <c r="G217" s="12" t="str">
        <f>VLOOKUP(Table1[[#This Row],[Category]],Code!$C$2:$D$5,2,0)</f>
        <v>T-103</v>
      </c>
      <c r="H217" s="12" t="s">
        <v>277</v>
      </c>
      <c r="I217" s="12" t="s">
        <v>326</v>
      </c>
      <c r="J217" s="12">
        <v>9</v>
      </c>
      <c r="K217" s="12">
        <v>0.7</v>
      </c>
      <c r="L217" s="13">
        <v>-950.40000000000009</v>
      </c>
      <c r="M217" s="12">
        <f>Table1[[#This Row],[Sales]]*Table1[[#This Row],[Discount]]</f>
        <v>831.60000000000014</v>
      </c>
      <c r="N217" s="12">
        <v>1188.0000000000002</v>
      </c>
      <c r="O217" s="12">
        <f>Table1[[#This Row],[Quantity]]*$N$1</f>
        <v>1350</v>
      </c>
      <c r="P217" s="12" t="str" cm="1">
        <f t="array" ref="P217">_xlfn.IFS(Table1[[#This Row],[New_Sales]]&gt;=2000,"A",Table1[[#This Row],[New_Sales]]&gt;=1000,"B",Table1[[#This Row],[New_Sales]]&gt;=500,"C",Table1[[#This Row],[New_Sales]]&gt;=100,"D",Table1[[#This Row],[New_Sales]]&lt;100,"E")</f>
        <v>B</v>
      </c>
    </row>
    <row r="218" spans="1:16">
      <c r="A218" s="12">
        <v>217</v>
      </c>
      <c r="B218" s="12" t="s">
        <v>80</v>
      </c>
      <c r="C218" s="12" t="s">
        <v>74</v>
      </c>
      <c r="D218" s="12" t="s">
        <v>226</v>
      </c>
      <c r="E218" s="12" t="s">
        <v>120</v>
      </c>
      <c r="F218" s="12" t="s">
        <v>90</v>
      </c>
      <c r="G218" s="12" t="str">
        <f>VLOOKUP(Table1[[#This Row],[Category]],Code!$C$2:$D$5,2,0)</f>
        <v>T-103</v>
      </c>
      <c r="H218" s="12" t="s">
        <v>123</v>
      </c>
      <c r="I218" s="12" t="s">
        <v>327</v>
      </c>
      <c r="J218" s="12">
        <v>2</v>
      </c>
      <c r="K218" s="12">
        <v>0.2</v>
      </c>
      <c r="L218" s="13">
        <v>4.4792000000000058</v>
      </c>
      <c r="M218" s="12">
        <f>Table1[[#This Row],[Sales]]*Table1[[#This Row],[Discount]]</f>
        <v>17.916800000000002</v>
      </c>
      <c r="N218" s="12">
        <v>89.584000000000003</v>
      </c>
      <c r="O218" s="12">
        <f>Table1[[#This Row],[Quantity]]*$N$1</f>
        <v>300</v>
      </c>
      <c r="P218" s="12" t="str" cm="1">
        <f t="array" ref="P218">_xlfn.IFS(Table1[[#This Row],[New_Sales]]&gt;=2000,"A",Table1[[#This Row],[New_Sales]]&gt;=1000,"B",Table1[[#This Row],[New_Sales]]&gt;=500,"C",Table1[[#This Row],[New_Sales]]&gt;=100,"D",Table1[[#This Row],[New_Sales]]&lt;100,"E")</f>
        <v>D</v>
      </c>
    </row>
    <row r="219" spans="1:16">
      <c r="A219" s="12">
        <v>218</v>
      </c>
      <c r="B219" s="12" t="s">
        <v>80</v>
      </c>
      <c r="C219" s="12" t="s">
        <v>67</v>
      </c>
      <c r="D219" s="12" t="s">
        <v>75</v>
      </c>
      <c r="E219" s="12" t="s">
        <v>76</v>
      </c>
      <c r="F219" s="12" t="s">
        <v>77</v>
      </c>
      <c r="G219" s="12" t="str">
        <f>VLOOKUP(Table1[[#This Row],[Category]],Code!$C$2:$D$5,2,0)</f>
        <v>O-102</v>
      </c>
      <c r="H219" s="12" t="s">
        <v>84</v>
      </c>
      <c r="I219" s="12" t="s">
        <v>302</v>
      </c>
      <c r="J219" s="12">
        <v>6</v>
      </c>
      <c r="K219" s="12">
        <v>0</v>
      </c>
      <c r="L219" s="13">
        <v>26.056800000000003</v>
      </c>
      <c r="M219" s="12">
        <f>Table1[[#This Row],[Sales]]*Table1[[#This Row],[Discount]]</f>
        <v>0</v>
      </c>
      <c r="N219" s="12">
        <v>93.06</v>
      </c>
      <c r="O219" s="12">
        <f>Table1[[#This Row],[Quantity]]*$N$1</f>
        <v>900</v>
      </c>
      <c r="P219" s="12" t="str" cm="1">
        <f t="array" ref="P219">_xlfn.IFS(Table1[[#This Row],[New_Sales]]&gt;=2000,"A",Table1[[#This Row],[New_Sales]]&gt;=1000,"B",Table1[[#This Row],[New_Sales]]&gt;=500,"C",Table1[[#This Row],[New_Sales]]&gt;=100,"D",Table1[[#This Row],[New_Sales]]&lt;100,"E")</f>
        <v>C</v>
      </c>
    </row>
    <row r="220" spans="1:16">
      <c r="A220" s="12">
        <v>219</v>
      </c>
      <c r="B220" s="12" t="s">
        <v>80</v>
      </c>
      <c r="C220" s="12" t="s">
        <v>67</v>
      </c>
      <c r="D220" s="12" t="s">
        <v>75</v>
      </c>
      <c r="E220" s="12" t="s">
        <v>76</v>
      </c>
      <c r="F220" s="12" t="s">
        <v>90</v>
      </c>
      <c r="G220" s="12" t="str">
        <f>VLOOKUP(Table1[[#This Row],[Category]],Code!$C$2:$D$5,2,0)</f>
        <v>T-103</v>
      </c>
      <c r="H220" s="12" t="s">
        <v>91</v>
      </c>
      <c r="I220" s="12" t="s">
        <v>328</v>
      </c>
      <c r="J220" s="12">
        <v>3</v>
      </c>
      <c r="K220" s="12">
        <v>0.2</v>
      </c>
      <c r="L220" s="13">
        <v>22.678200000000018</v>
      </c>
      <c r="M220" s="12">
        <f>Table1[[#This Row],[Sales]]*Table1[[#This Row],[Discount]]</f>
        <v>60.475200000000001</v>
      </c>
      <c r="N220" s="12">
        <v>302.37599999999998</v>
      </c>
      <c r="O220" s="12">
        <f>Table1[[#This Row],[Quantity]]*$N$1</f>
        <v>450</v>
      </c>
      <c r="P220" s="12" t="str" cm="1">
        <f t="array" ref="P220">_xlfn.IFS(Table1[[#This Row],[New_Sales]]&gt;=2000,"A",Table1[[#This Row],[New_Sales]]&gt;=1000,"B",Table1[[#This Row],[New_Sales]]&gt;=500,"C",Table1[[#This Row],[New_Sales]]&gt;=100,"D",Table1[[#This Row],[New_Sales]]&lt;100,"E")</f>
        <v>D</v>
      </c>
    </row>
    <row r="221" spans="1:16">
      <c r="A221" s="12">
        <v>220</v>
      </c>
      <c r="B221" s="12" t="s">
        <v>134</v>
      </c>
      <c r="C221" s="12" t="s">
        <v>67</v>
      </c>
      <c r="D221" s="12" t="s">
        <v>226</v>
      </c>
      <c r="E221" s="12" t="s">
        <v>120</v>
      </c>
      <c r="F221" s="12" t="s">
        <v>77</v>
      </c>
      <c r="G221" s="12" t="str">
        <f>VLOOKUP(Table1[[#This Row],[Category]],Code!$C$2:$D$5,2,0)</f>
        <v>O-102</v>
      </c>
      <c r="H221" s="12" t="s">
        <v>159</v>
      </c>
      <c r="I221" s="12" t="s">
        <v>329</v>
      </c>
      <c r="J221" s="12">
        <v>2</v>
      </c>
      <c r="K221" s="12">
        <v>0.2</v>
      </c>
      <c r="L221" s="13">
        <v>1.8147999999999997</v>
      </c>
      <c r="M221" s="12">
        <f>Table1[[#This Row],[Sales]]*Table1[[#This Row],[Discount]]</f>
        <v>1.1168000000000002</v>
      </c>
      <c r="N221" s="12">
        <v>5.5840000000000005</v>
      </c>
      <c r="O221" s="12">
        <f>Table1[[#This Row],[Quantity]]*$N$1</f>
        <v>300</v>
      </c>
      <c r="P221" s="12" t="str" cm="1">
        <f t="array" ref="P221">_xlfn.IFS(Table1[[#This Row],[New_Sales]]&gt;=2000,"A",Table1[[#This Row],[New_Sales]]&gt;=1000,"B",Table1[[#This Row],[New_Sales]]&gt;=500,"C",Table1[[#This Row],[New_Sales]]&gt;=100,"D",Table1[[#This Row],[New_Sales]]&lt;100,"E")</f>
        <v>D</v>
      </c>
    </row>
    <row r="222" spans="1:16">
      <c r="A222" s="12">
        <v>221</v>
      </c>
      <c r="B222" s="12" t="s">
        <v>134</v>
      </c>
      <c r="C222" s="12" t="s">
        <v>67</v>
      </c>
      <c r="D222" s="12" t="s">
        <v>226</v>
      </c>
      <c r="E222" s="12" t="s">
        <v>120</v>
      </c>
      <c r="F222" s="12" t="s">
        <v>77</v>
      </c>
      <c r="G222" s="12" t="str">
        <f>VLOOKUP(Table1[[#This Row],[Category]],Code!$C$2:$D$5,2,0)</f>
        <v>O-102</v>
      </c>
      <c r="H222" s="12" t="s">
        <v>100</v>
      </c>
      <c r="I222" s="12" t="s">
        <v>330</v>
      </c>
      <c r="J222" s="12">
        <v>6</v>
      </c>
      <c r="K222" s="12">
        <v>0.2</v>
      </c>
      <c r="L222" s="13">
        <v>8.2302</v>
      </c>
      <c r="M222" s="12">
        <f>Table1[[#This Row],[Sales]]*Table1[[#This Row],[Discount]]</f>
        <v>4.5408000000000008</v>
      </c>
      <c r="N222" s="12">
        <v>22.704000000000004</v>
      </c>
      <c r="O222" s="12">
        <f>Table1[[#This Row],[Quantity]]*$N$1</f>
        <v>900</v>
      </c>
      <c r="P222" s="12" t="str" cm="1">
        <f t="array" ref="P222">_xlfn.IFS(Table1[[#This Row],[New_Sales]]&gt;=2000,"A",Table1[[#This Row],[New_Sales]]&gt;=1000,"B",Table1[[#This Row],[New_Sales]]&gt;=500,"C",Table1[[#This Row],[New_Sales]]&gt;=100,"D",Table1[[#This Row],[New_Sales]]&lt;100,"E")</f>
        <v>C</v>
      </c>
    </row>
    <row r="223" spans="1:16">
      <c r="A223" s="12">
        <v>222</v>
      </c>
      <c r="B223" s="12" t="s">
        <v>134</v>
      </c>
      <c r="C223" s="12" t="s">
        <v>67</v>
      </c>
      <c r="D223" s="12" t="s">
        <v>226</v>
      </c>
      <c r="E223" s="12" t="s">
        <v>120</v>
      </c>
      <c r="F223" s="12" t="s">
        <v>77</v>
      </c>
      <c r="G223" s="12" t="str">
        <f>VLOOKUP(Table1[[#This Row],[Category]],Code!$C$2:$D$5,2,0)</f>
        <v>O-102</v>
      </c>
      <c r="H223" s="12" t="s">
        <v>93</v>
      </c>
      <c r="I223" s="12" t="s">
        <v>204</v>
      </c>
      <c r="J223" s="12">
        <v>4</v>
      </c>
      <c r="K223" s="12">
        <v>0.7</v>
      </c>
      <c r="L223" s="13">
        <v>-13.843199999999996</v>
      </c>
      <c r="M223" s="12">
        <f>Table1[[#This Row],[Sales]]*Table1[[#This Row],[Discount]]</f>
        <v>13.843200000000001</v>
      </c>
      <c r="N223" s="12">
        <v>19.776000000000003</v>
      </c>
      <c r="O223" s="12">
        <f>Table1[[#This Row],[Quantity]]*$N$1</f>
        <v>600</v>
      </c>
      <c r="P223" s="12" t="str" cm="1">
        <f t="array" ref="P223">_xlfn.IFS(Table1[[#This Row],[New_Sales]]&gt;=2000,"A",Table1[[#This Row],[New_Sales]]&gt;=1000,"B",Table1[[#This Row],[New_Sales]]&gt;=500,"C",Table1[[#This Row],[New_Sales]]&gt;=100,"D",Table1[[#This Row],[New_Sales]]&lt;100,"E")</f>
        <v>C</v>
      </c>
    </row>
    <row r="224" spans="1:16">
      <c r="A224" s="12">
        <v>223</v>
      </c>
      <c r="B224" s="12" t="s">
        <v>134</v>
      </c>
      <c r="C224" s="12" t="s">
        <v>67</v>
      </c>
      <c r="D224" s="12" t="s">
        <v>226</v>
      </c>
      <c r="E224" s="12" t="s">
        <v>120</v>
      </c>
      <c r="F224" s="12" t="s">
        <v>70</v>
      </c>
      <c r="G224" s="12" t="str">
        <f>VLOOKUP(Table1[[#This Row],[Category]],Code!$C$2:$D$5,2,0)</f>
        <v>F-101</v>
      </c>
      <c r="H224" s="12" t="s">
        <v>86</v>
      </c>
      <c r="I224" s="12" t="s">
        <v>331</v>
      </c>
      <c r="J224" s="12">
        <v>4</v>
      </c>
      <c r="K224" s="12">
        <v>0.2</v>
      </c>
      <c r="L224" s="13">
        <v>19.084800000000005</v>
      </c>
      <c r="M224" s="12">
        <f>Table1[[#This Row],[Sales]]*Table1[[#This Row],[Discount]]</f>
        <v>14.540799999999999</v>
      </c>
      <c r="N224" s="12">
        <v>72.703999999999994</v>
      </c>
      <c r="O224" s="12">
        <f>Table1[[#This Row],[Quantity]]*$N$1</f>
        <v>600</v>
      </c>
      <c r="P224" s="12" t="str" cm="1">
        <f t="array" ref="P224">_xlfn.IFS(Table1[[#This Row],[New_Sales]]&gt;=2000,"A",Table1[[#This Row],[New_Sales]]&gt;=1000,"B",Table1[[#This Row],[New_Sales]]&gt;=500,"C",Table1[[#This Row],[New_Sales]]&gt;=100,"D",Table1[[#This Row],[New_Sales]]&lt;100,"E")</f>
        <v>C</v>
      </c>
    </row>
    <row r="225" spans="1:16">
      <c r="A225" s="12">
        <v>224</v>
      </c>
      <c r="B225" s="12" t="s">
        <v>134</v>
      </c>
      <c r="C225" s="12" t="s">
        <v>67</v>
      </c>
      <c r="D225" s="12" t="s">
        <v>226</v>
      </c>
      <c r="E225" s="12" t="s">
        <v>120</v>
      </c>
      <c r="F225" s="12" t="s">
        <v>90</v>
      </c>
      <c r="G225" s="12" t="str">
        <f>VLOOKUP(Table1[[#This Row],[Category]],Code!$C$2:$D$5,2,0)</f>
        <v>T-103</v>
      </c>
      <c r="H225" s="12" t="s">
        <v>277</v>
      </c>
      <c r="I225" s="12" t="s">
        <v>332</v>
      </c>
      <c r="J225" s="12">
        <v>4</v>
      </c>
      <c r="K225" s="12">
        <v>0.7</v>
      </c>
      <c r="L225" s="13">
        <v>-383.99040000000002</v>
      </c>
      <c r="M225" s="12">
        <f>Table1[[#This Row],[Sales]]*Table1[[#This Row],[Discount]]</f>
        <v>335.99160000000001</v>
      </c>
      <c r="N225" s="12">
        <v>479.98800000000006</v>
      </c>
      <c r="O225" s="12">
        <f>Table1[[#This Row],[Quantity]]*$N$1</f>
        <v>600</v>
      </c>
      <c r="P225" s="12" t="str" cm="1">
        <f t="array" ref="P225">_xlfn.IFS(Table1[[#This Row],[New_Sales]]&gt;=2000,"A",Table1[[#This Row],[New_Sales]]&gt;=1000,"B",Table1[[#This Row],[New_Sales]]&gt;=500,"C",Table1[[#This Row],[New_Sales]]&gt;=100,"D",Table1[[#This Row],[New_Sales]]&lt;100,"E")</f>
        <v>C</v>
      </c>
    </row>
    <row r="226" spans="1:16">
      <c r="A226" s="12">
        <v>225</v>
      </c>
      <c r="B226" s="12" t="s">
        <v>134</v>
      </c>
      <c r="C226" s="12" t="s">
        <v>67</v>
      </c>
      <c r="D226" s="12" t="s">
        <v>226</v>
      </c>
      <c r="E226" s="12" t="s">
        <v>120</v>
      </c>
      <c r="F226" s="12" t="s">
        <v>77</v>
      </c>
      <c r="G226" s="12" t="str">
        <f>VLOOKUP(Table1[[#This Row],[Category]],Code!$C$2:$D$5,2,0)</f>
        <v>O-102</v>
      </c>
      <c r="H226" s="12" t="s">
        <v>88</v>
      </c>
      <c r="I226" s="12" t="s">
        <v>333</v>
      </c>
      <c r="J226" s="12">
        <v>2</v>
      </c>
      <c r="K226" s="12">
        <v>0.2</v>
      </c>
      <c r="L226" s="13">
        <v>2.7168000000000001</v>
      </c>
      <c r="M226" s="12">
        <f>Table1[[#This Row],[Sales]]*Table1[[#This Row],[Discount]]</f>
        <v>5.4336000000000011</v>
      </c>
      <c r="N226" s="12">
        <v>27.168000000000003</v>
      </c>
      <c r="O226" s="12">
        <f>Table1[[#This Row],[Quantity]]*$N$1</f>
        <v>300</v>
      </c>
      <c r="P226" s="12" t="str" cm="1">
        <f t="array" ref="P226">_xlfn.IFS(Table1[[#This Row],[New_Sales]]&gt;=2000,"A",Table1[[#This Row],[New_Sales]]&gt;=1000,"B",Table1[[#This Row],[New_Sales]]&gt;=500,"C",Table1[[#This Row],[New_Sales]]&gt;=100,"D",Table1[[#This Row],[New_Sales]]&lt;100,"E")</f>
        <v>D</v>
      </c>
    </row>
    <row r="227" spans="1:16">
      <c r="A227" s="12">
        <v>226</v>
      </c>
      <c r="B227" s="12" t="s">
        <v>80</v>
      </c>
      <c r="C227" s="12" t="s">
        <v>74</v>
      </c>
      <c r="D227" s="12" t="s">
        <v>148</v>
      </c>
      <c r="E227" s="12" t="s">
        <v>106</v>
      </c>
      <c r="F227" s="12" t="s">
        <v>77</v>
      </c>
      <c r="G227" s="12" t="str">
        <f>VLOOKUP(Table1[[#This Row],[Category]],Code!$C$2:$D$5,2,0)</f>
        <v>O-102</v>
      </c>
      <c r="H227" s="12" t="s">
        <v>88</v>
      </c>
      <c r="I227" s="12" t="s">
        <v>334</v>
      </c>
      <c r="J227" s="12">
        <v>1</v>
      </c>
      <c r="K227" s="12">
        <v>0</v>
      </c>
      <c r="L227" s="13">
        <v>0.96800000000000019</v>
      </c>
      <c r="M227" s="12">
        <f>Table1[[#This Row],[Sales]]*Table1[[#This Row],[Discount]]</f>
        <v>0</v>
      </c>
      <c r="N227" s="12">
        <v>2.2000000000000002</v>
      </c>
      <c r="O227" s="12">
        <f>Table1[[#This Row],[Quantity]]*$N$1</f>
        <v>150</v>
      </c>
      <c r="P227" s="12" t="str" cm="1">
        <f t="array" ref="P227">_xlfn.IFS(Table1[[#This Row],[New_Sales]]&gt;=2000,"A",Table1[[#This Row],[New_Sales]]&gt;=1000,"B",Table1[[#This Row],[New_Sales]]&gt;=500,"C",Table1[[#This Row],[New_Sales]]&gt;=100,"D",Table1[[#This Row],[New_Sales]]&lt;100,"E")</f>
        <v>D</v>
      </c>
    </row>
    <row r="228" spans="1:16">
      <c r="A228" s="12">
        <v>227</v>
      </c>
      <c r="B228" s="12" t="s">
        <v>80</v>
      </c>
      <c r="C228" s="12" t="s">
        <v>74</v>
      </c>
      <c r="D228" s="12" t="s">
        <v>148</v>
      </c>
      <c r="E228" s="12" t="s">
        <v>106</v>
      </c>
      <c r="F228" s="12" t="s">
        <v>70</v>
      </c>
      <c r="G228" s="12" t="str">
        <f>VLOOKUP(Table1[[#This Row],[Category]],Code!$C$2:$D$5,2,0)</f>
        <v>F-101</v>
      </c>
      <c r="H228" s="12" t="s">
        <v>82</v>
      </c>
      <c r="I228" s="12" t="s">
        <v>335</v>
      </c>
      <c r="J228" s="12">
        <v>5</v>
      </c>
      <c r="K228" s="12">
        <v>0</v>
      </c>
      <c r="L228" s="13">
        <v>136.93899999999999</v>
      </c>
      <c r="M228" s="12">
        <f>Table1[[#This Row],[Sales]]*Table1[[#This Row],[Discount]]</f>
        <v>0</v>
      </c>
      <c r="N228" s="12">
        <v>622.44999999999993</v>
      </c>
      <c r="O228" s="12">
        <f>Table1[[#This Row],[Quantity]]*$N$1</f>
        <v>750</v>
      </c>
      <c r="P228" s="12" t="str" cm="1">
        <f t="array" ref="P228">_xlfn.IFS(Table1[[#This Row],[New_Sales]]&gt;=2000,"A",Table1[[#This Row],[New_Sales]]&gt;=1000,"B",Table1[[#This Row],[New_Sales]]&gt;=500,"C",Table1[[#This Row],[New_Sales]]&gt;=100,"D",Table1[[#This Row],[New_Sales]]&lt;100,"E")</f>
        <v>C</v>
      </c>
    </row>
    <row r="229" spans="1:16">
      <c r="A229" s="12">
        <v>228</v>
      </c>
      <c r="B229" s="12" t="s">
        <v>80</v>
      </c>
      <c r="C229" s="12" t="s">
        <v>74</v>
      </c>
      <c r="D229" s="12" t="s">
        <v>148</v>
      </c>
      <c r="E229" s="12" t="s">
        <v>106</v>
      </c>
      <c r="F229" s="12" t="s">
        <v>77</v>
      </c>
      <c r="G229" s="12" t="str">
        <f>VLOOKUP(Table1[[#This Row],[Category]],Code!$C$2:$D$5,2,0)</f>
        <v>O-102</v>
      </c>
      <c r="H229" s="12" t="s">
        <v>84</v>
      </c>
      <c r="I229" s="12" t="s">
        <v>336</v>
      </c>
      <c r="J229" s="12">
        <v>1</v>
      </c>
      <c r="K229" s="12">
        <v>0</v>
      </c>
      <c r="L229" s="13">
        <v>0.21979999999999933</v>
      </c>
      <c r="M229" s="12">
        <f>Table1[[#This Row],[Sales]]*Table1[[#This Row],[Discount]]</f>
        <v>0</v>
      </c>
      <c r="N229" s="12">
        <v>21.98</v>
      </c>
      <c r="O229" s="12">
        <f>Table1[[#This Row],[Quantity]]*$N$1</f>
        <v>150</v>
      </c>
      <c r="P229" s="12" t="str" cm="1">
        <f t="array" ref="P229">_xlfn.IFS(Table1[[#This Row],[New_Sales]]&gt;=2000,"A",Table1[[#This Row],[New_Sales]]&gt;=1000,"B",Table1[[#This Row],[New_Sales]]&gt;=500,"C",Table1[[#This Row],[New_Sales]]&gt;=100,"D",Table1[[#This Row],[New_Sales]]&lt;100,"E")</f>
        <v>D</v>
      </c>
    </row>
    <row r="230" spans="1:16">
      <c r="A230" s="12">
        <v>229</v>
      </c>
      <c r="B230" s="12" t="s">
        <v>80</v>
      </c>
      <c r="C230" s="12" t="s">
        <v>67</v>
      </c>
      <c r="D230" s="12" t="s">
        <v>180</v>
      </c>
      <c r="E230" s="12" t="s">
        <v>69</v>
      </c>
      <c r="F230" s="12" t="s">
        <v>70</v>
      </c>
      <c r="G230" s="12" t="str">
        <f>VLOOKUP(Table1[[#This Row],[Category]],Code!$C$2:$D$5,2,0)</f>
        <v>F-101</v>
      </c>
      <c r="H230" s="12" t="s">
        <v>72</v>
      </c>
      <c r="I230" s="12" t="s">
        <v>337</v>
      </c>
      <c r="J230" s="12">
        <v>2</v>
      </c>
      <c r="K230" s="12">
        <v>0.2</v>
      </c>
      <c r="L230" s="13">
        <v>-28.274400000000021</v>
      </c>
      <c r="M230" s="12">
        <f>Table1[[#This Row],[Sales]]*Table1[[#This Row],[Discount]]</f>
        <v>32.313600000000001</v>
      </c>
      <c r="N230" s="12">
        <v>161.56800000000001</v>
      </c>
      <c r="O230" s="12">
        <f>Table1[[#This Row],[Quantity]]*$N$1</f>
        <v>300</v>
      </c>
      <c r="P230" s="12" t="str" cm="1">
        <f t="array" ref="P230">_xlfn.IFS(Table1[[#This Row],[New_Sales]]&gt;=2000,"A",Table1[[#This Row],[New_Sales]]&gt;=1000,"B",Table1[[#This Row],[New_Sales]]&gt;=500,"C",Table1[[#This Row],[New_Sales]]&gt;=100,"D",Table1[[#This Row],[New_Sales]]&lt;100,"E")</f>
        <v>D</v>
      </c>
    </row>
    <row r="231" spans="1:16">
      <c r="A231" s="12">
        <v>230</v>
      </c>
      <c r="B231" s="12" t="s">
        <v>80</v>
      </c>
      <c r="C231" s="12" t="s">
        <v>67</v>
      </c>
      <c r="D231" s="12" t="s">
        <v>180</v>
      </c>
      <c r="E231" s="12" t="s">
        <v>69</v>
      </c>
      <c r="F231" s="12" t="s">
        <v>70</v>
      </c>
      <c r="G231" s="12" t="str">
        <f>VLOOKUP(Table1[[#This Row],[Category]],Code!$C$2:$D$5,2,0)</f>
        <v>F-101</v>
      </c>
      <c r="H231" s="12" t="s">
        <v>72</v>
      </c>
      <c r="I231" s="12" t="s">
        <v>338</v>
      </c>
      <c r="J231" s="12">
        <v>8</v>
      </c>
      <c r="K231" s="12">
        <v>0.2</v>
      </c>
      <c r="L231" s="13">
        <v>43.840799999999973</v>
      </c>
      <c r="M231" s="12">
        <f>Table1[[#This Row],[Sales]]*Table1[[#This Row],[Discount]]</f>
        <v>77.939200000000014</v>
      </c>
      <c r="N231" s="12">
        <v>389.69600000000003</v>
      </c>
      <c r="O231" s="12">
        <f>Table1[[#This Row],[Quantity]]*$N$1</f>
        <v>1200</v>
      </c>
      <c r="P231" s="12" t="str" cm="1">
        <f t="array" ref="P231">_xlfn.IFS(Table1[[#This Row],[New_Sales]]&gt;=2000,"A",Table1[[#This Row],[New_Sales]]&gt;=1000,"B",Table1[[#This Row],[New_Sales]]&gt;=500,"C",Table1[[#This Row],[New_Sales]]&gt;=100,"D",Table1[[#This Row],[New_Sales]]&lt;100,"E")</f>
        <v>B</v>
      </c>
    </row>
    <row r="232" spans="1:16">
      <c r="A232" s="12">
        <v>231</v>
      </c>
      <c r="B232" s="12" t="s">
        <v>80</v>
      </c>
      <c r="C232" s="12" t="s">
        <v>74</v>
      </c>
      <c r="D232" s="12" t="s">
        <v>99</v>
      </c>
      <c r="E232" s="12" t="s">
        <v>69</v>
      </c>
      <c r="F232" s="12" t="s">
        <v>77</v>
      </c>
      <c r="G232" s="12" t="str">
        <f>VLOOKUP(Table1[[#This Row],[Category]],Code!$C$2:$D$5,2,0)</f>
        <v>O-102</v>
      </c>
      <c r="H232" s="12" t="s">
        <v>93</v>
      </c>
      <c r="I232" s="12" t="s">
        <v>339</v>
      </c>
      <c r="J232" s="12">
        <v>7</v>
      </c>
      <c r="K232" s="12">
        <v>0.7</v>
      </c>
      <c r="L232" s="13">
        <v>-12.431999999999999</v>
      </c>
      <c r="M232" s="12">
        <f>Table1[[#This Row],[Sales]]*Table1[[#This Row],[Discount]]</f>
        <v>13.053600000000001</v>
      </c>
      <c r="N232" s="12">
        <v>18.648000000000003</v>
      </c>
      <c r="O232" s="12">
        <f>Table1[[#This Row],[Quantity]]*$N$1</f>
        <v>1050</v>
      </c>
      <c r="P232" s="12" t="str" cm="1">
        <f t="array" ref="P232">_xlfn.IFS(Table1[[#This Row],[New_Sales]]&gt;=2000,"A",Table1[[#This Row],[New_Sales]]&gt;=1000,"B",Table1[[#This Row],[New_Sales]]&gt;=500,"C",Table1[[#This Row],[New_Sales]]&gt;=100,"D",Table1[[#This Row],[New_Sales]]&lt;100,"E")</f>
        <v>B</v>
      </c>
    </row>
    <row r="233" spans="1:16">
      <c r="A233" s="12">
        <v>232</v>
      </c>
      <c r="B233" s="12" t="s">
        <v>80</v>
      </c>
      <c r="C233" s="12" t="s">
        <v>104</v>
      </c>
      <c r="D233" s="12" t="s">
        <v>81</v>
      </c>
      <c r="E233" s="12" t="s">
        <v>69</v>
      </c>
      <c r="F233" s="12" t="s">
        <v>70</v>
      </c>
      <c r="G233" s="12" t="str">
        <f>VLOOKUP(Table1[[#This Row],[Category]],Code!$C$2:$D$5,2,0)</f>
        <v>F-101</v>
      </c>
      <c r="H233" s="12" t="s">
        <v>82</v>
      </c>
      <c r="I233" s="12" t="s">
        <v>340</v>
      </c>
      <c r="J233" s="12">
        <v>2</v>
      </c>
      <c r="K233" s="12">
        <v>0.45</v>
      </c>
      <c r="L233" s="13">
        <v>-102.04800000000003</v>
      </c>
      <c r="M233" s="12">
        <f>Table1[[#This Row],[Sales]]*Table1[[#This Row],[Discount]]</f>
        <v>105.23700000000001</v>
      </c>
      <c r="N233" s="12">
        <v>233.86</v>
      </c>
      <c r="O233" s="12">
        <f>Table1[[#This Row],[Quantity]]*$N$1</f>
        <v>300</v>
      </c>
      <c r="P233" s="12" t="str" cm="1">
        <f t="array" ref="P233">_xlfn.IFS(Table1[[#This Row],[New_Sales]]&gt;=2000,"A",Table1[[#This Row],[New_Sales]]&gt;=1000,"B",Table1[[#This Row],[New_Sales]]&gt;=500,"C",Table1[[#This Row],[New_Sales]]&gt;=100,"D",Table1[[#This Row],[New_Sales]]&lt;100,"E")</f>
        <v>D</v>
      </c>
    </row>
    <row r="234" spans="1:16">
      <c r="A234" s="12">
        <v>233</v>
      </c>
      <c r="B234" s="12" t="s">
        <v>80</v>
      </c>
      <c r="C234" s="12" t="s">
        <v>104</v>
      </c>
      <c r="D234" s="12" t="s">
        <v>81</v>
      </c>
      <c r="E234" s="12" t="s">
        <v>69</v>
      </c>
      <c r="F234" s="12" t="s">
        <v>70</v>
      </c>
      <c r="G234" s="12" t="str">
        <f>VLOOKUP(Table1[[#This Row],[Category]],Code!$C$2:$D$5,2,0)</f>
        <v>F-101</v>
      </c>
      <c r="H234" s="12" t="s">
        <v>82</v>
      </c>
      <c r="I234" s="12" t="s">
        <v>341</v>
      </c>
      <c r="J234" s="12">
        <v>3</v>
      </c>
      <c r="K234" s="12">
        <v>0.45</v>
      </c>
      <c r="L234" s="13">
        <v>-248.24579999999992</v>
      </c>
      <c r="M234" s="12">
        <f>Table1[[#This Row],[Sales]]*Table1[[#This Row],[Discount]]</f>
        <v>279.27652500000005</v>
      </c>
      <c r="N234" s="12">
        <v>620.61450000000013</v>
      </c>
      <c r="O234" s="12">
        <f>Table1[[#This Row],[Quantity]]*$N$1</f>
        <v>450</v>
      </c>
      <c r="P234" s="12" t="str" cm="1">
        <f t="array" ref="P234">_xlfn.IFS(Table1[[#This Row],[New_Sales]]&gt;=2000,"A",Table1[[#This Row],[New_Sales]]&gt;=1000,"B",Table1[[#This Row],[New_Sales]]&gt;=500,"C",Table1[[#This Row],[New_Sales]]&gt;=100,"D",Table1[[#This Row],[New_Sales]]&lt;100,"E")</f>
        <v>D</v>
      </c>
    </row>
    <row r="235" spans="1:16">
      <c r="A235" s="12">
        <v>234</v>
      </c>
      <c r="B235" s="12" t="s">
        <v>80</v>
      </c>
      <c r="C235" s="12" t="s">
        <v>104</v>
      </c>
      <c r="D235" s="12" t="s">
        <v>81</v>
      </c>
      <c r="E235" s="12" t="s">
        <v>69</v>
      </c>
      <c r="F235" s="12" t="s">
        <v>77</v>
      </c>
      <c r="G235" s="12" t="str">
        <f>VLOOKUP(Table1[[#This Row],[Category]],Code!$C$2:$D$5,2,0)</f>
        <v>O-102</v>
      </c>
      <c r="H235" s="12" t="s">
        <v>93</v>
      </c>
      <c r="I235" s="12" t="s">
        <v>339</v>
      </c>
      <c r="J235" s="12">
        <v>2</v>
      </c>
      <c r="K235" s="12">
        <v>0.7</v>
      </c>
      <c r="L235" s="13">
        <v>-3.5519999999999996</v>
      </c>
      <c r="M235" s="12">
        <f>Table1[[#This Row],[Sales]]*Table1[[#This Row],[Discount]]</f>
        <v>3.7296000000000005</v>
      </c>
      <c r="N235" s="12">
        <v>5.3280000000000012</v>
      </c>
      <c r="O235" s="12">
        <f>Table1[[#This Row],[Quantity]]*$N$1</f>
        <v>300</v>
      </c>
      <c r="P235" s="12" t="str" cm="1">
        <f t="array" ref="P235">_xlfn.IFS(Table1[[#This Row],[New_Sales]]&gt;=2000,"A",Table1[[#This Row],[New_Sales]]&gt;=1000,"B",Table1[[#This Row],[New_Sales]]&gt;=500,"C",Table1[[#This Row],[New_Sales]]&gt;=100,"D",Table1[[#This Row],[New_Sales]]&lt;100,"E")</f>
        <v>D</v>
      </c>
    </row>
    <row r="236" spans="1:16">
      <c r="A236" s="12">
        <v>235</v>
      </c>
      <c r="B236" s="12" t="s">
        <v>80</v>
      </c>
      <c r="C236" s="12" t="s">
        <v>104</v>
      </c>
      <c r="D236" s="12" t="s">
        <v>81</v>
      </c>
      <c r="E236" s="12" t="s">
        <v>69</v>
      </c>
      <c r="F236" s="12" t="s">
        <v>70</v>
      </c>
      <c r="G236" s="12" t="str">
        <f>VLOOKUP(Table1[[#This Row],[Category]],Code!$C$2:$D$5,2,0)</f>
        <v>F-101</v>
      </c>
      <c r="H236" s="12" t="s">
        <v>86</v>
      </c>
      <c r="I236" s="12" t="s">
        <v>342</v>
      </c>
      <c r="J236" s="12">
        <v>3</v>
      </c>
      <c r="K236" s="12">
        <v>0.2</v>
      </c>
      <c r="L236" s="13">
        <v>0</v>
      </c>
      <c r="M236" s="12">
        <f>Table1[[#This Row],[Sales]]*Table1[[#This Row],[Discount]]</f>
        <v>51.614400000000003</v>
      </c>
      <c r="N236" s="12">
        <v>258.072</v>
      </c>
      <c r="O236" s="12">
        <f>Table1[[#This Row],[Quantity]]*$N$1</f>
        <v>450</v>
      </c>
      <c r="P236" s="12" t="str" cm="1">
        <f t="array" ref="P236">_xlfn.IFS(Table1[[#This Row],[New_Sales]]&gt;=2000,"A",Table1[[#This Row],[New_Sales]]&gt;=1000,"B",Table1[[#This Row],[New_Sales]]&gt;=500,"C",Table1[[#This Row],[New_Sales]]&gt;=100,"D",Table1[[#This Row],[New_Sales]]&lt;100,"E")</f>
        <v>D</v>
      </c>
    </row>
    <row r="237" spans="1:16">
      <c r="A237" s="12">
        <v>236</v>
      </c>
      <c r="B237" s="12" t="s">
        <v>80</v>
      </c>
      <c r="C237" s="12" t="s">
        <v>104</v>
      </c>
      <c r="D237" s="12" t="s">
        <v>81</v>
      </c>
      <c r="E237" s="12" t="s">
        <v>69</v>
      </c>
      <c r="F237" s="12" t="s">
        <v>90</v>
      </c>
      <c r="G237" s="12" t="str">
        <f>VLOOKUP(Table1[[#This Row],[Category]],Code!$C$2:$D$5,2,0)</f>
        <v>T-103</v>
      </c>
      <c r="H237" s="12" t="s">
        <v>123</v>
      </c>
      <c r="I237" s="12" t="s">
        <v>343</v>
      </c>
      <c r="J237" s="12">
        <v>3</v>
      </c>
      <c r="K237" s="12">
        <v>0.2</v>
      </c>
      <c r="L237" s="13">
        <v>-7.724700000000098</v>
      </c>
      <c r="M237" s="12">
        <f>Table1[[#This Row],[Sales]]*Table1[[#This Row],[Discount]]</f>
        <v>123.59520000000003</v>
      </c>
      <c r="N237" s="12">
        <v>617.97600000000011</v>
      </c>
      <c r="O237" s="12">
        <f>Table1[[#This Row],[Quantity]]*$N$1</f>
        <v>450</v>
      </c>
      <c r="P237" s="12" t="str" cm="1">
        <f t="array" ref="P237">_xlfn.IFS(Table1[[#This Row],[New_Sales]]&gt;=2000,"A",Table1[[#This Row],[New_Sales]]&gt;=1000,"B",Table1[[#This Row],[New_Sales]]&gt;=500,"C",Table1[[#This Row],[New_Sales]]&gt;=100,"D",Table1[[#This Row],[New_Sales]]&lt;100,"E")</f>
        <v>D</v>
      </c>
    </row>
    <row r="238" spans="1:16">
      <c r="A238" s="12">
        <v>237</v>
      </c>
      <c r="B238" s="12" t="s">
        <v>80</v>
      </c>
      <c r="C238" s="12" t="s">
        <v>74</v>
      </c>
      <c r="D238" s="12" t="s">
        <v>75</v>
      </c>
      <c r="E238" s="12" t="s">
        <v>76</v>
      </c>
      <c r="F238" s="12" t="s">
        <v>77</v>
      </c>
      <c r="G238" s="12" t="str">
        <f>VLOOKUP(Table1[[#This Row],[Category]],Code!$C$2:$D$5,2,0)</f>
        <v>O-102</v>
      </c>
      <c r="H238" s="12" t="s">
        <v>100</v>
      </c>
      <c r="I238" s="12" t="s">
        <v>344</v>
      </c>
      <c r="J238" s="12">
        <v>2</v>
      </c>
      <c r="K238" s="12">
        <v>0</v>
      </c>
      <c r="L238" s="13">
        <v>4.7519999999999998</v>
      </c>
      <c r="M238" s="12">
        <f>Table1[[#This Row],[Sales]]*Table1[[#This Row],[Discount]]</f>
        <v>0</v>
      </c>
      <c r="N238" s="12">
        <v>10.56</v>
      </c>
      <c r="O238" s="12">
        <f>Table1[[#This Row],[Quantity]]*$N$1</f>
        <v>300</v>
      </c>
      <c r="P238" s="12" t="str" cm="1">
        <f t="array" ref="P238">_xlfn.IFS(Table1[[#This Row],[New_Sales]]&gt;=2000,"A",Table1[[#This Row],[New_Sales]]&gt;=1000,"B",Table1[[#This Row],[New_Sales]]&gt;=500,"C",Table1[[#This Row],[New_Sales]]&gt;=100,"D",Table1[[#This Row],[New_Sales]]&lt;100,"E")</f>
        <v>D</v>
      </c>
    </row>
    <row r="239" spans="1:16">
      <c r="A239" s="12">
        <v>238</v>
      </c>
      <c r="B239" s="12" t="s">
        <v>66</v>
      </c>
      <c r="C239" s="12" t="s">
        <v>67</v>
      </c>
      <c r="D239" s="12" t="s">
        <v>141</v>
      </c>
      <c r="E239" s="12" t="s">
        <v>106</v>
      </c>
      <c r="F239" s="12" t="s">
        <v>77</v>
      </c>
      <c r="G239" s="12" t="str">
        <f>VLOOKUP(Table1[[#This Row],[Category]],Code!$C$2:$D$5,2,0)</f>
        <v>O-102</v>
      </c>
      <c r="H239" s="12" t="s">
        <v>100</v>
      </c>
      <c r="I239" s="12" t="s">
        <v>345</v>
      </c>
      <c r="J239" s="12">
        <v>5</v>
      </c>
      <c r="K239" s="12">
        <v>0.2</v>
      </c>
      <c r="L239" s="13">
        <v>9.3960000000000008</v>
      </c>
      <c r="M239" s="12">
        <f>Table1[[#This Row],[Sales]]*Table1[[#This Row],[Discount]]</f>
        <v>5.1840000000000011</v>
      </c>
      <c r="N239" s="12">
        <v>25.920000000000005</v>
      </c>
      <c r="O239" s="12">
        <f>Table1[[#This Row],[Quantity]]*$N$1</f>
        <v>750</v>
      </c>
      <c r="P239" s="12" t="str" cm="1">
        <f t="array" ref="P239">_xlfn.IFS(Table1[[#This Row],[New_Sales]]&gt;=2000,"A",Table1[[#This Row],[New_Sales]]&gt;=1000,"B",Table1[[#This Row],[New_Sales]]&gt;=500,"C",Table1[[#This Row],[New_Sales]]&gt;=100,"D",Table1[[#This Row],[New_Sales]]&lt;100,"E")</f>
        <v>C</v>
      </c>
    </row>
    <row r="240" spans="1:16">
      <c r="A240" s="12">
        <v>239</v>
      </c>
      <c r="B240" s="12" t="s">
        <v>66</v>
      </c>
      <c r="C240" s="12" t="s">
        <v>67</v>
      </c>
      <c r="D240" s="12" t="s">
        <v>141</v>
      </c>
      <c r="E240" s="12" t="s">
        <v>106</v>
      </c>
      <c r="F240" s="12" t="s">
        <v>70</v>
      </c>
      <c r="G240" s="12" t="str">
        <f>VLOOKUP(Table1[[#This Row],[Category]],Code!$C$2:$D$5,2,0)</f>
        <v>F-101</v>
      </c>
      <c r="H240" s="12" t="s">
        <v>86</v>
      </c>
      <c r="I240" s="12" t="s">
        <v>346</v>
      </c>
      <c r="J240" s="12">
        <v>5</v>
      </c>
      <c r="K240" s="12">
        <v>0.6</v>
      </c>
      <c r="L240" s="13">
        <v>-356.72799999999995</v>
      </c>
      <c r="M240" s="12">
        <f>Table1[[#This Row],[Sales]]*Table1[[#This Row],[Discount]]</f>
        <v>251.80800000000002</v>
      </c>
      <c r="N240" s="12">
        <v>419.68000000000006</v>
      </c>
      <c r="O240" s="12">
        <f>Table1[[#This Row],[Quantity]]*$N$1</f>
        <v>750</v>
      </c>
      <c r="P240" s="12" t="str" cm="1">
        <f t="array" ref="P240">_xlfn.IFS(Table1[[#This Row],[New_Sales]]&gt;=2000,"A",Table1[[#This Row],[New_Sales]]&gt;=1000,"B",Table1[[#This Row],[New_Sales]]&gt;=500,"C",Table1[[#This Row],[New_Sales]]&gt;=100,"D",Table1[[#This Row],[New_Sales]]&lt;100,"E")</f>
        <v>C</v>
      </c>
    </row>
    <row r="241" spans="1:16">
      <c r="A241" s="12">
        <v>240</v>
      </c>
      <c r="B241" s="12" t="s">
        <v>66</v>
      </c>
      <c r="C241" s="12" t="s">
        <v>67</v>
      </c>
      <c r="D241" s="12" t="s">
        <v>141</v>
      </c>
      <c r="E241" s="12" t="s">
        <v>106</v>
      </c>
      <c r="F241" s="12" t="s">
        <v>70</v>
      </c>
      <c r="G241" s="12" t="str">
        <f>VLOOKUP(Table1[[#This Row],[Category]],Code!$C$2:$D$5,2,0)</f>
        <v>F-101</v>
      </c>
      <c r="H241" s="12" t="s">
        <v>86</v>
      </c>
      <c r="I241" s="12" t="s">
        <v>347</v>
      </c>
      <c r="J241" s="12">
        <v>3</v>
      </c>
      <c r="K241" s="12">
        <v>0.6</v>
      </c>
      <c r="L241" s="13">
        <v>-4.6751999999999985</v>
      </c>
      <c r="M241" s="12">
        <f>Table1[[#This Row],[Sales]]*Table1[[#This Row],[Discount]]</f>
        <v>7.0128000000000004</v>
      </c>
      <c r="N241" s="12">
        <v>11.688000000000001</v>
      </c>
      <c r="O241" s="12">
        <f>Table1[[#This Row],[Quantity]]*$N$1</f>
        <v>450</v>
      </c>
      <c r="P241" s="12" t="str" cm="1">
        <f t="array" ref="P241">_xlfn.IFS(Table1[[#This Row],[New_Sales]]&gt;=2000,"A",Table1[[#This Row],[New_Sales]]&gt;=1000,"B",Table1[[#This Row],[New_Sales]]&gt;=500,"C",Table1[[#This Row],[New_Sales]]&gt;=100,"D",Table1[[#This Row],[New_Sales]]&lt;100,"E")</f>
        <v>D</v>
      </c>
    </row>
    <row r="242" spans="1:16">
      <c r="A242" s="12">
        <v>241</v>
      </c>
      <c r="B242" s="12" t="s">
        <v>66</v>
      </c>
      <c r="C242" s="12" t="s">
        <v>67</v>
      </c>
      <c r="D242" s="12" t="s">
        <v>141</v>
      </c>
      <c r="E242" s="12" t="s">
        <v>106</v>
      </c>
      <c r="F242" s="12" t="s">
        <v>90</v>
      </c>
      <c r="G242" s="12" t="str">
        <f>VLOOKUP(Table1[[#This Row],[Category]],Code!$C$2:$D$5,2,0)</f>
        <v>T-103</v>
      </c>
      <c r="H242" s="12" t="s">
        <v>91</v>
      </c>
      <c r="I242" s="12" t="s">
        <v>348</v>
      </c>
      <c r="J242" s="12">
        <v>2</v>
      </c>
      <c r="K242" s="12">
        <v>0.2</v>
      </c>
      <c r="L242" s="13">
        <v>11.194399999999998</v>
      </c>
      <c r="M242" s="12">
        <f>Table1[[#This Row],[Sales]]*Table1[[#This Row],[Discount]]</f>
        <v>6.3967999999999998</v>
      </c>
      <c r="N242" s="12">
        <v>31.983999999999998</v>
      </c>
      <c r="O242" s="12">
        <f>Table1[[#This Row],[Quantity]]*$N$1</f>
        <v>300</v>
      </c>
      <c r="P242" s="12" t="str" cm="1">
        <f t="array" ref="P242">_xlfn.IFS(Table1[[#This Row],[New_Sales]]&gt;=2000,"A",Table1[[#This Row],[New_Sales]]&gt;=1000,"B",Table1[[#This Row],[New_Sales]]&gt;=500,"C",Table1[[#This Row],[New_Sales]]&gt;=100,"D",Table1[[#This Row],[New_Sales]]&lt;100,"E")</f>
        <v>D</v>
      </c>
    </row>
    <row r="243" spans="1:16">
      <c r="A243" s="12">
        <v>242</v>
      </c>
      <c r="B243" s="12" t="s">
        <v>66</v>
      </c>
      <c r="C243" s="12" t="s">
        <v>67</v>
      </c>
      <c r="D243" s="12" t="s">
        <v>141</v>
      </c>
      <c r="E243" s="12" t="s">
        <v>106</v>
      </c>
      <c r="F243" s="12" t="s">
        <v>70</v>
      </c>
      <c r="G243" s="12" t="str">
        <f>VLOOKUP(Table1[[#This Row],[Category]],Code!$C$2:$D$5,2,0)</f>
        <v>F-101</v>
      </c>
      <c r="H243" s="12" t="s">
        <v>82</v>
      </c>
      <c r="I243" s="12" t="s">
        <v>349</v>
      </c>
      <c r="J243" s="12">
        <v>5</v>
      </c>
      <c r="K243" s="12">
        <v>0.5</v>
      </c>
      <c r="L243" s="13">
        <v>-120.51299999999998</v>
      </c>
      <c r="M243" s="12">
        <f>Table1[[#This Row],[Sales]]*Table1[[#This Row],[Discount]]</f>
        <v>88.612499999999997</v>
      </c>
      <c r="N243" s="12">
        <v>177.22499999999999</v>
      </c>
      <c r="O243" s="12">
        <f>Table1[[#This Row],[Quantity]]*$N$1</f>
        <v>750</v>
      </c>
      <c r="P243" s="12" t="str" cm="1">
        <f t="array" ref="P243">_xlfn.IFS(Table1[[#This Row],[New_Sales]]&gt;=2000,"A",Table1[[#This Row],[New_Sales]]&gt;=1000,"B",Table1[[#This Row],[New_Sales]]&gt;=500,"C",Table1[[#This Row],[New_Sales]]&gt;=100,"D",Table1[[#This Row],[New_Sales]]&lt;100,"E")</f>
        <v>C</v>
      </c>
    </row>
    <row r="244" spans="1:16">
      <c r="A244" s="12">
        <v>243</v>
      </c>
      <c r="B244" s="12" t="s">
        <v>66</v>
      </c>
      <c r="C244" s="12" t="s">
        <v>67</v>
      </c>
      <c r="D244" s="12" t="s">
        <v>141</v>
      </c>
      <c r="E244" s="12" t="s">
        <v>106</v>
      </c>
      <c r="F244" s="12" t="s">
        <v>70</v>
      </c>
      <c r="G244" s="12" t="str">
        <f>VLOOKUP(Table1[[#This Row],[Category]],Code!$C$2:$D$5,2,0)</f>
        <v>F-101</v>
      </c>
      <c r="H244" s="12" t="s">
        <v>86</v>
      </c>
      <c r="I244" s="12" t="s">
        <v>350</v>
      </c>
      <c r="J244" s="12">
        <v>3</v>
      </c>
      <c r="K244" s="12">
        <v>0.6</v>
      </c>
      <c r="L244" s="13">
        <v>-2.8307999999999995</v>
      </c>
      <c r="M244" s="12">
        <f>Table1[[#This Row],[Sales]]*Table1[[#This Row],[Discount]]</f>
        <v>2.4264000000000001</v>
      </c>
      <c r="N244" s="12">
        <v>4.0440000000000005</v>
      </c>
      <c r="O244" s="12">
        <f>Table1[[#This Row],[Quantity]]*$N$1</f>
        <v>450</v>
      </c>
      <c r="P244" s="12" t="str" cm="1">
        <f t="array" ref="P244">_xlfn.IFS(Table1[[#This Row],[New_Sales]]&gt;=2000,"A",Table1[[#This Row],[New_Sales]]&gt;=1000,"B",Table1[[#This Row],[New_Sales]]&gt;=500,"C",Table1[[#This Row],[New_Sales]]&gt;=100,"D",Table1[[#This Row],[New_Sales]]&lt;100,"E")</f>
        <v>D</v>
      </c>
    </row>
    <row r="245" spans="1:16">
      <c r="A245" s="12">
        <v>244</v>
      </c>
      <c r="B245" s="12" t="s">
        <v>66</v>
      </c>
      <c r="C245" s="12" t="s">
        <v>67</v>
      </c>
      <c r="D245" s="12" t="s">
        <v>141</v>
      </c>
      <c r="E245" s="12" t="s">
        <v>106</v>
      </c>
      <c r="F245" s="12" t="s">
        <v>77</v>
      </c>
      <c r="G245" s="12" t="str">
        <f>VLOOKUP(Table1[[#This Row],[Category]],Code!$C$2:$D$5,2,0)</f>
        <v>O-102</v>
      </c>
      <c r="H245" s="12" t="s">
        <v>88</v>
      </c>
      <c r="I245" s="12" t="s">
        <v>307</v>
      </c>
      <c r="J245" s="12">
        <v>2</v>
      </c>
      <c r="K245" s="12">
        <v>0.2</v>
      </c>
      <c r="L245" s="13">
        <v>1.2037999999999995</v>
      </c>
      <c r="M245" s="12">
        <f>Table1[[#This Row],[Sales]]*Table1[[#This Row],[Discount]]</f>
        <v>1.4816000000000003</v>
      </c>
      <c r="N245" s="12">
        <v>7.4080000000000004</v>
      </c>
      <c r="O245" s="12">
        <f>Table1[[#This Row],[Quantity]]*$N$1</f>
        <v>300</v>
      </c>
      <c r="P245" s="12" t="str" cm="1">
        <f t="array" ref="P245">_xlfn.IFS(Table1[[#This Row],[New_Sales]]&gt;=2000,"A",Table1[[#This Row],[New_Sales]]&gt;=1000,"B",Table1[[#This Row],[New_Sales]]&gt;=500,"C",Table1[[#This Row],[New_Sales]]&gt;=100,"D",Table1[[#This Row],[New_Sales]]&lt;100,"E")</f>
        <v>D</v>
      </c>
    </row>
    <row r="246" spans="1:16">
      <c r="A246" s="12">
        <v>245</v>
      </c>
      <c r="B246" s="12" t="s">
        <v>66</v>
      </c>
      <c r="C246" s="12" t="s">
        <v>104</v>
      </c>
      <c r="D246" s="12" t="s">
        <v>145</v>
      </c>
      <c r="E246" s="12" t="s">
        <v>106</v>
      </c>
      <c r="F246" s="12" t="s">
        <v>70</v>
      </c>
      <c r="G246" s="12" t="str">
        <f>VLOOKUP(Table1[[#This Row],[Category]],Code!$C$2:$D$5,2,0)</f>
        <v>F-101</v>
      </c>
      <c r="H246" s="12" t="s">
        <v>72</v>
      </c>
      <c r="I246" s="12" t="s">
        <v>237</v>
      </c>
      <c r="J246" s="12">
        <v>7</v>
      </c>
      <c r="K246" s="12">
        <v>0</v>
      </c>
      <c r="L246" s="13">
        <v>580.53939999999989</v>
      </c>
      <c r="M246" s="12">
        <f>Table1[[#This Row],[Sales]]*Table1[[#This Row],[Discount]]</f>
        <v>0</v>
      </c>
      <c r="N246" s="12">
        <v>2001.8600000000001</v>
      </c>
      <c r="O246" s="12">
        <f>Table1[[#This Row],[Quantity]]*$N$1</f>
        <v>1050</v>
      </c>
      <c r="P246" s="12" t="str" cm="1">
        <f t="array" ref="P246">_xlfn.IFS(Table1[[#This Row],[New_Sales]]&gt;=2000,"A",Table1[[#This Row],[New_Sales]]&gt;=1000,"B",Table1[[#This Row],[New_Sales]]&gt;=500,"C",Table1[[#This Row],[New_Sales]]&gt;=100,"D",Table1[[#This Row],[New_Sales]]&lt;100,"E")</f>
        <v>B</v>
      </c>
    </row>
    <row r="247" spans="1:16">
      <c r="A247" s="12">
        <v>246</v>
      </c>
      <c r="B247" s="12" t="s">
        <v>66</v>
      </c>
      <c r="C247" s="12" t="s">
        <v>104</v>
      </c>
      <c r="D247" s="12" t="s">
        <v>145</v>
      </c>
      <c r="E247" s="12" t="s">
        <v>106</v>
      </c>
      <c r="F247" s="12" t="s">
        <v>77</v>
      </c>
      <c r="G247" s="12" t="str">
        <f>VLOOKUP(Table1[[#This Row],[Category]],Code!$C$2:$D$5,2,0)</f>
        <v>O-102</v>
      </c>
      <c r="H247" s="12" t="s">
        <v>84</v>
      </c>
      <c r="I247" s="12" t="s">
        <v>351</v>
      </c>
      <c r="J247" s="12">
        <v>2</v>
      </c>
      <c r="K247" s="12">
        <v>0</v>
      </c>
      <c r="L247" s="13">
        <v>41.680000000000007</v>
      </c>
      <c r="M247" s="12">
        <f>Table1[[#This Row],[Sales]]*Table1[[#This Row],[Discount]]</f>
        <v>0</v>
      </c>
      <c r="N247" s="12">
        <v>166.72</v>
      </c>
      <c r="O247" s="12">
        <f>Table1[[#This Row],[Quantity]]*$N$1</f>
        <v>300</v>
      </c>
      <c r="P247" s="12" t="str" cm="1">
        <f t="array" ref="P247">_xlfn.IFS(Table1[[#This Row],[New_Sales]]&gt;=2000,"A",Table1[[#This Row],[New_Sales]]&gt;=1000,"B",Table1[[#This Row],[New_Sales]]&gt;=500,"C",Table1[[#This Row],[New_Sales]]&gt;=100,"D",Table1[[#This Row],[New_Sales]]&lt;100,"E")</f>
        <v>D</v>
      </c>
    </row>
    <row r="248" spans="1:16">
      <c r="A248" s="12">
        <v>247</v>
      </c>
      <c r="B248" s="12" t="s">
        <v>66</v>
      </c>
      <c r="C248" s="12" t="s">
        <v>104</v>
      </c>
      <c r="D248" s="12" t="s">
        <v>145</v>
      </c>
      <c r="E248" s="12" t="s">
        <v>106</v>
      </c>
      <c r="F248" s="12" t="s">
        <v>77</v>
      </c>
      <c r="G248" s="12" t="str">
        <f>VLOOKUP(Table1[[#This Row],[Category]],Code!$C$2:$D$5,2,0)</f>
        <v>O-102</v>
      </c>
      <c r="H248" s="12" t="s">
        <v>100</v>
      </c>
      <c r="I248" s="12" t="s">
        <v>352</v>
      </c>
      <c r="J248" s="12">
        <v>6</v>
      </c>
      <c r="K248" s="12">
        <v>0</v>
      </c>
      <c r="L248" s="13">
        <v>23.94</v>
      </c>
      <c r="M248" s="12">
        <f>Table1[[#This Row],[Sales]]*Table1[[#This Row],[Discount]]</f>
        <v>0</v>
      </c>
      <c r="N248" s="12">
        <v>47.88</v>
      </c>
      <c r="O248" s="12">
        <f>Table1[[#This Row],[Quantity]]*$N$1</f>
        <v>900</v>
      </c>
      <c r="P248" s="12" t="str" cm="1">
        <f t="array" ref="P248">_xlfn.IFS(Table1[[#This Row],[New_Sales]]&gt;=2000,"A",Table1[[#This Row],[New_Sales]]&gt;=1000,"B",Table1[[#This Row],[New_Sales]]&gt;=500,"C",Table1[[#This Row],[New_Sales]]&gt;=100,"D",Table1[[#This Row],[New_Sales]]&lt;100,"E")</f>
        <v>C</v>
      </c>
    </row>
    <row r="249" spans="1:16">
      <c r="A249" s="12">
        <v>248</v>
      </c>
      <c r="B249" s="12" t="s">
        <v>66</v>
      </c>
      <c r="C249" s="12" t="s">
        <v>104</v>
      </c>
      <c r="D249" s="12" t="s">
        <v>145</v>
      </c>
      <c r="E249" s="12" t="s">
        <v>106</v>
      </c>
      <c r="F249" s="12" t="s">
        <v>77</v>
      </c>
      <c r="G249" s="12" t="str">
        <f>VLOOKUP(Table1[[#This Row],[Category]],Code!$C$2:$D$5,2,0)</f>
        <v>O-102</v>
      </c>
      <c r="H249" s="12" t="s">
        <v>95</v>
      </c>
      <c r="I249" s="12" t="s">
        <v>353</v>
      </c>
      <c r="J249" s="12">
        <v>5</v>
      </c>
      <c r="K249" s="12">
        <v>0</v>
      </c>
      <c r="L249" s="13">
        <v>496.07249999999993</v>
      </c>
      <c r="M249" s="12">
        <f>Table1[[#This Row],[Sales]]*Table1[[#This Row],[Discount]]</f>
        <v>0</v>
      </c>
      <c r="N249" s="12">
        <v>1503.25</v>
      </c>
      <c r="O249" s="12">
        <f>Table1[[#This Row],[Quantity]]*$N$1</f>
        <v>750</v>
      </c>
      <c r="P249" s="12" t="str" cm="1">
        <f t="array" ref="P249">_xlfn.IFS(Table1[[#This Row],[New_Sales]]&gt;=2000,"A",Table1[[#This Row],[New_Sales]]&gt;=1000,"B",Table1[[#This Row],[New_Sales]]&gt;=500,"C",Table1[[#This Row],[New_Sales]]&gt;=100,"D",Table1[[#This Row],[New_Sales]]&lt;100,"E")</f>
        <v>C</v>
      </c>
    </row>
    <row r="250" spans="1:16">
      <c r="A250" s="12">
        <v>249</v>
      </c>
      <c r="B250" s="12" t="s">
        <v>66</v>
      </c>
      <c r="C250" s="12" t="s">
        <v>104</v>
      </c>
      <c r="D250" s="12" t="s">
        <v>145</v>
      </c>
      <c r="E250" s="12" t="s">
        <v>106</v>
      </c>
      <c r="F250" s="12" t="s">
        <v>77</v>
      </c>
      <c r="G250" s="12" t="str">
        <f>VLOOKUP(Table1[[#This Row],[Category]],Code!$C$2:$D$5,2,0)</f>
        <v>O-102</v>
      </c>
      <c r="H250" s="12" t="s">
        <v>100</v>
      </c>
      <c r="I250" s="12" t="s">
        <v>305</v>
      </c>
      <c r="J250" s="12">
        <v>4</v>
      </c>
      <c r="K250" s="12">
        <v>0</v>
      </c>
      <c r="L250" s="13">
        <v>12.441600000000001</v>
      </c>
      <c r="M250" s="12">
        <f>Table1[[#This Row],[Sales]]*Table1[[#This Row],[Discount]]</f>
        <v>0</v>
      </c>
      <c r="N250" s="12">
        <v>25.92</v>
      </c>
      <c r="O250" s="12">
        <f>Table1[[#This Row],[Quantity]]*$N$1</f>
        <v>600</v>
      </c>
      <c r="P250" s="12" t="str" cm="1">
        <f t="array" ref="P250">_xlfn.IFS(Table1[[#This Row],[New_Sales]]&gt;=2000,"A",Table1[[#This Row],[New_Sales]]&gt;=1000,"B",Table1[[#This Row],[New_Sales]]&gt;=500,"C",Table1[[#This Row],[New_Sales]]&gt;=100,"D",Table1[[#This Row],[New_Sales]]&lt;100,"E")</f>
        <v>C</v>
      </c>
    </row>
    <row r="251" spans="1:16">
      <c r="A251" s="12">
        <v>250</v>
      </c>
      <c r="B251" s="12" t="s">
        <v>66</v>
      </c>
      <c r="C251" s="12" t="s">
        <v>67</v>
      </c>
      <c r="D251" s="12" t="s">
        <v>75</v>
      </c>
      <c r="E251" s="12" t="s">
        <v>76</v>
      </c>
      <c r="F251" s="12" t="s">
        <v>70</v>
      </c>
      <c r="G251" s="12" t="str">
        <f>VLOOKUP(Table1[[#This Row],[Category]],Code!$C$2:$D$5,2,0)</f>
        <v>F-101</v>
      </c>
      <c r="H251" s="12" t="s">
        <v>72</v>
      </c>
      <c r="I251" s="12" t="s">
        <v>354</v>
      </c>
      <c r="J251" s="12">
        <v>2</v>
      </c>
      <c r="K251" s="12">
        <v>0.2</v>
      </c>
      <c r="L251" s="13">
        <v>28.137200000000007</v>
      </c>
      <c r="M251" s="12">
        <f>Table1[[#This Row],[Sales]]*Table1[[#This Row],[Discount]]</f>
        <v>64.313599999999994</v>
      </c>
      <c r="N251" s="12">
        <v>321.56799999999998</v>
      </c>
      <c r="O251" s="12">
        <f>Table1[[#This Row],[Quantity]]*$N$1</f>
        <v>300</v>
      </c>
      <c r="P251" s="12" t="str" cm="1">
        <f t="array" ref="P251">_xlfn.IFS(Table1[[#This Row],[New_Sales]]&gt;=2000,"A",Table1[[#This Row],[New_Sales]]&gt;=1000,"B",Table1[[#This Row],[New_Sales]]&gt;=500,"C",Table1[[#This Row],[New_Sales]]&gt;=100,"D",Table1[[#This Row],[New_Sales]]&lt;100,"E")</f>
        <v>D</v>
      </c>
    </row>
    <row r="252" spans="1:16">
      <c r="A252" s="12">
        <v>251</v>
      </c>
      <c r="B252" s="12" t="s">
        <v>80</v>
      </c>
      <c r="C252" s="12" t="s">
        <v>67</v>
      </c>
      <c r="D252" s="12" t="s">
        <v>75</v>
      </c>
      <c r="E252" s="12" t="s">
        <v>76</v>
      </c>
      <c r="F252" s="12" t="s">
        <v>77</v>
      </c>
      <c r="G252" s="12" t="str">
        <f>VLOOKUP(Table1[[#This Row],[Category]],Code!$C$2:$D$5,2,0)</f>
        <v>O-102</v>
      </c>
      <c r="H252" s="12" t="s">
        <v>100</v>
      </c>
      <c r="I252" s="12" t="s">
        <v>355</v>
      </c>
      <c r="J252" s="12">
        <v>1</v>
      </c>
      <c r="K252" s="12">
        <v>0</v>
      </c>
      <c r="L252" s="13">
        <v>3.5766999999999998</v>
      </c>
      <c r="M252" s="12">
        <f>Table1[[#This Row],[Sales]]*Table1[[#This Row],[Discount]]</f>
        <v>0</v>
      </c>
      <c r="N252" s="12">
        <v>7.61</v>
      </c>
      <c r="O252" s="12">
        <f>Table1[[#This Row],[Quantity]]*$N$1</f>
        <v>150</v>
      </c>
      <c r="P252" s="12" t="str" cm="1">
        <f t="array" ref="P252">_xlfn.IFS(Table1[[#This Row],[New_Sales]]&gt;=2000,"A",Table1[[#This Row],[New_Sales]]&gt;=1000,"B",Table1[[#This Row],[New_Sales]]&gt;=500,"C",Table1[[#This Row],[New_Sales]]&gt;=100,"D",Table1[[#This Row],[New_Sales]]&lt;100,"E")</f>
        <v>D</v>
      </c>
    </row>
    <row r="253" spans="1:16">
      <c r="A253" s="12">
        <v>252</v>
      </c>
      <c r="B253" s="12" t="s">
        <v>80</v>
      </c>
      <c r="C253" s="12" t="s">
        <v>67</v>
      </c>
      <c r="D253" s="12" t="s">
        <v>75</v>
      </c>
      <c r="E253" s="12" t="s">
        <v>76</v>
      </c>
      <c r="F253" s="12" t="s">
        <v>90</v>
      </c>
      <c r="G253" s="12" t="str">
        <f>VLOOKUP(Table1[[#This Row],[Category]],Code!$C$2:$D$5,2,0)</f>
        <v>T-103</v>
      </c>
      <c r="H253" s="12" t="s">
        <v>123</v>
      </c>
      <c r="I253" s="12" t="s">
        <v>343</v>
      </c>
      <c r="J253" s="12">
        <v>13</v>
      </c>
      <c r="K253" s="12">
        <v>0</v>
      </c>
      <c r="L253" s="13">
        <v>636.0002999999997</v>
      </c>
      <c r="M253" s="12">
        <f>Table1[[#This Row],[Sales]]*Table1[[#This Row],[Discount]]</f>
        <v>0</v>
      </c>
      <c r="N253" s="12">
        <v>3347.37</v>
      </c>
      <c r="O253" s="12">
        <f>Table1[[#This Row],[Quantity]]*$N$1</f>
        <v>1950</v>
      </c>
      <c r="P253" s="12" t="str" cm="1">
        <f t="array" ref="P253">_xlfn.IFS(Table1[[#This Row],[New_Sales]]&gt;=2000,"A",Table1[[#This Row],[New_Sales]]&gt;=1000,"B",Table1[[#This Row],[New_Sales]]&gt;=500,"C",Table1[[#This Row],[New_Sales]]&gt;=100,"D",Table1[[#This Row],[New_Sales]]&lt;100,"E")</f>
        <v>B</v>
      </c>
    </row>
    <row r="254" spans="1:16">
      <c r="A254" s="12">
        <v>253</v>
      </c>
      <c r="B254" s="12" t="s">
        <v>134</v>
      </c>
      <c r="C254" s="12" t="s">
        <v>67</v>
      </c>
      <c r="D254" s="12" t="s">
        <v>158</v>
      </c>
      <c r="E254" s="12" t="s">
        <v>120</v>
      </c>
      <c r="F254" s="12" t="s">
        <v>77</v>
      </c>
      <c r="G254" s="12" t="str">
        <f>VLOOKUP(Table1[[#This Row],[Category]],Code!$C$2:$D$5,2,0)</f>
        <v>O-102</v>
      </c>
      <c r="H254" s="12" t="s">
        <v>84</v>
      </c>
      <c r="I254" s="12" t="s">
        <v>356</v>
      </c>
      <c r="J254" s="12">
        <v>6</v>
      </c>
      <c r="K254" s="12">
        <v>0</v>
      </c>
      <c r="L254" s="13">
        <v>22.562400000000004</v>
      </c>
      <c r="M254" s="12">
        <f>Table1[[#This Row],[Sales]]*Table1[[#This Row],[Discount]]</f>
        <v>0</v>
      </c>
      <c r="N254" s="12">
        <v>80.58</v>
      </c>
      <c r="O254" s="12">
        <f>Table1[[#This Row],[Quantity]]*$N$1</f>
        <v>900</v>
      </c>
      <c r="P254" s="12" t="str" cm="1">
        <f t="array" ref="P254">_xlfn.IFS(Table1[[#This Row],[New_Sales]]&gt;=2000,"A",Table1[[#This Row],[New_Sales]]&gt;=1000,"B",Table1[[#This Row],[New_Sales]]&gt;=500,"C",Table1[[#This Row],[New_Sales]]&gt;=100,"D",Table1[[#This Row],[New_Sales]]&lt;100,"E")</f>
        <v>C</v>
      </c>
    </row>
    <row r="255" spans="1:16">
      <c r="A255" s="12">
        <v>254</v>
      </c>
      <c r="B255" s="12" t="s">
        <v>134</v>
      </c>
      <c r="C255" s="12" t="s">
        <v>67</v>
      </c>
      <c r="D255" s="12" t="s">
        <v>158</v>
      </c>
      <c r="E255" s="12" t="s">
        <v>120</v>
      </c>
      <c r="F255" s="12" t="s">
        <v>77</v>
      </c>
      <c r="G255" s="12" t="str">
        <f>VLOOKUP(Table1[[#This Row],[Category]],Code!$C$2:$D$5,2,0)</f>
        <v>O-102</v>
      </c>
      <c r="H255" s="12" t="s">
        <v>128</v>
      </c>
      <c r="I255" s="12" t="s">
        <v>357</v>
      </c>
      <c r="J255" s="12">
        <v>4</v>
      </c>
      <c r="K255" s="12">
        <v>0</v>
      </c>
      <c r="L255" s="13">
        <v>162.864</v>
      </c>
      <c r="M255" s="12">
        <f>Table1[[#This Row],[Sales]]*Table1[[#This Row],[Discount]]</f>
        <v>0</v>
      </c>
      <c r="N255" s="12">
        <v>361.92</v>
      </c>
      <c r="O255" s="12">
        <f>Table1[[#This Row],[Quantity]]*$N$1</f>
        <v>600</v>
      </c>
      <c r="P255" s="12" t="str" cm="1">
        <f t="array" ref="P255">_xlfn.IFS(Table1[[#This Row],[New_Sales]]&gt;=2000,"A",Table1[[#This Row],[New_Sales]]&gt;=1000,"B",Table1[[#This Row],[New_Sales]]&gt;=500,"C",Table1[[#This Row],[New_Sales]]&gt;=100,"D",Table1[[#This Row],[New_Sales]]&lt;100,"E")</f>
        <v>C</v>
      </c>
    </row>
    <row r="256" spans="1:16">
      <c r="A256" s="12">
        <v>255</v>
      </c>
      <c r="B256" s="12" t="s">
        <v>80</v>
      </c>
      <c r="C256" s="12" t="s">
        <v>74</v>
      </c>
      <c r="D256" s="12" t="s">
        <v>141</v>
      </c>
      <c r="E256" s="12" t="s">
        <v>106</v>
      </c>
      <c r="F256" s="12" t="s">
        <v>70</v>
      </c>
      <c r="G256" s="12" t="str">
        <f>VLOOKUP(Table1[[#This Row],[Category]],Code!$C$2:$D$5,2,0)</f>
        <v>F-101</v>
      </c>
      <c r="H256" s="12" t="s">
        <v>86</v>
      </c>
      <c r="I256" s="12" t="s">
        <v>350</v>
      </c>
      <c r="J256" s="12">
        <v>9</v>
      </c>
      <c r="K256" s="12">
        <v>0.6</v>
      </c>
      <c r="L256" s="13">
        <v>-8.4923999999999982</v>
      </c>
      <c r="M256" s="12">
        <f>Table1[[#This Row],[Sales]]*Table1[[#This Row],[Discount]]</f>
        <v>7.2792000000000003</v>
      </c>
      <c r="N256" s="12">
        <v>12.132000000000001</v>
      </c>
      <c r="O256" s="12">
        <f>Table1[[#This Row],[Quantity]]*$N$1</f>
        <v>1350</v>
      </c>
      <c r="P256" s="12" t="str" cm="1">
        <f t="array" ref="P256">_xlfn.IFS(Table1[[#This Row],[New_Sales]]&gt;=2000,"A",Table1[[#This Row],[New_Sales]]&gt;=1000,"B",Table1[[#This Row],[New_Sales]]&gt;=500,"C",Table1[[#This Row],[New_Sales]]&gt;=100,"D",Table1[[#This Row],[New_Sales]]&lt;100,"E")</f>
        <v>B</v>
      </c>
    </row>
    <row r="257" spans="1:16">
      <c r="A257" s="12">
        <v>256</v>
      </c>
      <c r="B257" s="12" t="s">
        <v>80</v>
      </c>
      <c r="C257" s="12" t="s">
        <v>74</v>
      </c>
      <c r="D257" s="12" t="s">
        <v>141</v>
      </c>
      <c r="E257" s="12" t="s">
        <v>106</v>
      </c>
      <c r="F257" s="12" t="s">
        <v>77</v>
      </c>
      <c r="G257" s="12" t="str">
        <f>VLOOKUP(Table1[[#This Row],[Category]],Code!$C$2:$D$5,2,0)</f>
        <v>O-102</v>
      </c>
      <c r="H257" s="12" t="s">
        <v>84</v>
      </c>
      <c r="I257" s="12" t="s">
        <v>358</v>
      </c>
      <c r="J257" s="12">
        <v>2</v>
      </c>
      <c r="K257" s="12">
        <v>0.2</v>
      </c>
      <c r="L257" s="13">
        <v>-19.562399999999997</v>
      </c>
      <c r="M257" s="12">
        <f>Table1[[#This Row],[Sales]]*Table1[[#This Row],[Discount]]</f>
        <v>16.473600000000001</v>
      </c>
      <c r="N257" s="12">
        <v>82.367999999999995</v>
      </c>
      <c r="O257" s="12">
        <f>Table1[[#This Row],[Quantity]]*$N$1</f>
        <v>300</v>
      </c>
      <c r="P257" s="12" t="str" cm="1">
        <f t="array" ref="P257">_xlfn.IFS(Table1[[#This Row],[New_Sales]]&gt;=2000,"A",Table1[[#This Row],[New_Sales]]&gt;=1000,"B",Table1[[#This Row],[New_Sales]]&gt;=500,"C",Table1[[#This Row],[New_Sales]]&gt;=100,"D",Table1[[#This Row],[New_Sales]]&lt;100,"E")</f>
        <v>D</v>
      </c>
    </row>
    <row r="258" spans="1:16">
      <c r="A258" s="12">
        <v>257</v>
      </c>
      <c r="B258" s="12" t="s">
        <v>80</v>
      </c>
      <c r="C258" s="12" t="s">
        <v>74</v>
      </c>
      <c r="D258" s="12" t="s">
        <v>141</v>
      </c>
      <c r="E258" s="12" t="s">
        <v>106</v>
      </c>
      <c r="F258" s="12" t="s">
        <v>77</v>
      </c>
      <c r="G258" s="12" t="str">
        <f>VLOOKUP(Table1[[#This Row],[Category]],Code!$C$2:$D$5,2,0)</f>
        <v>O-102</v>
      </c>
      <c r="H258" s="12" t="s">
        <v>84</v>
      </c>
      <c r="I258" s="12" t="s">
        <v>266</v>
      </c>
      <c r="J258" s="12">
        <v>5</v>
      </c>
      <c r="K258" s="12">
        <v>0.2</v>
      </c>
      <c r="L258" s="13">
        <v>4.0439999999999969</v>
      </c>
      <c r="M258" s="12">
        <f>Table1[[#This Row],[Sales]]*Table1[[#This Row],[Discount]]</f>
        <v>10.784000000000001</v>
      </c>
      <c r="N258" s="12">
        <v>53.92</v>
      </c>
      <c r="O258" s="12">
        <f>Table1[[#This Row],[Quantity]]*$N$1</f>
        <v>750</v>
      </c>
      <c r="P258" s="12" t="str" cm="1">
        <f t="array" ref="P258">_xlfn.IFS(Table1[[#This Row],[New_Sales]]&gt;=2000,"A",Table1[[#This Row],[New_Sales]]&gt;=1000,"B",Table1[[#This Row],[New_Sales]]&gt;=500,"C",Table1[[#This Row],[New_Sales]]&gt;=100,"D",Table1[[#This Row],[New_Sales]]&lt;100,"E")</f>
        <v>C</v>
      </c>
    </row>
    <row r="259" spans="1:16">
      <c r="A259" s="12">
        <v>258</v>
      </c>
      <c r="B259" s="12" t="s">
        <v>80</v>
      </c>
      <c r="C259" s="12" t="s">
        <v>74</v>
      </c>
      <c r="D259" s="12" t="s">
        <v>141</v>
      </c>
      <c r="E259" s="12" t="s">
        <v>106</v>
      </c>
      <c r="F259" s="12" t="s">
        <v>90</v>
      </c>
      <c r="G259" s="12" t="str">
        <f>VLOOKUP(Table1[[#This Row],[Category]],Code!$C$2:$D$5,2,0)</f>
        <v>T-103</v>
      </c>
      <c r="H259" s="12" t="s">
        <v>91</v>
      </c>
      <c r="I259" s="12" t="s">
        <v>359</v>
      </c>
      <c r="J259" s="12">
        <v>6</v>
      </c>
      <c r="K259" s="12">
        <v>0.2</v>
      </c>
      <c r="L259" s="13">
        <v>56.691599999999966</v>
      </c>
      <c r="M259" s="12">
        <f>Table1[[#This Row],[Sales]]*Table1[[#This Row],[Discount]]</f>
        <v>129.58080000000001</v>
      </c>
      <c r="N259" s="12">
        <v>647.904</v>
      </c>
      <c r="O259" s="12">
        <f>Table1[[#This Row],[Quantity]]*$N$1</f>
        <v>900</v>
      </c>
      <c r="P259" s="12" t="str" cm="1">
        <f t="array" ref="P259">_xlfn.IFS(Table1[[#This Row],[New_Sales]]&gt;=2000,"A",Table1[[#This Row],[New_Sales]]&gt;=1000,"B",Table1[[#This Row],[New_Sales]]&gt;=500,"C",Table1[[#This Row],[New_Sales]]&gt;=100,"D",Table1[[#This Row],[New_Sales]]&lt;100,"E")</f>
        <v>C</v>
      </c>
    </row>
    <row r="260" spans="1:16">
      <c r="A260" s="12">
        <v>259</v>
      </c>
      <c r="B260" s="12" t="s">
        <v>66</v>
      </c>
      <c r="C260" s="12" t="s">
        <v>67</v>
      </c>
      <c r="D260" s="12" t="s">
        <v>158</v>
      </c>
      <c r="E260" s="12" t="s">
        <v>120</v>
      </c>
      <c r="F260" s="12" t="s">
        <v>90</v>
      </c>
      <c r="G260" s="12" t="str">
        <f>VLOOKUP(Table1[[#This Row],[Category]],Code!$C$2:$D$5,2,0)</f>
        <v>T-103</v>
      </c>
      <c r="H260" s="12" t="s">
        <v>123</v>
      </c>
      <c r="I260" s="12" t="s">
        <v>360</v>
      </c>
      <c r="J260" s="12">
        <v>3</v>
      </c>
      <c r="K260" s="12">
        <v>0</v>
      </c>
      <c r="L260" s="13">
        <v>6.9258000000000006</v>
      </c>
      <c r="M260" s="12">
        <f>Table1[[#This Row],[Sales]]*Table1[[#This Row],[Discount]]</f>
        <v>0</v>
      </c>
      <c r="N260" s="12">
        <v>20.37</v>
      </c>
      <c r="O260" s="12">
        <f>Table1[[#This Row],[Quantity]]*$N$1</f>
        <v>450</v>
      </c>
      <c r="P260" s="12" t="str" cm="1">
        <f t="array" ref="P260">_xlfn.IFS(Table1[[#This Row],[New_Sales]]&gt;=2000,"A",Table1[[#This Row],[New_Sales]]&gt;=1000,"B",Table1[[#This Row],[New_Sales]]&gt;=500,"C",Table1[[#This Row],[New_Sales]]&gt;=100,"D",Table1[[#This Row],[New_Sales]]&lt;100,"E")</f>
        <v>D</v>
      </c>
    </row>
    <row r="261" spans="1:16">
      <c r="A261" s="12">
        <v>260</v>
      </c>
      <c r="B261" s="12" t="s">
        <v>66</v>
      </c>
      <c r="C261" s="12" t="s">
        <v>67</v>
      </c>
      <c r="D261" s="12" t="s">
        <v>158</v>
      </c>
      <c r="E261" s="12" t="s">
        <v>120</v>
      </c>
      <c r="F261" s="12" t="s">
        <v>77</v>
      </c>
      <c r="G261" s="12" t="str">
        <f>VLOOKUP(Table1[[#This Row],[Category]],Code!$C$2:$D$5,2,0)</f>
        <v>O-102</v>
      </c>
      <c r="H261" s="12" t="s">
        <v>84</v>
      </c>
      <c r="I261" s="12" t="s">
        <v>361</v>
      </c>
      <c r="J261" s="12">
        <v>3</v>
      </c>
      <c r="K261" s="12">
        <v>0</v>
      </c>
      <c r="L261" s="13">
        <v>6.6465000000000174</v>
      </c>
      <c r="M261" s="12">
        <f>Table1[[#This Row],[Sales]]*Table1[[#This Row],[Discount]]</f>
        <v>0</v>
      </c>
      <c r="N261" s="12">
        <v>221.54999999999998</v>
      </c>
      <c r="O261" s="12">
        <f>Table1[[#This Row],[Quantity]]*$N$1</f>
        <v>450</v>
      </c>
      <c r="P261" s="12" t="str" cm="1">
        <f t="array" ref="P261">_xlfn.IFS(Table1[[#This Row],[New_Sales]]&gt;=2000,"A",Table1[[#This Row],[New_Sales]]&gt;=1000,"B",Table1[[#This Row],[New_Sales]]&gt;=500,"C",Table1[[#This Row],[New_Sales]]&gt;=100,"D",Table1[[#This Row],[New_Sales]]&lt;100,"E")</f>
        <v>D</v>
      </c>
    </row>
    <row r="262" spans="1:16">
      <c r="A262" s="12">
        <v>261</v>
      </c>
      <c r="B262" s="12" t="s">
        <v>66</v>
      </c>
      <c r="C262" s="12" t="s">
        <v>67</v>
      </c>
      <c r="D262" s="12" t="s">
        <v>158</v>
      </c>
      <c r="E262" s="12" t="s">
        <v>120</v>
      </c>
      <c r="F262" s="12" t="s">
        <v>77</v>
      </c>
      <c r="G262" s="12" t="str">
        <f>VLOOKUP(Table1[[#This Row],[Category]],Code!$C$2:$D$5,2,0)</f>
        <v>O-102</v>
      </c>
      <c r="H262" s="12" t="s">
        <v>93</v>
      </c>
      <c r="I262" s="12" t="s">
        <v>362</v>
      </c>
      <c r="J262" s="12">
        <v>5</v>
      </c>
      <c r="K262" s="12">
        <v>0.2</v>
      </c>
      <c r="L262" s="13">
        <v>6.1319999999999988</v>
      </c>
      <c r="M262" s="12">
        <f>Table1[[#This Row],[Sales]]*Table1[[#This Row],[Discount]]</f>
        <v>3.504</v>
      </c>
      <c r="N262" s="12">
        <v>17.52</v>
      </c>
      <c r="O262" s="12">
        <f>Table1[[#This Row],[Quantity]]*$N$1</f>
        <v>750</v>
      </c>
      <c r="P262" s="12" t="str" cm="1">
        <f t="array" ref="P262">_xlfn.IFS(Table1[[#This Row],[New_Sales]]&gt;=2000,"A",Table1[[#This Row],[New_Sales]]&gt;=1000,"B",Table1[[#This Row],[New_Sales]]&gt;=500,"C",Table1[[#This Row],[New_Sales]]&gt;=100,"D",Table1[[#This Row],[New_Sales]]&lt;100,"E")</f>
        <v>C</v>
      </c>
    </row>
    <row r="263" spans="1:16">
      <c r="A263" s="12">
        <v>262</v>
      </c>
      <c r="B263" s="12" t="s">
        <v>80</v>
      </c>
      <c r="C263" s="12" t="s">
        <v>74</v>
      </c>
      <c r="D263" s="12" t="s">
        <v>105</v>
      </c>
      <c r="E263" s="12" t="s">
        <v>106</v>
      </c>
      <c r="F263" s="12" t="s">
        <v>77</v>
      </c>
      <c r="G263" s="12" t="str">
        <f>VLOOKUP(Table1[[#This Row],[Category]],Code!$C$2:$D$5,2,0)</f>
        <v>O-102</v>
      </c>
      <c r="H263" s="12" t="s">
        <v>95</v>
      </c>
      <c r="I263" s="12" t="s">
        <v>363</v>
      </c>
      <c r="J263" s="12">
        <v>2</v>
      </c>
      <c r="K263" s="12">
        <v>0.8</v>
      </c>
      <c r="L263" s="13">
        <v>-4.4660000000000002</v>
      </c>
      <c r="M263" s="12">
        <f>Table1[[#This Row],[Sales]]*Table1[[#This Row],[Discount]]</f>
        <v>1.2991999999999997</v>
      </c>
      <c r="N263" s="12">
        <v>1.6239999999999994</v>
      </c>
      <c r="O263" s="12">
        <f>Table1[[#This Row],[Quantity]]*$N$1</f>
        <v>300</v>
      </c>
      <c r="P263" s="12" t="str" cm="1">
        <f t="array" ref="P263">_xlfn.IFS(Table1[[#This Row],[New_Sales]]&gt;=2000,"A",Table1[[#This Row],[New_Sales]]&gt;=1000,"B",Table1[[#This Row],[New_Sales]]&gt;=500,"C",Table1[[#This Row],[New_Sales]]&gt;=100,"D",Table1[[#This Row],[New_Sales]]&lt;100,"E")</f>
        <v>D</v>
      </c>
    </row>
    <row r="264" spans="1:16">
      <c r="A264" s="12">
        <v>263</v>
      </c>
      <c r="B264" s="12" t="s">
        <v>66</v>
      </c>
      <c r="C264" s="12" t="s">
        <v>74</v>
      </c>
      <c r="D264" s="12" t="s">
        <v>105</v>
      </c>
      <c r="E264" s="12" t="s">
        <v>106</v>
      </c>
      <c r="F264" s="12" t="s">
        <v>90</v>
      </c>
      <c r="G264" s="12" t="str">
        <f>VLOOKUP(Table1[[#This Row],[Category]],Code!$C$2:$D$5,2,0)</f>
        <v>T-103</v>
      </c>
      <c r="H264" s="12" t="s">
        <v>277</v>
      </c>
      <c r="I264" s="12" t="s">
        <v>278</v>
      </c>
      <c r="J264" s="12">
        <v>3</v>
      </c>
      <c r="K264" s="12">
        <v>0.4</v>
      </c>
      <c r="L264" s="13">
        <v>-509.99700000000075</v>
      </c>
      <c r="M264" s="12">
        <f>Table1[[#This Row],[Sales]]*Table1[[#This Row],[Discount]]</f>
        <v>1223.9928</v>
      </c>
      <c r="N264" s="12">
        <v>3059.982</v>
      </c>
      <c r="O264" s="12">
        <f>Table1[[#This Row],[Quantity]]*$N$1</f>
        <v>450</v>
      </c>
      <c r="P264" s="12" t="str" cm="1">
        <f t="array" ref="P264">_xlfn.IFS(Table1[[#This Row],[New_Sales]]&gt;=2000,"A",Table1[[#This Row],[New_Sales]]&gt;=1000,"B",Table1[[#This Row],[New_Sales]]&gt;=500,"C",Table1[[#This Row],[New_Sales]]&gt;=100,"D",Table1[[#This Row],[New_Sales]]&lt;100,"E")</f>
        <v>D</v>
      </c>
    </row>
    <row r="265" spans="1:16">
      <c r="A265" s="12">
        <v>264</v>
      </c>
      <c r="B265" s="12" t="s">
        <v>66</v>
      </c>
      <c r="C265" s="12" t="s">
        <v>74</v>
      </c>
      <c r="D265" s="12" t="s">
        <v>105</v>
      </c>
      <c r="E265" s="12" t="s">
        <v>106</v>
      </c>
      <c r="F265" s="12" t="s">
        <v>90</v>
      </c>
      <c r="G265" s="12" t="str">
        <f>VLOOKUP(Table1[[#This Row],[Category]],Code!$C$2:$D$5,2,0)</f>
        <v>T-103</v>
      </c>
      <c r="H265" s="12" t="s">
        <v>277</v>
      </c>
      <c r="I265" s="12" t="s">
        <v>364</v>
      </c>
      <c r="J265" s="12">
        <v>7</v>
      </c>
      <c r="K265" s="12">
        <v>0.4</v>
      </c>
      <c r="L265" s="13">
        <v>-251.99579999999992</v>
      </c>
      <c r="M265" s="12">
        <f>Table1[[#This Row],[Sales]]*Table1[[#This Row],[Discount]]</f>
        <v>1007.9831999999999</v>
      </c>
      <c r="N265" s="12">
        <v>2519.9579999999996</v>
      </c>
      <c r="O265" s="12">
        <f>Table1[[#This Row],[Quantity]]*$N$1</f>
        <v>1050</v>
      </c>
      <c r="P265" s="12" t="str" cm="1">
        <f t="array" ref="P265">_xlfn.IFS(Table1[[#This Row],[New_Sales]]&gt;=2000,"A",Table1[[#This Row],[New_Sales]]&gt;=1000,"B",Table1[[#This Row],[New_Sales]]&gt;=500,"C",Table1[[#This Row],[New_Sales]]&gt;=100,"D",Table1[[#This Row],[New_Sales]]&lt;100,"E")</f>
        <v>B</v>
      </c>
    </row>
    <row r="266" spans="1:16">
      <c r="A266" s="12">
        <v>265</v>
      </c>
      <c r="B266" s="12" t="s">
        <v>80</v>
      </c>
      <c r="C266" s="12" t="s">
        <v>67</v>
      </c>
      <c r="D266" s="12" t="s">
        <v>141</v>
      </c>
      <c r="E266" s="12" t="s">
        <v>106</v>
      </c>
      <c r="F266" s="12" t="s">
        <v>90</v>
      </c>
      <c r="G266" s="12" t="str">
        <f>VLOOKUP(Table1[[#This Row],[Category]],Code!$C$2:$D$5,2,0)</f>
        <v>T-103</v>
      </c>
      <c r="H266" s="12" t="s">
        <v>91</v>
      </c>
      <c r="I266" s="12" t="s">
        <v>365</v>
      </c>
      <c r="J266" s="12">
        <v>4</v>
      </c>
      <c r="K266" s="12">
        <v>0.2</v>
      </c>
      <c r="L266" s="13">
        <v>28.7196</v>
      </c>
      <c r="M266" s="12">
        <f>Table1[[#This Row],[Sales]]*Table1[[#This Row],[Discount]]</f>
        <v>65.644800000000004</v>
      </c>
      <c r="N266" s="12">
        <v>328.22399999999999</v>
      </c>
      <c r="O266" s="12">
        <f>Table1[[#This Row],[Quantity]]*$N$1</f>
        <v>600</v>
      </c>
      <c r="P266" s="12" t="str" cm="1">
        <f t="array" ref="P266">_xlfn.IFS(Table1[[#This Row],[New_Sales]]&gt;=2000,"A",Table1[[#This Row],[New_Sales]]&gt;=1000,"B",Table1[[#This Row],[New_Sales]]&gt;=500,"C",Table1[[#This Row],[New_Sales]]&gt;=100,"D",Table1[[#This Row],[New_Sales]]&lt;100,"E")</f>
        <v>C</v>
      </c>
    </row>
    <row r="267" spans="1:16">
      <c r="A267" s="12">
        <v>266</v>
      </c>
      <c r="B267" s="12" t="s">
        <v>80</v>
      </c>
      <c r="C267" s="12" t="s">
        <v>67</v>
      </c>
      <c r="D267" s="12" t="s">
        <v>75</v>
      </c>
      <c r="E267" s="12" t="s">
        <v>76</v>
      </c>
      <c r="F267" s="12" t="s">
        <v>90</v>
      </c>
      <c r="G267" s="12" t="str">
        <f>VLOOKUP(Table1[[#This Row],[Category]],Code!$C$2:$D$5,2,0)</f>
        <v>T-103</v>
      </c>
      <c r="H267" s="12" t="s">
        <v>123</v>
      </c>
      <c r="I267" s="12" t="s">
        <v>366</v>
      </c>
      <c r="J267" s="12">
        <v>2</v>
      </c>
      <c r="K267" s="12">
        <v>0</v>
      </c>
      <c r="L267" s="13">
        <v>35.156000000000006</v>
      </c>
      <c r="M267" s="12">
        <f>Table1[[#This Row],[Sales]]*Table1[[#This Row],[Discount]]</f>
        <v>0</v>
      </c>
      <c r="N267" s="12">
        <v>79.900000000000006</v>
      </c>
      <c r="O267" s="12">
        <f>Table1[[#This Row],[Quantity]]*$N$1</f>
        <v>300</v>
      </c>
      <c r="P267" s="12" t="str" cm="1">
        <f t="array" ref="P267">_xlfn.IFS(Table1[[#This Row],[New_Sales]]&gt;=2000,"A",Table1[[#This Row],[New_Sales]]&gt;=1000,"B",Table1[[#This Row],[New_Sales]]&gt;=500,"C",Table1[[#This Row],[New_Sales]]&gt;=100,"D",Table1[[#This Row],[New_Sales]]&lt;100,"E")</f>
        <v>D</v>
      </c>
    </row>
    <row r="268" spans="1:16">
      <c r="A268" s="12">
        <v>267</v>
      </c>
      <c r="B268" s="12" t="s">
        <v>80</v>
      </c>
      <c r="C268" s="12" t="s">
        <v>74</v>
      </c>
      <c r="D268" s="12" t="s">
        <v>99</v>
      </c>
      <c r="E268" s="12" t="s">
        <v>69</v>
      </c>
      <c r="F268" s="12" t="s">
        <v>77</v>
      </c>
      <c r="G268" s="12" t="str">
        <f>VLOOKUP(Table1[[#This Row],[Category]],Code!$C$2:$D$5,2,0)</f>
        <v>O-102</v>
      </c>
      <c r="H268" s="12" t="s">
        <v>88</v>
      </c>
      <c r="I268" s="12" t="s">
        <v>367</v>
      </c>
      <c r="J268" s="12">
        <v>3</v>
      </c>
      <c r="K268" s="12">
        <v>0.2</v>
      </c>
      <c r="L268" s="13">
        <v>4.7303999999999995</v>
      </c>
      <c r="M268" s="12">
        <f>Table1[[#This Row],[Sales]]*Table1[[#This Row],[Discount]]</f>
        <v>2.8031999999999999</v>
      </c>
      <c r="N268" s="12">
        <v>14.015999999999998</v>
      </c>
      <c r="O268" s="12">
        <f>Table1[[#This Row],[Quantity]]*$N$1</f>
        <v>450</v>
      </c>
      <c r="P268" s="12" t="str" cm="1">
        <f t="array" ref="P268">_xlfn.IFS(Table1[[#This Row],[New_Sales]]&gt;=2000,"A",Table1[[#This Row],[New_Sales]]&gt;=1000,"B",Table1[[#This Row],[New_Sales]]&gt;=500,"C",Table1[[#This Row],[New_Sales]]&gt;=100,"D",Table1[[#This Row],[New_Sales]]&lt;100,"E")</f>
        <v>D</v>
      </c>
    </row>
    <row r="269" spans="1:16">
      <c r="A269" s="12">
        <v>268</v>
      </c>
      <c r="B269" s="12" t="s">
        <v>80</v>
      </c>
      <c r="C269" s="12" t="s">
        <v>67</v>
      </c>
      <c r="D269" s="12" t="s">
        <v>309</v>
      </c>
      <c r="E269" s="12" t="s">
        <v>120</v>
      </c>
      <c r="F269" s="12" t="s">
        <v>77</v>
      </c>
      <c r="G269" s="12" t="str">
        <f>VLOOKUP(Table1[[#This Row],[Category]],Code!$C$2:$D$5,2,0)</f>
        <v>O-102</v>
      </c>
      <c r="H269" s="12" t="s">
        <v>159</v>
      </c>
      <c r="I269" s="12" t="s">
        <v>368</v>
      </c>
      <c r="J269" s="12">
        <v>6</v>
      </c>
      <c r="K269" s="12">
        <v>0</v>
      </c>
      <c r="L269" s="13">
        <v>0.3024</v>
      </c>
      <c r="M269" s="12">
        <f>Table1[[#This Row],[Sales]]*Table1[[#This Row],[Discount]]</f>
        <v>0</v>
      </c>
      <c r="N269" s="12">
        <v>7.5600000000000005</v>
      </c>
      <c r="O269" s="12">
        <f>Table1[[#This Row],[Quantity]]*$N$1</f>
        <v>900</v>
      </c>
      <c r="P269" s="12" t="str" cm="1">
        <f t="array" ref="P269">_xlfn.IFS(Table1[[#This Row],[New_Sales]]&gt;=2000,"A",Table1[[#This Row],[New_Sales]]&gt;=1000,"B",Table1[[#This Row],[New_Sales]]&gt;=500,"C",Table1[[#This Row],[New_Sales]]&gt;=100,"D",Table1[[#This Row],[New_Sales]]&lt;100,"E")</f>
        <v>C</v>
      </c>
    </row>
    <row r="270" spans="1:16">
      <c r="A270" s="12">
        <v>269</v>
      </c>
      <c r="B270" s="12" t="s">
        <v>80</v>
      </c>
      <c r="C270" s="12" t="s">
        <v>74</v>
      </c>
      <c r="D270" s="12" t="s">
        <v>226</v>
      </c>
      <c r="E270" s="12" t="s">
        <v>120</v>
      </c>
      <c r="F270" s="12" t="s">
        <v>77</v>
      </c>
      <c r="G270" s="12" t="str">
        <f>VLOOKUP(Table1[[#This Row],[Category]],Code!$C$2:$D$5,2,0)</f>
        <v>O-102</v>
      </c>
      <c r="H270" s="12" t="s">
        <v>84</v>
      </c>
      <c r="I270" s="12" t="s">
        <v>369</v>
      </c>
      <c r="J270" s="12">
        <v>1</v>
      </c>
      <c r="K270" s="12">
        <v>0.2</v>
      </c>
      <c r="L270" s="13">
        <v>-7.4416000000000011</v>
      </c>
      <c r="M270" s="12">
        <f>Table1[[#This Row],[Sales]]*Table1[[#This Row],[Discount]]</f>
        <v>7.4416000000000002</v>
      </c>
      <c r="N270" s="12">
        <v>37.207999999999998</v>
      </c>
      <c r="O270" s="12">
        <f>Table1[[#This Row],[Quantity]]*$N$1</f>
        <v>150</v>
      </c>
      <c r="P270" s="12" t="str" cm="1">
        <f t="array" ref="P270">_xlfn.IFS(Table1[[#This Row],[New_Sales]]&gt;=2000,"A",Table1[[#This Row],[New_Sales]]&gt;=1000,"B",Table1[[#This Row],[New_Sales]]&gt;=500,"C",Table1[[#This Row],[New_Sales]]&gt;=100,"D",Table1[[#This Row],[New_Sales]]&lt;100,"E")</f>
        <v>D</v>
      </c>
    </row>
    <row r="271" spans="1:16">
      <c r="A271" s="12">
        <v>270</v>
      </c>
      <c r="B271" s="12" t="s">
        <v>80</v>
      </c>
      <c r="C271" s="12" t="s">
        <v>74</v>
      </c>
      <c r="D271" s="12" t="s">
        <v>226</v>
      </c>
      <c r="E271" s="12" t="s">
        <v>120</v>
      </c>
      <c r="F271" s="12" t="s">
        <v>77</v>
      </c>
      <c r="G271" s="12" t="str">
        <f>VLOOKUP(Table1[[#This Row],[Category]],Code!$C$2:$D$5,2,0)</f>
        <v>O-102</v>
      </c>
      <c r="H271" s="12" t="s">
        <v>128</v>
      </c>
      <c r="I271" s="12" t="s">
        <v>370</v>
      </c>
      <c r="J271" s="12">
        <v>3</v>
      </c>
      <c r="K271" s="12">
        <v>0.2</v>
      </c>
      <c r="L271" s="13">
        <v>21.591000000000001</v>
      </c>
      <c r="M271" s="12">
        <f>Table1[[#This Row],[Sales]]*Table1[[#This Row],[Discount]]</f>
        <v>11.5152</v>
      </c>
      <c r="N271" s="12">
        <v>57.576000000000001</v>
      </c>
      <c r="O271" s="12">
        <f>Table1[[#This Row],[Quantity]]*$N$1</f>
        <v>450</v>
      </c>
      <c r="P271" s="12" t="str" cm="1">
        <f t="array" ref="P271">_xlfn.IFS(Table1[[#This Row],[New_Sales]]&gt;=2000,"A",Table1[[#This Row],[New_Sales]]&gt;=1000,"B",Table1[[#This Row],[New_Sales]]&gt;=500,"C",Table1[[#This Row],[New_Sales]]&gt;=100,"D",Table1[[#This Row],[New_Sales]]&lt;100,"E")</f>
        <v>D</v>
      </c>
    </row>
    <row r="272" spans="1:16">
      <c r="A272" s="12">
        <v>271</v>
      </c>
      <c r="B272" s="12" t="s">
        <v>66</v>
      </c>
      <c r="C272" s="12" t="s">
        <v>74</v>
      </c>
      <c r="D272" s="12" t="s">
        <v>75</v>
      </c>
      <c r="E272" s="12" t="s">
        <v>76</v>
      </c>
      <c r="F272" s="12" t="s">
        <v>77</v>
      </c>
      <c r="G272" s="12" t="str">
        <f>VLOOKUP(Table1[[#This Row],[Category]],Code!$C$2:$D$5,2,0)</f>
        <v>O-102</v>
      </c>
      <c r="H272" s="12" t="s">
        <v>84</v>
      </c>
      <c r="I272" s="12" t="s">
        <v>371</v>
      </c>
      <c r="J272" s="12">
        <v>4</v>
      </c>
      <c r="K272" s="12">
        <v>0</v>
      </c>
      <c r="L272" s="13">
        <v>210.4935999999999</v>
      </c>
      <c r="M272" s="12">
        <f>Table1[[#This Row],[Sales]]*Table1[[#This Row],[Discount]]</f>
        <v>0</v>
      </c>
      <c r="N272" s="12">
        <v>725.84</v>
      </c>
      <c r="O272" s="12">
        <f>Table1[[#This Row],[Quantity]]*$N$1</f>
        <v>600</v>
      </c>
      <c r="P272" s="12" t="str" cm="1">
        <f t="array" ref="P272">_xlfn.IFS(Table1[[#This Row],[New_Sales]]&gt;=2000,"A",Table1[[#This Row],[New_Sales]]&gt;=1000,"B",Table1[[#This Row],[New_Sales]]&gt;=500,"C",Table1[[#This Row],[New_Sales]]&gt;=100,"D",Table1[[#This Row],[New_Sales]]&lt;100,"E")</f>
        <v>C</v>
      </c>
    </row>
    <row r="273" spans="1:16">
      <c r="A273" s="12">
        <v>272</v>
      </c>
      <c r="B273" s="12" t="s">
        <v>134</v>
      </c>
      <c r="C273" s="12" t="s">
        <v>67</v>
      </c>
      <c r="D273" s="12" t="s">
        <v>75</v>
      </c>
      <c r="E273" s="12" t="s">
        <v>76</v>
      </c>
      <c r="F273" s="12" t="s">
        <v>90</v>
      </c>
      <c r="G273" s="12" t="str">
        <f>VLOOKUP(Table1[[#This Row],[Category]],Code!$C$2:$D$5,2,0)</f>
        <v>T-103</v>
      </c>
      <c r="H273" s="12" t="s">
        <v>123</v>
      </c>
      <c r="I273" s="12" t="s">
        <v>372</v>
      </c>
      <c r="J273" s="12">
        <v>7</v>
      </c>
      <c r="K273" s="12">
        <v>0</v>
      </c>
      <c r="L273" s="13">
        <v>92.369200000000021</v>
      </c>
      <c r="M273" s="12">
        <f>Table1[[#This Row],[Sales]]*Table1[[#This Row],[Discount]]</f>
        <v>0</v>
      </c>
      <c r="N273" s="12">
        <v>209.92999999999998</v>
      </c>
      <c r="O273" s="12">
        <f>Table1[[#This Row],[Quantity]]*$N$1</f>
        <v>1050</v>
      </c>
      <c r="P273" s="12" t="str" cm="1">
        <f t="array" ref="P273">_xlfn.IFS(Table1[[#This Row],[New_Sales]]&gt;=2000,"A",Table1[[#This Row],[New_Sales]]&gt;=1000,"B",Table1[[#This Row],[New_Sales]]&gt;=500,"C",Table1[[#This Row],[New_Sales]]&gt;=100,"D",Table1[[#This Row],[New_Sales]]&lt;100,"E")</f>
        <v>B</v>
      </c>
    </row>
    <row r="274" spans="1:16">
      <c r="A274" s="12">
        <v>273</v>
      </c>
      <c r="B274" s="12" t="s">
        <v>134</v>
      </c>
      <c r="C274" s="12" t="s">
        <v>67</v>
      </c>
      <c r="D274" s="12" t="s">
        <v>75</v>
      </c>
      <c r="E274" s="12" t="s">
        <v>76</v>
      </c>
      <c r="F274" s="12" t="s">
        <v>70</v>
      </c>
      <c r="G274" s="12" t="str">
        <f>VLOOKUP(Table1[[#This Row],[Category]],Code!$C$2:$D$5,2,0)</f>
        <v>F-101</v>
      </c>
      <c r="H274" s="12" t="s">
        <v>86</v>
      </c>
      <c r="I274" s="12" t="s">
        <v>373</v>
      </c>
      <c r="J274" s="12">
        <v>3</v>
      </c>
      <c r="K274" s="12">
        <v>0</v>
      </c>
      <c r="L274" s="13">
        <v>2.3232000000000004</v>
      </c>
      <c r="M274" s="12">
        <f>Table1[[#This Row],[Sales]]*Table1[[#This Row],[Discount]]</f>
        <v>0</v>
      </c>
      <c r="N274" s="12">
        <v>5.28</v>
      </c>
      <c r="O274" s="12">
        <f>Table1[[#This Row],[Quantity]]*$N$1</f>
        <v>450</v>
      </c>
      <c r="P274" s="12" t="str" cm="1">
        <f t="array" ref="P274">_xlfn.IFS(Table1[[#This Row],[New_Sales]]&gt;=2000,"A",Table1[[#This Row],[New_Sales]]&gt;=1000,"B",Table1[[#This Row],[New_Sales]]&gt;=500,"C",Table1[[#This Row],[New_Sales]]&gt;=100,"D",Table1[[#This Row],[New_Sales]]&lt;100,"E")</f>
        <v>D</v>
      </c>
    </row>
    <row r="275" spans="1:16">
      <c r="A275" s="12">
        <v>274</v>
      </c>
      <c r="B275" s="12" t="s">
        <v>134</v>
      </c>
      <c r="C275" s="12" t="s">
        <v>67</v>
      </c>
      <c r="D275" s="12" t="s">
        <v>75</v>
      </c>
      <c r="E275" s="12" t="s">
        <v>76</v>
      </c>
      <c r="F275" s="12" t="s">
        <v>77</v>
      </c>
      <c r="G275" s="12" t="str">
        <f>VLOOKUP(Table1[[#This Row],[Category]],Code!$C$2:$D$5,2,0)</f>
        <v>O-102</v>
      </c>
      <c r="H275" s="12" t="s">
        <v>93</v>
      </c>
      <c r="I275" s="12" t="s">
        <v>374</v>
      </c>
      <c r="J275" s="12">
        <v>3</v>
      </c>
      <c r="K275" s="12">
        <v>0.2</v>
      </c>
      <c r="L275" s="13">
        <v>4.0949999999999989</v>
      </c>
      <c r="M275" s="12">
        <f>Table1[[#This Row],[Sales]]*Table1[[#This Row],[Discount]]</f>
        <v>2.1840000000000002</v>
      </c>
      <c r="N275" s="12">
        <v>10.92</v>
      </c>
      <c r="O275" s="12">
        <f>Table1[[#This Row],[Quantity]]*$N$1</f>
        <v>450</v>
      </c>
      <c r="P275" s="12" t="str" cm="1">
        <f t="array" ref="P275">_xlfn.IFS(Table1[[#This Row],[New_Sales]]&gt;=2000,"A",Table1[[#This Row],[New_Sales]]&gt;=1000,"B",Table1[[#This Row],[New_Sales]]&gt;=500,"C",Table1[[#This Row],[New_Sales]]&gt;=100,"D",Table1[[#This Row],[New_Sales]]&lt;100,"E")</f>
        <v>D</v>
      </c>
    </row>
    <row r="276" spans="1:16">
      <c r="A276" s="12">
        <v>275</v>
      </c>
      <c r="B276" s="12" t="s">
        <v>134</v>
      </c>
      <c r="C276" s="12" t="s">
        <v>74</v>
      </c>
      <c r="D276" s="12" t="s">
        <v>75</v>
      </c>
      <c r="E276" s="12" t="s">
        <v>76</v>
      </c>
      <c r="F276" s="12" t="s">
        <v>77</v>
      </c>
      <c r="G276" s="12" t="str">
        <f>VLOOKUP(Table1[[#This Row],[Category]],Code!$C$2:$D$5,2,0)</f>
        <v>O-102</v>
      </c>
      <c r="H276" s="12" t="s">
        <v>100</v>
      </c>
      <c r="I276" s="12" t="s">
        <v>375</v>
      </c>
      <c r="J276" s="12">
        <v>2</v>
      </c>
      <c r="K276" s="12">
        <v>0</v>
      </c>
      <c r="L276" s="13">
        <v>4.0571999999999999</v>
      </c>
      <c r="M276" s="12">
        <f>Table1[[#This Row],[Sales]]*Table1[[#This Row],[Discount]]</f>
        <v>0</v>
      </c>
      <c r="N276" s="12">
        <v>8.82</v>
      </c>
      <c r="O276" s="12">
        <f>Table1[[#This Row],[Quantity]]*$N$1</f>
        <v>300</v>
      </c>
      <c r="P276" s="12" t="str" cm="1">
        <f t="array" ref="P276">_xlfn.IFS(Table1[[#This Row],[New_Sales]]&gt;=2000,"A",Table1[[#This Row],[New_Sales]]&gt;=1000,"B",Table1[[#This Row],[New_Sales]]&gt;=500,"C",Table1[[#This Row],[New_Sales]]&gt;=100,"D",Table1[[#This Row],[New_Sales]]&lt;100,"E")</f>
        <v>D</v>
      </c>
    </row>
    <row r="277" spans="1:16">
      <c r="A277" s="12">
        <v>276</v>
      </c>
      <c r="B277" s="12" t="s">
        <v>134</v>
      </c>
      <c r="C277" s="12" t="s">
        <v>74</v>
      </c>
      <c r="D277" s="12" t="s">
        <v>75</v>
      </c>
      <c r="E277" s="12" t="s">
        <v>76</v>
      </c>
      <c r="F277" s="12" t="s">
        <v>77</v>
      </c>
      <c r="G277" s="12" t="str">
        <f>VLOOKUP(Table1[[#This Row],[Category]],Code!$C$2:$D$5,2,0)</f>
        <v>O-102</v>
      </c>
      <c r="H277" s="12" t="s">
        <v>88</v>
      </c>
      <c r="I277" s="12" t="s">
        <v>376</v>
      </c>
      <c r="J277" s="12">
        <v>1</v>
      </c>
      <c r="K277" s="12">
        <v>0</v>
      </c>
      <c r="L277" s="13">
        <v>1.5548000000000002</v>
      </c>
      <c r="M277" s="12">
        <f>Table1[[#This Row],[Sales]]*Table1[[#This Row],[Discount]]</f>
        <v>0</v>
      </c>
      <c r="N277" s="12">
        <v>5.98</v>
      </c>
      <c r="O277" s="12">
        <f>Table1[[#This Row],[Quantity]]*$N$1</f>
        <v>150</v>
      </c>
      <c r="P277" s="12" t="str" cm="1">
        <f t="array" ref="P277">_xlfn.IFS(Table1[[#This Row],[New_Sales]]&gt;=2000,"A",Table1[[#This Row],[New_Sales]]&gt;=1000,"B",Table1[[#This Row],[New_Sales]]&gt;=500,"C",Table1[[#This Row],[New_Sales]]&gt;=100,"D",Table1[[#This Row],[New_Sales]]&lt;100,"E")</f>
        <v>D</v>
      </c>
    </row>
    <row r="278" spans="1:16">
      <c r="A278" s="12">
        <v>277</v>
      </c>
      <c r="B278" s="12" t="s">
        <v>80</v>
      </c>
      <c r="C278" s="12" t="s">
        <v>74</v>
      </c>
      <c r="D278" s="12" t="s">
        <v>119</v>
      </c>
      <c r="E278" s="12" t="s">
        <v>120</v>
      </c>
      <c r="F278" s="12" t="s">
        <v>77</v>
      </c>
      <c r="G278" s="12" t="str">
        <f>VLOOKUP(Table1[[#This Row],[Category]],Code!$C$2:$D$5,2,0)</f>
        <v>O-102</v>
      </c>
      <c r="H278" s="12" t="s">
        <v>100</v>
      </c>
      <c r="I278" s="12" t="s">
        <v>377</v>
      </c>
      <c r="J278" s="12">
        <v>2</v>
      </c>
      <c r="K278" s="12">
        <v>0.2</v>
      </c>
      <c r="L278" s="13">
        <v>4.0768000000000004</v>
      </c>
      <c r="M278" s="12">
        <f>Table1[[#This Row],[Sales]]*Table1[[#This Row],[Discount]]</f>
        <v>2.3296000000000006</v>
      </c>
      <c r="N278" s="12">
        <v>11.648000000000001</v>
      </c>
      <c r="O278" s="12">
        <f>Table1[[#This Row],[Quantity]]*$N$1</f>
        <v>300</v>
      </c>
      <c r="P278" s="12" t="str" cm="1">
        <f t="array" ref="P278">_xlfn.IFS(Table1[[#This Row],[New_Sales]]&gt;=2000,"A",Table1[[#This Row],[New_Sales]]&gt;=1000,"B",Table1[[#This Row],[New_Sales]]&gt;=500,"C",Table1[[#This Row],[New_Sales]]&gt;=100,"D",Table1[[#This Row],[New_Sales]]&lt;100,"E")</f>
        <v>D</v>
      </c>
    </row>
    <row r="279" spans="1:16">
      <c r="A279" s="12">
        <v>278</v>
      </c>
      <c r="B279" s="12" t="s">
        <v>80</v>
      </c>
      <c r="C279" s="12" t="s">
        <v>74</v>
      </c>
      <c r="D279" s="12" t="s">
        <v>119</v>
      </c>
      <c r="E279" s="12" t="s">
        <v>120</v>
      </c>
      <c r="F279" s="12" t="s">
        <v>77</v>
      </c>
      <c r="G279" s="12" t="str">
        <f>VLOOKUP(Table1[[#This Row],[Category]],Code!$C$2:$D$5,2,0)</f>
        <v>O-102</v>
      </c>
      <c r="H279" s="12" t="s">
        <v>100</v>
      </c>
      <c r="I279" s="12" t="s">
        <v>378</v>
      </c>
      <c r="J279" s="12">
        <v>4</v>
      </c>
      <c r="K279" s="12">
        <v>0.2</v>
      </c>
      <c r="L279" s="13">
        <v>5.9071999999999987</v>
      </c>
      <c r="M279" s="12">
        <f>Table1[[#This Row],[Sales]]*Table1[[#This Row],[Discount]]</f>
        <v>3.6351999999999998</v>
      </c>
      <c r="N279" s="12">
        <v>18.175999999999998</v>
      </c>
      <c r="O279" s="12">
        <f>Table1[[#This Row],[Quantity]]*$N$1</f>
        <v>600</v>
      </c>
      <c r="P279" s="12" t="str" cm="1">
        <f t="array" ref="P279">_xlfn.IFS(Table1[[#This Row],[New_Sales]]&gt;=2000,"A",Table1[[#This Row],[New_Sales]]&gt;=1000,"B",Table1[[#This Row],[New_Sales]]&gt;=500,"C",Table1[[#This Row],[New_Sales]]&gt;=100,"D",Table1[[#This Row],[New_Sales]]&lt;100,"E")</f>
        <v>C</v>
      </c>
    </row>
    <row r="280" spans="1:16">
      <c r="A280" s="12">
        <v>279</v>
      </c>
      <c r="B280" s="12" t="s">
        <v>80</v>
      </c>
      <c r="C280" s="12" t="s">
        <v>74</v>
      </c>
      <c r="D280" s="12" t="s">
        <v>119</v>
      </c>
      <c r="E280" s="12" t="s">
        <v>120</v>
      </c>
      <c r="F280" s="12" t="s">
        <v>77</v>
      </c>
      <c r="G280" s="12" t="str">
        <f>VLOOKUP(Table1[[#This Row],[Category]],Code!$C$2:$D$5,2,0)</f>
        <v>O-102</v>
      </c>
      <c r="H280" s="12" t="s">
        <v>84</v>
      </c>
      <c r="I280" s="12" t="s">
        <v>379</v>
      </c>
      <c r="J280" s="12">
        <v>6</v>
      </c>
      <c r="K280" s="12">
        <v>0.2</v>
      </c>
      <c r="L280" s="13">
        <v>5.9711999999999996</v>
      </c>
      <c r="M280" s="12">
        <f>Table1[[#This Row],[Sales]]*Table1[[#This Row],[Discount]]</f>
        <v>11.942400000000001</v>
      </c>
      <c r="N280" s="12">
        <v>59.712000000000003</v>
      </c>
      <c r="O280" s="12">
        <f>Table1[[#This Row],[Quantity]]*$N$1</f>
        <v>900</v>
      </c>
      <c r="P280" s="12" t="str" cm="1">
        <f t="array" ref="P280">_xlfn.IFS(Table1[[#This Row],[New_Sales]]&gt;=2000,"A",Table1[[#This Row],[New_Sales]]&gt;=1000,"B",Table1[[#This Row],[New_Sales]]&gt;=500,"C",Table1[[#This Row],[New_Sales]]&gt;=100,"D",Table1[[#This Row],[New_Sales]]&lt;100,"E")</f>
        <v>C</v>
      </c>
    </row>
    <row r="281" spans="1:16">
      <c r="A281" s="12">
        <v>280</v>
      </c>
      <c r="B281" s="12" t="s">
        <v>80</v>
      </c>
      <c r="C281" s="12" t="s">
        <v>74</v>
      </c>
      <c r="D281" s="12" t="s">
        <v>119</v>
      </c>
      <c r="E281" s="12" t="s">
        <v>120</v>
      </c>
      <c r="F281" s="12" t="s">
        <v>77</v>
      </c>
      <c r="G281" s="12" t="str">
        <f>VLOOKUP(Table1[[#This Row],[Category]],Code!$C$2:$D$5,2,0)</f>
        <v>O-102</v>
      </c>
      <c r="H281" s="12" t="s">
        <v>78</v>
      </c>
      <c r="I281" s="12" t="s">
        <v>380</v>
      </c>
      <c r="J281" s="12">
        <v>3</v>
      </c>
      <c r="K281" s="12">
        <v>0.2</v>
      </c>
      <c r="L281" s="13">
        <v>8.6940000000000008</v>
      </c>
      <c r="M281" s="12">
        <f>Table1[[#This Row],[Sales]]*Table1[[#This Row],[Discount]]</f>
        <v>4.968</v>
      </c>
      <c r="N281" s="12">
        <v>24.839999999999996</v>
      </c>
      <c r="O281" s="12">
        <f>Table1[[#This Row],[Quantity]]*$N$1</f>
        <v>450</v>
      </c>
      <c r="P281" s="12" t="str" cm="1">
        <f t="array" ref="P281">_xlfn.IFS(Table1[[#This Row],[New_Sales]]&gt;=2000,"A",Table1[[#This Row],[New_Sales]]&gt;=1000,"B",Table1[[#This Row],[New_Sales]]&gt;=500,"C",Table1[[#This Row],[New_Sales]]&gt;=100,"D",Table1[[#This Row],[New_Sales]]&lt;100,"E")</f>
        <v>D</v>
      </c>
    </row>
    <row r="282" spans="1:16">
      <c r="A282" s="12">
        <v>281</v>
      </c>
      <c r="B282" s="12" t="s">
        <v>66</v>
      </c>
      <c r="C282" s="12" t="s">
        <v>67</v>
      </c>
      <c r="D282" s="12" t="s">
        <v>105</v>
      </c>
      <c r="E282" s="12" t="s">
        <v>106</v>
      </c>
      <c r="F282" s="12" t="s">
        <v>77</v>
      </c>
      <c r="G282" s="12" t="str">
        <f>VLOOKUP(Table1[[#This Row],[Category]],Code!$C$2:$D$5,2,0)</f>
        <v>O-102</v>
      </c>
      <c r="H282" s="12" t="s">
        <v>93</v>
      </c>
      <c r="I282" s="12" t="s">
        <v>381</v>
      </c>
      <c r="J282" s="12">
        <v>5</v>
      </c>
      <c r="K282" s="12">
        <v>0.8</v>
      </c>
      <c r="L282" s="13">
        <v>-3.4320000000000004</v>
      </c>
      <c r="M282" s="12">
        <f>Table1[[#This Row],[Sales]]*Table1[[#This Row],[Discount]]</f>
        <v>1.6639999999999997</v>
      </c>
      <c r="N282" s="12">
        <v>2.0799999999999996</v>
      </c>
      <c r="O282" s="12">
        <f>Table1[[#This Row],[Quantity]]*$N$1</f>
        <v>750</v>
      </c>
      <c r="P282" s="12" t="str" cm="1">
        <f t="array" ref="P282">_xlfn.IFS(Table1[[#This Row],[New_Sales]]&gt;=2000,"A",Table1[[#This Row],[New_Sales]]&gt;=1000,"B",Table1[[#This Row],[New_Sales]]&gt;=500,"C",Table1[[#This Row],[New_Sales]]&gt;=100,"D",Table1[[#This Row],[New_Sales]]&lt;100,"E")</f>
        <v>C</v>
      </c>
    </row>
    <row r="283" spans="1:16">
      <c r="A283" s="12">
        <v>282</v>
      </c>
      <c r="B283" s="12" t="s">
        <v>66</v>
      </c>
      <c r="C283" s="12" t="s">
        <v>67</v>
      </c>
      <c r="D283" s="12" t="s">
        <v>105</v>
      </c>
      <c r="E283" s="12" t="s">
        <v>106</v>
      </c>
      <c r="F283" s="12" t="s">
        <v>90</v>
      </c>
      <c r="G283" s="12" t="str">
        <f>VLOOKUP(Table1[[#This Row],[Category]],Code!$C$2:$D$5,2,0)</f>
        <v>T-103</v>
      </c>
      <c r="H283" s="12" t="s">
        <v>91</v>
      </c>
      <c r="I283" s="12" t="s">
        <v>382</v>
      </c>
      <c r="J283" s="12">
        <v>7</v>
      </c>
      <c r="K283" s="12">
        <v>0.2</v>
      </c>
      <c r="L283" s="13">
        <v>376.11</v>
      </c>
      <c r="M283" s="12">
        <f>Table1[[#This Row],[Sales]]*Table1[[#This Row],[Discount]]</f>
        <v>222.88000000000002</v>
      </c>
      <c r="N283" s="12">
        <v>1114.4000000000001</v>
      </c>
      <c r="O283" s="12">
        <f>Table1[[#This Row],[Quantity]]*$N$1</f>
        <v>1050</v>
      </c>
      <c r="P283" s="12" t="str" cm="1">
        <f t="array" ref="P283">_xlfn.IFS(Table1[[#This Row],[New_Sales]]&gt;=2000,"A",Table1[[#This Row],[New_Sales]]&gt;=1000,"B",Table1[[#This Row],[New_Sales]]&gt;=500,"C",Table1[[#This Row],[New_Sales]]&gt;=100,"D",Table1[[#This Row],[New_Sales]]&lt;100,"E")</f>
        <v>B</v>
      </c>
    </row>
    <row r="284" spans="1:16">
      <c r="A284" s="12">
        <v>283</v>
      </c>
      <c r="B284" s="12" t="s">
        <v>80</v>
      </c>
      <c r="C284" s="12" t="s">
        <v>67</v>
      </c>
      <c r="D284" s="12" t="s">
        <v>75</v>
      </c>
      <c r="E284" s="12" t="s">
        <v>76</v>
      </c>
      <c r="F284" s="12" t="s">
        <v>70</v>
      </c>
      <c r="G284" s="12" t="str">
        <f>VLOOKUP(Table1[[#This Row],[Category]],Code!$C$2:$D$5,2,0)</f>
        <v>F-101</v>
      </c>
      <c r="H284" s="12" t="s">
        <v>82</v>
      </c>
      <c r="I284" s="12" t="s">
        <v>383</v>
      </c>
      <c r="J284" s="12">
        <v>5</v>
      </c>
      <c r="K284" s="12">
        <v>0.2</v>
      </c>
      <c r="L284" s="13">
        <v>51.942000000000007</v>
      </c>
      <c r="M284" s="12">
        <f>Table1[[#This Row],[Sales]]*Table1[[#This Row],[Discount]]</f>
        <v>207.768</v>
      </c>
      <c r="N284" s="12">
        <v>1038.8399999999999</v>
      </c>
      <c r="O284" s="12">
        <f>Table1[[#This Row],[Quantity]]*$N$1</f>
        <v>750</v>
      </c>
      <c r="P284" s="12" t="str" cm="1">
        <f t="array" ref="P284">_xlfn.IFS(Table1[[#This Row],[New_Sales]]&gt;=2000,"A",Table1[[#This Row],[New_Sales]]&gt;=1000,"B",Table1[[#This Row],[New_Sales]]&gt;=500,"C",Table1[[#This Row],[New_Sales]]&gt;=100,"D",Table1[[#This Row],[New_Sales]]&lt;100,"E")</f>
        <v>C</v>
      </c>
    </row>
    <row r="285" spans="1:16">
      <c r="A285" s="12">
        <v>284</v>
      </c>
      <c r="B285" s="12" t="s">
        <v>80</v>
      </c>
      <c r="C285" s="12" t="s">
        <v>67</v>
      </c>
      <c r="D285" s="12" t="s">
        <v>205</v>
      </c>
      <c r="E285" s="12" t="s">
        <v>76</v>
      </c>
      <c r="F285" s="12" t="s">
        <v>77</v>
      </c>
      <c r="G285" s="12" t="str">
        <f>VLOOKUP(Table1[[#This Row],[Category]],Code!$C$2:$D$5,2,0)</f>
        <v>O-102</v>
      </c>
      <c r="H285" s="12" t="s">
        <v>100</v>
      </c>
      <c r="I285" s="12" t="s">
        <v>133</v>
      </c>
      <c r="J285" s="12">
        <v>5</v>
      </c>
      <c r="K285" s="12">
        <v>0.2</v>
      </c>
      <c r="L285" s="13">
        <v>47.843999999999994</v>
      </c>
      <c r="M285" s="12">
        <f>Table1[[#This Row],[Sales]]*Table1[[#This Row],[Discount]]</f>
        <v>28.352</v>
      </c>
      <c r="N285" s="12">
        <v>141.76</v>
      </c>
      <c r="O285" s="12">
        <f>Table1[[#This Row],[Quantity]]*$N$1</f>
        <v>750</v>
      </c>
      <c r="P285" s="12" t="str" cm="1">
        <f t="array" ref="P285">_xlfn.IFS(Table1[[#This Row],[New_Sales]]&gt;=2000,"A",Table1[[#This Row],[New_Sales]]&gt;=1000,"B",Table1[[#This Row],[New_Sales]]&gt;=500,"C",Table1[[#This Row],[New_Sales]]&gt;=100,"D",Table1[[#This Row],[New_Sales]]&lt;100,"E")</f>
        <v>C</v>
      </c>
    </row>
    <row r="286" spans="1:16">
      <c r="A286" s="12">
        <v>285</v>
      </c>
      <c r="B286" s="12" t="s">
        <v>80</v>
      </c>
      <c r="C286" s="12" t="s">
        <v>67</v>
      </c>
      <c r="D286" s="12" t="s">
        <v>205</v>
      </c>
      <c r="E286" s="12" t="s">
        <v>76</v>
      </c>
      <c r="F286" s="12" t="s">
        <v>90</v>
      </c>
      <c r="G286" s="12" t="str">
        <f>VLOOKUP(Table1[[#This Row],[Category]],Code!$C$2:$D$5,2,0)</f>
        <v>T-103</v>
      </c>
      <c r="H286" s="12" t="s">
        <v>123</v>
      </c>
      <c r="I286" s="12" t="s">
        <v>384</v>
      </c>
      <c r="J286" s="12">
        <v>5</v>
      </c>
      <c r="K286" s="12">
        <v>0.2</v>
      </c>
      <c r="L286" s="13">
        <v>47.959999999999987</v>
      </c>
      <c r="M286" s="12">
        <f>Table1[[#This Row],[Sales]]*Table1[[#This Row],[Discount]]</f>
        <v>47.960000000000008</v>
      </c>
      <c r="N286" s="12">
        <v>239.80000000000004</v>
      </c>
      <c r="O286" s="12">
        <f>Table1[[#This Row],[Quantity]]*$N$1</f>
        <v>750</v>
      </c>
      <c r="P286" s="12" t="str" cm="1">
        <f t="array" ref="P286">_xlfn.IFS(Table1[[#This Row],[New_Sales]]&gt;=2000,"A",Table1[[#This Row],[New_Sales]]&gt;=1000,"B",Table1[[#This Row],[New_Sales]]&gt;=500,"C",Table1[[#This Row],[New_Sales]]&gt;=100,"D",Table1[[#This Row],[New_Sales]]&lt;100,"E")</f>
        <v>C</v>
      </c>
    </row>
    <row r="287" spans="1:16">
      <c r="A287" s="12">
        <v>286</v>
      </c>
      <c r="B287" s="12" t="s">
        <v>80</v>
      </c>
      <c r="C287" s="12" t="s">
        <v>67</v>
      </c>
      <c r="D287" s="12" t="s">
        <v>205</v>
      </c>
      <c r="E287" s="12" t="s">
        <v>76</v>
      </c>
      <c r="F287" s="12" t="s">
        <v>77</v>
      </c>
      <c r="G287" s="12" t="str">
        <f>VLOOKUP(Table1[[#This Row],[Category]],Code!$C$2:$D$5,2,0)</f>
        <v>O-102</v>
      </c>
      <c r="H287" s="12" t="s">
        <v>100</v>
      </c>
      <c r="I287" s="12" t="s">
        <v>385</v>
      </c>
      <c r="J287" s="12">
        <v>6</v>
      </c>
      <c r="K287" s="12">
        <v>0.2</v>
      </c>
      <c r="L287" s="13">
        <v>10.8864</v>
      </c>
      <c r="M287" s="12">
        <f>Table1[[#This Row],[Sales]]*Table1[[#This Row],[Discount]]</f>
        <v>6.2208000000000014</v>
      </c>
      <c r="N287" s="12">
        <v>31.104000000000006</v>
      </c>
      <c r="O287" s="12">
        <f>Table1[[#This Row],[Quantity]]*$N$1</f>
        <v>900</v>
      </c>
      <c r="P287" s="12" t="str" cm="1">
        <f t="array" ref="P287">_xlfn.IFS(Table1[[#This Row],[New_Sales]]&gt;=2000,"A",Table1[[#This Row],[New_Sales]]&gt;=1000,"B",Table1[[#This Row],[New_Sales]]&gt;=500,"C",Table1[[#This Row],[New_Sales]]&gt;=100,"D",Table1[[#This Row],[New_Sales]]&lt;100,"E")</f>
        <v>C</v>
      </c>
    </row>
    <row r="288" spans="1:16">
      <c r="A288" s="12">
        <v>287</v>
      </c>
      <c r="B288" s="12" t="s">
        <v>66</v>
      </c>
      <c r="C288" s="12" t="s">
        <v>74</v>
      </c>
      <c r="D288" s="12" t="s">
        <v>81</v>
      </c>
      <c r="E288" s="12" t="s">
        <v>69</v>
      </c>
      <c r="F288" s="12" t="s">
        <v>77</v>
      </c>
      <c r="G288" s="12" t="str">
        <f>VLOOKUP(Table1[[#This Row],[Category]],Code!$C$2:$D$5,2,0)</f>
        <v>O-102</v>
      </c>
      <c r="H288" s="12" t="s">
        <v>93</v>
      </c>
      <c r="I288" s="12" t="s">
        <v>386</v>
      </c>
      <c r="J288" s="12">
        <v>7</v>
      </c>
      <c r="K288" s="12">
        <v>0.7</v>
      </c>
      <c r="L288" s="13">
        <v>-169.3719999999999</v>
      </c>
      <c r="M288" s="12">
        <f>Table1[[#This Row],[Sales]]*Table1[[#This Row],[Discount]]</f>
        <v>177.84059999999999</v>
      </c>
      <c r="N288" s="12">
        <v>254.05800000000002</v>
      </c>
      <c r="O288" s="12">
        <f>Table1[[#This Row],[Quantity]]*$N$1</f>
        <v>1050</v>
      </c>
      <c r="P288" s="12" t="str" cm="1">
        <f t="array" ref="P288">_xlfn.IFS(Table1[[#This Row],[New_Sales]]&gt;=2000,"A",Table1[[#This Row],[New_Sales]]&gt;=1000,"B",Table1[[#This Row],[New_Sales]]&gt;=500,"C",Table1[[#This Row],[New_Sales]]&gt;=100,"D",Table1[[#This Row],[New_Sales]]&lt;100,"E")</f>
        <v>B</v>
      </c>
    </row>
    <row r="289" spans="1:16">
      <c r="A289" s="12">
        <v>288</v>
      </c>
      <c r="B289" s="12" t="s">
        <v>66</v>
      </c>
      <c r="C289" s="12" t="s">
        <v>74</v>
      </c>
      <c r="D289" s="12" t="s">
        <v>81</v>
      </c>
      <c r="E289" s="12" t="s">
        <v>69</v>
      </c>
      <c r="F289" s="12" t="s">
        <v>77</v>
      </c>
      <c r="G289" s="12" t="str">
        <f>VLOOKUP(Table1[[#This Row],[Category]],Code!$C$2:$D$5,2,0)</f>
        <v>O-102</v>
      </c>
      <c r="H289" s="12" t="s">
        <v>95</v>
      </c>
      <c r="I289" s="12" t="s">
        <v>289</v>
      </c>
      <c r="J289" s="12">
        <v>2</v>
      </c>
      <c r="K289" s="12">
        <v>0.2</v>
      </c>
      <c r="L289" s="13">
        <v>24.315999999999974</v>
      </c>
      <c r="M289" s="12">
        <f>Table1[[#This Row],[Sales]]*Table1[[#This Row],[Discount]]</f>
        <v>38.905600000000007</v>
      </c>
      <c r="N289" s="12">
        <v>194.52800000000002</v>
      </c>
      <c r="O289" s="12">
        <f>Table1[[#This Row],[Quantity]]*$N$1</f>
        <v>300</v>
      </c>
      <c r="P289" s="12" t="str" cm="1">
        <f t="array" ref="P289">_xlfn.IFS(Table1[[#This Row],[New_Sales]]&gt;=2000,"A",Table1[[#This Row],[New_Sales]]&gt;=1000,"B",Table1[[#This Row],[New_Sales]]&gt;=500,"C",Table1[[#This Row],[New_Sales]]&gt;=100,"D",Table1[[#This Row],[New_Sales]]&lt;100,"E")</f>
        <v>D</v>
      </c>
    </row>
    <row r="290" spans="1:16">
      <c r="A290" s="12">
        <v>289</v>
      </c>
      <c r="B290" s="12" t="s">
        <v>66</v>
      </c>
      <c r="C290" s="12" t="s">
        <v>74</v>
      </c>
      <c r="D290" s="12" t="s">
        <v>81</v>
      </c>
      <c r="E290" s="12" t="s">
        <v>69</v>
      </c>
      <c r="F290" s="12" t="s">
        <v>77</v>
      </c>
      <c r="G290" s="12" t="str">
        <f>VLOOKUP(Table1[[#This Row],[Category]],Code!$C$2:$D$5,2,0)</f>
        <v>O-102</v>
      </c>
      <c r="H290" s="12" t="s">
        <v>251</v>
      </c>
      <c r="I290" s="12" t="s">
        <v>387</v>
      </c>
      <c r="J290" s="12">
        <v>5</v>
      </c>
      <c r="K290" s="12">
        <v>0.2</v>
      </c>
      <c r="L290" s="13">
        <v>-204.31449999999995</v>
      </c>
      <c r="M290" s="12">
        <f>Table1[[#This Row],[Sales]]*Table1[[#This Row],[Discount]]</f>
        <v>192.29600000000005</v>
      </c>
      <c r="N290" s="12">
        <v>961.48000000000013</v>
      </c>
      <c r="O290" s="12">
        <f>Table1[[#This Row],[Quantity]]*$N$1</f>
        <v>750</v>
      </c>
      <c r="P290" s="12" t="str" cm="1">
        <f t="array" ref="P290">_xlfn.IFS(Table1[[#This Row],[New_Sales]]&gt;=2000,"A",Table1[[#This Row],[New_Sales]]&gt;=1000,"B",Table1[[#This Row],[New_Sales]]&gt;=500,"C",Table1[[#This Row],[New_Sales]]&gt;=100,"D",Table1[[#This Row],[New_Sales]]&lt;100,"E")</f>
        <v>C</v>
      </c>
    </row>
    <row r="291" spans="1:16">
      <c r="A291" s="12">
        <v>290</v>
      </c>
      <c r="B291" s="12" t="s">
        <v>66</v>
      </c>
      <c r="C291" s="12" t="s">
        <v>104</v>
      </c>
      <c r="D291" s="12" t="s">
        <v>226</v>
      </c>
      <c r="E291" s="12" t="s">
        <v>120</v>
      </c>
      <c r="F291" s="12" t="s">
        <v>77</v>
      </c>
      <c r="G291" s="12" t="str">
        <f>VLOOKUP(Table1[[#This Row],[Category]],Code!$C$2:$D$5,2,0)</f>
        <v>O-102</v>
      </c>
      <c r="H291" s="12" t="s">
        <v>159</v>
      </c>
      <c r="I291" s="12" t="s">
        <v>388</v>
      </c>
      <c r="J291" s="12">
        <v>7</v>
      </c>
      <c r="K291" s="12">
        <v>0.2</v>
      </c>
      <c r="L291" s="13">
        <v>6.6835999999999993</v>
      </c>
      <c r="M291" s="12">
        <f>Table1[[#This Row],[Sales]]*Table1[[#This Row],[Discount]]</f>
        <v>3.8192000000000004</v>
      </c>
      <c r="N291" s="12">
        <v>19.096</v>
      </c>
      <c r="O291" s="12">
        <f>Table1[[#This Row],[Quantity]]*$N$1</f>
        <v>1050</v>
      </c>
      <c r="P291" s="12" t="str" cm="1">
        <f t="array" ref="P291">_xlfn.IFS(Table1[[#This Row],[New_Sales]]&gt;=2000,"A",Table1[[#This Row],[New_Sales]]&gt;=1000,"B",Table1[[#This Row],[New_Sales]]&gt;=500,"C",Table1[[#This Row],[New_Sales]]&gt;=100,"D",Table1[[#This Row],[New_Sales]]&lt;100,"E")</f>
        <v>B</v>
      </c>
    </row>
    <row r="292" spans="1:16">
      <c r="A292" s="12">
        <v>291</v>
      </c>
      <c r="B292" s="12" t="s">
        <v>66</v>
      </c>
      <c r="C292" s="12" t="s">
        <v>104</v>
      </c>
      <c r="D292" s="12" t="s">
        <v>226</v>
      </c>
      <c r="E292" s="12" t="s">
        <v>120</v>
      </c>
      <c r="F292" s="12" t="s">
        <v>77</v>
      </c>
      <c r="G292" s="12" t="str">
        <f>VLOOKUP(Table1[[#This Row],[Category]],Code!$C$2:$D$5,2,0)</f>
        <v>O-102</v>
      </c>
      <c r="H292" s="12" t="s">
        <v>78</v>
      </c>
      <c r="I292" s="12" t="s">
        <v>389</v>
      </c>
      <c r="J292" s="12">
        <v>8</v>
      </c>
      <c r="K292" s="12">
        <v>0.2</v>
      </c>
      <c r="L292" s="13">
        <v>6.2423999999999999</v>
      </c>
      <c r="M292" s="12">
        <f>Table1[[#This Row],[Sales]]*Table1[[#This Row],[Discount]]</f>
        <v>3.6992000000000007</v>
      </c>
      <c r="N292" s="12">
        <v>18.496000000000002</v>
      </c>
      <c r="O292" s="12">
        <f>Table1[[#This Row],[Quantity]]*$N$1</f>
        <v>1200</v>
      </c>
      <c r="P292" s="12" t="str" cm="1">
        <f t="array" ref="P292">_xlfn.IFS(Table1[[#This Row],[New_Sales]]&gt;=2000,"A",Table1[[#This Row],[New_Sales]]&gt;=1000,"B",Table1[[#This Row],[New_Sales]]&gt;=500,"C",Table1[[#This Row],[New_Sales]]&gt;=100,"D",Table1[[#This Row],[New_Sales]]&lt;100,"E")</f>
        <v>B</v>
      </c>
    </row>
    <row r="293" spans="1:16">
      <c r="A293" s="12">
        <v>292</v>
      </c>
      <c r="B293" s="12" t="s">
        <v>66</v>
      </c>
      <c r="C293" s="12" t="s">
        <v>104</v>
      </c>
      <c r="D293" s="12" t="s">
        <v>226</v>
      </c>
      <c r="E293" s="12" t="s">
        <v>120</v>
      </c>
      <c r="F293" s="12" t="s">
        <v>90</v>
      </c>
      <c r="G293" s="12" t="str">
        <f>VLOOKUP(Table1[[#This Row],[Category]],Code!$C$2:$D$5,2,0)</f>
        <v>T-103</v>
      </c>
      <c r="H293" s="12" t="s">
        <v>123</v>
      </c>
      <c r="I293" s="12" t="s">
        <v>390</v>
      </c>
      <c r="J293" s="12">
        <v>2</v>
      </c>
      <c r="K293" s="12">
        <v>0.2</v>
      </c>
      <c r="L293" s="13">
        <v>54.396600000000007</v>
      </c>
      <c r="M293" s="12">
        <f>Table1[[#This Row],[Sales]]*Table1[[#This Row],[Discount]]</f>
        <v>51.19680000000001</v>
      </c>
      <c r="N293" s="12">
        <v>255.98400000000004</v>
      </c>
      <c r="O293" s="12">
        <f>Table1[[#This Row],[Quantity]]*$N$1</f>
        <v>300</v>
      </c>
      <c r="P293" s="12" t="str" cm="1">
        <f t="array" ref="P293">_xlfn.IFS(Table1[[#This Row],[New_Sales]]&gt;=2000,"A",Table1[[#This Row],[New_Sales]]&gt;=1000,"B",Table1[[#This Row],[New_Sales]]&gt;=500,"C",Table1[[#This Row],[New_Sales]]&gt;=100,"D",Table1[[#This Row],[New_Sales]]&lt;100,"E")</f>
        <v>D</v>
      </c>
    </row>
    <row r="294" spans="1:16">
      <c r="A294" s="12">
        <v>293</v>
      </c>
      <c r="B294" s="12" t="s">
        <v>66</v>
      </c>
      <c r="C294" s="12" t="s">
        <v>104</v>
      </c>
      <c r="D294" s="12" t="s">
        <v>226</v>
      </c>
      <c r="E294" s="12" t="s">
        <v>120</v>
      </c>
      <c r="F294" s="12" t="s">
        <v>70</v>
      </c>
      <c r="G294" s="12" t="str">
        <f>VLOOKUP(Table1[[#This Row],[Category]],Code!$C$2:$D$5,2,0)</f>
        <v>F-101</v>
      </c>
      <c r="H294" s="12" t="s">
        <v>71</v>
      </c>
      <c r="I294" s="12" t="s">
        <v>391</v>
      </c>
      <c r="J294" s="12">
        <v>3</v>
      </c>
      <c r="K294" s="12">
        <v>0.5</v>
      </c>
      <c r="L294" s="13">
        <v>-48.703199999999995</v>
      </c>
      <c r="M294" s="12">
        <f>Table1[[#This Row],[Sales]]*Table1[[#This Row],[Discount]]</f>
        <v>43.484999999999999</v>
      </c>
      <c r="N294" s="12">
        <v>86.97</v>
      </c>
      <c r="O294" s="12">
        <f>Table1[[#This Row],[Quantity]]*$N$1</f>
        <v>450</v>
      </c>
      <c r="P294" s="12" t="str" cm="1">
        <f t="array" ref="P294">_xlfn.IFS(Table1[[#This Row],[New_Sales]]&gt;=2000,"A",Table1[[#This Row],[New_Sales]]&gt;=1000,"B",Table1[[#This Row],[New_Sales]]&gt;=500,"C",Table1[[#This Row],[New_Sales]]&gt;=100,"D",Table1[[#This Row],[New_Sales]]&lt;100,"E")</f>
        <v>D</v>
      </c>
    </row>
    <row r="295" spans="1:16">
      <c r="A295" s="12">
        <v>294</v>
      </c>
      <c r="B295" s="12" t="s">
        <v>134</v>
      </c>
      <c r="C295" s="12" t="s">
        <v>74</v>
      </c>
      <c r="D295" s="12" t="s">
        <v>214</v>
      </c>
      <c r="E295" s="12" t="s">
        <v>76</v>
      </c>
      <c r="F295" s="12" t="s">
        <v>70</v>
      </c>
      <c r="G295" s="12" t="str">
        <f>VLOOKUP(Table1[[#This Row],[Category]],Code!$C$2:$D$5,2,0)</f>
        <v>F-101</v>
      </c>
      <c r="H295" s="12" t="s">
        <v>86</v>
      </c>
      <c r="I295" s="12" t="s">
        <v>392</v>
      </c>
      <c r="J295" s="12">
        <v>8</v>
      </c>
      <c r="K295" s="12">
        <v>0.2</v>
      </c>
      <c r="L295" s="13">
        <v>78.859200000000001</v>
      </c>
      <c r="M295" s="12">
        <f>Table1[[#This Row],[Sales]]*Table1[[#This Row],[Discount]]</f>
        <v>60.083200000000005</v>
      </c>
      <c r="N295" s="12">
        <v>300.416</v>
      </c>
      <c r="O295" s="12">
        <f>Table1[[#This Row],[Quantity]]*$N$1</f>
        <v>1200</v>
      </c>
      <c r="P295" s="12" t="str" cm="1">
        <f t="array" ref="P295">_xlfn.IFS(Table1[[#This Row],[New_Sales]]&gt;=2000,"A",Table1[[#This Row],[New_Sales]]&gt;=1000,"B",Table1[[#This Row],[New_Sales]]&gt;=500,"C",Table1[[#This Row],[New_Sales]]&gt;=100,"D",Table1[[#This Row],[New_Sales]]&lt;100,"E")</f>
        <v>B</v>
      </c>
    </row>
    <row r="296" spans="1:16">
      <c r="A296" s="12">
        <v>295</v>
      </c>
      <c r="B296" s="12" t="s">
        <v>134</v>
      </c>
      <c r="C296" s="12" t="s">
        <v>74</v>
      </c>
      <c r="D296" s="12" t="s">
        <v>214</v>
      </c>
      <c r="E296" s="12" t="s">
        <v>76</v>
      </c>
      <c r="F296" s="12" t="s">
        <v>70</v>
      </c>
      <c r="G296" s="12" t="str">
        <f>VLOOKUP(Table1[[#This Row],[Category]],Code!$C$2:$D$5,2,0)</f>
        <v>F-101</v>
      </c>
      <c r="H296" s="12" t="s">
        <v>72</v>
      </c>
      <c r="I296" s="12" t="s">
        <v>393</v>
      </c>
      <c r="J296" s="12">
        <v>3</v>
      </c>
      <c r="K296" s="12">
        <v>0.2</v>
      </c>
      <c r="L296" s="13">
        <v>20.155800000000013</v>
      </c>
      <c r="M296" s="12">
        <f>Table1[[#This Row],[Sales]]*Table1[[#This Row],[Discount]]</f>
        <v>46.070400000000006</v>
      </c>
      <c r="N296" s="12">
        <v>230.35200000000003</v>
      </c>
      <c r="O296" s="12">
        <f>Table1[[#This Row],[Quantity]]*$N$1</f>
        <v>450</v>
      </c>
      <c r="P296" s="12" t="str" cm="1">
        <f t="array" ref="P296">_xlfn.IFS(Table1[[#This Row],[New_Sales]]&gt;=2000,"A",Table1[[#This Row],[New_Sales]]&gt;=1000,"B",Table1[[#This Row],[New_Sales]]&gt;=500,"C",Table1[[#This Row],[New_Sales]]&gt;=100,"D",Table1[[#This Row],[New_Sales]]&lt;100,"E")</f>
        <v>D</v>
      </c>
    </row>
    <row r="297" spans="1:16">
      <c r="A297" s="12">
        <v>296</v>
      </c>
      <c r="B297" s="12" t="s">
        <v>134</v>
      </c>
      <c r="C297" s="12" t="s">
        <v>74</v>
      </c>
      <c r="D297" s="12" t="s">
        <v>214</v>
      </c>
      <c r="E297" s="12" t="s">
        <v>76</v>
      </c>
      <c r="F297" s="12" t="s">
        <v>70</v>
      </c>
      <c r="G297" s="12" t="str">
        <f>VLOOKUP(Table1[[#This Row],[Category]],Code!$C$2:$D$5,2,0)</f>
        <v>F-101</v>
      </c>
      <c r="H297" s="12" t="s">
        <v>86</v>
      </c>
      <c r="I297" s="12" t="s">
        <v>394</v>
      </c>
      <c r="J297" s="12">
        <v>3</v>
      </c>
      <c r="K297" s="12">
        <v>0.2</v>
      </c>
      <c r="L297" s="13">
        <v>-24.564599999999999</v>
      </c>
      <c r="M297" s="12">
        <f>Table1[[#This Row],[Sales]]*Table1[[#This Row],[Discount]]</f>
        <v>43.670400000000008</v>
      </c>
      <c r="N297" s="12">
        <v>218.35200000000003</v>
      </c>
      <c r="O297" s="12">
        <f>Table1[[#This Row],[Quantity]]*$N$1</f>
        <v>450</v>
      </c>
      <c r="P297" s="12" t="str" cm="1">
        <f t="array" ref="P297">_xlfn.IFS(Table1[[#This Row],[New_Sales]]&gt;=2000,"A",Table1[[#This Row],[New_Sales]]&gt;=1000,"B",Table1[[#This Row],[New_Sales]]&gt;=500,"C",Table1[[#This Row],[New_Sales]]&gt;=100,"D",Table1[[#This Row],[New_Sales]]&lt;100,"E")</f>
        <v>D</v>
      </c>
    </row>
    <row r="298" spans="1:16">
      <c r="A298" s="12">
        <v>297</v>
      </c>
      <c r="B298" s="12" t="s">
        <v>134</v>
      </c>
      <c r="C298" s="12" t="s">
        <v>74</v>
      </c>
      <c r="D298" s="12" t="s">
        <v>214</v>
      </c>
      <c r="E298" s="12" t="s">
        <v>76</v>
      </c>
      <c r="F298" s="12" t="s">
        <v>77</v>
      </c>
      <c r="G298" s="12" t="str">
        <f>VLOOKUP(Table1[[#This Row],[Category]],Code!$C$2:$D$5,2,0)</f>
        <v>O-102</v>
      </c>
      <c r="H298" s="12" t="s">
        <v>93</v>
      </c>
      <c r="I298" s="12" t="s">
        <v>395</v>
      </c>
      <c r="J298" s="12">
        <v>5</v>
      </c>
      <c r="K298" s="12">
        <v>0.7</v>
      </c>
      <c r="L298" s="13">
        <v>-62.88000000000001</v>
      </c>
      <c r="M298" s="12">
        <f>Table1[[#This Row],[Sales]]*Table1[[#This Row],[Discount]]</f>
        <v>55.02</v>
      </c>
      <c r="N298" s="12">
        <v>78.600000000000009</v>
      </c>
      <c r="O298" s="12">
        <f>Table1[[#This Row],[Quantity]]*$N$1</f>
        <v>750</v>
      </c>
      <c r="P298" s="12" t="str" cm="1">
        <f t="array" ref="P298">_xlfn.IFS(Table1[[#This Row],[New_Sales]]&gt;=2000,"A",Table1[[#This Row],[New_Sales]]&gt;=1000,"B",Table1[[#This Row],[New_Sales]]&gt;=500,"C",Table1[[#This Row],[New_Sales]]&gt;=100,"D",Table1[[#This Row],[New_Sales]]&lt;100,"E")</f>
        <v>C</v>
      </c>
    </row>
    <row r="299" spans="1:16">
      <c r="A299" s="12">
        <v>298</v>
      </c>
      <c r="B299" s="12" t="s">
        <v>134</v>
      </c>
      <c r="C299" s="12" t="s">
        <v>74</v>
      </c>
      <c r="D299" s="12" t="s">
        <v>214</v>
      </c>
      <c r="E299" s="12" t="s">
        <v>76</v>
      </c>
      <c r="F299" s="12" t="s">
        <v>77</v>
      </c>
      <c r="G299" s="12" t="str">
        <f>VLOOKUP(Table1[[#This Row],[Category]],Code!$C$2:$D$5,2,0)</f>
        <v>O-102</v>
      </c>
      <c r="H299" s="12" t="s">
        <v>159</v>
      </c>
      <c r="I299" s="12" t="s">
        <v>396</v>
      </c>
      <c r="J299" s="12">
        <v>3</v>
      </c>
      <c r="K299" s="12">
        <v>0.2</v>
      </c>
      <c r="L299" s="13">
        <v>9.2987999999999964</v>
      </c>
      <c r="M299" s="12">
        <f>Table1[[#This Row],[Sales]]*Table1[[#This Row],[Discount]]</f>
        <v>5.5104000000000006</v>
      </c>
      <c r="N299" s="12">
        <v>27.552000000000003</v>
      </c>
      <c r="O299" s="12">
        <f>Table1[[#This Row],[Quantity]]*$N$1</f>
        <v>450</v>
      </c>
      <c r="P299" s="12" t="str" cm="1">
        <f t="array" ref="P299">_xlfn.IFS(Table1[[#This Row],[New_Sales]]&gt;=2000,"A",Table1[[#This Row],[New_Sales]]&gt;=1000,"B",Table1[[#This Row],[New_Sales]]&gt;=500,"C",Table1[[#This Row],[New_Sales]]&gt;=100,"D",Table1[[#This Row],[New_Sales]]&lt;100,"E")</f>
        <v>D</v>
      </c>
    </row>
    <row r="300" spans="1:16">
      <c r="A300" s="12">
        <v>299</v>
      </c>
      <c r="B300" s="12" t="s">
        <v>80</v>
      </c>
      <c r="C300" s="12" t="s">
        <v>74</v>
      </c>
      <c r="D300" s="12" t="s">
        <v>309</v>
      </c>
      <c r="E300" s="12" t="s">
        <v>120</v>
      </c>
      <c r="F300" s="12" t="s">
        <v>77</v>
      </c>
      <c r="G300" s="12" t="str">
        <f>VLOOKUP(Table1[[#This Row],[Category]],Code!$C$2:$D$5,2,0)</f>
        <v>O-102</v>
      </c>
      <c r="H300" s="12" t="s">
        <v>100</v>
      </c>
      <c r="I300" s="12" t="s">
        <v>397</v>
      </c>
      <c r="J300" s="12">
        <v>5</v>
      </c>
      <c r="K300" s="12">
        <v>0</v>
      </c>
      <c r="L300" s="13">
        <v>15.552000000000001</v>
      </c>
      <c r="M300" s="12">
        <f>Table1[[#This Row],[Sales]]*Table1[[#This Row],[Discount]]</f>
        <v>0</v>
      </c>
      <c r="N300" s="12">
        <v>32.400000000000006</v>
      </c>
      <c r="O300" s="12">
        <f>Table1[[#This Row],[Quantity]]*$N$1</f>
        <v>750</v>
      </c>
      <c r="P300" s="12" t="str" cm="1">
        <f t="array" ref="P300">_xlfn.IFS(Table1[[#This Row],[New_Sales]]&gt;=2000,"A",Table1[[#This Row],[New_Sales]]&gt;=1000,"B",Table1[[#This Row],[New_Sales]]&gt;=500,"C",Table1[[#This Row],[New_Sales]]&gt;=100,"D",Table1[[#This Row],[New_Sales]]&lt;100,"E")</f>
        <v>C</v>
      </c>
    </row>
    <row r="301" spans="1:16">
      <c r="A301" s="12">
        <v>300</v>
      </c>
      <c r="B301" s="12" t="s">
        <v>80</v>
      </c>
      <c r="C301" s="12" t="s">
        <v>74</v>
      </c>
      <c r="D301" s="12" t="s">
        <v>309</v>
      </c>
      <c r="E301" s="12" t="s">
        <v>120</v>
      </c>
      <c r="F301" s="12" t="s">
        <v>77</v>
      </c>
      <c r="G301" s="12" t="str">
        <f>VLOOKUP(Table1[[#This Row],[Category]],Code!$C$2:$D$5,2,0)</f>
        <v>O-102</v>
      </c>
      <c r="H301" s="12" t="s">
        <v>84</v>
      </c>
      <c r="I301" s="12" t="s">
        <v>398</v>
      </c>
      <c r="J301" s="12">
        <v>8</v>
      </c>
      <c r="K301" s="12">
        <v>0</v>
      </c>
      <c r="L301" s="13">
        <v>10.824800000000096</v>
      </c>
      <c r="M301" s="12">
        <f>Table1[[#This Row],[Sales]]*Table1[[#This Row],[Discount]]</f>
        <v>0</v>
      </c>
      <c r="N301" s="12">
        <v>1082.48</v>
      </c>
      <c r="O301" s="12">
        <f>Table1[[#This Row],[Quantity]]*$N$1</f>
        <v>1200</v>
      </c>
      <c r="P301" s="12" t="str" cm="1">
        <f t="array" ref="P301">_xlfn.IFS(Table1[[#This Row],[New_Sales]]&gt;=2000,"A",Table1[[#This Row],[New_Sales]]&gt;=1000,"B",Table1[[#This Row],[New_Sales]]&gt;=500,"C",Table1[[#This Row],[New_Sales]]&gt;=100,"D",Table1[[#This Row],[New_Sales]]&lt;100,"E")</f>
        <v>B</v>
      </c>
    </row>
    <row r="302" spans="1:16">
      <c r="A302" s="12">
        <v>301</v>
      </c>
      <c r="B302" s="12" t="s">
        <v>80</v>
      </c>
      <c r="C302" s="12" t="s">
        <v>74</v>
      </c>
      <c r="D302" s="12" t="s">
        <v>309</v>
      </c>
      <c r="E302" s="12" t="s">
        <v>120</v>
      </c>
      <c r="F302" s="12" t="s">
        <v>77</v>
      </c>
      <c r="G302" s="12" t="str">
        <f>VLOOKUP(Table1[[#This Row],[Category]],Code!$C$2:$D$5,2,0)</f>
        <v>O-102</v>
      </c>
      <c r="H302" s="12" t="s">
        <v>100</v>
      </c>
      <c r="I302" s="12" t="s">
        <v>399</v>
      </c>
      <c r="J302" s="12">
        <v>3</v>
      </c>
      <c r="K302" s="12">
        <v>0</v>
      </c>
      <c r="L302" s="13">
        <v>27.316799999999997</v>
      </c>
      <c r="M302" s="12">
        <f>Table1[[#This Row],[Sales]]*Table1[[#This Row],[Discount]]</f>
        <v>0</v>
      </c>
      <c r="N302" s="12">
        <v>56.91</v>
      </c>
      <c r="O302" s="12">
        <f>Table1[[#This Row],[Quantity]]*$N$1</f>
        <v>450</v>
      </c>
      <c r="P302" s="12" t="str" cm="1">
        <f t="array" ref="P302">_xlfn.IFS(Table1[[#This Row],[New_Sales]]&gt;=2000,"A",Table1[[#This Row],[New_Sales]]&gt;=1000,"B",Table1[[#This Row],[New_Sales]]&gt;=500,"C",Table1[[#This Row],[New_Sales]]&gt;=100,"D",Table1[[#This Row],[New_Sales]]&lt;100,"E")</f>
        <v>D</v>
      </c>
    </row>
    <row r="303" spans="1:16">
      <c r="A303" s="12">
        <v>302</v>
      </c>
      <c r="B303" s="12" t="s">
        <v>80</v>
      </c>
      <c r="C303" s="12" t="s">
        <v>74</v>
      </c>
      <c r="D303" s="12" t="s">
        <v>309</v>
      </c>
      <c r="E303" s="12" t="s">
        <v>120</v>
      </c>
      <c r="F303" s="12" t="s">
        <v>70</v>
      </c>
      <c r="G303" s="12" t="str">
        <f>VLOOKUP(Table1[[#This Row],[Category]],Code!$C$2:$D$5,2,0)</f>
        <v>F-101</v>
      </c>
      <c r="H303" s="12" t="s">
        <v>86</v>
      </c>
      <c r="I303" s="12" t="s">
        <v>400</v>
      </c>
      <c r="J303" s="12">
        <v>4</v>
      </c>
      <c r="K303" s="12">
        <v>0</v>
      </c>
      <c r="L303" s="13">
        <v>38.023999999999994</v>
      </c>
      <c r="M303" s="12">
        <f>Table1[[#This Row],[Sales]]*Table1[[#This Row],[Discount]]</f>
        <v>0</v>
      </c>
      <c r="N303" s="12">
        <v>77.599999999999994</v>
      </c>
      <c r="O303" s="12">
        <f>Table1[[#This Row],[Quantity]]*$N$1</f>
        <v>600</v>
      </c>
      <c r="P303" s="12" t="str" cm="1">
        <f t="array" ref="P303">_xlfn.IFS(Table1[[#This Row],[New_Sales]]&gt;=2000,"A",Table1[[#This Row],[New_Sales]]&gt;=1000,"B",Table1[[#This Row],[New_Sales]]&gt;=500,"C",Table1[[#This Row],[New_Sales]]&gt;=100,"D",Table1[[#This Row],[New_Sales]]&lt;100,"E")</f>
        <v>C</v>
      </c>
    </row>
    <row r="304" spans="1:16">
      <c r="A304" s="12">
        <v>303</v>
      </c>
      <c r="B304" s="12" t="s">
        <v>80</v>
      </c>
      <c r="C304" s="12" t="s">
        <v>74</v>
      </c>
      <c r="D304" s="12" t="s">
        <v>309</v>
      </c>
      <c r="E304" s="12" t="s">
        <v>120</v>
      </c>
      <c r="F304" s="12" t="s">
        <v>77</v>
      </c>
      <c r="G304" s="12" t="str">
        <f>VLOOKUP(Table1[[#This Row],[Category]],Code!$C$2:$D$5,2,0)</f>
        <v>O-102</v>
      </c>
      <c r="H304" s="12" t="s">
        <v>93</v>
      </c>
      <c r="I304" s="12" t="s">
        <v>401</v>
      </c>
      <c r="J304" s="12">
        <v>1</v>
      </c>
      <c r="K304" s="12">
        <v>0</v>
      </c>
      <c r="L304" s="13">
        <v>6.5687999999999995</v>
      </c>
      <c r="M304" s="12">
        <f>Table1[[#This Row],[Sales]]*Table1[[#This Row],[Discount]]</f>
        <v>0</v>
      </c>
      <c r="N304" s="12">
        <v>14.28</v>
      </c>
      <c r="O304" s="12">
        <f>Table1[[#This Row],[Quantity]]*$N$1</f>
        <v>150</v>
      </c>
      <c r="P304" s="12" t="str" cm="1">
        <f t="array" ref="P304">_xlfn.IFS(Table1[[#This Row],[New_Sales]]&gt;=2000,"A",Table1[[#This Row],[New_Sales]]&gt;=1000,"B",Table1[[#This Row],[New_Sales]]&gt;=500,"C",Table1[[#This Row],[New_Sales]]&gt;=100,"D",Table1[[#This Row],[New_Sales]]&lt;100,"E")</f>
        <v>D</v>
      </c>
    </row>
    <row r="305" spans="1:16">
      <c r="A305" s="12">
        <v>304</v>
      </c>
      <c r="B305" s="12" t="s">
        <v>80</v>
      </c>
      <c r="C305" s="12" t="s">
        <v>67</v>
      </c>
      <c r="D305" s="12" t="s">
        <v>141</v>
      </c>
      <c r="E305" s="12" t="s">
        <v>106</v>
      </c>
      <c r="F305" s="12" t="s">
        <v>70</v>
      </c>
      <c r="G305" s="12" t="str">
        <f>VLOOKUP(Table1[[#This Row],[Category]],Code!$C$2:$D$5,2,0)</f>
        <v>F-101</v>
      </c>
      <c r="H305" s="12" t="s">
        <v>82</v>
      </c>
      <c r="I305" s="12" t="s">
        <v>402</v>
      </c>
      <c r="J305" s="12">
        <v>3</v>
      </c>
      <c r="K305" s="12">
        <v>0.5</v>
      </c>
      <c r="L305" s="13">
        <v>-131.44500000000005</v>
      </c>
      <c r="M305" s="12">
        <f>Table1[[#This Row],[Sales]]*Table1[[#This Row],[Discount]]</f>
        <v>109.53750000000001</v>
      </c>
      <c r="N305" s="12">
        <v>219.07500000000002</v>
      </c>
      <c r="O305" s="12">
        <f>Table1[[#This Row],[Quantity]]*$N$1</f>
        <v>450</v>
      </c>
      <c r="P305" s="12" t="str" cm="1">
        <f t="array" ref="P305">_xlfn.IFS(Table1[[#This Row],[New_Sales]]&gt;=2000,"A",Table1[[#This Row],[New_Sales]]&gt;=1000,"B",Table1[[#This Row],[New_Sales]]&gt;=500,"C",Table1[[#This Row],[New_Sales]]&gt;=100,"D",Table1[[#This Row],[New_Sales]]&lt;100,"E")</f>
        <v>D</v>
      </c>
    </row>
    <row r="306" spans="1:16">
      <c r="A306" s="12">
        <v>305</v>
      </c>
      <c r="B306" s="12" t="s">
        <v>66</v>
      </c>
      <c r="C306" s="12" t="s">
        <v>74</v>
      </c>
      <c r="D306" s="12" t="s">
        <v>158</v>
      </c>
      <c r="E306" s="12" t="s">
        <v>120</v>
      </c>
      <c r="F306" s="12" t="s">
        <v>70</v>
      </c>
      <c r="G306" s="12" t="str">
        <f>VLOOKUP(Table1[[#This Row],[Category]],Code!$C$2:$D$5,2,0)</f>
        <v>F-101</v>
      </c>
      <c r="H306" s="12" t="s">
        <v>86</v>
      </c>
      <c r="I306" s="12" t="s">
        <v>403</v>
      </c>
      <c r="J306" s="12">
        <v>2</v>
      </c>
      <c r="K306" s="12">
        <v>0</v>
      </c>
      <c r="L306" s="13">
        <v>12.863999999999999</v>
      </c>
      <c r="M306" s="12">
        <f>Table1[[#This Row],[Sales]]*Table1[[#This Row],[Discount]]</f>
        <v>0</v>
      </c>
      <c r="N306" s="12">
        <v>26.8</v>
      </c>
      <c r="O306" s="12">
        <f>Table1[[#This Row],[Quantity]]*$N$1</f>
        <v>300</v>
      </c>
      <c r="P306" s="12" t="str" cm="1">
        <f t="array" ref="P306">_xlfn.IFS(Table1[[#This Row],[New_Sales]]&gt;=2000,"A",Table1[[#This Row],[New_Sales]]&gt;=1000,"B",Table1[[#This Row],[New_Sales]]&gt;=500,"C",Table1[[#This Row],[New_Sales]]&gt;=100,"D",Table1[[#This Row],[New_Sales]]&lt;100,"E")</f>
        <v>D</v>
      </c>
    </row>
    <row r="307" spans="1:16">
      <c r="A307" s="12">
        <v>306</v>
      </c>
      <c r="B307" s="12" t="s">
        <v>80</v>
      </c>
      <c r="C307" s="12" t="s">
        <v>74</v>
      </c>
      <c r="D307" s="12" t="s">
        <v>148</v>
      </c>
      <c r="E307" s="12" t="s">
        <v>106</v>
      </c>
      <c r="F307" s="12" t="s">
        <v>77</v>
      </c>
      <c r="G307" s="12" t="str">
        <f>VLOOKUP(Table1[[#This Row],[Category]],Code!$C$2:$D$5,2,0)</f>
        <v>O-102</v>
      </c>
      <c r="H307" s="12" t="s">
        <v>88</v>
      </c>
      <c r="I307" s="12" t="s">
        <v>404</v>
      </c>
      <c r="J307" s="12">
        <v>3</v>
      </c>
      <c r="K307" s="12">
        <v>0</v>
      </c>
      <c r="L307" s="13">
        <v>2.8535999999999988</v>
      </c>
      <c r="M307" s="12">
        <f>Table1[[#This Row],[Sales]]*Table1[[#This Row],[Discount]]</f>
        <v>0</v>
      </c>
      <c r="N307" s="12">
        <v>9.84</v>
      </c>
      <c r="O307" s="12">
        <f>Table1[[#This Row],[Quantity]]*$N$1</f>
        <v>450</v>
      </c>
      <c r="P307" s="12" t="str" cm="1">
        <f t="array" ref="P307">_xlfn.IFS(Table1[[#This Row],[New_Sales]]&gt;=2000,"A",Table1[[#This Row],[New_Sales]]&gt;=1000,"B",Table1[[#This Row],[New_Sales]]&gt;=500,"C",Table1[[#This Row],[New_Sales]]&gt;=100,"D",Table1[[#This Row],[New_Sales]]&lt;100,"E")</f>
        <v>D</v>
      </c>
    </row>
    <row r="308" spans="1:16">
      <c r="A308" s="12">
        <v>307</v>
      </c>
      <c r="B308" s="12" t="s">
        <v>80</v>
      </c>
      <c r="C308" s="12" t="s">
        <v>104</v>
      </c>
      <c r="D308" s="12" t="s">
        <v>309</v>
      </c>
      <c r="E308" s="12" t="s">
        <v>120</v>
      </c>
      <c r="F308" s="12" t="s">
        <v>77</v>
      </c>
      <c r="G308" s="12" t="str">
        <f>VLOOKUP(Table1[[#This Row],[Category]],Code!$C$2:$D$5,2,0)</f>
        <v>O-102</v>
      </c>
      <c r="H308" s="12" t="s">
        <v>93</v>
      </c>
      <c r="I308" s="12" t="s">
        <v>405</v>
      </c>
      <c r="J308" s="12">
        <v>3</v>
      </c>
      <c r="K308" s="12">
        <v>0</v>
      </c>
      <c r="L308" s="13">
        <v>20.9208</v>
      </c>
      <c r="M308" s="12">
        <f>Table1[[#This Row],[Sales]]*Table1[[#This Row],[Discount]]</f>
        <v>0</v>
      </c>
      <c r="N308" s="12">
        <v>45.480000000000004</v>
      </c>
      <c r="O308" s="12">
        <f>Table1[[#This Row],[Quantity]]*$N$1</f>
        <v>450</v>
      </c>
      <c r="P308" s="12" t="str" cm="1">
        <f t="array" ref="P308">_xlfn.IFS(Table1[[#This Row],[New_Sales]]&gt;=2000,"A",Table1[[#This Row],[New_Sales]]&gt;=1000,"B",Table1[[#This Row],[New_Sales]]&gt;=500,"C",Table1[[#This Row],[New_Sales]]&gt;=100,"D",Table1[[#This Row],[New_Sales]]&lt;100,"E")</f>
        <v>D</v>
      </c>
    </row>
    <row r="309" spans="1:16">
      <c r="A309" s="12">
        <v>308</v>
      </c>
      <c r="B309" s="12" t="s">
        <v>80</v>
      </c>
      <c r="C309" s="12" t="s">
        <v>104</v>
      </c>
      <c r="D309" s="12" t="s">
        <v>309</v>
      </c>
      <c r="E309" s="12" t="s">
        <v>120</v>
      </c>
      <c r="F309" s="12" t="s">
        <v>77</v>
      </c>
      <c r="G309" s="12" t="str">
        <f>VLOOKUP(Table1[[#This Row],[Category]],Code!$C$2:$D$5,2,0)</f>
        <v>O-102</v>
      </c>
      <c r="H309" s="12" t="s">
        <v>88</v>
      </c>
      <c r="I309" s="12" t="s">
        <v>406</v>
      </c>
      <c r="J309" s="12">
        <v>6</v>
      </c>
      <c r="K309" s="12">
        <v>0</v>
      </c>
      <c r="L309" s="13">
        <v>83.867999999999967</v>
      </c>
      <c r="M309" s="12">
        <f>Table1[[#This Row],[Sales]]*Table1[[#This Row],[Discount]]</f>
        <v>0</v>
      </c>
      <c r="N309" s="12">
        <v>289.20000000000005</v>
      </c>
      <c r="O309" s="12">
        <f>Table1[[#This Row],[Quantity]]*$N$1</f>
        <v>900</v>
      </c>
      <c r="P309" s="12" t="str" cm="1">
        <f t="array" ref="P309">_xlfn.IFS(Table1[[#This Row],[New_Sales]]&gt;=2000,"A",Table1[[#This Row],[New_Sales]]&gt;=1000,"B",Table1[[#This Row],[New_Sales]]&gt;=500,"C",Table1[[#This Row],[New_Sales]]&gt;=100,"D",Table1[[#This Row],[New_Sales]]&lt;100,"E")</f>
        <v>C</v>
      </c>
    </row>
    <row r="310" spans="1:16">
      <c r="A310" s="12">
        <v>309</v>
      </c>
      <c r="B310" s="12" t="s">
        <v>134</v>
      </c>
      <c r="C310" s="12" t="s">
        <v>67</v>
      </c>
      <c r="D310" s="12" t="s">
        <v>176</v>
      </c>
      <c r="E310" s="12" t="s">
        <v>69</v>
      </c>
      <c r="F310" s="12" t="s">
        <v>77</v>
      </c>
      <c r="G310" s="12" t="str">
        <f>VLOOKUP(Table1[[#This Row],[Category]],Code!$C$2:$D$5,2,0)</f>
        <v>O-102</v>
      </c>
      <c r="H310" s="12" t="s">
        <v>88</v>
      </c>
      <c r="I310" s="12" t="s">
        <v>407</v>
      </c>
      <c r="J310" s="12">
        <v>1</v>
      </c>
      <c r="K310" s="12">
        <v>0</v>
      </c>
      <c r="L310" s="13">
        <v>2.0049000000000001</v>
      </c>
      <c r="M310" s="12">
        <f>Table1[[#This Row],[Sales]]*Table1[[#This Row],[Discount]]</f>
        <v>0</v>
      </c>
      <c r="N310" s="12">
        <v>4.8899999999999997</v>
      </c>
      <c r="O310" s="12">
        <f>Table1[[#This Row],[Quantity]]*$N$1</f>
        <v>150</v>
      </c>
      <c r="P310" s="12" t="str" cm="1">
        <f t="array" ref="P310">_xlfn.IFS(Table1[[#This Row],[New_Sales]]&gt;=2000,"A",Table1[[#This Row],[New_Sales]]&gt;=1000,"B",Table1[[#This Row],[New_Sales]]&gt;=500,"C",Table1[[#This Row],[New_Sales]]&gt;=100,"D",Table1[[#This Row],[New_Sales]]&lt;100,"E")</f>
        <v>D</v>
      </c>
    </row>
    <row r="311" spans="1:16">
      <c r="A311" s="12">
        <v>310</v>
      </c>
      <c r="B311" s="12" t="s">
        <v>66</v>
      </c>
      <c r="C311" s="12" t="s">
        <v>74</v>
      </c>
      <c r="D311" s="12" t="s">
        <v>214</v>
      </c>
      <c r="E311" s="12" t="s">
        <v>76</v>
      </c>
      <c r="F311" s="12" t="s">
        <v>70</v>
      </c>
      <c r="G311" s="12" t="str">
        <f>VLOOKUP(Table1[[#This Row],[Category]],Code!$C$2:$D$5,2,0)</f>
        <v>F-101</v>
      </c>
      <c r="H311" s="12" t="s">
        <v>86</v>
      </c>
      <c r="I311" s="12" t="s">
        <v>408</v>
      </c>
      <c r="J311" s="12">
        <v>4</v>
      </c>
      <c r="K311" s="12">
        <v>0.2</v>
      </c>
      <c r="L311" s="13">
        <v>3.5948000000000011</v>
      </c>
      <c r="M311" s="12">
        <f>Table1[[#This Row],[Sales]]*Table1[[#This Row],[Discount]]</f>
        <v>3.0272000000000006</v>
      </c>
      <c r="N311" s="12">
        <v>15.136000000000003</v>
      </c>
      <c r="O311" s="12">
        <f>Table1[[#This Row],[Quantity]]*$N$1</f>
        <v>600</v>
      </c>
      <c r="P311" s="12" t="str" cm="1">
        <f t="array" ref="P311">_xlfn.IFS(Table1[[#This Row],[New_Sales]]&gt;=2000,"A",Table1[[#This Row],[New_Sales]]&gt;=1000,"B",Table1[[#This Row],[New_Sales]]&gt;=500,"C",Table1[[#This Row],[New_Sales]]&gt;=100,"D",Table1[[#This Row],[New_Sales]]&lt;100,"E")</f>
        <v>C</v>
      </c>
    </row>
    <row r="312" spans="1:16">
      <c r="A312" s="12">
        <v>311</v>
      </c>
      <c r="B312" s="12" t="s">
        <v>66</v>
      </c>
      <c r="C312" s="12" t="s">
        <v>74</v>
      </c>
      <c r="D312" s="12" t="s">
        <v>214</v>
      </c>
      <c r="E312" s="12" t="s">
        <v>76</v>
      </c>
      <c r="F312" s="12" t="s">
        <v>70</v>
      </c>
      <c r="G312" s="12" t="str">
        <f>VLOOKUP(Table1[[#This Row],[Category]],Code!$C$2:$D$5,2,0)</f>
        <v>F-101</v>
      </c>
      <c r="H312" s="12" t="s">
        <v>72</v>
      </c>
      <c r="I312" s="12" t="s">
        <v>409</v>
      </c>
      <c r="J312" s="12">
        <v>2</v>
      </c>
      <c r="K312" s="12">
        <v>0.2</v>
      </c>
      <c r="L312" s="13">
        <v>52.511399999999981</v>
      </c>
      <c r="M312" s="12">
        <f>Table1[[#This Row],[Sales]]*Table1[[#This Row],[Discount]]</f>
        <v>93.353600000000014</v>
      </c>
      <c r="N312" s="12">
        <v>466.76800000000003</v>
      </c>
      <c r="O312" s="12">
        <f>Table1[[#This Row],[Quantity]]*$N$1</f>
        <v>300</v>
      </c>
      <c r="P312" s="12" t="str" cm="1">
        <f t="array" ref="P312">_xlfn.IFS(Table1[[#This Row],[New_Sales]]&gt;=2000,"A",Table1[[#This Row],[New_Sales]]&gt;=1000,"B",Table1[[#This Row],[New_Sales]]&gt;=500,"C",Table1[[#This Row],[New_Sales]]&gt;=100,"D",Table1[[#This Row],[New_Sales]]&lt;100,"E")</f>
        <v>D</v>
      </c>
    </row>
    <row r="313" spans="1:16">
      <c r="A313" s="12">
        <v>312</v>
      </c>
      <c r="B313" s="12" t="s">
        <v>66</v>
      </c>
      <c r="C313" s="12" t="s">
        <v>74</v>
      </c>
      <c r="D313" s="12" t="s">
        <v>214</v>
      </c>
      <c r="E313" s="12" t="s">
        <v>76</v>
      </c>
      <c r="F313" s="12" t="s">
        <v>70</v>
      </c>
      <c r="G313" s="12" t="str">
        <f>VLOOKUP(Table1[[#This Row],[Category]],Code!$C$2:$D$5,2,0)</f>
        <v>F-101</v>
      </c>
      <c r="H313" s="12" t="s">
        <v>86</v>
      </c>
      <c r="I313" s="12" t="s">
        <v>410</v>
      </c>
      <c r="J313" s="12">
        <v>1</v>
      </c>
      <c r="K313" s="12">
        <v>0.2</v>
      </c>
      <c r="L313" s="13">
        <v>1.7135999999999978</v>
      </c>
      <c r="M313" s="12">
        <f>Table1[[#This Row],[Sales]]*Table1[[#This Row],[Discount]]</f>
        <v>3.0464000000000002</v>
      </c>
      <c r="N313" s="12">
        <v>15.231999999999999</v>
      </c>
      <c r="O313" s="12">
        <f>Table1[[#This Row],[Quantity]]*$N$1</f>
        <v>150</v>
      </c>
      <c r="P313" s="12" t="str" cm="1">
        <f t="array" ref="P313">_xlfn.IFS(Table1[[#This Row],[New_Sales]]&gt;=2000,"A",Table1[[#This Row],[New_Sales]]&gt;=1000,"B",Table1[[#This Row],[New_Sales]]&gt;=500,"C",Table1[[#This Row],[New_Sales]]&gt;=100,"D",Table1[[#This Row],[New_Sales]]&lt;100,"E")</f>
        <v>D</v>
      </c>
    </row>
    <row r="314" spans="1:16">
      <c r="A314" s="12">
        <v>313</v>
      </c>
      <c r="B314" s="12" t="s">
        <v>66</v>
      </c>
      <c r="C314" s="12" t="s">
        <v>74</v>
      </c>
      <c r="D314" s="12" t="s">
        <v>214</v>
      </c>
      <c r="E314" s="12" t="s">
        <v>76</v>
      </c>
      <c r="F314" s="12" t="s">
        <v>77</v>
      </c>
      <c r="G314" s="12" t="str">
        <f>VLOOKUP(Table1[[#This Row],[Category]],Code!$C$2:$D$5,2,0)</f>
        <v>O-102</v>
      </c>
      <c r="H314" s="12" t="s">
        <v>78</v>
      </c>
      <c r="I314" s="12" t="s">
        <v>411</v>
      </c>
      <c r="J314" s="12">
        <v>3</v>
      </c>
      <c r="K314" s="12">
        <v>0.2</v>
      </c>
      <c r="L314" s="13">
        <v>2.0358000000000001</v>
      </c>
      <c r="M314" s="12">
        <f>Table1[[#This Row],[Sales]]*Table1[[#This Row],[Discount]]</f>
        <v>1.2528000000000001</v>
      </c>
      <c r="N314" s="12">
        <v>6.2640000000000002</v>
      </c>
      <c r="O314" s="12">
        <f>Table1[[#This Row],[Quantity]]*$N$1</f>
        <v>450</v>
      </c>
      <c r="P314" s="12" t="str" cm="1">
        <f t="array" ref="P314">_xlfn.IFS(Table1[[#This Row],[New_Sales]]&gt;=2000,"A",Table1[[#This Row],[New_Sales]]&gt;=1000,"B",Table1[[#This Row],[New_Sales]]&gt;=500,"C",Table1[[#This Row],[New_Sales]]&gt;=100,"D",Table1[[#This Row],[New_Sales]]&lt;100,"E")</f>
        <v>D</v>
      </c>
    </row>
    <row r="315" spans="1:16">
      <c r="A315" s="12">
        <v>314</v>
      </c>
      <c r="B315" s="12" t="s">
        <v>80</v>
      </c>
      <c r="C315" s="12" t="s">
        <v>74</v>
      </c>
      <c r="D315" s="12" t="s">
        <v>309</v>
      </c>
      <c r="E315" s="12" t="s">
        <v>120</v>
      </c>
      <c r="F315" s="12" t="s">
        <v>70</v>
      </c>
      <c r="G315" s="12" t="str">
        <f>VLOOKUP(Table1[[#This Row],[Category]],Code!$C$2:$D$5,2,0)</f>
        <v>F-101</v>
      </c>
      <c r="H315" s="12" t="s">
        <v>86</v>
      </c>
      <c r="I315" s="12" t="s">
        <v>412</v>
      </c>
      <c r="J315" s="12">
        <v>3</v>
      </c>
      <c r="K315" s="12">
        <v>0</v>
      </c>
      <c r="L315" s="13">
        <v>37.642200000000003</v>
      </c>
      <c r="M315" s="12">
        <f>Table1[[#This Row],[Sales]]*Table1[[#This Row],[Discount]]</f>
        <v>0</v>
      </c>
      <c r="N315" s="12">
        <v>87.539999999999992</v>
      </c>
      <c r="O315" s="12">
        <f>Table1[[#This Row],[Quantity]]*$N$1</f>
        <v>450</v>
      </c>
      <c r="P315" s="12" t="str" cm="1">
        <f t="array" ref="P315">_xlfn.IFS(Table1[[#This Row],[New_Sales]]&gt;=2000,"A",Table1[[#This Row],[New_Sales]]&gt;=1000,"B",Table1[[#This Row],[New_Sales]]&gt;=500,"C",Table1[[#This Row],[New_Sales]]&gt;=100,"D",Table1[[#This Row],[New_Sales]]&lt;100,"E")</f>
        <v>D</v>
      </c>
    </row>
    <row r="316" spans="1:16">
      <c r="A316" s="12">
        <v>315</v>
      </c>
      <c r="B316" s="12" t="s">
        <v>80</v>
      </c>
      <c r="C316" s="12" t="s">
        <v>74</v>
      </c>
      <c r="D316" s="12" t="s">
        <v>81</v>
      </c>
      <c r="E316" s="12" t="s">
        <v>69</v>
      </c>
      <c r="F316" s="12" t="s">
        <v>90</v>
      </c>
      <c r="G316" s="12" t="str">
        <f>VLOOKUP(Table1[[#This Row],[Category]],Code!$C$2:$D$5,2,0)</f>
        <v>T-103</v>
      </c>
      <c r="H316" s="12" t="s">
        <v>91</v>
      </c>
      <c r="I316" s="12" t="s">
        <v>413</v>
      </c>
      <c r="J316" s="12">
        <v>2</v>
      </c>
      <c r="K316" s="12">
        <v>0.2</v>
      </c>
      <c r="L316" s="13">
        <v>22.297999999999973</v>
      </c>
      <c r="M316" s="12">
        <f>Table1[[#This Row],[Sales]]*Table1[[#This Row],[Discount]]</f>
        <v>35.676800000000007</v>
      </c>
      <c r="N316" s="12">
        <v>178.38400000000001</v>
      </c>
      <c r="O316" s="12">
        <f>Table1[[#This Row],[Quantity]]*$N$1</f>
        <v>300</v>
      </c>
      <c r="P316" s="12" t="str" cm="1">
        <f t="array" ref="P316">_xlfn.IFS(Table1[[#This Row],[New_Sales]]&gt;=2000,"A",Table1[[#This Row],[New_Sales]]&gt;=1000,"B",Table1[[#This Row],[New_Sales]]&gt;=500,"C",Table1[[#This Row],[New_Sales]]&gt;=100,"D",Table1[[#This Row],[New_Sales]]&lt;100,"E")</f>
        <v>D</v>
      </c>
    </row>
    <row r="317" spans="1:16">
      <c r="A317" s="12">
        <v>316</v>
      </c>
      <c r="B317" s="12" t="s">
        <v>80</v>
      </c>
      <c r="C317" s="12" t="s">
        <v>74</v>
      </c>
      <c r="D317" s="12" t="s">
        <v>81</v>
      </c>
      <c r="E317" s="12" t="s">
        <v>69</v>
      </c>
      <c r="F317" s="12" t="s">
        <v>77</v>
      </c>
      <c r="G317" s="12" t="str">
        <f>VLOOKUP(Table1[[#This Row],[Category]],Code!$C$2:$D$5,2,0)</f>
        <v>O-102</v>
      </c>
      <c r="H317" s="12" t="s">
        <v>100</v>
      </c>
      <c r="I317" s="12" t="s">
        <v>414</v>
      </c>
      <c r="J317" s="12">
        <v>3</v>
      </c>
      <c r="K317" s="12">
        <v>0.2</v>
      </c>
      <c r="L317" s="13">
        <v>5.4432</v>
      </c>
      <c r="M317" s="12">
        <f>Table1[[#This Row],[Sales]]*Table1[[#This Row],[Discount]]</f>
        <v>3.1104000000000007</v>
      </c>
      <c r="N317" s="12">
        <v>15.552000000000003</v>
      </c>
      <c r="O317" s="12">
        <f>Table1[[#This Row],[Quantity]]*$N$1</f>
        <v>450</v>
      </c>
      <c r="P317" s="12" t="str" cm="1">
        <f t="array" ref="P317">_xlfn.IFS(Table1[[#This Row],[New_Sales]]&gt;=2000,"A",Table1[[#This Row],[New_Sales]]&gt;=1000,"B",Table1[[#This Row],[New_Sales]]&gt;=500,"C",Table1[[#This Row],[New_Sales]]&gt;=100,"D",Table1[[#This Row],[New_Sales]]&lt;100,"E")</f>
        <v>D</v>
      </c>
    </row>
    <row r="318" spans="1:16">
      <c r="A318" s="12">
        <v>317</v>
      </c>
      <c r="B318" s="12" t="s">
        <v>134</v>
      </c>
      <c r="C318" s="12" t="s">
        <v>74</v>
      </c>
      <c r="D318" s="12" t="s">
        <v>119</v>
      </c>
      <c r="E318" s="12" t="s">
        <v>120</v>
      </c>
      <c r="F318" s="12" t="s">
        <v>77</v>
      </c>
      <c r="G318" s="12" t="str">
        <f>VLOOKUP(Table1[[#This Row],[Category]],Code!$C$2:$D$5,2,0)</f>
        <v>O-102</v>
      </c>
      <c r="H318" s="12" t="s">
        <v>88</v>
      </c>
      <c r="I318" s="12" t="s">
        <v>415</v>
      </c>
      <c r="J318" s="12">
        <v>4</v>
      </c>
      <c r="K318" s="12">
        <v>0.2</v>
      </c>
      <c r="L318" s="13">
        <v>8.674399999999995</v>
      </c>
      <c r="M318" s="12">
        <f>Table1[[#This Row],[Sales]]*Table1[[#This Row],[Discount]]</f>
        <v>19.827200000000005</v>
      </c>
      <c r="N318" s="12">
        <v>99.13600000000001</v>
      </c>
      <c r="O318" s="12">
        <f>Table1[[#This Row],[Quantity]]*$N$1</f>
        <v>600</v>
      </c>
      <c r="P318" s="12" t="str" cm="1">
        <f t="array" ref="P318">_xlfn.IFS(Table1[[#This Row],[New_Sales]]&gt;=2000,"A",Table1[[#This Row],[New_Sales]]&gt;=1000,"B",Table1[[#This Row],[New_Sales]]&gt;=500,"C",Table1[[#This Row],[New_Sales]]&gt;=100,"D",Table1[[#This Row],[New_Sales]]&lt;100,"E")</f>
        <v>C</v>
      </c>
    </row>
    <row r="319" spans="1:16">
      <c r="A319" s="12">
        <v>318</v>
      </c>
      <c r="B319" s="12" t="s">
        <v>80</v>
      </c>
      <c r="C319" s="12" t="s">
        <v>104</v>
      </c>
      <c r="D319" s="12" t="s">
        <v>158</v>
      </c>
      <c r="E319" s="12" t="s">
        <v>120</v>
      </c>
      <c r="F319" s="12" t="s">
        <v>70</v>
      </c>
      <c r="G319" s="12" t="str">
        <f>VLOOKUP(Table1[[#This Row],[Category]],Code!$C$2:$D$5,2,0)</f>
        <v>F-101</v>
      </c>
      <c r="H319" s="12" t="s">
        <v>72</v>
      </c>
      <c r="I319" s="12" t="s">
        <v>416</v>
      </c>
      <c r="J319" s="12">
        <v>1</v>
      </c>
      <c r="K319" s="12">
        <v>0.1</v>
      </c>
      <c r="L319" s="13">
        <v>24.156800000000004</v>
      </c>
      <c r="M319" s="12">
        <f>Table1[[#This Row],[Sales]]*Table1[[#This Row],[Discount]]</f>
        <v>13.588200000000001</v>
      </c>
      <c r="N319" s="12">
        <v>135.88200000000001</v>
      </c>
      <c r="O319" s="12">
        <f>Table1[[#This Row],[Quantity]]*$N$1</f>
        <v>150</v>
      </c>
      <c r="P319" s="12" t="str" cm="1">
        <f t="array" ref="P319">_xlfn.IFS(Table1[[#This Row],[New_Sales]]&gt;=2000,"A",Table1[[#This Row],[New_Sales]]&gt;=1000,"B",Table1[[#This Row],[New_Sales]]&gt;=500,"C",Table1[[#This Row],[New_Sales]]&gt;=100,"D",Table1[[#This Row],[New_Sales]]&lt;100,"E")</f>
        <v>D</v>
      </c>
    </row>
    <row r="320" spans="1:16">
      <c r="A320" s="12">
        <v>319</v>
      </c>
      <c r="B320" s="12" t="s">
        <v>80</v>
      </c>
      <c r="C320" s="12" t="s">
        <v>104</v>
      </c>
      <c r="D320" s="12" t="s">
        <v>158</v>
      </c>
      <c r="E320" s="12" t="s">
        <v>120</v>
      </c>
      <c r="F320" s="12" t="s">
        <v>90</v>
      </c>
      <c r="G320" s="12" t="str">
        <f>VLOOKUP(Table1[[#This Row],[Category]],Code!$C$2:$D$5,2,0)</f>
        <v>T-103</v>
      </c>
      <c r="H320" s="12" t="s">
        <v>277</v>
      </c>
      <c r="I320" s="12" t="s">
        <v>417</v>
      </c>
      <c r="J320" s="12">
        <v>2</v>
      </c>
      <c r="K320" s="12">
        <v>0</v>
      </c>
      <c r="L320" s="13">
        <v>1995.99</v>
      </c>
      <c r="M320" s="12">
        <f>Table1[[#This Row],[Sales]]*Table1[[#This Row],[Discount]]</f>
        <v>0</v>
      </c>
      <c r="N320" s="12">
        <v>3991.98</v>
      </c>
      <c r="O320" s="12">
        <f>Table1[[#This Row],[Quantity]]*$N$1</f>
        <v>300</v>
      </c>
      <c r="P320" s="12" t="str" cm="1">
        <f t="array" ref="P320">_xlfn.IFS(Table1[[#This Row],[New_Sales]]&gt;=2000,"A",Table1[[#This Row],[New_Sales]]&gt;=1000,"B",Table1[[#This Row],[New_Sales]]&gt;=500,"C",Table1[[#This Row],[New_Sales]]&gt;=100,"D",Table1[[#This Row],[New_Sales]]&lt;100,"E")</f>
        <v>D</v>
      </c>
    </row>
    <row r="321" spans="1:16">
      <c r="A321" s="12">
        <v>320</v>
      </c>
      <c r="B321" s="12" t="s">
        <v>80</v>
      </c>
      <c r="C321" s="12" t="s">
        <v>104</v>
      </c>
      <c r="D321" s="12" t="s">
        <v>158</v>
      </c>
      <c r="E321" s="12" t="s">
        <v>120</v>
      </c>
      <c r="F321" s="12" t="s">
        <v>90</v>
      </c>
      <c r="G321" s="12" t="str">
        <f>VLOOKUP(Table1[[#This Row],[Category]],Code!$C$2:$D$5,2,0)</f>
        <v>T-103</v>
      </c>
      <c r="H321" s="12" t="s">
        <v>91</v>
      </c>
      <c r="I321" s="12" t="s">
        <v>142</v>
      </c>
      <c r="J321" s="12">
        <v>6</v>
      </c>
      <c r="K321" s="12">
        <v>0</v>
      </c>
      <c r="L321" s="13">
        <v>80.022599999999997</v>
      </c>
      <c r="M321" s="12">
        <f>Table1[[#This Row],[Sales]]*Table1[[#This Row],[Discount]]</f>
        <v>0</v>
      </c>
      <c r="N321" s="12">
        <v>275.94</v>
      </c>
      <c r="O321" s="12">
        <f>Table1[[#This Row],[Quantity]]*$N$1</f>
        <v>900</v>
      </c>
      <c r="P321" s="12" t="str" cm="1">
        <f t="array" ref="P321">_xlfn.IFS(Table1[[#This Row],[New_Sales]]&gt;=2000,"A",Table1[[#This Row],[New_Sales]]&gt;=1000,"B",Table1[[#This Row],[New_Sales]]&gt;=500,"C",Table1[[#This Row],[New_Sales]]&gt;=100,"D",Table1[[#This Row],[New_Sales]]&lt;100,"E")</f>
        <v>C</v>
      </c>
    </row>
    <row r="322" spans="1:16">
      <c r="A322" s="12">
        <v>321</v>
      </c>
      <c r="B322" s="12" t="s">
        <v>80</v>
      </c>
      <c r="C322" s="12" t="s">
        <v>104</v>
      </c>
      <c r="D322" s="12" t="s">
        <v>158</v>
      </c>
      <c r="E322" s="12" t="s">
        <v>120</v>
      </c>
      <c r="F322" s="12" t="s">
        <v>90</v>
      </c>
      <c r="G322" s="12" t="str">
        <f>VLOOKUP(Table1[[#This Row],[Category]],Code!$C$2:$D$5,2,0)</f>
        <v>T-103</v>
      </c>
      <c r="H322" s="12" t="s">
        <v>123</v>
      </c>
      <c r="I322" s="12" t="s">
        <v>418</v>
      </c>
      <c r="J322" s="12">
        <v>4</v>
      </c>
      <c r="K322" s="12">
        <v>0</v>
      </c>
      <c r="L322" s="13">
        <v>129.6</v>
      </c>
      <c r="M322" s="12">
        <f>Table1[[#This Row],[Sales]]*Table1[[#This Row],[Discount]]</f>
        <v>0</v>
      </c>
      <c r="N322" s="12">
        <v>360</v>
      </c>
      <c r="O322" s="12">
        <f>Table1[[#This Row],[Quantity]]*$N$1</f>
        <v>600</v>
      </c>
      <c r="P322" s="12" t="str" cm="1">
        <f t="array" ref="P322">_xlfn.IFS(Table1[[#This Row],[New_Sales]]&gt;=2000,"A",Table1[[#This Row],[New_Sales]]&gt;=1000,"B",Table1[[#This Row],[New_Sales]]&gt;=500,"C",Table1[[#This Row],[New_Sales]]&gt;=100,"D",Table1[[#This Row],[New_Sales]]&lt;100,"E")</f>
        <v>C</v>
      </c>
    </row>
    <row r="323" spans="1:16">
      <c r="A323" s="12">
        <v>322</v>
      </c>
      <c r="B323" s="12" t="s">
        <v>80</v>
      </c>
      <c r="C323" s="12" t="s">
        <v>104</v>
      </c>
      <c r="D323" s="12" t="s">
        <v>158</v>
      </c>
      <c r="E323" s="12" t="s">
        <v>120</v>
      </c>
      <c r="F323" s="12" t="s">
        <v>77</v>
      </c>
      <c r="G323" s="12" t="str">
        <f>VLOOKUP(Table1[[#This Row],[Category]],Code!$C$2:$D$5,2,0)</f>
        <v>O-102</v>
      </c>
      <c r="H323" s="12" t="s">
        <v>84</v>
      </c>
      <c r="I323" s="12" t="s">
        <v>240</v>
      </c>
      <c r="J323" s="12">
        <v>1</v>
      </c>
      <c r="K323" s="12">
        <v>0</v>
      </c>
      <c r="L323" s="13">
        <v>13.070999999999998</v>
      </c>
      <c r="M323" s="12">
        <f>Table1[[#This Row],[Sales]]*Table1[[#This Row],[Discount]]</f>
        <v>0</v>
      </c>
      <c r="N323" s="12">
        <v>43.57</v>
      </c>
      <c r="O323" s="12">
        <f>Table1[[#This Row],[Quantity]]*$N$1</f>
        <v>150</v>
      </c>
      <c r="P323" s="12" t="str" cm="1">
        <f t="array" ref="P323">_xlfn.IFS(Table1[[#This Row],[New_Sales]]&gt;=2000,"A",Table1[[#This Row],[New_Sales]]&gt;=1000,"B",Table1[[#This Row],[New_Sales]]&gt;=500,"C",Table1[[#This Row],[New_Sales]]&gt;=100,"D",Table1[[#This Row],[New_Sales]]&lt;100,"E")</f>
        <v>D</v>
      </c>
    </row>
    <row r="324" spans="1:16">
      <c r="A324" s="12">
        <v>323</v>
      </c>
      <c r="B324" s="12" t="s">
        <v>80</v>
      </c>
      <c r="C324" s="12" t="s">
        <v>74</v>
      </c>
      <c r="D324" s="12" t="s">
        <v>75</v>
      </c>
      <c r="E324" s="12" t="s">
        <v>76</v>
      </c>
      <c r="F324" s="12" t="s">
        <v>77</v>
      </c>
      <c r="G324" s="12" t="str">
        <f>VLOOKUP(Table1[[#This Row],[Category]],Code!$C$2:$D$5,2,0)</f>
        <v>O-102</v>
      </c>
      <c r="H324" s="12" t="s">
        <v>159</v>
      </c>
      <c r="I324" s="12" t="s">
        <v>419</v>
      </c>
      <c r="J324" s="12">
        <v>2</v>
      </c>
      <c r="K324" s="12">
        <v>0</v>
      </c>
      <c r="L324" s="13">
        <v>3.58</v>
      </c>
      <c r="M324" s="12">
        <f>Table1[[#This Row],[Sales]]*Table1[[#This Row],[Discount]]</f>
        <v>0</v>
      </c>
      <c r="N324" s="12">
        <v>7.16</v>
      </c>
      <c r="O324" s="12">
        <f>Table1[[#This Row],[Quantity]]*$N$1</f>
        <v>300</v>
      </c>
      <c r="P324" s="12" t="str" cm="1">
        <f t="array" ref="P324">_xlfn.IFS(Table1[[#This Row],[New_Sales]]&gt;=2000,"A",Table1[[#This Row],[New_Sales]]&gt;=1000,"B",Table1[[#This Row],[New_Sales]]&gt;=500,"C",Table1[[#This Row],[New_Sales]]&gt;=100,"D",Table1[[#This Row],[New_Sales]]&lt;100,"E")</f>
        <v>D</v>
      </c>
    </row>
    <row r="325" spans="1:16">
      <c r="A325" s="12">
        <v>324</v>
      </c>
      <c r="B325" s="12" t="s">
        <v>80</v>
      </c>
      <c r="C325" s="12" t="s">
        <v>74</v>
      </c>
      <c r="D325" s="12" t="s">
        <v>75</v>
      </c>
      <c r="E325" s="12" t="s">
        <v>76</v>
      </c>
      <c r="F325" s="12" t="s">
        <v>77</v>
      </c>
      <c r="G325" s="12" t="str">
        <f>VLOOKUP(Table1[[#This Row],[Category]],Code!$C$2:$D$5,2,0)</f>
        <v>O-102</v>
      </c>
      <c r="H325" s="12" t="s">
        <v>93</v>
      </c>
      <c r="I325" s="12" t="s">
        <v>395</v>
      </c>
      <c r="J325" s="12">
        <v>6</v>
      </c>
      <c r="K325" s="12">
        <v>0.2</v>
      </c>
      <c r="L325" s="13">
        <v>81.744</v>
      </c>
      <c r="M325" s="12">
        <f>Table1[[#This Row],[Sales]]*Table1[[#This Row],[Discount]]</f>
        <v>50.304000000000002</v>
      </c>
      <c r="N325" s="12">
        <v>251.52</v>
      </c>
      <c r="O325" s="12">
        <f>Table1[[#This Row],[Quantity]]*$N$1</f>
        <v>900</v>
      </c>
      <c r="P325" s="12" t="str" cm="1">
        <f t="array" ref="P325">_xlfn.IFS(Table1[[#This Row],[New_Sales]]&gt;=2000,"A",Table1[[#This Row],[New_Sales]]&gt;=1000,"B",Table1[[#This Row],[New_Sales]]&gt;=500,"C",Table1[[#This Row],[New_Sales]]&gt;=100,"D",Table1[[#This Row],[New_Sales]]&lt;100,"E")</f>
        <v>C</v>
      </c>
    </row>
    <row r="326" spans="1:16">
      <c r="A326" s="12">
        <v>325</v>
      </c>
      <c r="B326" s="12" t="s">
        <v>80</v>
      </c>
      <c r="C326" s="12" t="s">
        <v>74</v>
      </c>
      <c r="D326" s="12" t="s">
        <v>75</v>
      </c>
      <c r="E326" s="12" t="s">
        <v>76</v>
      </c>
      <c r="F326" s="12" t="s">
        <v>90</v>
      </c>
      <c r="G326" s="12" t="str">
        <f>VLOOKUP(Table1[[#This Row],[Category]],Code!$C$2:$D$5,2,0)</f>
        <v>T-103</v>
      </c>
      <c r="H326" s="12" t="s">
        <v>123</v>
      </c>
      <c r="I326" s="12" t="s">
        <v>420</v>
      </c>
      <c r="J326" s="12">
        <v>1</v>
      </c>
      <c r="K326" s="12">
        <v>0</v>
      </c>
      <c r="L326" s="13">
        <v>34.996499999999997</v>
      </c>
      <c r="M326" s="12">
        <f>Table1[[#This Row],[Sales]]*Table1[[#This Row],[Discount]]</f>
        <v>0</v>
      </c>
      <c r="N326" s="12">
        <v>99.99</v>
      </c>
      <c r="O326" s="12">
        <f>Table1[[#This Row],[Quantity]]*$N$1</f>
        <v>150</v>
      </c>
      <c r="P326" s="12" t="str" cm="1">
        <f t="array" ref="P326">_xlfn.IFS(Table1[[#This Row],[New_Sales]]&gt;=2000,"A",Table1[[#This Row],[New_Sales]]&gt;=1000,"B",Table1[[#This Row],[New_Sales]]&gt;=500,"C",Table1[[#This Row],[New_Sales]]&gt;=100,"D",Table1[[#This Row],[New_Sales]]&lt;100,"E")</f>
        <v>D</v>
      </c>
    </row>
    <row r="327" spans="1:16">
      <c r="A327" s="12">
        <v>326</v>
      </c>
      <c r="B327" s="12" t="s">
        <v>66</v>
      </c>
      <c r="C327" s="12" t="s">
        <v>74</v>
      </c>
      <c r="D327" s="12" t="s">
        <v>180</v>
      </c>
      <c r="E327" s="12" t="s">
        <v>69</v>
      </c>
      <c r="F327" s="12" t="s">
        <v>70</v>
      </c>
      <c r="G327" s="12" t="str">
        <f>VLOOKUP(Table1[[#This Row],[Category]],Code!$C$2:$D$5,2,0)</f>
        <v>F-101</v>
      </c>
      <c r="H327" s="12" t="s">
        <v>86</v>
      </c>
      <c r="I327" s="12" t="s">
        <v>421</v>
      </c>
      <c r="J327" s="12">
        <v>1</v>
      </c>
      <c r="K327" s="12">
        <v>0.2</v>
      </c>
      <c r="L327" s="13">
        <v>0.99949999999999894</v>
      </c>
      <c r="M327" s="12">
        <f>Table1[[#This Row],[Sales]]*Table1[[#This Row],[Discount]]</f>
        <v>3.1983999999999999</v>
      </c>
      <c r="N327" s="12">
        <v>15.991999999999999</v>
      </c>
      <c r="O327" s="12">
        <f>Table1[[#This Row],[Quantity]]*$N$1</f>
        <v>150</v>
      </c>
      <c r="P327" s="12" t="str" cm="1">
        <f t="array" ref="P327">_xlfn.IFS(Table1[[#This Row],[New_Sales]]&gt;=2000,"A",Table1[[#This Row],[New_Sales]]&gt;=1000,"B",Table1[[#This Row],[New_Sales]]&gt;=500,"C",Table1[[#This Row],[New_Sales]]&gt;=100,"D",Table1[[#This Row],[New_Sales]]&lt;100,"E")</f>
        <v>D</v>
      </c>
    </row>
    <row r="328" spans="1:16">
      <c r="A328" s="12">
        <v>327</v>
      </c>
      <c r="B328" s="12" t="s">
        <v>134</v>
      </c>
      <c r="C328" s="12" t="s">
        <v>67</v>
      </c>
      <c r="D328" s="12" t="s">
        <v>119</v>
      </c>
      <c r="E328" s="12" t="s">
        <v>120</v>
      </c>
      <c r="F328" s="12" t="s">
        <v>90</v>
      </c>
      <c r="G328" s="12" t="str">
        <f>VLOOKUP(Table1[[#This Row],[Category]],Code!$C$2:$D$5,2,0)</f>
        <v>T-103</v>
      </c>
      <c r="H328" s="12" t="s">
        <v>91</v>
      </c>
      <c r="I328" s="12" t="s">
        <v>422</v>
      </c>
      <c r="J328" s="12">
        <v>3</v>
      </c>
      <c r="K328" s="12">
        <v>0.4</v>
      </c>
      <c r="L328" s="13">
        <v>-67.876199999999997</v>
      </c>
      <c r="M328" s="12">
        <f>Table1[[#This Row],[Sales]]*Table1[[#This Row],[Discount]]</f>
        <v>116.35920000000002</v>
      </c>
      <c r="N328" s="12">
        <v>290.89800000000002</v>
      </c>
      <c r="O328" s="12">
        <f>Table1[[#This Row],[Quantity]]*$N$1</f>
        <v>450</v>
      </c>
      <c r="P328" s="12" t="str" cm="1">
        <f t="array" ref="P328">_xlfn.IFS(Table1[[#This Row],[New_Sales]]&gt;=2000,"A",Table1[[#This Row],[New_Sales]]&gt;=1000,"B",Table1[[#This Row],[New_Sales]]&gt;=500,"C",Table1[[#This Row],[New_Sales]]&gt;=100,"D",Table1[[#This Row],[New_Sales]]&lt;100,"E")</f>
        <v>D</v>
      </c>
    </row>
    <row r="329" spans="1:16">
      <c r="A329" s="12">
        <v>328</v>
      </c>
      <c r="B329" s="12" t="s">
        <v>134</v>
      </c>
      <c r="C329" s="12" t="s">
        <v>67</v>
      </c>
      <c r="D329" s="12" t="s">
        <v>119</v>
      </c>
      <c r="E329" s="12" t="s">
        <v>120</v>
      </c>
      <c r="F329" s="12" t="s">
        <v>77</v>
      </c>
      <c r="G329" s="12" t="str">
        <f>VLOOKUP(Table1[[#This Row],[Category]],Code!$C$2:$D$5,2,0)</f>
        <v>O-102</v>
      </c>
      <c r="H329" s="12" t="s">
        <v>84</v>
      </c>
      <c r="I329" s="12" t="s">
        <v>423</v>
      </c>
      <c r="J329" s="12">
        <v>2</v>
      </c>
      <c r="K329" s="12">
        <v>0.2</v>
      </c>
      <c r="L329" s="13">
        <v>3.3889999999999993</v>
      </c>
      <c r="M329" s="12">
        <f>Table1[[#This Row],[Sales]]*Table1[[#This Row],[Discount]]</f>
        <v>10.844800000000001</v>
      </c>
      <c r="N329" s="12">
        <v>54.224000000000004</v>
      </c>
      <c r="O329" s="12">
        <f>Table1[[#This Row],[Quantity]]*$N$1</f>
        <v>300</v>
      </c>
      <c r="P329" s="12" t="str" cm="1">
        <f t="array" ref="P329">_xlfn.IFS(Table1[[#This Row],[New_Sales]]&gt;=2000,"A",Table1[[#This Row],[New_Sales]]&gt;=1000,"B",Table1[[#This Row],[New_Sales]]&gt;=500,"C",Table1[[#This Row],[New_Sales]]&gt;=100,"D",Table1[[#This Row],[New_Sales]]&lt;100,"E")</f>
        <v>D</v>
      </c>
    </row>
    <row r="330" spans="1:16">
      <c r="A330" s="12">
        <v>329</v>
      </c>
      <c r="B330" s="12" t="s">
        <v>134</v>
      </c>
      <c r="C330" s="12" t="s">
        <v>67</v>
      </c>
      <c r="D330" s="12" t="s">
        <v>119</v>
      </c>
      <c r="E330" s="12" t="s">
        <v>120</v>
      </c>
      <c r="F330" s="12" t="s">
        <v>70</v>
      </c>
      <c r="G330" s="12" t="str">
        <f>VLOOKUP(Table1[[#This Row],[Category]],Code!$C$2:$D$5,2,0)</f>
        <v>F-101</v>
      </c>
      <c r="H330" s="12" t="s">
        <v>72</v>
      </c>
      <c r="I330" s="12" t="s">
        <v>424</v>
      </c>
      <c r="J330" s="12">
        <v>4</v>
      </c>
      <c r="K330" s="12">
        <v>0.3</v>
      </c>
      <c r="L330" s="13">
        <v>-258.50160000000011</v>
      </c>
      <c r="M330" s="12">
        <f>Table1[[#This Row],[Sales]]*Table1[[#This Row],[Discount]]</f>
        <v>236.0232</v>
      </c>
      <c r="N330" s="12">
        <v>786.74400000000003</v>
      </c>
      <c r="O330" s="12">
        <f>Table1[[#This Row],[Quantity]]*$N$1</f>
        <v>600</v>
      </c>
      <c r="P330" s="12" t="str" cm="1">
        <f t="array" ref="P330">_xlfn.IFS(Table1[[#This Row],[New_Sales]]&gt;=2000,"A",Table1[[#This Row],[New_Sales]]&gt;=1000,"B",Table1[[#This Row],[New_Sales]]&gt;=500,"C",Table1[[#This Row],[New_Sales]]&gt;=100,"D",Table1[[#This Row],[New_Sales]]&lt;100,"E")</f>
        <v>C</v>
      </c>
    </row>
    <row r="331" spans="1:16">
      <c r="A331" s="12">
        <v>330</v>
      </c>
      <c r="B331" s="12" t="s">
        <v>134</v>
      </c>
      <c r="C331" s="12" t="s">
        <v>67</v>
      </c>
      <c r="D331" s="12" t="s">
        <v>119</v>
      </c>
      <c r="E331" s="12" t="s">
        <v>120</v>
      </c>
      <c r="F331" s="12" t="s">
        <v>77</v>
      </c>
      <c r="G331" s="12" t="str">
        <f>VLOOKUP(Table1[[#This Row],[Category]],Code!$C$2:$D$5,2,0)</f>
        <v>O-102</v>
      </c>
      <c r="H331" s="12" t="s">
        <v>78</v>
      </c>
      <c r="I331" s="12" t="s">
        <v>425</v>
      </c>
      <c r="J331" s="12">
        <v>10</v>
      </c>
      <c r="K331" s="12">
        <v>0.2</v>
      </c>
      <c r="L331" s="13">
        <v>33.830999999999989</v>
      </c>
      <c r="M331" s="12">
        <f>Table1[[#This Row],[Sales]]*Table1[[#This Row],[Discount]]</f>
        <v>20.048000000000002</v>
      </c>
      <c r="N331" s="12">
        <v>100.24000000000001</v>
      </c>
      <c r="O331" s="12">
        <f>Table1[[#This Row],[Quantity]]*$N$1</f>
        <v>1500</v>
      </c>
      <c r="P331" s="12" t="str" cm="1">
        <f t="array" ref="P331">_xlfn.IFS(Table1[[#This Row],[New_Sales]]&gt;=2000,"A",Table1[[#This Row],[New_Sales]]&gt;=1000,"B",Table1[[#This Row],[New_Sales]]&gt;=500,"C",Table1[[#This Row],[New_Sales]]&gt;=100,"D",Table1[[#This Row],[New_Sales]]&lt;100,"E")</f>
        <v>B</v>
      </c>
    </row>
    <row r="332" spans="1:16">
      <c r="A332" s="12">
        <v>331</v>
      </c>
      <c r="B332" s="12" t="s">
        <v>134</v>
      </c>
      <c r="C332" s="12" t="s">
        <v>67</v>
      </c>
      <c r="D332" s="12" t="s">
        <v>119</v>
      </c>
      <c r="E332" s="12" t="s">
        <v>120</v>
      </c>
      <c r="F332" s="12" t="s">
        <v>77</v>
      </c>
      <c r="G332" s="12" t="str">
        <f>VLOOKUP(Table1[[#This Row],[Category]],Code!$C$2:$D$5,2,0)</f>
        <v>O-102</v>
      </c>
      <c r="H332" s="12" t="s">
        <v>93</v>
      </c>
      <c r="I332" s="12" t="s">
        <v>426</v>
      </c>
      <c r="J332" s="12">
        <v>6</v>
      </c>
      <c r="K332" s="12">
        <v>0.7</v>
      </c>
      <c r="L332" s="13">
        <v>-27.693600000000004</v>
      </c>
      <c r="M332" s="12">
        <f>Table1[[#This Row],[Sales]]*Table1[[#This Row],[Discount]]</f>
        <v>26.434800000000006</v>
      </c>
      <c r="N332" s="12">
        <v>37.76400000000001</v>
      </c>
      <c r="O332" s="12">
        <f>Table1[[#This Row],[Quantity]]*$N$1</f>
        <v>900</v>
      </c>
      <c r="P332" s="12" t="str" cm="1">
        <f t="array" ref="P332">_xlfn.IFS(Table1[[#This Row],[New_Sales]]&gt;=2000,"A",Table1[[#This Row],[New_Sales]]&gt;=1000,"B",Table1[[#This Row],[New_Sales]]&gt;=500,"C",Table1[[#This Row],[New_Sales]]&gt;=100,"D",Table1[[#This Row],[New_Sales]]&lt;100,"E")</f>
        <v>C</v>
      </c>
    </row>
    <row r="333" spans="1:16">
      <c r="A333" s="12">
        <v>332</v>
      </c>
      <c r="B333" s="12" t="s">
        <v>66</v>
      </c>
      <c r="C333" s="12" t="s">
        <v>67</v>
      </c>
      <c r="D333" s="12" t="s">
        <v>119</v>
      </c>
      <c r="E333" s="12" t="s">
        <v>120</v>
      </c>
      <c r="F333" s="12" t="s">
        <v>90</v>
      </c>
      <c r="G333" s="12" t="str">
        <f>VLOOKUP(Table1[[#This Row],[Category]],Code!$C$2:$D$5,2,0)</f>
        <v>T-103</v>
      </c>
      <c r="H333" s="12" t="s">
        <v>91</v>
      </c>
      <c r="I333" s="12" t="s">
        <v>427</v>
      </c>
      <c r="J333" s="12">
        <v>2</v>
      </c>
      <c r="K333" s="12">
        <v>0.4</v>
      </c>
      <c r="L333" s="13">
        <v>-20.700000000000003</v>
      </c>
      <c r="M333" s="12">
        <f>Table1[[#This Row],[Sales]]*Table1[[#This Row],[Discount]]</f>
        <v>33.119999999999997</v>
      </c>
      <c r="N333" s="12">
        <v>82.8</v>
      </c>
      <c r="O333" s="12">
        <f>Table1[[#This Row],[Quantity]]*$N$1</f>
        <v>300</v>
      </c>
      <c r="P333" s="12" t="str" cm="1">
        <f t="array" ref="P333">_xlfn.IFS(Table1[[#This Row],[New_Sales]]&gt;=2000,"A",Table1[[#This Row],[New_Sales]]&gt;=1000,"B",Table1[[#This Row],[New_Sales]]&gt;=500,"C",Table1[[#This Row],[New_Sales]]&gt;=100,"D",Table1[[#This Row],[New_Sales]]&lt;100,"E")</f>
        <v>D</v>
      </c>
    </row>
    <row r="334" spans="1:16">
      <c r="A334" s="12">
        <v>333</v>
      </c>
      <c r="B334" s="12" t="s">
        <v>66</v>
      </c>
      <c r="C334" s="12" t="s">
        <v>67</v>
      </c>
      <c r="D334" s="12" t="s">
        <v>119</v>
      </c>
      <c r="E334" s="12" t="s">
        <v>120</v>
      </c>
      <c r="F334" s="12" t="s">
        <v>77</v>
      </c>
      <c r="G334" s="12" t="str">
        <f>VLOOKUP(Table1[[#This Row],[Category]],Code!$C$2:$D$5,2,0)</f>
        <v>O-102</v>
      </c>
      <c r="H334" s="12" t="s">
        <v>93</v>
      </c>
      <c r="I334" s="12" t="s">
        <v>428</v>
      </c>
      <c r="J334" s="12">
        <v>2</v>
      </c>
      <c r="K334" s="12">
        <v>0.7</v>
      </c>
      <c r="L334" s="13">
        <v>-13.815999999999995</v>
      </c>
      <c r="M334" s="12">
        <f>Table1[[#This Row],[Sales]]*Table1[[#This Row],[Discount]]</f>
        <v>14.506800000000002</v>
      </c>
      <c r="N334" s="12">
        <v>20.724000000000004</v>
      </c>
      <c r="O334" s="12">
        <f>Table1[[#This Row],[Quantity]]*$N$1</f>
        <v>300</v>
      </c>
      <c r="P334" s="12" t="str" cm="1">
        <f t="array" ref="P334">_xlfn.IFS(Table1[[#This Row],[New_Sales]]&gt;=2000,"A",Table1[[#This Row],[New_Sales]]&gt;=1000,"B",Table1[[#This Row],[New_Sales]]&gt;=500,"C",Table1[[#This Row],[New_Sales]]&gt;=100,"D",Table1[[#This Row],[New_Sales]]&lt;100,"E")</f>
        <v>D</v>
      </c>
    </row>
    <row r="335" spans="1:16">
      <c r="A335" s="12">
        <v>334</v>
      </c>
      <c r="B335" s="12" t="s">
        <v>66</v>
      </c>
      <c r="C335" s="12" t="s">
        <v>67</v>
      </c>
      <c r="D335" s="12" t="s">
        <v>119</v>
      </c>
      <c r="E335" s="12" t="s">
        <v>120</v>
      </c>
      <c r="F335" s="12" t="s">
        <v>77</v>
      </c>
      <c r="G335" s="12" t="str">
        <f>VLOOKUP(Table1[[#This Row],[Category]],Code!$C$2:$D$5,2,0)</f>
        <v>O-102</v>
      </c>
      <c r="H335" s="12" t="s">
        <v>93</v>
      </c>
      <c r="I335" s="12" t="s">
        <v>429</v>
      </c>
      <c r="J335" s="12">
        <v>3</v>
      </c>
      <c r="K335" s="12">
        <v>0.7</v>
      </c>
      <c r="L335" s="13">
        <v>-3.4271999999999991</v>
      </c>
      <c r="M335" s="12">
        <f>Table1[[#This Row],[Sales]]*Table1[[#This Row],[Discount]]</f>
        <v>3.4272000000000005</v>
      </c>
      <c r="N335" s="12">
        <v>4.8960000000000008</v>
      </c>
      <c r="O335" s="12">
        <f>Table1[[#This Row],[Quantity]]*$N$1</f>
        <v>450</v>
      </c>
      <c r="P335" s="12" t="str" cm="1">
        <f t="array" ref="P335">_xlfn.IFS(Table1[[#This Row],[New_Sales]]&gt;=2000,"A",Table1[[#This Row],[New_Sales]]&gt;=1000,"B",Table1[[#This Row],[New_Sales]]&gt;=500,"C",Table1[[#This Row],[New_Sales]]&gt;=100,"D",Table1[[#This Row],[New_Sales]]&lt;100,"E")</f>
        <v>D</v>
      </c>
    </row>
    <row r="336" spans="1:16">
      <c r="A336" s="12">
        <v>335</v>
      </c>
      <c r="B336" s="12" t="s">
        <v>66</v>
      </c>
      <c r="C336" s="12" t="s">
        <v>67</v>
      </c>
      <c r="D336" s="12" t="s">
        <v>75</v>
      </c>
      <c r="E336" s="12" t="s">
        <v>76</v>
      </c>
      <c r="F336" s="12" t="s">
        <v>77</v>
      </c>
      <c r="G336" s="12" t="str">
        <f>VLOOKUP(Table1[[#This Row],[Category]],Code!$C$2:$D$5,2,0)</f>
        <v>O-102</v>
      </c>
      <c r="H336" s="12" t="s">
        <v>93</v>
      </c>
      <c r="I336" s="12" t="s">
        <v>430</v>
      </c>
      <c r="J336" s="12">
        <v>1</v>
      </c>
      <c r="K336" s="12">
        <v>0.2</v>
      </c>
      <c r="L336" s="13">
        <v>1.6037999999999997</v>
      </c>
      <c r="M336" s="12">
        <f>Table1[[#This Row],[Sales]]*Table1[[#This Row],[Discount]]</f>
        <v>0.95040000000000013</v>
      </c>
      <c r="N336" s="12">
        <v>4.7520000000000007</v>
      </c>
      <c r="O336" s="12">
        <f>Table1[[#This Row],[Quantity]]*$N$1</f>
        <v>150</v>
      </c>
      <c r="P336" s="12" t="str" cm="1">
        <f t="array" ref="P336">_xlfn.IFS(Table1[[#This Row],[New_Sales]]&gt;=2000,"A",Table1[[#This Row],[New_Sales]]&gt;=1000,"B",Table1[[#This Row],[New_Sales]]&gt;=500,"C",Table1[[#This Row],[New_Sales]]&gt;=100,"D",Table1[[#This Row],[New_Sales]]&lt;100,"E")</f>
        <v>D</v>
      </c>
    </row>
    <row r="337" spans="1:16">
      <c r="A337" s="12">
        <v>336</v>
      </c>
      <c r="B337" s="12" t="s">
        <v>66</v>
      </c>
      <c r="C337" s="12" t="s">
        <v>67</v>
      </c>
      <c r="D337" s="12" t="s">
        <v>75</v>
      </c>
      <c r="E337" s="12" t="s">
        <v>76</v>
      </c>
      <c r="F337" s="12" t="s">
        <v>90</v>
      </c>
      <c r="G337" s="12" t="str">
        <f>VLOOKUP(Table1[[#This Row],[Category]],Code!$C$2:$D$5,2,0)</f>
        <v>T-103</v>
      </c>
      <c r="H337" s="12" t="s">
        <v>431</v>
      </c>
      <c r="I337" s="12" t="s">
        <v>432</v>
      </c>
      <c r="J337" s="12">
        <v>2</v>
      </c>
      <c r="K337" s="12">
        <v>0.2</v>
      </c>
      <c r="L337" s="13">
        <v>335.99440000000004</v>
      </c>
      <c r="M337" s="12">
        <f>Table1[[#This Row],[Sales]]*Table1[[#This Row],[Discount]]</f>
        <v>191.99680000000001</v>
      </c>
      <c r="N337" s="12">
        <v>959.98400000000004</v>
      </c>
      <c r="O337" s="12">
        <f>Table1[[#This Row],[Quantity]]*$N$1</f>
        <v>300</v>
      </c>
      <c r="P337" s="12" t="str" cm="1">
        <f t="array" ref="P337">_xlfn.IFS(Table1[[#This Row],[New_Sales]]&gt;=2000,"A",Table1[[#This Row],[New_Sales]]&gt;=1000,"B",Table1[[#This Row],[New_Sales]]&gt;=500,"C",Table1[[#This Row],[New_Sales]]&gt;=100,"D",Table1[[#This Row],[New_Sales]]&lt;100,"E")</f>
        <v>D</v>
      </c>
    </row>
    <row r="338" spans="1:16">
      <c r="A338" s="12">
        <v>337</v>
      </c>
      <c r="B338" s="12" t="s">
        <v>66</v>
      </c>
      <c r="C338" s="12" t="s">
        <v>67</v>
      </c>
      <c r="D338" s="12" t="s">
        <v>75</v>
      </c>
      <c r="E338" s="12" t="s">
        <v>76</v>
      </c>
      <c r="F338" s="12" t="s">
        <v>77</v>
      </c>
      <c r="G338" s="12" t="str">
        <f>VLOOKUP(Table1[[#This Row],[Category]],Code!$C$2:$D$5,2,0)</f>
        <v>O-102</v>
      </c>
      <c r="H338" s="12" t="s">
        <v>93</v>
      </c>
      <c r="I338" s="12" t="s">
        <v>433</v>
      </c>
      <c r="J338" s="12">
        <v>4</v>
      </c>
      <c r="K338" s="12">
        <v>0.2</v>
      </c>
      <c r="L338" s="13">
        <v>4.4899999999999984</v>
      </c>
      <c r="M338" s="12">
        <f>Table1[[#This Row],[Sales]]*Table1[[#This Row],[Discount]]</f>
        <v>2.8736000000000006</v>
      </c>
      <c r="N338" s="12">
        <v>14.368000000000002</v>
      </c>
      <c r="O338" s="12">
        <f>Table1[[#This Row],[Quantity]]*$N$1</f>
        <v>600</v>
      </c>
      <c r="P338" s="12" t="str" cm="1">
        <f t="array" ref="P338">_xlfn.IFS(Table1[[#This Row],[New_Sales]]&gt;=2000,"A",Table1[[#This Row],[New_Sales]]&gt;=1000,"B",Table1[[#This Row],[New_Sales]]&gt;=500,"C",Table1[[#This Row],[New_Sales]]&gt;=100,"D",Table1[[#This Row],[New_Sales]]&lt;100,"E")</f>
        <v>C</v>
      </c>
    </row>
    <row r="339" spans="1:16">
      <c r="A339" s="12">
        <v>338</v>
      </c>
      <c r="B339" s="12" t="s">
        <v>80</v>
      </c>
      <c r="C339" s="12" t="s">
        <v>74</v>
      </c>
      <c r="D339" s="12" t="s">
        <v>75</v>
      </c>
      <c r="E339" s="12" t="s">
        <v>76</v>
      </c>
      <c r="F339" s="12" t="s">
        <v>77</v>
      </c>
      <c r="G339" s="12" t="str">
        <f>VLOOKUP(Table1[[#This Row],[Category]],Code!$C$2:$D$5,2,0)</f>
        <v>O-102</v>
      </c>
      <c r="H339" s="12" t="s">
        <v>93</v>
      </c>
      <c r="I339" s="12" t="s">
        <v>434</v>
      </c>
      <c r="J339" s="12">
        <v>2</v>
      </c>
      <c r="K339" s="12">
        <v>0.2</v>
      </c>
      <c r="L339" s="13">
        <v>2.7956000000000003</v>
      </c>
      <c r="M339" s="12">
        <f>Table1[[#This Row],[Sales]]*Table1[[#This Row],[Discount]]</f>
        <v>1.5424000000000002</v>
      </c>
      <c r="N339" s="12">
        <v>7.7120000000000006</v>
      </c>
      <c r="O339" s="12">
        <f>Table1[[#This Row],[Quantity]]*$N$1</f>
        <v>300</v>
      </c>
      <c r="P339" s="12" t="str" cm="1">
        <f t="array" ref="P339">_xlfn.IFS(Table1[[#This Row],[New_Sales]]&gt;=2000,"A",Table1[[#This Row],[New_Sales]]&gt;=1000,"B",Table1[[#This Row],[New_Sales]]&gt;=500,"C",Table1[[#This Row],[New_Sales]]&gt;=100,"D",Table1[[#This Row],[New_Sales]]&lt;100,"E")</f>
        <v>D</v>
      </c>
    </row>
    <row r="340" spans="1:16">
      <c r="A340" s="12">
        <v>339</v>
      </c>
      <c r="B340" s="12" t="s">
        <v>80</v>
      </c>
      <c r="C340" s="12" t="s">
        <v>74</v>
      </c>
      <c r="D340" s="12" t="s">
        <v>75</v>
      </c>
      <c r="E340" s="12" t="s">
        <v>76</v>
      </c>
      <c r="F340" s="12" t="s">
        <v>70</v>
      </c>
      <c r="G340" s="12" t="str">
        <f>VLOOKUP(Table1[[#This Row],[Category]],Code!$C$2:$D$5,2,0)</f>
        <v>F-101</v>
      </c>
      <c r="H340" s="12" t="s">
        <v>82</v>
      </c>
      <c r="I340" s="12" t="s">
        <v>435</v>
      </c>
      <c r="J340" s="12">
        <v>3</v>
      </c>
      <c r="K340" s="12">
        <v>0.2</v>
      </c>
      <c r="L340" s="13">
        <v>-17.458800000000053</v>
      </c>
      <c r="M340" s="12">
        <f>Table1[[#This Row],[Sales]]*Table1[[#This Row],[Discount]]</f>
        <v>139.67040000000003</v>
      </c>
      <c r="N340" s="12">
        <v>698.35200000000009</v>
      </c>
      <c r="O340" s="12">
        <f>Table1[[#This Row],[Quantity]]*$N$1</f>
        <v>450</v>
      </c>
      <c r="P340" s="12" t="str" cm="1">
        <f t="array" ref="P340">_xlfn.IFS(Table1[[#This Row],[New_Sales]]&gt;=2000,"A",Table1[[#This Row],[New_Sales]]&gt;=1000,"B",Table1[[#This Row],[New_Sales]]&gt;=500,"C",Table1[[#This Row],[New_Sales]]&gt;=100,"D",Table1[[#This Row],[New_Sales]]&lt;100,"E")</f>
        <v>D</v>
      </c>
    </row>
    <row r="341" spans="1:16">
      <c r="A341" s="12">
        <v>340</v>
      </c>
      <c r="B341" s="12" t="s">
        <v>66</v>
      </c>
      <c r="C341" s="12" t="s">
        <v>67</v>
      </c>
      <c r="D341" s="12" t="s">
        <v>111</v>
      </c>
      <c r="E341" s="12" t="s">
        <v>76</v>
      </c>
      <c r="F341" s="12" t="s">
        <v>77</v>
      </c>
      <c r="G341" s="12" t="str">
        <f>VLOOKUP(Table1[[#This Row],[Category]],Code!$C$2:$D$5,2,0)</f>
        <v>O-102</v>
      </c>
      <c r="H341" s="12" t="s">
        <v>159</v>
      </c>
      <c r="I341" s="12" t="s">
        <v>436</v>
      </c>
      <c r="J341" s="12">
        <v>4</v>
      </c>
      <c r="K341" s="12">
        <v>0</v>
      </c>
      <c r="L341" s="13">
        <v>2.3311999999999999</v>
      </c>
      <c r="M341" s="12">
        <f>Table1[[#This Row],[Sales]]*Table1[[#This Row],[Discount]]</f>
        <v>0</v>
      </c>
      <c r="N341" s="12">
        <v>4.96</v>
      </c>
      <c r="O341" s="12">
        <f>Table1[[#This Row],[Quantity]]*$N$1</f>
        <v>600</v>
      </c>
      <c r="P341" s="12" t="str" cm="1">
        <f t="array" ref="P341">_xlfn.IFS(Table1[[#This Row],[New_Sales]]&gt;=2000,"A",Table1[[#This Row],[New_Sales]]&gt;=1000,"B",Table1[[#This Row],[New_Sales]]&gt;=500,"C",Table1[[#This Row],[New_Sales]]&gt;=100,"D",Table1[[#This Row],[New_Sales]]&lt;100,"E")</f>
        <v>C</v>
      </c>
    </row>
    <row r="342" spans="1:16">
      <c r="A342" s="12">
        <v>341</v>
      </c>
      <c r="B342" s="12" t="s">
        <v>66</v>
      </c>
      <c r="C342" s="12" t="s">
        <v>74</v>
      </c>
      <c r="D342" s="12" t="s">
        <v>119</v>
      </c>
      <c r="E342" s="12" t="s">
        <v>120</v>
      </c>
      <c r="F342" s="12" t="s">
        <v>77</v>
      </c>
      <c r="G342" s="12" t="str">
        <f>VLOOKUP(Table1[[#This Row],[Category]],Code!$C$2:$D$5,2,0)</f>
        <v>O-102</v>
      </c>
      <c r="H342" s="12" t="s">
        <v>88</v>
      </c>
      <c r="I342" s="12" t="s">
        <v>437</v>
      </c>
      <c r="J342" s="12">
        <v>4</v>
      </c>
      <c r="K342" s="12">
        <v>0.2</v>
      </c>
      <c r="L342" s="13">
        <v>1.1159999999999979</v>
      </c>
      <c r="M342" s="12">
        <f>Table1[[#This Row],[Sales]]*Table1[[#This Row],[Discount]]</f>
        <v>3.5712000000000006</v>
      </c>
      <c r="N342" s="12">
        <v>17.856000000000002</v>
      </c>
      <c r="O342" s="12">
        <f>Table1[[#This Row],[Quantity]]*$N$1</f>
        <v>600</v>
      </c>
      <c r="P342" s="12" t="str" cm="1">
        <f t="array" ref="P342">_xlfn.IFS(Table1[[#This Row],[New_Sales]]&gt;=2000,"A",Table1[[#This Row],[New_Sales]]&gt;=1000,"B",Table1[[#This Row],[New_Sales]]&gt;=500,"C",Table1[[#This Row],[New_Sales]]&gt;=100,"D",Table1[[#This Row],[New_Sales]]&lt;100,"E")</f>
        <v>C</v>
      </c>
    </row>
    <row r="343" spans="1:16">
      <c r="A343" s="12">
        <v>342</v>
      </c>
      <c r="B343" s="12" t="s">
        <v>66</v>
      </c>
      <c r="C343" s="12" t="s">
        <v>74</v>
      </c>
      <c r="D343" s="12" t="s">
        <v>119</v>
      </c>
      <c r="E343" s="12" t="s">
        <v>120</v>
      </c>
      <c r="F343" s="12" t="s">
        <v>77</v>
      </c>
      <c r="G343" s="12" t="str">
        <f>VLOOKUP(Table1[[#This Row],[Category]],Code!$C$2:$D$5,2,0)</f>
        <v>O-102</v>
      </c>
      <c r="H343" s="12" t="s">
        <v>93</v>
      </c>
      <c r="I343" s="12" t="s">
        <v>103</v>
      </c>
      <c r="J343" s="12">
        <v>10</v>
      </c>
      <c r="K343" s="12">
        <v>0.7</v>
      </c>
      <c r="L343" s="13">
        <v>-407.97599999999989</v>
      </c>
      <c r="M343" s="12">
        <f>Table1[[#This Row],[Sales]]*Table1[[#This Row],[Discount]]</f>
        <v>356.97900000000004</v>
      </c>
      <c r="N343" s="12">
        <v>509.97000000000008</v>
      </c>
      <c r="O343" s="12">
        <f>Table1[[#This Row],[Quantity]]*$N$1</f>
        <v>1500</v>
      </c>
      <c r="P343" s="12" t="str" cm="1">
        <f t="array" ref="P343">_xlfn.IFS(Table1[[#This Row],[New_Sales]]&gt;=2000,"A",Table1[[#This Row],[New_Sales]]&gt;=1000,"B",Table1[[#This Row],[New_Sales]]&gt;=500,"C",Table1[[#This Row],[New_Sales]]&gt;=100,"D",Table1[[#This Row],[New_Sales]]&lt;100,"E")</f>
        <v>B</v>
      </c>
    </row>
    <row r="344" spans="1:16">
      <c r="A344" s="12">
        <v>343</v>
      </c>
      <c r="B344" s="12" t="s">
        <v>66</v>
      </c>
      <c r="C344" s="12" t="s">
        <v>74</v>
      </c>
      <c r="D344" s="12" t="s">
        <v>119</v>
      </c>
      <c r="E344" s="12" t="s">
        <v>120</v>
      </c>
      <c r="F344" s="12" t="s">
        <v>77</v>
      </c>
      <c r="G344" s="12" t="str">
        <f>VLOOKUP(Table1[[#This Row],[Category]],Code!$C$2:$D$5,2,0)</f>
        <v>O-102</v>
      </c>
      <c r="H344" s="12" t="s">
        <v>159</v>
      </c>
      <c r="I344" s="12" t="s">
        <v>245</v>
      </c>
      <c r="J344" s="12">
        <v>13</v>
      </c>
      <c r="K344" s="12">
        <v>0.2</v>
      </c>
      <c r="L344" s="13">
        <v>10.072399999999996</v>
      </c>
      <c r="M344" s="12">
        <f>Table1[[#This Row],[Sales]]*Table1[[#This Row],[Discount]]</f>
        <v>6.1983999999999995</v>
      </c>
      <c r="N344" s="12">
        <v>30.991999999999997</v>
      </c>
      <c r="O344" s="12">
        <f>Table1[[#This Row],[Quantity]]*$N$1</f>
        <v>1950</v>
      </c>
      <c r="P344" s="12" t="str" cm="1">
        <f t="array" ref="P344">_xlfn.IFS(Table1[[#This Row],[New_Sales]]&gt;=2000,"A",Table1[[#This Row],[New_Sales]]&gt;=1000,"B",Table1[[#This Row],[New_Sales]]&gt;=500,"C",Table1[[#This Row],[New_Sales]]&gt;=100,"D",Table1[[#This Row],[New_Sales]]&lt;100,"E")</f>
        <v>B</v>
      </c>
    </row>
    <row r="345" spans="1:16">
      <c r="A345" s="12">
        <v>344</v>
      </c>
      <c r="B345" s="12" t="s">
        <v>66</v>
      </c>
      <c r="C345" s="12" t="s">
        <v>74</v>
      </c>
      <c r="D345" s="12" t="s">
        <v>119</v>
      </c>
      <c r="E345" s="12" t="s">
        <v>120</v>
      </c>
      <c r="F345" s="12" t="s">
        <v>90</v>
      </c>
      <c r="G345" s="12" t="str">
        <f>VLOOKUP(Table1[[#This Row],[Category]],Code!$C$2:$D$5,2,0)</f>
        <v>T-103</v>
      </c>
      <c r="H345" s="12" t="s">
        <v>91</v>
      </c>
      <c r="I345" s="12" t="s">
        <v>438</v>
      </c>
      <c r="J345" s="12">
        <v>12</v>
      </c>
      <c r="K345" s="12">
        <v>0.4</v>
      </c>
      <c r="L345" s="13">
        <v>8.3915999999999897</v>
      </c>
      <c r="M345" s="12">
        <f>Table1[[#This Row],[Sales]]*Table1[[#This Row],[Discount]]</f>
        <v>28.7712</v>
      </c>
      <c r="N345" s="12">
        <v>71.927999999999997</v>
      </c>
      <c r="O345" s="12">
        <f>Table1[[#This Row],[Quantity]]*$N$1</f>
        <v>1800</v>
      </c>
      <c r="P345" s="12" t="str" cm="1">
        <f t="array" ref="P345">_xlfn.IFS(Table1[[#This Row],[New_Sales]]&gt;=2000,"A",Table1[[#This Row],[New_Sales]]&gt;=1000,"B",Table1[[#This Row],[New_Sales]]&gt;=500,"C",Table1[[#This Row],[New_Sales]]&gt;=100,"D",Table1[[#This Row],[New_Sales]]&lt;100,"E")</f>
        <v>B</v>
      </c>
    </row>
    <row r="346" spans="1:16">
      <c r="A346" s="12">
        <v>345</v>
      </c>
      <c r="B346" s="12" t="s">
        <v>80</v>
      </c>
      <c r="C346" s="12" t="s">
        <v>67</v>
      </c>
      <c r="D346" s="12" t="s">
        <v>105</v>
      </c>
      <c r="E346" s="12" t="s">
        <v>106</v>
      </c>
      <c r="F346" s="12" t="s">
        <v>77</v>
      </c>
      <c r="G346" s="12" t="str">
        <f>VLOOKUP(Table1[[#This Row],[Category]],Code!$C$2:$D$5,2,0)</f>
        <v>O-102</v>
      </c>
      <c r="H346" s="12" t="s">
        <v>84</v>
      </c>
      <c r="I346" s="12" t="s">
        <v>112</v>
      </c>
      <c r="J346" s="12">
        <v>4</v>
      </c>
      <c r="K346" s="12">
        <v>0.2</v>
      </c>
      <c r="L346" s="13">
        <v>-2.2200000000000131</v>
      </c>
      <c r="M346" s="12">
        <f>Table1[[#This Row],[Sales]]*Table1[[#This Row],[Discount]]</f>
        <v>17.760000000000002</v>
      </c>
      <c r="N346" s="12">
        <v>88.800000000000011</v>
      </c>
      <c r="O346" s="12">
        <f>Table1[[#This Row],[Quantity]]*$N$1</f>
        <v>600</v>
      </c>
      <c r="P346" s="12" t="str" cm="1">
        <f t="array" ref="P346">_xlfn.IFS(Table1[[#This Row],[New_Sales]]&gt;=2000,"A",Table1[[#This Row],[New_Sales]]&gt;=1000,"B",Table1[[#This Row],[New_Sales]]&gt;=500,"C",Table1[[#This Row],[New_Sales]]&gt;=100,"D",Table1[[#This Row],[New_Sales]]&lt;100,"E")</f>
        <v>C</v>
      </c>
    </row>
    <row r="347" spans="1:16">
      <c r="A347" s="12">
        <v>346</v>
      </c>
      <c r="B347" s="12" t="s">
        <v>80</v>
      </c>
      <c r="C347" s="12" t="s">
        <v>67</v>
      </c>
      <c r="D347" s="12" t="s">
        <v>75</v>
      </c>
      <c r="E347" s="12" t="s">
        <v>76</v>
      </c>
      <c r="F347" s="12" t="s">
        <v>90</v>
      </c>
      <c r="G347" s="12" t="str">
        <f>VLOOKUP(Table1[[#This Row],[Category]],Code!$C$2:$D$5,2,0)</f>
        <v>T-103</v>
      </c>
      <c r="H347" s="12" t="s">
        <v>91</v>
      </c>
      <c r="I347" s="12" t="s">
        <v>243</v>
      </c>
      <c r="J347" s="12">
        <v>3</v>
      </c>
      <c r="K347" s="12">
        <v>0.2</v>
      </c>
      <c r="L347" s="13">
        <v>4.7976000000000028</v>
      </c>
      <c r="M347" s="12">
        <f>Table1[[#This Row],[Sales]]*Table1[[#This Row],[Discount]]</f>
        <v>9.5952000000000002</v>
      </c>
      <c r="N347" s="12">
        <v>47.975999999999999</v>
      </c>
      <c r="O347" s="12">
        <f>Table1[[#This Row],[Quantity]]*$N$1</f>
        <v>450</v>
      </c>
      <c r="P347" s="12" t="str" cm="1">
        <f t="array" ref="P347">_xlfn.IFS(Table1[[#This Row],[New_Sales]]&gt;=2000,"A",Table1[[#This Row],[New_Sales]]&gt;=1000,"B",Table1[[#This Row],[New_Sales]]&gt;=500,"C",Table1[[#This Row],[New_Sales]]&gt;=100,"D",Table1[[#This Row],[New_Sales]]&lt;100,"E")</f>
        <v>D</v>
      </c>
    </row>
    <row r="348" spans="1:16">
      <c r="A348" s="12">
        <v>347</v>
      </c>
      <c r="B348" s="12" t="s">
        <v>80</v>
      </c>
      <c r="C348" s="12" t="s">
        <v>67</v>
      </c>
      <c r="D348" s="12" t="s">
        <v>439</v>
      </c>
      <c r="E348" s="12" t="s">
        <v>120</v>
      </c>
      <c r="F348" s="12" t="s">
        <v>77</v>
      </c>
      <c r="G348" s="12" t="str">
        <f>VLOOKUP(Table1[[#This Row],[Category]],Code!$C$2:$D$5,2,0)</f>
        <v>O-102</v>
      </c>
      <c r="H348" s="12" t="s">
        <v>88</v>
      </c>
      <c r="I348" s="12" t="s">
        <v>308</v>
      </c>
      <c r="J348" s="12">
        <v>3</v>
      </c>
      <c r="K348" s="12">
        <v>0</v>
      </c>
      <c r="L348" s="13">
        <v>3.0996000000000006</v>
      </c>
      <c r="M348" s="12">
        <f>Table1[[#This Row],[Sales]]*Table1[[#This Row],[Discount]]</f>
        <v>0</v>
      </c>
      <c r="N348" s="12">
        <v>7.5600000000000005</v>
      </c>
      <c r="O348" s="12">
        <f>Table1[[#This Row],[Quantity]]*$N$1</f>
        <v>450</v>
      </c>
      <c r="P348" s="12" t="str" cm="1">
        <f t="array" ref="P348">_xlfn.IFS(Table1[[#This Row],[New_Sales]]&gt;=2000,"A",Table1[[#This Row],[New_Sales]]&gt;=1000,"B",Table1[[#This Row],[New_Sales]]&gt;=500,"C",Table1[[#This Row],[New_Sales]]&gt;=100,"D",Table1[[#This Row],[New_Sales]]&lt;100,"E")</f>
        <v>D</v>
      </c>
    </row>
    <row r="349" spans="1:16">
      <c r="A349" s="12">
        <v>348</v>
      </c>
      <c r="B349" s="12" t="s">
        <v>80</v>
      </c>
      <c r="C349" s="12" t="s">
        <v>67</v>
      </c>
      <c r="D349" s="12" t="s">
        <v>439</v>
      </c>
      <c r="E349" s="12" t="s">
        <v>120</v>
      </c>
      <c r="F349" s="12" t="s">
        <v>77</v>
      </c>
      <c r="G349" s="12" t="str">
        <f>VLOOKUP(Table1[[#This Row],[Category]],Code!$C$2:$D$5,2,0)</f>
        <v>O-102</v>
      </c>
      <c r="H349" s="12" t="s">
        <v>100</v>
      </c>
      <c r="I349" s="12" t="s">
        <v>133</v>
      </c>
      <c r="J349" s="12">
        <v>2</v>
      </c>
      <c r="K349" s="12">
        <v>0</v>
      </c>
      <c r="L349" s="13">
        <v>11.543199999999999</v>
      </c>
      <c r="M349" s="12">
        <f>Table1[[#This Row],[Sales]]*Table1[[#This Row],[Discount]]</f>
        <v>0</v>
      </c>
      <c r="N349" s="12">
        <v>24.56</v>
      </c>
      <c r="O349" s="12">
        <f>Table1[[#This Row],[Quantity]]*$N$1</f>
        <v>300</v>
      </c>
      <c r="P349" s="12" t="str" cm="1">
        <f t="array" ref="P349">_xlfn.IFS(Table1[[#This Row],[New_Sales]]&gt;=2000,"A",Table1[[#This Row],[New_Sales]]&gt;=1000,"B",Table1[[#This Row],[New_Sales]]&gt;=500,"C",Table1[[#This Row],[New_Sales]]&gt;=100,"D",Table1[[#This Row],[New_Sales]]&lt;100,"E")</f>
        <v>D</v>
      </c>
    </row>
    <row r="350" spans="1:16">
      <c r="A350" s="12">
        <v>349</v>
      </c>
      <c r="B350" s="12" t="s">
        <v>80</v>
      </c>
      <c r="C350" s="12" t="s">
        <v>67</v>
      </c>
      <c r="D350" s="12" t="s">
        <v>439</v>
      </c>
      <c r="E350" s="12" t="s">
        <v>120</v>
      </c>
      <c r="F350" s="12" t="s">
        <v>77</v>
      </c>
      <c r="G350" s="12" t="str">
        <f>VLOOKUP(Table1[[#This Row],[Category]],Code!$C$2:$D$5,2,0)</f>
        <v>O-102</v>
      </c>
      <c r="H350" s="12" t="s">
        <v>88</v>
      </c>
      <c r="I350" s="12" t="s">
        <v>440</v>
      </c>
      <c r="J350" s="12">
        <v>2</v>
      </c>
      <c r="K350" s="12">
        <v>0</v>
      </c>
      <c r="L350" s="13">
        <v>4.1471999999999998</v>
      </c>
      <c r="M350" s="12">
        <f>Table1[[#This Row],[Sales]]*Table1[[#This Row],[Discount]]</f>
        <v>0</v>
      </c>
      <c r="N350" s="12">
        <v>12.96</v>
      </c>
      <c r="O350" s="12">
        <f>Table1[[#This Row],[Quantity]]*$N$1</f>
        <v>300</v>
      </c>
      <c r="P350" s="12" t="str" cm="1">
        <f t="array" ref="P350">_xlfn.IFS(Table1[[#This Row],[New_Sales]]&gt;=2000,"A",Table1[[#This Row],[New_Sales]]&gt;=1000,"B",Table1[[#This Row],[New_Sales]]&gt;=500,"C",Table1[[#This Row],[New_Sales]]&gt;=100,"D",Table1[[#This Row],[New_Sales]]&lt;100,"E")</f>
        <v>D</v>
      </c>
    </row>
    <row r="351" spans="1:16">
      <c r="A351" s="12">
        <v>350</v>
      </c>
      <c r="B351" s="12" t="s">
        <v>134</v>
      </c>
      <c r="C351" s="12" t="s">
        <v>104</v>
      </c>
      <c r="D351" s="12" t="s">
        <v>158</v>
      </c>
      <c r="E351" s="12" t="s">
        <v>120</v>
      </c>
      <c r="F351" s="12" t="s">
        <v>90</v>
      </c>
      <c r="G351" s="12" t="str">
        <f>VLOOKUP(Table1[[#This Row],[Category]],Code!$C$2:$D$5,2,0)</f>
        <v>T-103</v>
      </c>
      <c r="H351" s="12" t="s">
        <v>123</v>
      </c>
      <c r="I351" s="12" t="s">
        <v>360</v>
      </c>
      <c r="J351" s="12">
        <v>1</v>
      </c>
      <c r="K351" s="12">
        <v>0</v>
      </c>
      <c r="L351" s="13">
        <v>2.3086000000000002</v>
      </c>
      <c r="M351" s="12">
        <f>Table1[[#This Row],[Sales]]*Table1[[#This Row],[Discount]]</f>
        <v>0</v>
      </c>
      <c r="N351" s="12">
        <v>6.79</v>
      </c>
      <c r="O351" s="12">
        <f>Table1[[#This Row],[Quantity]]*$N$1</f>
        <v>150</v>
      </c>
      <c r="P351" s="12" t="str" cm="1">
        <f t="array" ref="P351">_xlfn.IFS(Table1[[#This Row],[New_Sales]]&gt;=2000,"A",Table1[[#This Row],[New_Sales]]&gt;=1000,"B",Table1[[#This Row],[New_Sales]]&gt;=500,"C",Table1[[#This Row],[New_Sales]]&gt;=100,"D",Table1[[#This Row],[New_Sales]]&lt;100,"E")</f>
        <v>D</v>
      </c>
    </row>
    <row r="352" spans="1:16">
      <c r="A352" s="12">
        <v>351</v>
      </c>
      <c r="B352" s="12" t="s">
        <v>134</v>
      </c>
      <c r="C352" s="12" t="s">
        <v>104</v>
      </c>
      <c r="D352" s="12" t="s">
        <v>158</v>
      </c>
      <c r="E352" s="12" t="s">
        <v>120</v>
      </c>
      <c r="F352" s="12" t="s">
        <v>77</v>
      </c>
      <c r="G352" s="12" t="str">
        <f>VLOOKUP(Table1[[#This Row],[Category]],Code!$C$2:$D$5,2,0)</f>
        <v>O-102</v>
      </c>
      <c r="H352" s="12" t="s">
        <v>100</v>
      </c>
      <c r="I352" s="12" t="s">
        <v>441</v>
      </c>
      <c r="J352" s="12">
        <v>2</v>
      </c>
      <c r="K352" s="12">
        <v>0</v>
      </c>
      <c r="L352" s="13">
        <v>11.543199999999999</v>
      </c>
      <c r="M352" s="12">
        <f>Table1[[#This Row],[Sales]]*Table1[[#This Row],[Discount]]</f>
        <v>0</v>
      </c>
      <c r="N352" s="12">
        <v>24.56</v>
      </c>
      <c r="O352" s="12">
        <f>Table1[[#This Row],[Quantity]]*$N$1</f>
        <v>300</v>
      </c>
      <c r="P352" s="12" t="str" cm="1">
        <f t="array" ref="P352">_xlfn.IFS(Table1[[#This Row],[New_Sales]]&gt;=2000,"A",Table1[[#This Row],[New_Sales]]&gt;=1000,"B",Table1[[#This Row],[New_Sales]]&gt;=500,"C",Table1[[#This Row],[New_Sales]]&gt;=100,"D",Table1[[#This Row],[New_Sales]]&lt;100,"E")</f>
        <v>D</v>
      </c>
    </row>
    <row r="353" spans="1:16">
      <c r="A353" s="12">
        <v>352</v>
      </c>
      <c r="B353" s="12" t="s">
        <v>134</v>
      </c>
      <c r="C353" s="12" t="s">
        <v>104</v>
      </c>
      <c r="D353" s="12" t="s">
        <v>158</v>
      </c>
      <c r="E353" s="12" t="s">
        <v>120</v>
      </c>
      <c r="F353" s="12" t="s">
        <v>77</v>
      </c>
      <c r="G353" s="12" t="str">
        <f>VLOOKUP(Table1[[#This Row],[Category]],Code!$C$2:$D$5,2,0)</f>
        <v>O-102</v>
      </c>
      <c r="H353" s="12" t="s">
        <v>93</v>
      </c>
      <c r="I353" s="12" t="s">
        <v>442</v>
      </c>
      <c r="J353" s="12">
        <v>1</v>
      </c>
      <c r="K353" s="12">
        <v>0.2</v>
      </c>
      <c r="L353" s="13">
        <v>1.0668</v>
      </c>
      <c r="M353" s="12">
        <f>Table1[[#This Row],[Sales]]*Table1[[#This Row],[Discount]]</f>
        <v>0.60960000000000003</v>
      </c>
      <c r="N353" s="12">
        <v>3.048</v>
      </c>
      <c r="O353" s="12">
        <f>Table1[[#This Row],[Quantity]]*$N$1</f>
        <v>150</v>
      </c>
      <c r="P353" s="12" t="str" cm="1">
        <f t="array" ref="P353">_xlfn.IFS(Table1[[#This Row],[New_Sales]]&gt;=2000,"A",Table1[[#This Row],[New_Sales]]&gt;=1000,"B",Table1[[#This Row],[New_Sales]]&gt;=500,"C",Table1[[#This Row],[New_Sales]]&gt;=100,"D",Table1[[#This Row],[New_Sales]]&lt;100,"E")</f>
        <v>D</v>
      </c>
    </row>
    <row r="354" spans="1:16">
      <c r="A354" s="12">
        <v>353</v>
      </c>
      <c r="B354" s="12" t="s">
        <v>134</v>
      </c>
      <c r="C354" s="12" t="s">
        <v>104</v>
      </c>
      <c r="D354" s="12" t="s">
        <v>158</v>
      </c>
      <c r="E354" s="12" t="s">
        <v>120</v>
      </c>
      <c r="F354" s="12" t="s">
        <v>77</v>
      </c>
      <c r="G354" s="12" t="str">
        <f>VLOOKUP(Table1[[#This Row],[Category]],Code!$C$2:$D$5,2,0)</f>
        <v>O-102</v>
      </c>
      <c r="H354" s="12" t="s">
        <v>100</v>
      </c>
      <c r="I354" s="12" t="s">
        <v>441</v>
      </c>
      <c r="J354" s="12">
        <v>4</v>
      </c>
      <c r="K354" s="12">
        <v>0</v>
      </c>
      <c r="L354" s="13">
        <v>23.086399999999998</v>
      </c>
      <c r="M354" s="12">
        <f>Table1[[#This Row],[Sales]]*Table1[[#This Row],[Discount]]</f>
        <v>0</v>
      </c>
      <c r="N354" s="12">
        <v>49.12</v>
      </c>
      <c r="O354" s="12">
        <f>Table1[[#This Row],[Quantity]]*$N$1</f>
        <v>600</v>
      </c>
      <c r="P354" s="12" t="str" cm="1">
        <f t="array" ref="P354">_xlfn.IFS(Table1[[#This Row],[New_Sales]]&gt;=2000,"A",Table1[[#This Row],[New_Sales]]&gt;=1000,"B",Table1[[#This Row],[New_Sales]]&gt;=500,"C",Table1[[#This Row],[New_Sales]]&gt;=100,"D",Table1[[#This Row],[New_Sales]]&lt;100,"E")</f>
        <v>C</v>
      </c>
    </row>
    <row r="355" spans="1:16">
      <c r="A355" s="12">
        <v>354</v>
      </c>
      <c r="B355" s="12" t="s">
        <v>134</v>
      </c>
      <c r="C355" s="12" t="s">
        <v>104</v>
      </c>
      <c r="D355" s="12" t="s">
        <v>158</v>
      </c>
      <c r="E355" s="12" t="s">
        <v>120</v>
      </c>
      <c r="F355" s="12" t="s">
        <v>77</v>
      </c>
      <c r="G355" s="12" t="str">
        <f>VLOOKUP(Table1[[#This Row],[Category]],Code!$C$2:$D$5,2,0)</f>
        <v>O-102</v>
      </c>
      <c r="H355" s="12" t="s">
        <v>93</v>
      </c>
      <c r="I355" s="12" t="s">
        <v>443</v>
      </c>
      <c r="J355" s="12">
        <v>4</v>
      </c>
      <c r="K355" s="12">
        <v>0.2</v>
      </c>
      <c r="L355" s="13">
        <v>1415.4295999999997</v>
      </c>
      <c r="M355" s="12">
        <f>Table1[[#This Row],[Sales]]*Table1[[#This Row],[Discount]]</f>
        <v>871.03360000000021</v>
      </c>
      <c r="N355" s="12">
        <v>4355.1680000000006</v>
      </c>
      <c r="O355" s="12">
        <f>Table1[[#This Row],[Quantity]]*$N$1</f>
        <v>600</v>
      </c>
      <c r="P355" s="12" t="str" cm="1">
        <f t="array" ref="P355">_xlfn.IFS(Table1[[#This Row],[New_Sales]]&gt;=2000,"A",Table1[[#This Row],[New_Sales]]&gt;=1000,"B",Table1[[#This Row],[New_Sales]]&gt;=500,"C",Table1[[#This Row],[New_Sales]]&gt;=100,"D",Table1[[#This Row],[New_Sales]]&lt;100,"E")</f>
        <v>C</v>
      </c>
    </row>
    <row r="356" spans="1:16">
      <c r="A356" s="12">
        <v>355</v>
      </c>
      <c r="B356" s="12" t="s">
        <v>80</v>
      </c>
      <c r="C356" s="12" t="s">
        <v>67</v>
      </c>
      <c r="D356" s="12" t="s">
        <v>158</v>
      </c>
      <c r="E356" s="12" t="s">
        <v>120</v>
      </c>
      <c r="F356" s="12" t="s">
        <v>70</v>
      </c>
      <c r="G356" s="12" t="str">
        <f>VLOOKUP(Table1[[#This Row],[Category]],Code!$C$2:$D$5,2,0)</f>
        <v>F-101</v>
      </c>
      <c r="H356" s="12" t="s">
        <v>71</v>
      </c>
      <c r="I356" s="12" t="s">
        <v>444</v>
      </c>
      <c r="J356" s="12">
        <v>6</v>
      </c>
      <c r="K356" s="12">
        <v>0.2</v>
      </c>
      <c r="L356" s="13">
        <v>-4.8588000000000022</v>
      </c>
      <c r="M356" s="12">
        <f>Table1[[#This Row],[Sales]]*Table1[[#This Row],[Discount]]</f>
        <v>77.740800000000021</v>
      </c>
      <c r="N356" s="12">
        <v>388.70400000000006</v>
      </c>
      <c r="O356" s="12">
        <f>Table1[[#This Row],[Quantity]]*$N$1</f>
        <v>900</v>
      </c>
      <c r="P356" s="12" t="str" cm="1">
        <f t="array" ref="P356">_xlfn.IFS(Table1[[#This Row],[New_Sales]]&gt;=2000,"A",Table1[[#This Row],[New_Sales]]&gt;=1000,"B",Table1[[#This Row],[New_Sales]]&gt;=500,"C",Table1[[#This Row],[New_Sales]]&gt;=100,"D",Table1[[#This Row],[New_Sales]]&lt;100,"E")</f>
        <v>C</v>
      </c>
    </row>
    <row r="357" spans="1:16">
      <c r="A357" s="12">
        <v>356</v>
      </c>
      <c r="B357" s="12" t="s">
        <v>80</v>
      </c>
      <c r="C357" s="12" t="s">
        <v>67</v>
      </c>
      <c r="D357" s="12" t="s">
        <v>158</v>
      </c>
      <c r="E357" s="12" t="s">
        <v>120</v>
      </c>
      <c r="F357" s="12" t="s">
        <v>77</v>
      </c>
      <c r="G357" s="12" t="str">
        <f>VLOOKUP(Table1[[#This Row],[Category]],Code!$C$2:$D$5,2,0)</f>
        <v>O-102</v>
      </c>
      <c r="H357" s="12" t="s">
        <v>128</v>
      </c>
      <c r="I357" s="12" t="s">
        <v>445</v>
      </c>
      <c r="J357" s="12">
        <v>2</v>
      </c>
      <c r="K357" s="12">
        <v>0</v>
      </c>
      <c r="L357" s="13">
        <v>3.7995999999999999</v>
      </c>
      <c r="M357" s="12">
        <f>Table1[[#This Row],[Sales]]*Table1[[#This Row],[Discount]]</f>
        <v>0</v>
      </c>
      <c r="N357" s="12">
        <v>8.26</v>
      </c>
      <c r="O357" s="12">
        <f>Table1[[#This Row],[Quantity]]*$N$1</f>
        <v>300</v>
      </c>
      <c r="P357" s="12" t="str" cm="1">
        <f t="array" ref="P357">_xlfn.IFS(Table1[[#This Row],[New_Sales]]&gt;=2000,"A",Table1[[#This Row],[New_Sales]]&gt;=1000,"B",Table1[[#This Row],[New_Sales]]&gt;=500,"C",Table1[[#This Row],[New_Sales]]&gt;=100,"D",Table1[[#This Row],[New_Sales]]&lt;100,"E")</f>
        <v>D</v>
      </c>
    </row>
    <row r="358" spans="1:16">
      <c r="A358" s="12">
        <v>357</v>
      </c>
      <c r="B358" s="12" t="s">
        <v>80</v>
      </c>
      <c r="C358" s="12" t="s">
        <v>67</v>
      </c>
      <c r="D358" s="12" t="s">
        <v>158</v>
      </c>
      <c r="E358" s="12" t="s">
        <v>120</v>
      </c>
      <c r="F358" s="12" t="s">
        <v>77</v>
      </c>
      <c r="G358" s="12" t="str">
        <f>VLOOKUP(Table1[[#This Row],[Category]],Code!$C$2:$D$5,2,0)</f>
        <v>O-102</v>
      </c>
      <c r="H358" s="12" t="s">
        <v>88</v>
      </c>
      <c r="I358" s="12" t="s">
        <v>446</v>
      </c>
      <c r="J358" s="12">
        <v>4</v>
      </c>
      <c r="K358" s="12">
        <v>0</v>
      </c>
      <c r="L358" s="13">
        <v>6.9863999999999997</v>
      </c>
      <c r="M358" s="12">
        <f>Table1[[#This Row],[Sales]]*Table1[[#This Row],[Discount]]</f>
        <v>0</v>
      </c>
      <c r="N358" s="12">
        <v>17.04</v>
      </c>
      <c r="O358" s="12">
        <f>Table1[[#This Row],[Quantity]]*$N$1</f>
        <v>600</v>
      </c>
      <c r="P358" s="12" t="str" cm="1">
        <f t="array" ref="P358">_xlfn.IFS(Table1[[#This Row],[New_Sales]]&gt;=2000,"A",Table1[[#This Row],[New_Sales]]&gt;=1000,"B",Table1[[#This Row],[New_Sales]]&gt;=500,"C",Table1[[#This Row],[New_Sales]]&gt;=100,"D",Table1[[#This Row],[New_Sales]]&lt;100,"E")</f>
        <v>C</v>
      </c>
    </row>
    <row r="359" spans="1:16">
      <c r="A359" s="12">
        <v>358</v>
      </c>
      <c r="B359" s="12" t="s">
        <v>80</v>
      </c>
      <c r="C359" s="12" t="s">
        <v>67</v>
      </c>
      <c r="D359" s="12" t="s">
        <v>158</v>
      </c>
      <c r="E359" s="12" t="s">
        <v>120</v>
      </c>
      <c r="F359" s="12" t="s">
        <v>77</v>
      </c>
      <c r="G359" s="12" t="str">
        <f>VLOOKUP(Table1[[#This Row],[Category]],Code!$C$2:$D$5,2,0)</f>
        <v>O-102</v>
      </c>
      <c r="H359" s="12" t="s">
        <v>100</v>
      </c>
      <c r="I359" s="12" t="s">
        <v>447</v>
      </c>
      <c r="J359" s="12">
        <v>5</v>
      </c>
      <c r="K359" s="12">
        <v>0</v>
      </c>
      <c r="L359" s="13">
        <v>15.823999999999998</v>
      </c>
      <c r="M359" s="12">
        <f>Table1[[#This Row],[Sales]]*Table1[[#This Row],[Discount]]</f>
        <v>0</v>
      </c>
      <c r="N359" s="12">
        <v>34.4</v>
      </c>
      <c r="O359" s="12">
        <f>Table1[[#This Row],[Quantity]]*$N$1</f>
        <v>750</v>
      </c>
      <c r="P359" s="12" t="str" cm="1">
        <f t="array" ref="P359">_xlfn.IFS(Table1[[#This Row],[New_Sales]]&gt;=2000,"A",Table1[[#This Row],[New_Sales]]&gt;=1000,"B",Table1[[#This Row],[New_Sales]]&gt;=500,"C",Table1[[#This Row],[New_Sales]]&gt;=100,"D",Table1[[#This Row],[New_Sales]]&lt;100,"E")</f>
        <v>C</v>
      </c>
    </row>
    <row r="360" spans="1:16">
      <c r="A360" s="12">
        <v>359</v>
      </c>
      <c r="B360" s="12" t="s">
        <v>80</v>
      </c>
      <c r="C360" s="12" t="s">
        <v>74</v>
      </c>
      <c r="D360" s="12" t="s">
        <v>99</v>
      </c>
      <c r="E360" s="12" t="s">
        <v>69</v>
      </c>
      <c r="F360" s="12" t="s">
        <v>77</v>
      </c>
      <c r="G360" s="12" t="str">
        <f>VLOOKUP(Table1[[#This Row],[Category]],Code!$C$2:$D$5,2,0)</f>
        <v>O-102</v>
      </c>
      <c r="H360" s="12" t="s">
        <v>100</v>
      </c>
      <c r="I360" s="12" t="s">
        <v>313</v>
      </c>
      <c r="J360" s="12">
        <v>5</v>
      </c>
      <c r="K360" s="12">
        <v>0.2</v>
      </c>
      <c r="L360" s="13">
        <v>11.324999999999996</v>
      </c>
      <c r="M360" s="12">
        <f>Table1[[#This Row],[Sales]]*Table1[[#This Row],[Discount]]</f>
        <v>7.248000000000002</v>
      </c>
      <c r="N360" s="12">
        <v>36.240000000000009</v>
      </c>
      <c r="O360" s="12">
        <f>Table1[[#This Row],[Quantity]]*$N$1</f>
        <v>750</v>
      </c>
      <c r="P360" s="12" t="str" cm="1">
        <f t="array" ref="P360">_xlfn.IFS(Table1[[#This Row],[New_Sales]]&gt;=2000,"A",Table1[[#This Row],[New_Sales]]&gt;=1000,"B",Table1[[#This Row],[New_Sales]]&gt;=500,"C",Table1[[#This Row],[New_Sales]]&gt;=100,"D",Table1[[#This Row],[New_Sales]]&lt;100,"E")</f>
        <v>C</v>
      </c>
    </row>
    <row r="361" spans="1:16">
      <c r="A361" s="12">
        <v>360</v>
      </c>
      <c r="B361" s="12" t="s">
        <v>134</v>
      </c>
      <c r="C361" s="12" t="s">
        <v>74</v>
      </c>
      <c r="D361" s="12" t="s">
        <v>448</v>
      </c>
      <c r="E361" s="12" t="s">
        <v>69</v>
      </c>
      <c r="F361" s="12" t="s">
        <v>77</v>
      </c>
      <c r="G361" s="12" t="str">
        <f>VLOOKUP(Table1[[#This Row],[Category]],Code!$C$2:$D$5,2,0)</f>
        <v>O-102</v>
      </c>
      <c r="H361" s="12" t="s">
        <v>95</v>
      </c>
      <c r="I361" s="12" t="s">
        <v>449</v>
      </c>
      <c r="J361" s="12">
        <v>8</v>
      </c>
      <c r="K361" s="12">
        <v>0</v>
      </c>
      <c r="L361" s="13">
        <v>168.4384</v>
      </c>
      <c r="M361" s="12">
        <f>Table1[[#This Row],[Sales]]*Table1[[#This Row],[Discount]]</f>
        <v>0</v>
      </c>
      <c r="N361" s="12">
        <v>647.84</v>
      </c>
      <c r="O361" s="12">
        <f>Table1[[#This Row],[Quantity]]*$N$1</f>
        <v>1200</v>
      </c>
      <c r="P361" s="12" t="str" cm="1">
        <f t="array" ref="P361">_xlfn.IFS(Table1[[#This Row],[New_Sales]]&gt;=2000,"A",Table1[[#This Row],[New_Sales]]&gt;=1000,"B",Table1[[#This Row],[New_Sales]]&gt;=500,"C",Table1[[#This Row],[New_Sales]]&gt;=100,"D",Table1[[#This Row],[New_Sales]]&lt;100,"E")</f>
        <v>B</v>
      </c>
    </row>
    <row r="362" spans="1:16">
      <c r="A362" s="12">
        <v>361</v>
      </c>
      <c r="B362" s="12" t="s">
        <v>134</v>
      </c>
      <c r="C362" s="12" t="s">
        <v>74</v>
      </c>
      <c r="D362" s="12" t="s">
        <v>448</v>
      </c>
      <c r="E362" s="12" t="s">
        <v>69</v>
      </c>
      <c r="F362" s="12" t="s">
        <v>77</v>
      </c>
      <c r="G362" s="12" t="str">
        <f>VLOOKUP(Table1[[#This Row],[Category]],Code!$C$2:$D$5,2,0)</f>
        <v>O-102</v>
      </c>
      <c r="H362" s="12" t="s">
        <v>78</v>
      </c>
      <c r="I362" s="12" t="s">
        <v>450</v>
      </c>
      <c r="J362" s="12">
        <v>2</v>
      </c>
      <c r="K362" s="12">
        <v>0</v>
      </c>
      <c r="L362" s="13">
        <v>9.9359999999999999</v>
      </c>
      <c r="M362" s="12">
        <f>Table1[[#This Row],[Sales]]*Table1[[#This Row],[Discount]]</f>
        <v>0</v>
      </c>
      <c r="N362" s="12">
        <v>20.7</v>
      </c>
      <c r="O362" s="12">
        <f>Table1[[#This Row],[Quantity]]*$N$1</f>
        <v>300</v>
      </c>
      <c r="P362" s="12" t="str" cm="1">
        <f t="array" ref="P362">_xlfn.IFS(Table1[[#This Row],[New_Sales]]&gt;=2000,"A",Table1[[#This Row],[New_Sales]]&gt;=1000,"B",Table1[[#This Row],[New_Sales]]&gt;=500,"C",Table1[[#This Row],[New_Sales]]&gt;=100,"D",Table1[[#This Row],[New_Sales]]&lt;100,"E")</f>
        <v>D</v>
      </c>
    </row>
    <row r="363" spans="1:16">
      <c r="A363" s="12">
        <v>362</v>
      </c>
      <c r="B363" s="12" t="s">
        <v>80</v>
      </c>
      <c r="C363" s="12" t="s">
        <v>67</v>
      </c>
      <c r="D363" s="12" t="s">
        <v>158</v>
      </c>
      <c r="E363" s="12" t="s">
        <v>120</v>
      </c>
      <c r="F363" s="12" t="s">
        <v>77</v>
      </c>
      <c r="G363" s="12" t="str">
        <f>VLOOKUP(Table1[[#This Row],[Category]],Code!$C$2:$D$5,2,0)</f>
        <v>O-102</v>
      </c>
      <c r="H363" s="12" t="s">
        <v>78</v>
      </c>
      <c r="I363" s="12" t="s">
        <v>450</v>
      </c>
      <c r="J363" s="12">
        <v>2</v>
      </c>
      <c r="K363" s="12">
        <v>0</v>
      </c>
      <c r="L363" s="13">
        <v>9.9359999999999999</v>
      </c>
      <c r="M363" s="12">
        <f>Table1[[#This Row],[Sales]]*Table1[[#This Row],[Discount]]</f>
        <v>0</v>
      </c>
      <c r="N363" s="12">
        <v>20.7</v>
      </c>
      <c r="O363" s="12">
        <f>Table1[[#This Row],[Quantity]]*$N$1</f>
        <v>300</v>
      </c>
      <c r="P363" s="12" t="str" cm="1">
        <f t="array" ref="P363">_xlfn.IFS(Table1[[#This Row],[New_Sales]]&gt;=2000,"A",Table1[[#This Row],[New_Sales]]&gt;=1000,"B",Table1[[#This Row],[New_Sales]]&gt;=500,"C",Table1[[#This Row],[New_Sales]]&gt;=100,"D",Table1[[#This Row],[New_Sales]]&lt;100,"E")</f>
        <v>D</v>
      </c>
    </row>
    <row r="364" spans="1:16">
      <c r="A364" s="12">
        <v>363</v>
      </c>
      <c r="B364" s="12" t="s">
        <v>80</v>
      </c>
      <c r="C364" s="12" t="s">
        <v>67</v>
      </c>
      <c r="D364" s="12" t="s">
        <v>158</v>
      </c>
      <c r="E364" s="12" t="s">
        <v>120</v>
      </c>
      <c r="F364" s="12" t="s">
        <v>70</v>
      </c>
      <c r="G364" s="12" t="str">
        <f>VLOOKUP(Table1[[#This Row],[Category]],Code!$C$2:$D$5,2,0)</f>
        <v>F-101</v>
      </c>
      <c r="H364" s="12" t="s">
        <v>72</v>
      </c>
      <c r="I364" s="12" t="s">
        <v>451</v>
      </c>
      <c r="J364" s="12">
        <v>3</v>
      </c>
      <c r="K364" s="12">
        <v>0.1</v>
      </c>
      <c r="L364" s="13">
        <v>86.870400000000004</v>
      </c>
      <c r="M364" s="12">
        <f>Table1[[#This Row],[Sales]]*Table1[[#This Row],[Discount]]</f>
        <v>48.864600000000003</v>
      </c>
      <c r="N364" s="12">
        <v>488.64600000000002</v>
      </c>
      <c r="O364" s="12">
        <f>Table1[[#This Row],[Quantity]]*$N$1</f>
        <v>450</v>
      </c>
      <c r="P364" s="12" t="str" cm="1">
        <f t="array" ref="P364">_xlfn.IFS(Table1[[#This Row],[New_Sales]]&gt;=2000,"A",Table1[[#This Row],[New_Sales]]&gt;=1000,"B",Table1[[#This Row],[New_Sales]]&gt;=500,"C",Table1[[#This Row],[New_Sales]]&gt;=100,"D",Table1[[#This Row],[New_Sales]]&lt;100,"E")</f>
        <v>D</v>
      </c>
    </row>
    <row r="365" spans="1:16">
      <c r="A365" s="12">
        <v>364</v>
      </c>
      <c r="B365" s="12" t="s">
        <v>80</v>
      </c>
      <c r="C365" s="12" t="s">
        <v>67</v>
      </c>
      <c r="D365" s="12" t="s">
        <v>158</v>
      </c>
      <c r="E365" s="12" t="s">
        <v>120</v>
      </c>
      <c r="F365" s="12" t="s">
        <v>77</v>
      </c>
      <c r="G365" s="12" t="str">
        <f>VLOOKUP(Table1[[#This Row],[Category]],Code!$C$2:$D$5,2,0)</f>
        <v>O-102</v>
      </c>
      <c r="H365" s="12" t="s">
        <v>88</v>
      </c>
      <c r="I365" s="12" t="s">
        <v>452</v>
      </c>
      <c r="J365" s="12">
        <v>2</v>
      </c>
      <c r="K365" s="12">
        <v>0</v>
      </c>
      <c r="L365" s="13">
        <v>1.4455999999999998</v>
      </c>
      <c r="M365" s="12">
        <f>Table1[[#This Row],[Sales]]*Table1[[#This Row],[Discount]]</f>
        <v>0</v>
      </c>
      <c r="N365" s="12">
        <v>5.56</v>
      </c>
      <c r="O365" s="12">
        <f>Table1[[#This Row],[Quantity]]*$N$1</f>
        <v>300</v>
      </c>
      <c r="P365" s="12" t="str" cm="1">
        <f t="array" ref="P365">_xlfn.IFS(Table1[[#This Row],[New_Sales]]&gt;=2000,"A",Table1[[#This Row],[New_Sales]]&gt;=1000,"B",Table1[[#This Row],[New_Sales]]&gt;=500,"C",Table1[[#This Row],[New_Sales]]&gt;=100,"D",Table1[[#This Row],[New_Sales]]&lt;100,"E")</f>
        <v>D</v>
      </c>
    </row>
    <row r="366" spans="1:16">
      <c r="A366" s="12">
        <v>365</v>
      </c>
      <c r="B366" s="12" t="s">
        <v>80</v>
      </c>
      <c r="C366" s="12" t="s">
        <v>67</v>
      </c>
      <c r="D366" s="12" t="s">
        <v>158</v>
      </c>
      <c r="E366" s="12" t="s">
        <v>120</v>
      </c>
      <c r="F366" s="12" t="s">
        <v>70</v>
      </c>
      <c r="G366" s="12" t="str">
        <f>VLOOKUP(Table1[[#This Row],[Category]],Code!$C$2:$D$5,2,0)</f>
        <v>F-101</v>
      </c>
      <c r="H366" s="12" t="s">
        <v>86</v>
      </c>
      <c r="I366" s="12" t="s">
        <v>453</v>
      </c>
      <c r="J366" s="12">
        <v>8</v>
      </c>
      <c r="K366" s="12">
        <v>0</v>
      </c>
      <c r="L366" s="13">
        <v>20.732800000000001</v>
      </c>
      <c r="M366" s="12">
        <f>Table1[[#This Row],[Sales]]*Table1[[#This Row],[Discount]]</f>
        <v>0</v>
      </c>
      <c r="N366" s="12">
        <v>47.12</v>
      </c>
      <c r="O366" s="12">
        <f>Table1[[#This Row],[Quantity]]*$N$1</f>
        <v>1200</v>
      </c>
      <c r="P366" s="12" t="str" cm="1">
        <f t="array" ref="P366">_xlfn.IFS(Table1[[#This Row],[New_Sales]]&gt;=2000,"A",Table1[[#This Row],[New_Sales]]&gt;=1000,"B",Table1[[#This Row],[New_Sales]]&gt;=500,"C",Table1[[#This Row],[New_Sales]]&gt;=100,"D",Table1[[#This Row],[New_Sales]]&lt;100,"E")</f>
        <v>B</v>
      </c>
    </row>
    <row r="367" spans="1:16">
      <c r="A367" s="12">
        <v>366</v>
      </c>
      <c r="B367" s="12" t="s">
        <v>80</v>
      </c>
      <c r="C367" s="12" t="s">
        <v>67</v>
      </c>
      <c r="D367" s="12" t="s">
        <v>75</v>
      </c>
      <c r="E367" s="12" t="s">
        <v>76</v>
      </c>
      <c r="F367" s="12" t="s">
        <v>77</v>
      </c>
      <c r="G367" s="12" t="str">
        <f>VLOOKUP(Table1[[#This Row],[Category]],Code!$C$2:$D$5,2,0)</f>
        <v>O-102</v>
      </c>
      <c r="H367" s="12" t="s">
        <v>84</v>
      </c>
      <c r="I367" s="12" t="s">
        <v>149</v>
      </c>
      <c r="J367" s="12">
        <v>4</v>
      </c>
      <c r="K367" s="12">
        <v>0</v>
      </c>
      <c r="L367" s="13">
        <v>8.4783999999999935</v>
      </c>
      <c r="M367" s="12">
        <f>Table1[[#This Row],[Sales]]*Table1[[#This Row],[Discount]]</f>
        <v>0</v>
      </c>
      <c r="N367" s="12">
        <v>211.96</v>
      </c>
      <c r="O367" s="12">
        <f>Table1[[#This Row],[Quantity]]*$N$1</f>
        <v>600</v>
      </c>
      <c r="P367" s="12" t="str" cm="1">
        <f t="array" ref="P367">_xlfn.IFS(Table1[[#This Row],[New_Sales]]&gt;=2000,"A",Table1[[#This Row],[New_Sales]]&gt;=1000,"B",Table1[[#This Row],[New_Sales]]&gt;=500,"C",Table1[[#This Row],[New_Sales]]&gt;=100,"D",Table1[[#This Row],[New_Sales]]&lt;100,"E")</f>
        <v>C</v>
      </c>
    </row>
    <row r="368" spans="1:16">
      <c r="A368" s="12">
        <v>367</v>
      </c>
      <c r="B368" s="12" t="s">
        <v>454</v>
      </c>
      <c r="C368" s="12" t="s">
        <v>74</v>
      </c>
      <c r="D368" s="12" t="s">
        <v>299</v>
      </c>
      <c r="E368" s="12" t="s">
        <v>120</v>
      </c>
      <c r="F368" s="12" t="s">
        <v>77</v>
      </c>
      <c r="G368" s="12" t="str">
        <f>VLOOKUP(Table1[[#This Row],[Category]],Code!$C$2:$D$5,2,0)</f>
        <v>O-102</v>
      </c>
      <c r="H368" s="12" t="s">
        <v>93</v>
      </c>
      <c r="I368" s="12" t="s">
        <v>455</v>
      </c>
      <c r="J368" s="12">
        <v>4</v>
      </c>
      <c r="K368" s="12">
        <v>0</v>
      </c>
      <c r="L368" s="13">
        <v>10.44</v>
      </c>
      <c r="M368" s="12">
        <f>Table1[[#This Row],[Sales]]*Table1[[#This Row],[Discount]]</f>
        <v>0</v>
      </c>
      <c r="N368" s="12">
        <v>23.2</v>
      </c>
      <c r="O368" s="12">
        <f>Table1[[#This Row],[Quantity]]*$N$1</f>
        <v>600</v>
      </c>
      <c r="P368" s="12" t="str" cm="1">
        <f t="array" ref="P368">_xlfn.IFS(Table1[[#This Row],[New_Sales]]&gt;=2000,"A",Table1[[#This Row],[New_Sales]]&gt;=1000,"B",Table1[[#This Row],[New_Sales]]&gt;=500,"C",Table1[[#This Row],[New_Sales]]&gt;=100,"D",Table1[[#This Row],[New_Sales]]&lt;100,"E")</f>
        <v>C</v>
      </c>
    </row>
    <row r="369" spans="1:16">
      <c r="A369" s="12">
        <v>368</v>
      </c>
      <c r="B369" s="12" t="s">
        <v>454</v>
      </c>
      <c r="C369" s="12" t="s">
        <v>74</v>
      </c>
      <c r="D369" s="12" t="s">
        <v>299</v>
      </c>
      <c r="E369" s="12" t="s">
        <v>120</v>
      </c>
      <c r="F369" s="12" t="s">
        <v>77</v>
      </c>
      <c r="G369" s="12" t="str">
        <f>VLOOKUP(Table1[[#This Row],[Category]],Code!$C$2:$D$5,2,0)</f>
        <v>O-102</v>
      </c>
      <c r="H369" s="12" t="s">
        <v>251</v>
      </c>
      <c r="I369" s="12" t="s">
        <v>456</v>
      </c>
      <c r="J369" s="12">
        <v>2</v>
      </c>
      <c r="K369" s="12">
        <v>0</v>
      </c>
      <c r="L369" s="13">
        <v>0.14719999999999978</v>
      </c>
      <c r="M369" s="12">
        <f>Table1[[#This Row],[Sales]]*Table1[[#This Row],[Discount]]</f>
        <v>0</v>
      </c>
      <c r="N369" s="12">
        <v>7.36</v>
      </c>
      <c r="O369" s="12">
        <f>Table1[[#This Row],[Quantity]]*$N$1</f>
        <v>300</v>
      </c>
      <c r="P369" s="12" t="str" cm="1">
        <f t="array" ref="P369">_xlfn.IFS(Table1[[#This Row],[New_Sales]]&gt;=2000,"A",Table1[[#This Row],[New_Sales]]&gt;=1000,"B",Table1[[#This Row],[New_Sales]]&gt;=500,"C",Table1[[#This Row],[New_Sales]]&gt;=100,"D",Table1[[#This Row],[New_Sales]]&lt;100,"E")</f>
        <v>D</v>
      </c>
    </row>
    <row r="370" spans="1:16">
      <c r="A370" s="12">
        <v>369</v>
      </c>
      <c r="B370" s="12" t="s">
        <v>454</v>
      </c>
      <c r="C370" s="12" t="s">
        <v>74</v>
      </c>
      <c r="D370" s="12" t="s">
        <v>299</v>
      </c>
      <c r="E370" s="12" t="s">
        <v>120</v>
      </c>
      <c r="F370" s="12" t="s">
        <v>77</v>
      </c>
      <c r="G370" s="12" t="str">
        <f>VLOOKUP(Table1[[#This Row],[Category]],Code!$C$2:$D$5,2,0)</f>
        <v>O-102</v>
      </c>
      <c r="H370" s="12" t="s">
        <v>84</v>
      </c>
      <c r="I370" s="12" t="s">
        <v>457</v>
      </c>
      <c r="J370" s="12">
        <v>7</v>
      </c>
      <c r="K370" s="12">
        <v>0</v>
      </c>
      <c r="L370" s="13">
        <v>29.341200000000008</v>
      </c>
      <c r="M370" s="12">
        <f>Table1[[#This Row],[Sales]]*Table1[[#This Row],[Discount]]</f>
        <v>0</v>
      </c>
      <c r="N370" s="12">
        <v>104.79</v>
      </c>
      <c r="O370" s="12">
        <f>Table1[[#This Row],[Quantity]]*$N$1</f>
        <v>1050</v>
      </c>
      <c r="P370" s="12" t="str" cm="1">
        <f t="array" ref="P370">_xlfn.IFS(Table1[[#This Row],[New_Sales]]&gt;=2000,"A",Table1[[#This Row],[New_Sales]]&gt;=1000,"B",Table1[[#This Row],[New_Sales]]&gt;=500,"C",Table1[[#This Row],[New_Sales]]&gt;=100,"D",Table1[[#This Row],[New_Sales]]&lt;100,"E")</f>
        <v>B</v>
      </c>
    </row>
    <row r="371" spans="1:16">
      <c r="A371" s="12">
        <v>370</v>
      </c>
      <c r="B371" s="12" t="s">
        <v>454</v>
      </c>
      <c r="C371" s="12" t="s">
        <v>74</v>
      </c>
      <c r="D371" s="12" t="s">
        <v>299</v>
      </c>
      <c r="E371" s="12" t="s">
        <v>120</v>
      </c>
      <c r="F371" s="12" t="s">
        <v>70</v>
      </c>
      <c r="G371" s="12" t="str">
        <f>VLOOKUP(Table1[[#This Row],[Category]],Code!$C$2:$D$5,2,0)</f>
        <v>F-101</v>
      </c>
      <c r="H371" s="12" t="s">
        <v>71</v>
      </c>
      <c r="I371" s="12" t="s">
        <v>138</v>
      </c>
      <c r="J371" s="12">
        <v>4</v>
      </c>
      <c r="K371" s="12">
        <v>0</v>
      </c>
      <c r="L371" s="13">
        <v>271.41920000000005</v>
      </c>
      <c r="M371" s="12">
        <f>Table1[[#This Row],[Sales]]*Table1[[#This Row],[Discount]]</f>
        <v>0</v>
      </c>
      <c r="N371" s="12">
        <v>1043.92</v>
      </c>
      <c r="O371" s="12">
        <f>Table1[[#This Row],[Quantity]]*$N$1</f>
        <v>600</v>
      </c>
      <c r="P371" s="12" t="str" cm="1">
        <f t="array" ref="P371">_xlfn.IFS(Table1[[#This Row],[New_Sales]]&gt;=2000,"A",Table1[[#This Row],[New_Sales]]&gt;=1000,"B",Table1[[#This Row],[New_Sales]]&gt;=500,"C",Table1[[#This Row],[New_Sales]]&gt;=100,"D",Table1[[#This Row],[New_Sales]]&lt;100,"E")</f>
        <v>C</v>
      </c>
    </row>
    <row r="372" spans="1:16">
      <c r="A372" s="12">
        <v>371</v>
      </c>
      <c r="B372" s="12" t="s">
        <v>80</v>
      </c>
      <c r="C372" s="12" t="s">
        <v>67</v>
      </c>
      <c r="D372" s="12" t="s">
        <v>105</v>
      </c>
      <c r="E372" s="12" t="s">
        <v>106</v>
      </c>
      <c r="F372" s="12" t="s">
        <v>77</v>
      </c>
      <c r="G372" s="12" t="str">
        <f>VLOOKUP(Table1[[#This Row],[Category]],Code!$C$2:$D$5,2,0)</f>
        <v>O-102</v>
      </c>
      <c r="H372" s="12" t="s">
        <v>100</v>
      </c>
      <c r="I372" s="12" t="s">
        <v>458</v>
      </c>
      <c r="J372" s="12">
        <v>5</v>
      </c>
      <c r="K372" s="12">
        <v>0.2</v>
      </c>
      <c r="L372" s="13">
        <v>9.3960000000000008</v>
      </c>
      <c r="M372" s="12">
        <f>Table1[[#This Row],[Sales]]*Table1[[#This Row],[Discount]]</f>
        <v>5.1840000000000011</v>
      </c>
      <c r="N372" s="12">
        <v>25.920000000000005</v>
      </c>
      <c r="O372" s="12">
        <f>Table1[[#This Row],[Quantity]]*$N$1</f>
        <v>750</v>
      </c>
      <c r="P372" s="12" t="str" cm="1">
        <f t="array" ref="P372">_xlfn.IFS(Table1[[#This Row],[New_Sales]]&gt;=2000,"A",Table1[[#This Row],[New_Sales]]&gt;=1000,"B",Table1[[#This Row],[New_Sales]]&gt;=500,"C",Table1[[#This Row],[New_Sales]]&gt;=100,"D",Table1[[#This Row],[New_Sales]]&lt;100,"E")</f>
        <v>C</v>
      </c>
    </row>
    <row r="373" spans="1:16">
      <c r="A373" s="12">
        <v>372</v>
      </c>
      <c r="B373" s="12" t="s">
        <v>80</v>
      </c>
      <c r="C373" s="12" t="s">
        <v>67</v>
      </c>
      <c r="D373" s="12" t="s">
        <v>105</v>
      </c>
      <c r="E373" s="12" t="s">
        <v>106</v>
      </c>
      <c r="F373" s="12" t="s">
        <v>77</v>
      </c>
      <c r="G373" s="12" t="str">
        <f>VLOOKUP(Table1[[#This Row],[Category]],Code!$C$2:$D$5,2,0)</f>
        <v>O-102</v>
      </c>
      <c r="H373" s="12" t="s">
        <v>84</v>
      </c>
      <c r="I373" s="12" t="s">
        <v>459</v>
      </c>
      <c r="J373" s="12">
        <v>3</v>
      </c>
      <c r="K373" s="12">
        <v>0.2</v>
      </c>
      <c r="L373" s="13">
        <v>4.6746000000000016</v>
      </c>
      <c r="M373" s="12">
        <f>Table1[[#This Row],[Sales]]*Table1[[#This Row],[Discount]]</f>
        <v>10.684800000000003</v>
      </c>
      <c r="N373" s="12">
        <v>53.424000000000007</v>
      </c>
      <c r="O373" s="12">
        <f>Table1[[#This Row],[Quantity]]*$N$1</f>
        <v>450</v>
      </c>
      <c r="P373" s="12" t="str" cm="1">
        <f t="array" ref="P373">_xlfn.IFS(Table1[[#This Row],[New_Sales]]&gt;=2000,"A",Table1[[#This Row],[New_Sales]]&gt;=1000,"B",Table1[[#This Row],[New_Sales]]&gt;=500,"C",Table1[[#This Row],[New_Sales]]&gt;=100,"D",Table1[[#This Row],[New_Sales]]&lt;100,"E")</f>
        <v>D</v>
      </c>
    </row>
    <row r="374" spans="1:16">
      <c r="A374" s="12">
        <v>373</v>
      </c>
      <c r="B374" s="12" t="s">
        <v>80</v>
      </c>
      <c r="C374" s="12" t="s">
        <v>67</v>
      </c>
      <c r="D374" s="12" t="s">
        <v>173</v>
      </c>
      <c r="E374" s="12" t="s">
        <v>76</v>
      </c>
      <c r="F374" s="12" t="s">
        <v>77</v>
      </c>
      <c r="G374" s="12" t="str">
        <f>VLOOKUP(Table1[[#This Row],[Category]],Code!$C$2:$D$5,2,0)</f>
        <v>O-102</v>
      </c>
      <c r="H374" s="12" t="s">
        <v>93</v>
      </c>
      <c r="I374" s="12" t="s">
        <v>429</v>
      </c>
      <c r="J374" s="12">
        <v>5</v>
      </c>
      <c r="K374" s="12">
        <v>0.7</v>
      </c>
      <c r="L374" s="13">
        <v>-5.7119999999999997</v>
      </c>
      <c r="M374" s="12">
        <f>Table1[[#This Row],[Sales]]*Table1[[#This Row],[Discount]]</f>
        <v>5.7120000000000006</v>
      </c>
      <c r="N374" s="12">
        <v>8.1600000000000019</v>
      </c>
      <c r="O374" s="12">
        <f>Table1[[#This Row],[Quantity]]*$N$1</f>
        <v>750</v>
      </c>
      <c r="P374" s="12" t="str" cm="1">
        <f t="array" ref="P374">_xlfn.IFS(Table1[[#This Row],[New_Sales]]&gt;=2000,"A",Table1[[#This Row],[New_Sales]]&gt;=1000,"B",Table1[[#This Row],[New_Sales]]&gt;=500,"C",Table1[[#This Row],[New_Sales]]&gt;=100,"D",Table1[[#This Row],[New_Sales]]&lt;100,"E")</f>
        <v>C</v>
      </c>
    </row>
    <row r="375" spans="1:16">
      <c r="A375" s="12">
        <v>374</v>
      </c>
      <c r="B375" s="12" t="s">
        <v>80</v>
      </c>
      <c r="C375" s="12" t="s">
        <v>67</v>
      </c>
      <c r="D375" s="12" t="s">
        <v>173</v>
      </c>
      <c r="E375" s="12" t="s">
        <v>76</v>
      </c>
      <c r="F375" s="12" t="s">
        <v>90</v>
      </c>
      <c r="G375" s="12" t="str">
        <f>VLOOKUP(Table1[[#This Row],[Category]],Code!$C$2:$D$5,2,0)</f>
        <v>T-103</v>
      </c>
      <c r="H375" s="12" t="s">
        <v>123</v>
      </c>
      <c r="I375" s="12" t="s">
        <v>460</v>
      </c>
      <c r="J375" s="12">
        <v>8</v>
      </c>
      <c r="K375" s="12">
        <v>0.2</v>
      </c>
      <c r="L375" s="13">
        <v>179.1887999999999</v>
      </c>
      <c r="M375" s="12">
        <f>Table1[[#This Row],[Sales]]*Table1[[#This Row],[Discount]]</f>
        <v>204.78720000000004</v>
      </c>
      <c r="N375" s="12">
        <v>1023.9360000000001</v>
      </c>
      <c r="O375" s="12">
        <f>Table1[[#This Row],[Quantity]]*$N$1</f>
        <v>1200</v>
      </c>
      <c r="P375" s="12" t="str" cm="1">
        <f t="array" ref="P375">_xlfn.IFS(Table1[[#This Row],[New_Sales]]&gt;=2000,"A",Table1[[#This Row],[New_Sales]]&gt;=1000,"B",Table1[[#This Row],[New_Sales]]&gt;=500,"C",Table1[[#This Row],[New_Sales]]&gt;=100,"D",Table1[[#This Row],[New_Sales]]&lt;100,"E")</f>
        <v>B</v>
      </c>
    </row>
    <row r="376" spans="1:16">
      <c r="A376" s="12">
        <v>375</v>
      </c>
      <c r="B376" s="12" t="s">
        <v>80</v>
      </c>
      <c r="C376" s="12" t="s">
        <v>67</v>
      </c>
      <c r="D376" s="12" t="s">
        <v>173</v>
      </c>
      <c r="E376" s="12" t="s">
        <v>76</v>
      </c>
      <c r="F376" s="12" t="s">
        <v>77</v>
      </c>
      <c r="G376" s="12" t="str">
        <f>VLOOKUP(Table1[[#This Row],[Category]],Code!$C$2:$D$5,2,0)</f>
        <v>O-102</v>
      </c>
      <c r="H376" s="12" t="s">
        <v>88</v>
      </c>
      <c r="I376" s="12" t="s">
        <v>461</v>
      </c>
      <c r="J376" s="12">
        <v>1</v>
      </c>
      <c r="K376" s="12">
        <v>0.2</v>
      </c>
      <c r="L376" s="13">
        <v>0.92399999999999993</v>
      </c>
      <c r="M376" s="12">
        <f>Table1[[#This Row],[Sales]]*Table1[[#This Row],[Discount]]</f>
        <v>1.8480000000000001</v>
      </c>
      <c r="N376" s="12">
        <v>9.24</v>
      </c>
      <c r="O376" s="12">
        <f>Table1[[#This Row],[Quantity]]*$N$1</f>
        <v>150</v>
      </c>
      <c r="P376" s="12" t="str" cm="1">
        <f t="array" ref="P376">_xlfn.IFS(Table1[[#This Row],[New_Sales]]&gt;=2000,"A",Table1[[#This Row],[New_Sales]]&gt;=1000,"B",Table1[[#This Row],[New_Sales]]&gt;=500,"C",Table1[[#This Row],[New_Sales]]&gt;=100,"D",Table1[[#This Row],[New_Sales]]&lt;100,"E")</f>
        <v>D</v>
      </c>
    </row>
    <row r="377" spans="1:16">
      <c r="A377" s="12">
        <v>376</v>
      </c>
      <c r="B377" s="12" t="s">
        <v>80</v>
      </c>
      <c r="C377" s="12" t="s">
        <v>67</v>
      </c>
      <c r="D377" s="12" t="s">
        <v>173</v>
      </c>
      <c r="E377" s="12" t="s">
        <v>76</v>
      </c>
      <c r="F377" s="12" t="s">
        <v>90</v>
      </c>
      <c r="G377" s="12" t="str">
        <f>VLOOKUP(Table1[[#This Row],[Category]],Code!$C$2:$D$5,2,0)</f>
        <v>T-103</v>
      </c>
      <c r="H377" s="12" t="s">
        <v>123</v>
      </c>
      <c r="I377" s="12" t="s">
        <v>462</v>
      </c>
      <c r="J377" s="12">
        <v>10</v>
      </c>
      <c r="K377" s="12">
        <v>0.2</v>
      </c>
      <c r="L377" s="13">
        <v>-29.940000000000012</v>
      </c>
      <c r="M377" s="12">
        <f>Table1[[#This Row],[Sales]]*Table1[[#This Row],[Discount]]</f>
        <v>95.808000000000007</v>
      </c>
      <c r="N377" s="12">
        <v>479.04</v>
      </c>
      <c r="O377" s="12">
        <f>Table1[[#This Row],[Quantity]]*$N$1</f>
        <v>1500</v>
      </c>
      <c r="P377" s="12" t="str" cm="1">
        <f t="array" ref="P377">_xlfn.IFS(Table1[[#This Row],[New_Sales]]&gt;=2000,"A",Table1[[#This Row],[New_Sales]]&gt;=1000,"B",Table1[[#This Row],[New_Sales]]&gt;=500,"C",Table1[[#This Row],[New_Sales]]&gt;=100,"D",Table1[[#This Row],[New_Sales]]&lt;100,"E")</f>
        <v>B</v>
      </c>
    </row>
    <row r="378" spans="1:16">
      <c r="A378" s="12">
        <v>377</v>
      </c>
      <c r="B378" s="12" t="s">
        <v>134</v>
      </c>
      <c r="C378" s="12" t="s">
        <v>74</v>
      </c>
      <c r="D378" s="12" t="s">
        <v>141</v>
      </c>
      <c r="E378" s="12" t="s">
        <v>106</v>
      </c>
      <c r="F378" s="12" t="s">
        <v>77</v>
      </c>
      <c r="G378" s="12" t="str">
        <f>VLOOKUP(Table1[[#This Row],[Category]],Code!$C$2:$D$5,2,0)</f>
        <v>O-102</v>
      </c>
      <c r="H378" s="12" t="s">
        <v>100</v>
      </c>
      <c r="I378" s="12" t="s">
        <v>463</v>
      </c>
      <c r="J378" s="12">
        <v>4</v>
      </c>
      <c r="K378" s="12">
        <v>0.2</v>
      </c>
      <c r="L378" s="13">
        <v>30.979999999999993</v>
      </c>
      <c r="M378" s="12">
        <f>Table1[[#This Row],[Sales]]*Table1[[#This Row],[Discount]]</f>
        <v>19.827200000000005</v>
      </c>
      <c r="N378" s="12">
        <v>99.13600000000001</v>
      </c>
      <c r="O378" s="12">
        <f>Table1[[#This Row],[Quantity]]*$N$1</f>
        <v>600</v>
      </c>
      <c r="P378" s="12" t="str" cm="1">
        <f t="array" ref="P378">_xlfn.IFS(Table1[[#This Row],[New_Sales]]&gt;=2000,"A",Table1[[#This Row],[New_Sales]]&gt;=1000,"B",Table1[[#This Row],[New_Sales]]&gt;=500,"C",Table1[[#This Row],[New_Sales]]&gt;=100,"D",Table1[[#This Row],[New_Sales]]&lt;100,"E")</f>
        <v>C</v>
      </c>
    </row>
    <row r="379" spans="1:16">
      <c r="A379" s="12">
        <v>378</v>
      </c>
      <c r="B379" s="12" t="s">
        <v>80</v>
      </c>
      <c r="C379" s="12" t="s">
        <v>74</v>
      </c>
      <c r="D379" s="12" t="s">
        <v>439</v>
      </c>
      <c r="E379" s="12" t="s">
        <v>120</v>
      </c>
      <c r="F379" s="12" t="s">
        <v>70</v>
      </c>
      <c r="G379" s="12" t="str">
        <f>VLOOKUP(Table1[[#This Row],[Category]],Code!$C$2:$D$5,2,0)</f>
        <v>F-101</v>
      </c>
      <c r="H379" s="12" t="s">
        <v>82</v>
      </c>
      <c r="I379" s="12" t="s">
        <v>464</v>
      </c>
      <c r="J379" s="12">
        <v>7</v>
      </c>
      <c r="K379" s="12">
        <v>0.3</v>
      </c>
      <c r="L379" s="13">
        <v>-297.68479999999983</v>
      </c>
      <c r="M379" s="12">
        <f>Table1[[#This Row],[Sales]]*Table1[[#This Row],[Discount]]</f>
        <v>446.52719999999994</v>
      </c>
      <c r="N379" s="12">
        <v>1488.4239999999998</v>
      </c>
      <c r="O379" s="12">
        <f>Table1[[#This Row],[Quantity]]*$N$1</f>
        <v>1050</v>
      </c>
      <c r="P379" s="12" t="str" cm="1">
        <f t="array" ref="P379">_xlfn.IFS(Table1[[#This Row],[New_Sales]]&gt;=2000,"A",Table1[[#This Row],[New_Sales]]&gt;=1000,"B",Table1[[#This Row],[New_Sales]]&gt;=500,"C",Table1[[#This Row],[New_Sales]]&gt;=100,"D",Table1[[#This Row],[New_Sales]]&lt;100,"E")</f>
        <v>B</v>
      </c>
    </row>
    <row r="380" spans="1:16">
      <c r="A380" s="12">
        <v>379</v>
      </c>
      <c r="B380" s="12" t="s">
        <v>80</v>
      </c>
      <c r="C380" s="12" t="s">
        <v>67</v>
      </c>
      <c r="D380" s="12" t="s">
        <v>105</v>
      </c>
      <c r="E380" s="12" t="s">
        <v>106</v>
      </c>
      <c r="F380" s="12" t="s">
        <v>77</v>
      </c>
      <c r="G380" s="12" t="str">
        <f>VLOOKUP(Table1[[#This Row],[Category]],Code!$C$2:$D$5,2,0)</f>
        <v>O-102</v>
      </c>
      <c r="H380" s="12" t="s">
        <v>95</v>
      </c>
      <c r="I380" s="12" t="s">
        <v>465</v>
      </c>
      <c r="J380" s="12">
        <v>3</v>
      </c>
      <c r="K380" s="12">
        <v>0.8</v>
      </c>
      <c r="L380" s="13">
        <v>-20.332200000000007</v>
      </c>
      <c r="M380" s="12">
        <f>Table1[[#This Row],[Sales]]*Table1[[#This Row],[Discount]]</f>
        <v>6.921599999999998</v>
      </c>
      <c r="N380" s="12">
        <v>8.6519999999999975</v>
      </c>
      <c r="O380" s="12">
        <f>Table1[[#This Row],[Quantity]]*$N$1</f>
        <v>450</v>
      </c>
      <c r="P380" s="12" t="str" cm="1">
        <f t="array" ref="P380">_xlfn.IFS(Table1[[#This Row],[New_Sales]]&gt;=2000,"A",Table1[[#This Row],[New_Sales]]&gt;=1000,"B",Table1[[#This Row],[New_Sales]]&gt;=500,"C",Table1[[#This Row],[New_Sales]]&gt;=100,"D",Table1[[#This Row],[New_Sales]]&lt;100,"E")</f>
        <v>D</v>
      </c>
    </row>
    <row r="381" spans="1:16">
      <c r="A381" s="12">
        <v>380</v>
      </c>
      <c r="B381" s="12" t="s">
        <v>80</v>
      </c>
      <c r="C381" s="12" t="s">
        <v>67</v>
      </c>
      <c r="D381" s="12" t="s">
        <v>105</v>
      </c>
      <c r="E381" s="12" t="s">
        <v>106</v>
      </c>
      <c r="F381" s="12" t="s">
        <v>77</v>
      </c>
      <c r="G381" s="12" t="str">
        <f>VLOOKUP(Table1[[#This Row],[Category]],Code!$C$2:$D$5,2,0)</f>
        <v>O-102</v>
      </c>
      <c r="H381" s="12" t="s">
        <v>84</v>
      </c>
      <c r="I381" s="12" t="s">
        <v>466</v>
      </c>
      <c r="J381" s="12">
        <v>3</v>
      </c>
      <c r="K381" s="12">
        <v>0.2</v>
      </c>
      <c r="L381" s="13">
        <v>2.6810999999999954</v>
      </c>
      <c r="M381" s="12">
        <f>Table1[[#This Row],[Sales]]*Table1[[#This Row],[Discount]]</f>
        <v>4.7664</v>
      </c>
      <c r="N381" s="12">
        <v>23.832000000000001</v>
      </c>
      <c r="O381" s="12">
        <f>Table1[[#This Row],[Quantity]]*$N$1</f>
        <v>450</v>
      </c>
      <c r="P381" s="12" t="str" cm="1">
        <f t="array" ref="P381">_xlfn.IFS(Table1[[#This Row],[New_Sales]]&gt;=2000,"A",Table1[[#This Row],[New_Sales]]&gt;=1000,"B",Table1[[#This Row],[New_Sales]]&gt;=500,"C",Table1[[#This Row],[New_Sales]]&gt;=100,"D",Table1[[#This Row],[New_Sales]]&lt;100,"E")</f>
        <v>D</v>
      </c>
    </row>
    <row r="382" spans="1:16">
      <c r="A382" s="12">
        <v>381</v>
      </c>
      <c r="B382" s="12" t="s">
        <v>80</v>
      </c>
      <c r="C382" s="12" t="s">
        <v>67</v>
      </c>
      <c r="D382" s="12" t="s">
        <v>105</v>
      </c>
      <c r="E382" s="12" t="s">
        <v>106</v>
      </c>
      <c r="F382" s="12" t="s">
        <v>77</v>
      </c>
      <c r="G382" s="12" t="str">
        <f>VLOOKUP(Table1[[#This Row],[Category]],Code!$C$2:$D$5,2,0)</f>
        <v>O-102</v>
      </c>
      <c r="H382" s="12" t="s">
        <v>93</v>
      </c>
      <c r="I382" s="12" t="s">
        <v>467</v>
      </c>
      <c r="J382" s="12">
        <v>4</v>
      </c>
      <c r="K382" s="12">
        <v>0.8</v>
      </c>
      <c r="L382" s="13">
        <v>-18.872800000000009</v>
      </c>
      <c r="M382" s="12">
        <f>Table1[[#This Row],[Sales]]*Table1[[#This Row],[Discount]]</f>
        <v>9.7408000000000001</v>
      </c>
      <c r="N382" s="12">
        <v>12.175999999999998</v>
      </c>
      <c r="O382" s="12">
        <f>Table1[[#This Row],[Quantity]]*$N$1</f>
        <v>600</v>
      </c>
      <c r="P382" s="12" t="str" cm="1">
        <f t="array" ref="P382">_xlfn.IFS(Table1[[#This Row],[New_Sales]]&gt;=2000,"A",Table1[[#This Row],[New_Sales]]&gt;=1000,"B",Table1[[#This Row],[New_Sales]]&gt;=500,"C",Table1[[#This Row],[New_Sales]]&gt;=100,"D",Table1[[#This Row],[New_Sales]]&lt;100,"E")</f>
        <v>C</v>
      </c>
    </row>
    <row r="383" spans="1:16">
      <c r="A383" s="12">
        <v>382</v>
      </c>
      <c r="B383" s="12" t="s">
        <v>134</v>
      </c>
      <c r="C383" s="12" t="s">
        <v>74</v>
      </c>
      <c r="D383" s="12" t="s">
        <v>75</v>
      </c>
      <c r="E383" s="12" t="s">
        <v>76</v>
      </c>
      <c r="F383" s="12" t="s">
        <v>77</v>
      </c>
      <c r="G383" s="12" t="str">
        <f>VLOOKUP(Table1[[#This Row],[Category]],Code!$C$2:$D$5,2,0)</f>
        <v>O-102</v>
      </c>
      <c r="H383" s="12" t="s">
        <v>100</v>
      </c>
      <c r="I383" s="12" t="s">
        <v>468</v>
      </c>
      <c r="J383" s="12">
        <v>7</v>
      </c>
      <c r="K383" s="12">
        <v>0</v>
      </c>
      <c r="L383" s="13">
        <v>25.48</v>
      </c>
      <c r="M383" s="12">
        <f>Table1[[#This Row],[Sales]]*Table1[[#This Row],[Discount]]</f>
        <v>0</v>
      </c>
      <c r="N383" s="12">
        <v>50.96</v>
      </c>
      <c r="O383" s="12">
        <f>Table1[[#This Row],[Quantity]]*$N$1</f>
        <v>1050</v>
      </c>
      <c r="P383" s="12" t="str" cm="1">
        <f t="array" ref="P383">_xlfn.IFS(Table1[[#This Row],[New_Sales]]&gt;=2000,"A",Table1[[#This Row],[New_Sales]]&gt;=1000,"B",Table1[[#This Row],[New_Sales]]&gt;=500,"C",Table1[[#This Row],[New_Sales]]&gt;=100,"D",Table1[[#This Row],[New_Sales]]&lt;100,"E")</f>
        <v>B</v>
      </c>
    </row>
    <row r="384" spans="1:16">
      <c r="A384" s="12">
        <v>383</v>
      </c>
      <c r="B384" s="12" t="s">
        <v>134</v>
      </c>
      <c r="C384" s="12" t="s">
        <v>74</v>
      </c>
      <c r="D384" s="12" t="s">
        <v>75</v>
      </c>
      <c r="E384" s="12" t="s">
        <v>76</v>
      </c>
      <c r="F384" s="12" t="s">
        <v>77</v>
      </c>
      <c r="G384" s="12" t="str">
        <f>VLOOKUP(Table1[[#This Row],[Category]],Code!$C$2:$D$5,2,0)</f>
        <v>O-102</v>
      </c>
      <c r="H384" s="12" t="s">
        <v>93</v>
      </c>
      <c r="I384" s="12" t="s">
        <v>469</v>
      </c>
      <c r="J384" s="12">
        <v>3</v>
      </c>
      <c r="K384" s="12">
        <v>0.2</v>
      </c>
      <c r="L384" s="13">
        <v>17.337599999999998</v>
      </c>
      <c r="M384" s="12">
        <f>Table1[[#This Row],[Sales]]*Table1[[#This Row],[Discount]]</f>
        <v>9.9072000000000013</v>
      </c>
      <c r="N384" s="12">
        <v>49.536000000000001</v>
      </c>
      <c r="O384" s="12">
        <f>Table1[[#This Row],[Quantity]]*$N$1</f>
        <v>450</v>
      </c>
      <c r="P384" s="12" t="str" cm="1">
        <f t="array" ref="P384">_xlfn.IFS(Table1[[#This Row],[New_Sales]]&gt;=2000,"A",Table1[[#This Row],[New_Sales]]&gt;=1000,"B",Table1[[#This Row],[New_Sales]]&gt;=500,"C",Table1[[#This Row],[New_Sales]]&gt;=100,"D",Table1[[#This Row],[New_Sales]]&lt;100,"E")</f>
        <v>D</v>
      </c>
    </row>
    <row r="385" spans="1:16">
      <c r="A385" s="12">
        <v>384</v>
      </c>
      <c r="B385" s="12" t="s">
        <v>66</v>
      </c>
      <c r="C385" s="12" t="s">
        <v>74</v>
      </c>
      <c r="D385" s="12" t="s">
        <v>148</v>
      </c>
      <c r="E385" s="12" t="s">
        <v>106</v>
      </c>
      <c r="F385" s="12" t="s">
        <v>90</v>
      </c>
      <c r="G385" s="12" t="str">
        <f>VLOOKUP(Table1[[#This Row],[Category]],Code!$C$2:$D$5,2,0)</f>
        <v>T-103</v>
      </c>
      <c r="H385" s="12" t="s">
        <v>123</v>
      </c>
      <c r="I385" s="12" t="s">
        <v>470</v>
      </c>
      <c r="J385" s="12">
        <v>2</v>
      </c>
      <c r="K385" s="12">
        <v>0</v>
      </c>
      <c r="L385" s="13">
        <v>8.7989999999999995</v>
      </c>
      <c r="M385" s="12">
        <f>Table1[[#This Row],[Sales]]*Table1[[#This Row],[Discount]]</f>
        <v>0</v>
      </c>
      <c r="N385" s="12">
        <v>41.9</v>
      </c>
      <c r="O385" s="12">
        <f>Table1[[#This Row],[Quantity]]*$N$1</f>
        <v>300</v>
      </c>
      <c r="P385" s="12" t="str" cm="1">
        <f t="array" ref="P385">_xlfn.IFS(Table1[[#This Row],[New_Sales]]&gt;=2000,"A",Table1[[#This Row],[New_Sales]]&gt;=1000,"B",Table1[[#This Row],[New_Sales]]&gt;=500,"C",Table1[[#This Row],[New_Sales]]&gt;=100,"D",Table1[[#This Row],[New_Sales]]&lt;100,"E")</f>
        <v>D</v>
      </c>
    </row>
    <row r="386" spans="1:16">
      <c r="A386" s="12">
        <v>385</v>
      </c>
      <c r="B386" s="12" t="s">
        <v>80</v>
      </c>
      <c r="C386" s="12" t="s">
        <v>67</v>
      </c>
      <c r="D386" s="12" t="s">
        <v>81</v>
      </c>
      <c r="E386" s="12" t="s">
        <v>69</v>
      </c>
      <c r="F386" s="12" t="s">
        <v>70</v>
      </c>
      <c r="G386" s="12" t="str">
        <f>VLOOKUP(Table1[[#This Row],[Category]],Code!$C$2:$D$5,2,0)</f>
        <v>F-101</v>
      </c>
      <c r="H386" s="12" t="s">
        <v>82</v>
      </c>
      <c r="I386" s="12" t="s">
        <v>471</v>
      </c>
      <c r="J386" s="12">
        <v>3</v>
      </c>
      <c r="K386" s="12">
        <v>0.45</v>
      </c>
      <c r="L386" s="13">
        <v>-157.00949999999997</v>
      </c>
      <c r="M386" s="12">
        <f>Table1[[#This Row],[Sales]]*Table1[[#This Row],[Discount]]</f>
        <v>168.95587500000002</v>
      </c>
      <c r="N386" s="12">
        <v>375.45750000000004</v>
      </c>
      <c r="O386" s="12">
        <f>Table1[[#This Row],[Quantity]]*$N$1</f>
        <v>450</v>
      </c>
      <c r="P386" s="12" t="str" cm="1">
        <f t="array" ref="P386">_xlfn.IFS(Table1[[#This Row],[New_Sales]]&gt;=2000,"A",Table1[[#This Row],[New_Sales]]&gt;=1000,"B",Table1[[#This Row],[New_Sales]]&gt;=500,"C",Table1[[#This Row],[New_Sales]]&gt;=100,"D",Table1[[#This Row],[New_Sales]]&lt;100,"E")</f>
        <v>D</v>
      </c>
    </row>
    <row r="387" spans="1:16">
      <c r="A387" s="12">
        <v>386</v>
      </c>
      <c r="B387" s="12" t="s">
        <v>80</v>
      </c>
      <c r="C387" s="12" t="s">
        <v>67</v>
      </c>
      <c r="D387" s="12" t="s">
        <v>81</v>
      </c>
      <c r="E387" s="12" t="s">
        <v>69</v>
      </c>
      <c r="F387" s="12" t="s">
        <v>90</v>
      </c>
      <c r="G387" s="12" t="str">
        <f>VLOOKUP(Table1[[#This Row],[Category]],Code!$C$2:$D$5,2,0)</f>
        <v>T-103</v>
      </c>
      <c r="H387" s="12" t="s">
        <v>123</v>
      </c>
      <c r="I387" s="12" t="s">
        <v>472</v>
      </c>
      <c r="J387" s="12">
        <v>3</v>
      </c>
      <c r="K387" s="12">
        <v>0.2</v>
      </c>
      <c r="L387" s="13">
        <v>-1.049700000000005</v>
      </c>
      <c r="M387" s="12">
        <f>Table1[[#This Row],[Sales]]*Table1[[#This Row],[Discount]]</f>
        <v>16.795200000000005</v>
      </c>
      <c r="N387" s="12">
        <v>83.976000000000013</v>
      </c>
      <c r="O387" s="12">
        <f>Table1[[#This Row],[Quantity]]*$N$1</f>
        <v>450</v>
      </c>
      <c r="P387" s="12" t="str" cm="1">
        <f t="array" ref="P387">_xlfn.IFS(Table1[[#This Row],[New_Sales]]&gt;=2000,"A",Table1[[#This Row],[New_Sales]]&gt;=1000,"B",Table1[[#This Row],[New_Sales]]&gt;=500,"C",Table1[[#This Row],[New_Sales]]&gt;=100,"D",Table1[[#This Row],[New_Sales]]&lt;100,"E")</f>
        <v>D</v>
      </c>
    </row>
    <row r="388" spans="1:16">
      <c r="A388" s="12">
        <v>387</v>
      </c>
      <c r="B388" s="12" t="s">
        <v>80</v>
      </c>
      <c r="C388" s="12" t="s">
        <v>74</v>
      </c>
      <c r="D388" s="12" t="s">
        <v>119</v>
      </c>
      <c r="E388" s="12" t="s">
        <v>120</v>
      </c>
      <c r="F388" s="12" t="s">
        <v>90</v>
      </c>
      <c r="G388" s="12" t="str">
        <f>VLOOKUP(Table1[[#This Row],[Category]],Code!$C$2:$D$5,2,0)</f>
        <v>T-103</v>
      </c>
      <c r="H388" s="12" t="s">
        <v>277</v>
      </c>
      <c r="I388" s="12" t="s">
        <v>473</v>
      </c>
      <c r="J388" s="12">
        <v>4</v>
      </c>
      <c r="K388" s="12">
        <v>0.7</v>
      </c>
      <c r="L388" s="13">
        <v>-337.63799999999981</v>
      </c>
      <c r="M388" s="12">
        <f>Table1[[#This Row],[Sales]]*Table1[[#This Row],[Discount]]</f>
        <v>337.63799999999998</v>
      </c>
      <c r="N388" s="12">
        <v>482.34000000000003</v>
      </c>
      <c r="O388" s="12">
        <f>Table1[[#This Row],[Quantity]]*$N$1</f>
        <v>600</v>
      </c>
      <c r="P388" s="12" t="str" cm="1">
        <f t="array" ref="P388">_xlfn.IFS(Table1[[#This Row],[New_Sales]]&gt;=2000,"A",Table1[[#This Row],[New_Sales]]&gt;=1000,"B",Table1[[#This Row],[New_Sales]]&gt;=500,"C",Table1[[#This Row],[New_Sales]]&gt;=100,"D",Table1[[#This Row],[New_Sales]]&lt;100,"E")</f>
        <v>C</v>
      </c>
    </row>
    <row r="389" spans="1:16">
      <c r="A389" s="12">
        <v>388</v>
      </c>
      <c r="B389" s="12" t="s">
        <v>80</v>
      </c>
      <c r="C389" s="12" t="s">
        <v>74</v>
      </c>
      <c r="D389" s="12" t="s">
        <v>119</v>
      </c>
      <c r="E389" s="12" t="s">
        <v>120</v>
      </c>
      <c r="F389" s="12" t="s">
        <v>70</v>
      </c>
      <c r="G389" s="12" t="str">
        <f>VLOOKUP(Table1[[#This Row],[Category]],Code!$C$2:$D$5,2,0)</f>
        <v>F-101</v>
      </c>
      <c r="H389" s="12" t="s">
        <v>86</v>
      </c>
      <c r="I389" s="12" t="s">
        <v>474</v>
      </c>
      <c r="J389" s="12">
        <v>1</v>
      </c>
      <c r="K389" s="12">
        <v>0.2</v>
      </c>
      <c r="L389" s="13">
        <v>0.77700000000000025</v>
      </c>
      <c r="M389" s="12">
        <f>Table1[[#This Row],[Sales]]*Table1[[#This Row],[Discount]]</f>
        <v>0.59200000000000008</v>
      </c>
      <c r="N389" s="12">
        <v>2.9600000000000004</v>
      </c>
      <c r="O389" s="12">
        <f>Table1[[#This Row],[Quantity]]*$N$1</f>
        <v>150</v>
      </c>
      <c r="P389" s="12" t="str" cm="1">
        <f t="array" ref="P389">_xlfn.IFS(Table1[[#This Row],[New_Sales]]&gt;=2000,"A",Table1[[#This Row],[New_Sales]]&gt;=1000,"B",Table1[[#This Row],[New_Sales]]&gt;=500,"C",Table1[[#This Row],[New_Sales]]&gt;=100,"D",Table1[[#This Row],[New_Sales]]&lt;100,"E")</f>
        <v>D</v>
      </c>
    </row>
    <row r="390" spans="1:16">
      <c r="A390" s="12">
        <v>389</v>
      </c>
      <c r="B390" s="12" t="s">
        <v>134</v>
      </c>
      <c r="C390" s="12" t="s">
        <v>67</v>
      </c>
      <c r="D390" s="12" t="s">
        <v>226</v>
      </c>
      <c r="E390" s="12" t="s">
        <v>120</v>
      </c>
      <c r="F390" s="12" t="s">
        <v>77</v>
      </c>
      <c r="G390" s="12" t="str">
        <f>VLOOKUP(Table1[[#This Row],[Category]],Code!$C$2:$D$5,2,0)</f>
        <v>O-102</v>
      </c>
      <c r="H390" s="12" t="s">
        <v>88</v>
      </c>
      <c r="I390" s="12" t="s">
        <v>475</v>
      </c>
      <c r="J390" s="12">
        <v>1</v>
      </c>
      <c r="K390" s="12">
        <v>0.2</v>
      </c>
      <c r="L390" s="13">
        <v>0.42639999999999978</v>
      </c>
      <c r="M390" s="12">
        <f>Table1[[#This Row],[Sales]]*Table1[[#This Row],[Discount]]</f>
        <v>0.52480000000000004</v>
      </c>
      <c r="N390" s="12">
        <v>2.6240000000000001</v>
      </c>
      <c r="O390" s="12">
        <f>Table1[[#This Row],[Quantity]]*$N$1</f>
        <v>150</v>
      </c>
      <c r="P390" s="12" t="str" cm="1">
        <f t="array" ref="P390">_xlfn.IFS(Table1[[#This Row],[New_Sales]]&gt;=2000,"A",Table1[[#This Row],[New_Sales]]&gt;=1000,"B",Table1[[#This Row],[New_Sales]]&gt;=500,"C",Table1[[#This Row],[New_Sales]]&gt;=100,"D",Table1[[#This Row],[New_Sales]]&lt;100,"E")</f>
        <v>D</v>
      </c>
    </row>
    <row r="391" spans="1:16">
      <c r="A391" s="12">
        <v>390</v>
      </c>
      <c r="B391" s="12" t="s">
        <v>80</v>
      </c>
      <c r="C391" s="12" t="s">
        <v>67</v>
      </c>
      <c r="D391" s="12" t="s">
        <v>158</v>
      </c>
      <c r="E391" s="12" t="s">
        <v>120</v>
      </c>
      <c r="F391" s="12" t="s">
        <v>77</v>
      </c>
      <c r="G391" s="12" t="str">
        <f>VLOOKUP(Table1[[#This Row],[Category]],Code!$C$2:$D$5,2,0)</f>
        <v>O-102</v>
      </c>
      <c r="H391" s="12" t="s">
        <v>93</v>
      </c>
      <c r="I391" s="12" t="s">
        <v>476</v>
      </c>
      <c r="J391" s="12">
        <v>4</v>
      </c>
      <c r="K391" s="12">
        <v>0.2</v>
      </c>
      <c r="L391" s="13">
        <v>7.8839999999999986</v>
      </c>
      <c r="M391" s="12">
        <f>Table1[[#This Row],[Sales]]*Table1[[#This Row],[Discount]]</f>
        <v>4.6719999999999997</v>
      </c>
      <c r="N391" s="12">
        <v>23.36</v>
      </c>
      <c r="O391" s="12">
        <f>Table1[[#This Row],[Quantity]]*$N$1</f>
        <v>600</v>
      </c>
      <c r="P391" s="12" t="str" cm="1">
        <f t="array" ref="P391">_xlfn.IFS(Table1[[#This Row],[New_Sales]]&gt;=2000,"A",Table1[[#This Row],[New_Sales]]&gt;=1000,"B",Table1[[#This Row],[New_Sales]]&gt;=500,"C",Table1[[#This Row],[New_Sales]]&gt;=100,"D",Table1[[#This Row],[New_Sales]]&lt;100,"E")</f>
        <v>C</v>
      </c>
    </row>
    <row r="392" spans="1:16">
      <c r="A392" s="12">
        <v>391</v>
      </c>
      <c r="B392" s="12" t="s">
        <v>80</v>
      </c>
      <c r="C392" s="12" t="s">
        <v>67</v>
      </c>
      <c r="D392" s="12" t="s">
        <v>158</v>
      </c>
      <c r="E392" s="12" t="s">
        <v>120</v>
      </c>
      <c r="F392" s="12" t="s">
        <v>90</v>
      </c>
      <c r="G392" s="12" t="str">
        <f>VLOOKUP(Table1[[#This Row],[Category]],Code!$C$2:$D$5,2,0)</f>
        <v>T-103</v>
      </c>
      <c r="H392" s="12" t="s">
        <v>123</v>
      </c>
      <c r="I392" s="12" t="s">
        <v>197</v>
      </c>
      <c r="J392" s="12">
        <v>2</v>
      </c>
      <c r="K392" s="12">
        <v>0</v>
      </c>
      <c r="L392" s="13">
        <v>13.593199999999996</v>
      </c>
      <c r="M392" s="12">
        <f>Table1[[#This Row],[Sales]]*Table1[[#This Row],[Discount]]</f>
        <v>0</v>
      </c>
      <c r="N392" s="12">
        <v>39.979999999999997</v>
      </c>
      <c r="O392" s="12">
        <f>Table1[[#This Row],[Quantity]]*$N$1</f>
        <v>300</v>
      </c>
      <c r="P392" s="12" t="str" cm="1">
        <f t="array" ref="P392">_xlfn.IFS(Table1[[#This Row],[New_Sales]]&gt;=2000,"A",Table1[[#This Row],[New_Sales]]&gt;=1000,"B",Table1[[#This Row],[New_Sales]]&gt;=500,"C",Table1[[#This Row],[New_Sales]]&gt;=100,"D",Table1[[#This Row],[New_Sales]]&lt;100,"E")</f>
        <v>D</v>
      </c>
    </row>
    <row r="393" spans="1:16">
      <c r="A393" s="12">
        <v>392</v>
      </c>
      <c r="B393" s="12" t="s">
        <v>66</v>
      </c>
      <c r="C393" s="12" t="s">
        <v>67</v>
      </c>
      <c r="D393" s="12" t="s">
        <v>102</v>
      </c>
      <c r="E393" s="12" t="s">
        <v>76</v>
      </c>
      <c r="F393" s="12" t="s">
        <v>90</v>
      </c>
      <c r="G393" s="12" t="str">
        <f>VLOOKUP(Table1[[#This Row],[Category]],Code!$C$2:$D$5,2,0)</f>
        <v>T-103</v>
      </c>
      <c r="H393" s="12" t="s">
        <v>91</v>
      </c>
      <c r="I393" s="12" t="s">
        <v>477</v>
      </c>
      <c r="J393" s="12">
        <v>2</v>
      </c>
      <c r="K393" s="12">
        <v>0.2</v>
      </c>
      <c r="L393" s="13">
        <v>27.718199999999968</v>
      </c>
      <c r="M393" s="12">
        <f>Table1[[#This Row],[Sales]]*Table1[[#This Row],[Discount]]</f>
        <v>49.276800000000009</v>
      </c>
      <c r="N393" s="12">
        <v>246.38400000000001</v>
      </c>
      <c r="O393" s="12">
        <f>Table1[[#This Row],[Quantity]]*$N$1</f>
        <v>300</v>
      </c>
      <c r="P393" s="12" t="str" cm="1">
        <f t="array" ref="P393">_xlfn.IFS(Table1[[#This Row],[New_Sales]]&gt;=2000,"A",Table1[[#This Row],[New_Sales]]&gt;=1000,"B",Table1[[#This Row],[New_Sales]]&gt;=500,"C",Table1[[#This Row],[New_Sales]]&gt;=100,"D",Table1[[#This Row],[New_Sales]]&lt;100,"E")</f>
        <v>D</v>
      </c>
    </row>
    <row r="394" spans="1:16">
      <c r="A394" s="12">
        <v>393</v>
      </c>
      <c r="B394" s="12" t="s">
        <v>66</v>
      </c>
      <c r="C394" s="12" t="s">
        <v>67</v>
      </c>
      <c r="D394" s="12" t="s">
        <v>102</v>
      </c>
      <c r="E394" s="12" t="s">
        <v>76</v>
      </c>
      <c r="F394" s="12" t="s">
        <v>90</v>
      </c>
      <c r="G394" s="12" t="str">
        <f>VLOOKUP(Table1[[#This Row],[Category]],Code!$C$2:$D$5,2,0)</f>
        <v>T-103</v>
      </c>
      <c r="H394" s="12" t="s">
        <v>431</v>
      </c>
      <c r="I394" s="12" t="s">
        <v>478</v>
      </c>
      <c r="J394" s="12">
        <v>3</v>
      </c>
      <c r="K394" s="12">
        <v>0</v>
      </c>
      <c r="L394" s="13">
        <v>701.98829999999998</v>
      </c>
      <c r="M394" s="12">
        <f>Table1[[#This Row],[Sales]]*Table1[[#This Row],[Discount]]</f>
        <v>0</v>
      </c>
      <c r="N394" s="12">
        <v>1799.97</v>
      </c>
      <c r="O394" s="12">
        <f>Table1[[#This Row],[Quantity]]*$N$1</f>
        <v>450</v>
      </c>
      <c r="P394" s="12" t="str" cm="1">
        <f t="array" ref="P394">_xlfn.IFS(Table1[[#This Row],[New_Sales]]&gt;=2000,"A",Table1[[#This Row],[New_Sales]]&gt;=1000,"B",Table1[[#This Row],[New_Sales]]&gt;=500,"C",Table1[[#This Row],[New_Sales]]&gt;=100,"D",Table1[[#This Row],[New_Sales]]&lt;100,"E")</f>
        <v>D</v>
      </c>
    </row>
    <row r="395" spans="1:16">
      <c r="A395" s="12">
        <v>394</v>
      </c>
      <c r="B395" s="12" t="s">
        <v>66</v>
      </c>
      <c r="C395" s="12" t="s">
        <v>74</v>
      </c>
      <c r="D395" s="12" t="s">
        <v>141</v>
      </c>
      <c r="E395" s="12" t="s">
        <v>106</v>
      </c>
      <c r="F395" s="12" t="s">
        <v>77</v>
      </c>
      <c r="G395" s="12" t="str">
        <f>VLOOKUP(Table1[[#This Row],[Category]],Code!$C$2:$D$5,2,0)</f>
        <v>O-102</v>
      </c>
      <c r="H395" s="12" t="s">
        <v>93</v>
      </c>
      <c r="I395" s="12" t="s">
        <v>479</v>
      </c>
      <c r="J395" s="12">
        <v>3</v>
      </c>
      <c r="K395" s="12">
        <v>0.8</v>
      </c>
      <c r="L395" s="13">
        <v>-20.5623</v>
      </c>
      <c r="M395" s="12">
        <f>Table1[[#This Row],[Sales]]*Table1[[#This Row],[Discount]]</f>
        <v>9.969599999999998</v>
      </c>
      <c r="N395" s="12">
        <v>12.461999999999996</v>
      </c>
      <c r="O395" s="12">
        <f>Table1[[#This Row],[Quantity]]*$N$1</f>
        <v>450</v>
      </c>
      <c r="P395" s="12" t="str" cm="1">
        <f t="array" ref="P395">_xlfn.IFS(Table1[[#This Row],[New_Sales]]&gt;=2000,"A",Table1[[#This Row],[New_Sales]]&gt;=1000,"B",Table1[[#This Row],[New_Sales]]&gt;=500,"C",Table1[[#This Row],[New_Sales]]&gt;=100,"D",Table1[[#This Row],[New_Sales]]&lt;100,"E")</f>
        <v>D</v>
      </c>
    </row>
    <row r="396" spans="1:16">
      <c r="A396" s="12">
        <v>395</v>
      </c>
      <c r="B396" s="12" t="s">
        <v>80</v>
      </c>
      <c r="C396" s="12" t="s">
        <v>104</v>
      </c>
      <c r="D396" s="12" t="s">
        <v>480</v>
      </c>
      <c r="E396" s="12" t="s">
        <v>76</v>
      </c>
      <c r="F396" s="12" t="s">
        <v>77</v>
      </c>
      <c r="G396" s="12" t="str">
        <f>VLOOKUP(Table1[[#This Row],[Category]],Code!$C$2:$D$5,2,0)</f>
        <v>O-102</v>
      </c>
      <c r="H396" s="12" t="s">
        <v>93</v>
      </c>
      <c r="I396" s="12" t="s">
        <v>481</v>
      </c>
      <c r="J396" s="12">
        <v>3</v>
      </c>
      <c r="K396" s="12">
        <v>0.2</v>
      </c>
      <c r="L396" s="13">
        <v>25.579799999999992</v>
      </c>
      <c r="M396" s="12">
        <f>Table1[[#This Row],[Sales]]*Table1[[#This Row],[Discount]]</f>
        <v>15.1584</v>
      </c>
      <c r="N396" s="12">
        <v>75.792000000000002</v>
      </c>
      <c r="O396" s="12">
        <f>Table1[[#This Row],[Quantity]]*$N$1</f>
        <v>450</v>
      </c>
      <c r="P396" s="12" t="str" cm="1">
        <f t="array" ref="P396">_xlfn.IFS(Table1[[#This Row],[New_Sales]]&gt;=2000,"A",Table1[[#This Row],[New_Sales]]&gt;=1000,"B",Table1[[#This Row],[New_Sales]]&gt;=500,"C",Table1[[#This Row],[New_Sales]]&gt;=100,"D",Table1[[#This Row],[New_Sales]]&lt;100,"E")</f>
        <v>D</v>
      </c>
    </row>
    <row r="397" spans="1:16">
      <c r="A397" s="12">
        <v>396</v>
      </c>
      <c r="B397" s="12" t="s">
        <v>66</v>
      </c>
      <c r="C397" s="12" t="s">
        <v>74</v>
      </c>
      <c r="D397" s="12" t="s">
        <v>482</v>
      </c>
      <c r="E397" s="12" t="s">
        <v>120</v>
      </c>
      <c r="F397" s="12" t="s">
        <v>77</v>
      </c>
      <c r="G397" s="12" t="str">
        <f>VLOOKUP(Table1[[#This Row],[Category]],Code!$C$2:$D$5,2,0)</f>
        <v>O-102</v>
      </c>
      <c r="H397" s="12" t="s">
        <v>84</v>
      </c>
      <c r="I397" s="12" t="s">
        <v>483</v>
      </c>
      <c r="J397" s="12">
        <v>2</v>
      </c>
      <c r="K397" s="12">
        <v>0</v>
      </c>
      <c r="L397" s="13">
        <v>9.4923999999999964</v>
      </c>
      <c r="M397" s="12">
        <f>Table1[[#This Row],[Sales]]*Table1[[#This Row],[Discount]]</f>
        <v>0</v>
      </c>
      <c r="N397" s="12">
        <v>49.96</v>
      </c>
      <c r="O397" s="12">
        <f>Table1[[#This Row],[Quantity]]*$N$1</f>
        <v>300</v>
      </c>
      <c r="P397" s="12" t="str" cm="1">
        <f t="array" ref="P397">_xlfn.IFS(Table1[[#This Row],[New_Sales]]&gt;=2000,"A",Table1[[#This Row],[New_Sales]]&gt;=1000,"B",Table1[[#This Row],[New_Sales]]&gt;=500,"C",Table1[[#This Row],[New_Sales]]&gt;=100,"D",Table1[[#This Row],[New_Sales]]&lt;100,"E")</f>
        <v>D</v>
      </c>
    </row>
    <row r="398" spans="1:16">
      <c r="A398" s="12">
        <v>397</v>
      </c>
      <c r="B398" s="12" t="s">
        <v>66</v>
      </c>
      <c r="C398" s="12" t="s">
        <v>74</v>
      </c>
      <c r="D398" s="12" t="s">
        <v>482</v>
      </c>
      <c r="E398" s="12" t="s">
        <v>120</v>
      </c>
      <c r="F398" s="12" t="s">
        <v>77</v>
      </c>
      <c r="G398" s="12" t="str">
        <f>VLOOKUP(Table1[[#This Row],[Category]],Code!$C$2:$D$5,2,0)</f>
        <v>O-102</v>
      </c>
      <c r="H398" s="12" t="s">
        <v>100</v>
      </c>
      <c r="I398" s="12" t="s">
        <v>484</v>
      </c>
      <c r="J398" s="12">
        <v>2</v>
      </c>
      <c r="K398" s="12">
        <v>0</v>
      </c>
      <c r="L398" s="13">
        <v>6.2208000000000006</v>
      </c>
      <c r="M398" s="12">
        <f>Table1[[#This Row],[Sales]]*Table1[[#This Row],[Discount]]</f>
        <v>0</v>
      </c>
      <c r="N398" s="12">
        <v>12.96</v>
      </c>
      <c r="O398" s="12">
        <f>Table1[[#This Row],[Quantity]]*$N$1</f>
        <v>300</v>
      </c>
      <c r="P398" s="12" t="str" cm="1">
        <f t="array" ref="P398">_xlfn.IFS(Table1[[#This Row],[New_Sales]]&gt;=2000,"A",Table1[[#This Row],[New_Sales]]&gt;=1000,"B",Table1[[#This Row],[New_Sales]]&gt;=500,"C",Table1[[#This Row],[New_Sales]]&gt;=100,"D",Table1[[#This Row],[New_Sales]]&lt;100,"E")</f>
        <v>D</v>
      </c>
    </row>
    <row r="399" spans="1:16">
      <c r="A399" s="12">
        <v>398</v>
      </c>
      <c r="B399" s="12" t="s">
        <v>80</v>
      </c>
      <c r="C399" s="12" t="s">
        <v>104</v>
      </c>
      <c r="D399" s="12" t="s">
        <v>148</v>
      </c>
      <c r="E399" s="12" t="s">
        <v>106</v>
      </c>
      <c r="F399" s="12" t="s">
        <v>77</v>
      </c>
      <c r="G399" s="12" t="str">
        <f>VLOOKUP(Table1[[#This Row],[Category]],Code!$C$2:$D$5,2,0)</f>
        <v>O-102</v>
      </c>
      <c r="H399" s="12" t="s">
        <v>251</v>
      </c>
      <c r="I399" s="12" t="s">
        <v>485</v>
      </c>
      <c r="J399" s="12">
        <v>4</v>
      </c>
      <c r="K399" s="12">
        <v>0</v>
      </c>
      <c r="L399" s="13">
        <v>21.035999999999994</v>
      </c>
      <c r="M399" s="12">
        <f>Table1[[#This Row],[Sales]]*Table1[[#This Row],[Discount]]</f>
        <v>0</v>
      </c>
      <c r="N399" s="12">
        <v>70.12</v>
      </c>
      <c r="O399" s="12">
        <f>Table1[[#This Row],[Quantity]]*$N$1</f>
        <v>600</v>
      </c>
      <c r="P399" s="12" t="str" cm="1">
        <f t="array" ref="P399">_xlfn.IFS(Table1[[#This Row],[New_Sales]]&gt;=2000,"A",Table1[[#This Row],[New_Sales]]&gt;=1000,"B",Table1[[#This Row],[New_Sales]]&gt;=500,"C",Table1[[#This Row],[New_Sales]]&gt;=100,"D",Table1[[#This Row],[New_Sales]]&lt;100,"E")</f>
        <v>C</v>
      </c>
    </row>
    <row r="400" spans="1:16">
      <c r="A400" s="12">
        <v>399</v>
      </c>
      <c r="B400" s="12" t="s">
        <v>66</v>
      </c>
      <c r="C400" s="12" t="s">
        <v>67</v>
      </c>
      <c r="D400" s="12" t="s">
        <v>105</v>
      </c>
      <c r="E400" s="12" t="s">
        <v>106</v>
      </c>
      <c r="F400" s="12" t="s">
        <v>77</v>
      </c>
      <c r="G400" s="12" t="str">
        <f>VLOOKUP(Table1[[#This Row],[Category]],Code!$C$2:$D$5,2,0)</f>
        <v>O-102</v>
      </c>
      <c r="H400" s="12" t="s">
        <v>84</v>
      </c>
      <c r="I400" s="12" t="s">
        <v>486</v>
      </c>
      <c r="J400" s="12">
        <v>3</v>
      </c>
      <c r="K400" s="12">
        <v>0.2</v>
      </c>
      <c r="L400" s="13">
        <v>3.5951999999999984</v>
      </c>
      <c r="M400" s="12">
        <f>Table1[[#This Row],[Sales]]*Table1[[#This Row],[Discount]]</f>
        <v>7.1904000000000012</v>
      </c>
      <c r="N400" s="12">
        <v>35.952000000000005</v>
      </c>
      <c r="O400" s="12">
        <f>Table1[[#This Row],[Quantity]]*$N$1</f>
        <v>450</v>
      </c>
      <c r="P400" s="12" t="str" cm="1">
        <f t="array" ref="P400">_xlfn.IFS(Table1[[#This Row],[New_Sales]]&gt;=2000,"A",Table1[[#This Row],[New_Sales]]&gt;=1000,"B",Table1[[#This Row],[New_Sales]]&gt;=500,"C",Table1[[#This Row],[New_Sales]]&gt;=100,"D",Table1[[#This Row],[New_Sales]]&lt;100,"E")</f>
        <v>D</v>
      </c>
    </row>
    <row r="401" spans="1:16">
      <c r="A401" s="12">
        <v>400</v>
      </c>
      <c r="B401" s="12" t="s">
        <v>66</v>
      </c>
      <c r="C401" s="12" t="s">
        <v>67</v>
      </c>
      <c r="D401" s="12" t="s">
        <v>105</v>
      </c>
      <c r="E401" s="12" t="s">
        <v>106</v>
      </c>
      <c r="F401" s="12" t="s">
        <v>70</v>
      </c>
      <c r="G401" s="12" t="str">
        <f>VLOOKUP(Table1[[#This Row],[Category]],Code!$C$2:$D$5,2,0)</f>
        <v>F-101</v>
      </c>
      <c r="H401" s="12" t="s">
        <v>71</v>
      </c>
      <c r="I401" s="12" t="s">
        <v>125</v>
      </c>
      <c r="J401" s="12">
        <v>4</v>
      </c>
      <c r="K401" s="12">
        <v>0.32</v>
      </c>
      <c r="L401" s="13">
        <v>-317.15280000000007</v>
      </c>
      <c r="M401" s="12">
        <f>Table1[[#This Row],[Sales]]*Table1[[#This Row],[Discount]]</f>
        <v>766.80499199999997</v>
      </c>
      <c r="N401" s="12">
        <v>2396.2655999999997</v>
      </c>
      <c r="O401" s="12">
        <f>Table1[[#This Row],[Quantity]]*$N$1</f>
        <v>600</v>
      </c>
      <c r="P401" s="12" t="str" cm="1">
        <f t="array" ref="P401">_xlfn.IFS(Table1[[#This Row],[New_Sales]]&gt;=2000,"A",Table1[[#This Row],[New_Sales]]&gt;=1000,"B",Table1[[#This Row],[New_Sales]]&gt;=500,"C",Table1[[#This Row],[New_Sales]]&gt;=100,"D",Table1[[#This Row],[New_Sales]]&lt;100,"E")</f>
        <v>C</v>
      </c>
    </row>
    <row r="402" spans="1:16">
      <c r="A402" s="12">
        <v>401</v>
      </c>
      <c r="B402" s="12" t="s">
        <v>66</v>
      </c>
      <c r="C402" s="12" t="s">
        <v>67</v>
      </c>
      <c r="D402" s="12" t="s">
        <v>105</v>
      </c>
      <c r="E402" s="12" t="s">
        <v>106</v>
      </c>
      <c r="F402" s="12" t="s">
        <v>77</v>
      </c>
      <c r="G402" s="12" t="str">
        <f>VLOOKUP(Table1[[#This Row],[Category]],Code!$C$2:$D$5,2,0)</f>
        <v>O-102</v>
      </c>
      <c r="H402" s="12" t="s">
        <v>84</v>
      </c>
      <c r="I402" s="12" t="s">
        <v>487</v>
      </c>
      <c r="J402" s="12">
        <v>4</v>
      </c>
      <c r="K402" s="12">
        <v>0.2</v>
      </c>
      <c r="L402" s="13">
        <v>-32.783999999999999</v>
      </c>
      <c r="M402" s="12">
        <f>Table1[[#This Row],[Sales]]*Table1[[#This Row],[Discount]]</f>
        <v>26.2272</v>
      </c>
      <c r="N402" s="12">
        <v>131.136</v>
      </c>
      <c r="O402" s="12">
        <f>Table1[[#This Row],[Quantity]]*$N$1</f>
        <v>600</v>
      </c>
      <c r="P402" s="12" t="str" cm="1">
        <f t="array" ref="P402">_xlfn.IFS(Table1[[#This Row],[New_Sales]]&gt;=2000,"A",Table1[[#This Row],[New_Sales]]&gt;=1000,"B",Table1[[#This Row],[New_Sales]]&gt;=500,"C",Table1[[#This Row],[New_Sales]]&gt;=100,"D",Table1[[#This Row],[New_Sales]]&lt;100,"E")</f>
        <v>C</v>
      </c>
    </row>
    <row r="403" spans="1:16">
      <c r="A403" s="12">
        <v>402</v>
      </c>
      <c r="B403" s="12" t="s">
        <v>66</v>
      </c>
      <c r="C403" s="12" t="s">
        <v>67</v>
      </c>
      <c r="D403" s="12" t="s">
        <v>105</v>
      </c>
      <c r="E403" s="12" t="s">
        <v>106</v>
      </c>
      <c r="F403" s="12" t="s">
        <v>90</v>
      </c>
      <c r="G403" s="12" t="str">
        <f>VLOOKUP(Table1[[#This Row],[Category]],Code!$C$2:$D$5,2,0)</f>
        <v>T-103</v>
      </c>
      <c r="H403" s="12" t="s">
        <v>123</v>
      </c>
      <c r="I403" s="12" t="s">
        <v>488</v>
      </c>
      <c r="J403" s="12">
        <v>2</v>
      </c>
      <c r="K403" s="12">
        <v>0.2</v>
      </c>
      <c r="L403" s="13">
        <v>0.71979999999999933</v>
      </c>
      <c r="M403" s="12">
        <f>Table1[[#This Row],[Sales]]*Table1[[#This Row],[Discount]]</f>
        <v>11.516800000000002</v>
      </c>
      <c r="N403" s="12">
        <v>57.584000000000003</v>
      </c>
      <c r="O403" s="12">
        <f>Table1[[#This Row],[Quantity]]*$N$1</f>
        <v>300</v>
      </c>
      <c r="P403" s="12" t="str" cm="1">
        <f t="array" ref="P403">_xlfn.IFS(Table1[[#This Row],[New_Sales]]&gt;=2000,"A",Table1[[#This Row],[New_Sales]]&gt;=1000,"B",Table1[[#This Row],[New_Sales]]&gt;=500,"C",Table1[[#This Row],[New_Sales]]&gt;=100,"D",Table1[[#This Row],[New_Sales]]&lt;100,"E")</f>
        <v>D</v>
      </c>
    </row>
    <row r="404" spans="1:16">
      <c r="A404" s="12">
        <v>403</v>
      </c>
      <c r="B404" s="12" t="s">
        <v>134</v>
      </c>
      <c r="C404" s="12" t="s">
        <v>67</v>
      </c>
      <c r="D404" s="12" t="s">
        <v>81</v>
      </c>
      <c r="E404" s="12" t="s">
        <v>69</v>
      </c>
      <c r="F404" s="12" t="s">
        <v>77</v>
      </c>
      <c r="G404" s="12" t="str">
        <f>VLOOKUP(Table1[[#This Row],[Category]],Code!$C$2:$D$5,2,0)</f>
        <v>O-102</v>
      </c>
      <c r="H404" s="12" t="s">
        <v>100</v>
      </c>
      <c r="I404" s="12" t="s">
        <v>489</v>
      </c>
      <c r="J404" s="12">
        <v>2</v>
      </c>
      <c r="K404" s="12">
        <v>0.2</v>
      </c>
      <c r="L404" s="13">
        <v>3.4683999999999999</v>
      </c>
      <c r="M404" s="12">
        <f>Table1[[#This Row],[Sales]]*Table1[[#This Row],[Discount]]</f>
        <v>1.9136000000000004</v>
      </c>
      <c r="N404" s="12">
        <v>9.5680000000000014</v>
      </c>
      <c r="O404" s="12">
        <f>Table1[[#This Row],[Quantity]]*$N$1</f>
        <v>300</v>
      </c>
      <c r="P404" s="12" t="str" cm="1">
        <f t="array" ref="P404">_xlfn.IFS(Table1[[#This Row],[New_Sales]]&gt;=2000,"A",Table1[[#This Row],[New_Sales]]&gt;=1000,"B",Table1[[#This Row],[New_Sales]]&gt;=500,"C",Table1[[#This Row],[New_Sales]]&gt;=100,"D",Table1[[#This Row],[New_Sales]]&lt;100,"E")</f>
        <v>D</v>
      </c>
    </row>
    <row r="405" spans="1:16">
      <c r="A405" s="12">
        <v>404</v>
      </c>
      <c r="B405" s="12" t="s">
        <v>80</v>
      </c>
      <c r="C405" s="12" t="s">
        <v>74</v>
      </c>
      <c r="D405" s="12" t="s">
        <v>99</v>
      </c>
      <c r="E405" s="12" t="s">
        <v>69</v>
      </c>
      <c r="F405" s="12" t="s">
        <v>77</v>
      </c>
      <c r="G405" s="12" t="str">
        <f>VLOOKUP(Table1[[#This Row],[Category]],Code!$C$2:$D$5,2,0)</f>
        <v>O-102</v>
      </c>
      <c r="H405" s="12" t="s">
        <v>88</v>
      </c>
      <c r="I405" s="12" t="s">
        <v>490</v>
      </c>
      <c r="J405" s="12">
        <v>6</v>
      </c>
      <c r="K405" s="12">
        <v>0.2</v>
      </c>
      <c r="L405" s="13">
        <v>9.7680000000000007</v>
      </c>
      <c r="M405" s="12">
        <f>Table1[[#This Row],[Sales]]*Table1[[#This Row],[Discount]]</f>
        <v>7.8144000000000009</v>
      </c>
      <c r="N405" s="12">
        <v>39.072000000000003</v>
      </c>
      <c r="O405" s="12">
        <f>Table1[[#This Row],[Quantity]]*$N$1</f>
        <v>900</v>
      </c>
      <c r="P405" s="12" t="str" cm="1">
        <f t="array" ref="P405">_xlfn.IFS(Table1[[#This Row],[New_Sales]]&gt;=2000,"A",Table1[[#This Row],[New_Sales]]&gt;=1000,"B",Table1[[#This Row],[New_Sales]]&gt;=500,"C",Table1[[#This Row],[New_Sales]]&gt;=100,"D",Table1[[#This Row],[New_Sales]]&lt;100,"E")</f>
        <v>C</v>
      </c>
    </row>
    <row r="406" spans="1:16">
      <c r="A406" s="12">
        <v>405</v>
      </c>
      <c r="B406" s="12" t="s">
        <v>80</v>
      </c>
      <c r="C406" s="12" t="s">
        <v>67</v>
      </c>
      <c r="D406" s="12" t="s">
        <v>158</v>
      </c>
      <c r="E406" s="12" t="s">
        <v>120</v>
      </c>
      <c r="F406" s="12" t="s">
        <v>77</v>
      </c>
      <c r="G406" s="12" t="str">
        <f>VLOOKUP(Table1[[#This Row],[Category]],Code!$C$2:$D$5,2,0)</f>
        <v>O-102</v>
      </c>
      <c r="H406" s="12" t="s">
        <v>95</v>
      </c>
      <c r="I406" s="12" t="s">
        <v>491</v>
      </c>
      <c r="J406" s="12">
        <v>3</v>
      </c>
      <c r="K406" s="12">
        <v>0</v>
      </c>
      <c r="L406" s="13">
        <v>9.6956999999999987</v>
      </c>
      <c r="M406" s="12">
        <f>Table1[[#This Row],[Sales]]*Table1[[#This Row],[Discount]]</f>
        <v>0</v>
      </c>
      <c r="N406" s="12">
        <v>35.910000000000004</v>
      </c>
      <c r="O406" s="12">
        <f>Table1[[#This Row],[Quantity]]*$N$1</f>
        <v>450</v>
      </c>
      <c r="P406" s="12" t="str" cm="1">
        <f t="array" ref="P406">_xlfn.IFS(Table1[[#This Row],[New_Sales]]&gt;=2000,"A",Table1[[#This Row],[New_Sales]]&gt;=1000,"B",Table1[[#This Row],[New_Sales]]&gt;=500,"C",Table1[[#This Row],[New_Sales]]&gt;=100,"D",Table1[[#This Row],[New_Sales]]&lt;100,"E")</f>
        <v>D</v>
      </c>
    </row>
    <row r="407" spans="1:16">
      <c r="A407" s="12">
        <v>406</v>
      </c>
      <c r="B407" s="12" t="s">
        <v>80</v>
      </c>
      <c r="C407" s="12" t="s">
        <v>67</v>
      </c>
      <c r="D407" s="12" t="s">
        <v>75</v>
      </c>
      <c r="E407" s="12" t="s">
        <v>76</v>
      </c>
      <c r="F407" s="12" t="s">
        <v>90</v>
      </c>
      <c r="G407" s="12" t="str">
        <f>VLOOKUP(Table1[[#This Row],[Category]],Code!$C$2:$D$5,2,0)</f>
        <v>T-103</v>
      </c>
      <c r="H407" s="12" t="s">
        <v>123</v>
      </c>
      <c r="I407" s="12" t="s">
        <v>488</v>
      </c>
      <c r="J407" s="12">
        <v>5</v>
      </c>
      <c r="K407" s="12">
        <v>0</v>
      </c>
      <c r="L407" s="13">
        <v>37.789500000000004</v>
      </c>
      <c r="M407" s="12">
        <f>Table1[[#This Row],[Sales]]*Table1[[#This Row],[Discount]]</f>
        <v>0</v>
      </c>
      <c r="N407" s="12">
        <v>179.95000000000002</v>
      </c>
      <c r="O407" s="12">
        <f>Table1[[#This Row],[Quantity]]*$N$1</f>
        <v>750</v>
      </c>
      <c r="P407" s="12" t="str" cm="1">
        <f t="array" ref="P407">_xlfn.IFS(Table1[[#This Row],[New_Sales]]&gt;=2000,"A",Table1[[#This Row],[New_Sales]]&gt;=1000,"B",Table1[[#This Row],[New_Sales]]&gt;=500,"C",Table1[[#This Row],[New_Sales]]&gt;=100,"D",Table1[[#This Row],[New_Sales]]&lt;100,"E")</f>
        <v>C</v>
      </c>
    </row>
    <row r="408" spans="1:16">
      <c r="A408" s="12">
        <v>407</v>
      </c>
      <c r="B408" s="12" t="s">
        <v>80</v>
      </c>
      <c r="C408" s="12" t="s">
        <v>67</v>
      </c>
      <c r="D408" s="12" t="s">
        <v>75</v>
      </c>
      <c r="E408" s="12" t="s">
        <v>76</v>
      </c>
      <c r="F408" s="12" t="s">
        <v>90</v>
      </c>
      <c r="G408" s="12" t="str">
        <f>VLOOKUP(Table1[[#This Row],[Category]],Code!$C$2:$D$5,2,0)</f>
        <v>T-103</v>
      </c>
      <c r="H408" s="12" t="s">
        <v>431</v>
      </c>
      <c r="I408" s="12" t="s">
        <v>492</v>
      </c>
      <c r="J408" s="12">
        <v>3</v>
      </c>
      <c r="K408" s="12">
        <v>0.2</v>
      </c>
      <c r="L408" s="13">
        <v>434.99130000000002</v>
      </c>
      <c r="M408" s="12">
        <f>Table1[[#This Row],[Sales]]*Table1[[#This Row],[Discount]]</f>
        <v>239.99520000000004</v>
      </c>
      <c r="N408" s="12">
        <v>1199.9760000000001</v>
      </c>
      <c r="O408" s="12">
        <f>Table1[[#This Row],[Quantity]]*$N$1</f>
        <v>450</v>
      </c>
      <c r="P408" s="12" t="str" cm="1">
        <f t="array" ref="P408">_xlfn.IFS(Table1[[#This Row],[New_Sales]]&gt;=2000,"A",Table1[[#This Row],[New_Sales]]&gt;=1000,"B",Table1[[#This Row],[New_Sales]]&gt;=500,"C",Table1[[#This Row],[New_Sales]]&gt;=100,"D",Table1[[#This Row],[New_Sales]]&lt;100,"E")</f>
        <v>D</v>
      </c>
    </row>
    <row r="409" spans="1:16">
      <c r="A409" s="12">
        <v>408</v>
      </c>
      <c r="B409" s="12" t="s">
        <v>80</v>
      </c>
      <c r="C409" s="12" t="s">
        <v>67</v>
      </c>
      <c r="D409" s="12" t="s">
        <v>75</v>
      </c>
      <c r="E409" s="12" t="s">
        <v>76</v>
      </c>
      <c r="F409" s="12" t="s">
        <v>77</v>
      </c>
      <c r="G409" s="12" t="str">
        <f>VLOOKUP(Table1[[#This Row],[Category]],Code!$C$2:$D$5,2,0)</f>
        <v>O-102</v>
      </c>
      <c r="H409" s="12" t="s">
        <v>100</v>
      </c>
      <c r="I409" s="12" t="s">
        <v>493</v>
      </c>
      <c r="J409" s="12">
        <v>5</v>
      </c>
      <c r="K409" s="12">
        <v>0</v>
      </c>
      <c r="L409" s="13">
        <v>13.3035</v>
      </c>
      <c r="M409" s="12">
        <f>Table1[[#This Row],[Sales]]*Table1[[#This Row],[Discount]]</f>
        <v>0</v>
      </c>
      <c r="N409" s="12">
        <v>27.15</v>
      </c>
      <c r="O409" s="12">
        <f>Table1[[#This Row],[Quantity]]*$N$1</f>
        <v>750</v>
      </c>
      <c r="P409" s="12" t="str" cm="1">
        <f t="array" ref="P409">_xlfn.IFS(Table1[[#This Row],[New_Sales]]&gt;=2000,"A",Table1[[#This Row],[New_Sales]]&gt;=1000,"B",Table1[[#This Row],[New_Sales]]&gt;=500,"C",Table1[[#This Row],[New_Sales]]&gt;=100,"D",Table1[[#This Row],[New_Sales]]&lt;100,"E")</f>
        <v>C</v>
      </c>
    </row>
    <row r="410" spans="1:16">
      <c r="A410" s="12">
        <v>409</v>
      </c>
      <c r="B410" s="12" t="s">
        <v>80</v>
      </c>
      <c r="C410" s="12" t="s">
        <v>67</v>
      </c>
      <c r="D410" s="12" t="s">
        <v>75</v>
      </c>
      <c r="E410" s="12" t="s">
        <v>76</v>
      </c>
      <c r="F410" s="12" t="s">
        <v>70</v>
      </c>
      <c r="G410" s="12" t="str">
        <f>VLOOKUP(Table1[[#This Row],[Category]],Code!$C$2:$D$5,2,0)</f>
        <v>F-101</v>
      </c>
      <c r="H410" s="12" t="s">
        <v>82</v>
      </c>
      <c r="I410" s="12" t="s">
        <v>494</v>
      </c>
      <c r="J410" s="12">
        <v>7</v>
      </c>
      <c r="K410" s="12">
        <v>0.2</v>
      </c>
      <c r="L410" s="13">
        <v>-112.95269999999994</v>
      </c>
      <c r="M410" s="12">
        <f>Table1[[#This Row],[Sales]]*Table1[[#This Row],[Discount]]</f>
        <v>200.8048</v>
      </c>
      <c r="N410" s="12">
        <v>1004.0239999999999</v>
      </c>
      <c r="O410" s="12">
        <f>Table1[[#This Row],[Quantity]]*$N$1</f>
        <v>1050</v>
      </c>
      <c r="P410" s="12" t="str" cm="1">
        <f t="array" ref="P410">_xlfn.IFS(Table1[[#This Row],[New_Sales]]&gt;=2000,"A",Table1[[#This Row],[New_Sales]]&gt;=1000,"B",Table1[[#This Row],[New_Sales]]&gt;=500,"C",Table1[[#This Row],[New_Sales]]&gt;=100,"D",Table1[[#This Row],[New_Sales]]&lt;100,"E")</f>
        <v>B</v>
      </c>
    </row>
    <row r="411" spans="1:16">
      <c r="A411" s="12">
        <v>410</v>
      </c>
      <c r="B411" s="12" t="s">
        <v>80</v>
      </c>
      <c r="C411" s="12" t="s">
        <v>67</v>
      </c>
      <c r="D411" s="12" t="s">
        <v>75</v>
      </c>
      <c r="E411" s="12" t="s">
        <v>76</v>
      </c>
      <c r="F411" s="12" t="s">
        <v>77</v>
      </c>
      <c r="G411" s="12" t="str">
        <f>VLOOKUP(Table1[[#This Row],[Category]],Code!$C$2:$D$5,2,0)</f>
        <v>O-102</v>
      </c>
      <c r="H411" s="12" t="s">
        <v>100</v>
      </c>
      <c r="I411" s="12" t="s">
        <v>495</v>
      </c>
      <c r="J411" s="12">
        <v>1</v>
      </c>
      <c r="K411" s="12">
        <v>0</v>
      </c>
      <c r="L411" s="13">
        <v>4.6463999999999999</v>
      </c>
      <c r="M411" s="12">
        <f>Table1[[#This Row],[Sales]]*Table1[[#This Row],[Discount]]</f>
        <v>0</v>
      </c>
      <c r="N411" s="12">
        <v>9.68</v>
      </c>
      <c r="O411" s="12">
        <f>Table1[[#This Row],[Quantity]]*$N$1</f>
        <v>150</v>
      </c>
      <c r="P411" s="12" t="str" cm="1">
        <f t="array" ref="P411">_xlfn.IFS(Table1[[#This Row],[New_Sales]]&gt;=2000,"A",Table1[[#This Row],[New_Sales]]&gt;=1000,"B",Table1[[#This Row],[New_Sales]]&gt;=500,"C",Table1[[#This Row],[New_Sales]]&gt;=100,"D",Table1[[#This Row],[New_Sales]]&lt;100,"E")</f>
        <v>D</v>
      </c>
    </row>
    <row r="412" spans="1:16">
      <c r="A412" s="12">
        <v>411</v>
      </c>
      <c r="B412" s="12" t="s">
        <v>80</v>
      </c>
      <c r="C412" s="12" t="s">
        <v>67</v>
      </c>
      <c r="D412" s="12" t="s">
        <v>75</v>
      </c>
      <c r="E412" s="12" t="s">
        <v>76</v>
      </c>
      <c r="F412" s="12" t="s">
        <v>77</v>
      </c>
      <c r="G412" s="12" t="str">
        <f>VLOOKUP(Table1[[#This Row],[Category]],Code!$C$2:$D$5,2,0)</f>
        <v>O-102</v>
      </c>
      <c r="H412" s="12" t="s">
        <v>78</v>
      </c>
      <c r="I412" s="12" t="s">
        <v>496</v>
      </c>
      <c r="J412" s="12">
        <v>9</v>
      </c>
      <c r="K412" s="12">
        <v>0</v>
      </c>
      <c r="L412" s="13">
        <v>13.608000000000001</v>
      </c>
      <c r="M412" s="12">
        <f>Table1[[#This Row],[Sales]]*Table1[[#This Row],[Discount]]</f>
        <v>0</v>
      </c>
      <c r="N412" s="12">
        <v>28.349999999999998</v>
      </c>
      <c r="O412" s="12">
        <f>Table1[[#This Row],[Quantity]]*$N$1</f>
        <v>1350</v>
      </c>
      <c r="P412" s="12" t="str" cm="1">
        <f t="array" ref="P412">_xlfn.IFS(Table1[[#This Row],[New_Sales]]&gt;=2000,"A",Table1[[#This Row],[New_Sales]]&gt;=1000,"B",Table1[[#This Row],[New_Sales]]&gt;=500,"C",Table1[[#This Row],[New_Sales]]&gt;=100,"D",Table1[[#This Row],[New_Sales]]&lt;100,"E")</f>
        <v>B</v>
      </c>
    </row>
    <row r="413" spans="1:16">
      <c r="A413" s="12">
        <v>412</v>
      </c>
      <c r="B413" s="12" t="s">
        <v>80</v>
      </c>
      <c r="C413" s="12" t="s">
        <v>67</v>
      </c>
      <c r="D413" s="12" t="s">
        <v>75</v>
      </c>
      <c r="E413" s="12" t="s">
        <v>76</v>
      </c>
      <c r="F413" s="12" t="s">
        <v>77</v>
      </c>
      <c r="G413" s="12" t="str">
        <f>VLOOKUP(Table1[[#This Row],[Category]],Code!$C$2:$D$5,2,0)</f>
        <v>O-102</v>
      </c>
      <c r="H413" s="12" t="s">
        <v>100</v>
      </c>
      <c r="I413" s="12" t="s">
        <v>497</v>
      </c>
      <c r="J413" s="12">
        <v>1</v>
      </c>
      <c r="K413" s="12">
        <v>0</v>
      </c>
      <c r="L413" s="13">
        <v>27.430199999999999</v>
      </c>
      <c r="M413" s="12">
        <f>Table1[[#This Row],[Sales]]*Table1[[#This Row],[Discount]]</f>
        <v>0</v>
      </c>
      <c r="N413" s="12">
        <v>55.98</v>
      </c>
      <c r="O413" s="12">
        <f>Table1[[#This Row],[Quantity]]*$N$1</f>
        <v>150</v>
      </c>
      <c r="P413" s="12" t="str" cm="1">
        <f t="array" ref="P413">_xlfn.IFS(Table1[[#This Row],[New_Sales]]&gt;=2000,"A",Table1[[#This Row],[New_Sales]]&gt;=1000,"B",Table1[[#This Row],[New_Sales]]&gt;=500,"C",Table1[[#This Row],[New_Sales]]&gt;=100,"D",Table1[[#This Row],[New_Sales]]&lt;100,"E")</f>
        <v>D</v>
      </c>
    </row>
    <row r="414" spans="1:16">
      <c r="A414" s="12">
        <v>413</v>
      </c>
      <c r="B414" s="12" t="s">
        <v>80</v>
      </c>
      <c r="C414" s="12" t="s">
        <v>67</v>
      </c>
      <c r="D414" s="12" t="s">
        <v>75</v>
      </c>
      <c r="E414" s="12" t="s">
        <v>76</v>
      </c>
      <c r="F414" s="12" t="s">
        <v>70</v>
      </c>
      <c r="G414" s="12" t="str">
        <f>VLOOKUP(Table1[[#This Row],[Category]],Code!$C$2:$D$5,2,0)</f>
        <v>F-101</v>
      </c>
      <c r="H414" s="12" t="s">
        <v>71</v>
      </c>
      <c r="I414" s="12" t="s">
        <v>498</v>
      </c>
      <c r="J414" s="12">
        <v>13</v>
      </c>
      <c r="K414" s="12">
        <v>0.15</v>
      </c>
      <c r="L414" s="13">
        <v>31.454799999999949</v>
      </c>
      <c r="M414" s="12">
        <f>Table1[[#This Row],[Sales]]*Table1[[#This Row],[Discount]]</f>
        <v>200.52435</v>
      </c>
      <c r="N414" s="12">
        <v>1336.829</v>
      </c>
      <c r="O414" s="12">
        <f>Table1[[#This Row],[Quantity]]*$N$1</f>
        <v>1950</v>
      </c>
      <c r="P414" s="12" t="str" cm="1">
        <f t="array" ref="P414">_xlfn.IFS(Table1[[#This Row],[New_Sales]]&gt;=2000,"A",Table1[[#This Row],[New_Sales]]&gt;=1000,"B",Table1[[#This Row],[New_Sales]]&gt;=500,"C",Table1[[#This Row],[New_Sales]]&gt;=100,"D",Table1[[#This Row],[New_Sales]]&lt;100,"E")</f>
        <v>B</v>
      </c>
    </row>
    <row r="415" spans="1:16">
      <c r="A415" s="12">
        <v>414</v>
      </c>
      <c r="B415" s="12" t="s">
        <v>80</v>
      </c>
      <c r="C415" s="12" t="s">
        <v>67</v>
      </c>
      <c r="D415" s="12" t="s">
        <v>75</v>
      </c>
      <c r="E415" s="12" t="s">
        <v>76</v>
      </c>
      <c r="F415" s="12" t="s">
        <v>70</v>
      </c>
      <c r="G415" s="12" t="str">
        <f>VLOOKUP(Table1[[#This Row],[Category]],Code!$C$2:$D$5,2,0)</f>
        <v>F-101</v>
      </c>
      <c r="H415" s="12" t="s">
        <v>72</v>
      </c>
      <c r="I415" s="12" t="s">
        <v>499</v>
      </c>
      <c r="J415" s="12">
        <v>2</v>
      </c>
      <c r="K415" s="12">
        <v>0.2</v>
      </c>
      <c r="L415" s="13">
        <v>-18.454800000000013</v>
      </c>
      <c r="M415" s="12">
        <f>Table1[[#This Row],[Sales]]*Table1[[#This Row],[Discount]]</f>
        <v>22.713600000000003</v>
      </c>
      <c r="N415" s="12">
        <v>113.56800000000001</v>
      </c>
      <c r="O415" s="12">
        <f>Table1[[#This Row],[Quantity]]*$N$1</f>
        <v>300</v>
      </c>
      <c r="P415" s="12" t="str" cm="1">
        <f t="array" ref="P415">_xlfn.IFS(Table1[[#This Row],[New_Sales]]&gt;=2000,"A",Table1[[#This Row],[New_Sales]]&gt;=1000,"B",Table1[[#This Row],[New_Sales]]&gt;=500,"C",Table1[[#This Row],[New_Sales]]&gt;=100,"D",Table1[[#This Row],[New_Sales]]&lt;100,"E")</f>
        <v>D</v>
      </c>
    </row>
    <row r="416" spans="1:16">
      <c r="A416" s="12">
        <v>415</v>
      </c>
      <c r="B416" s="12" t="s">
        <v>80</v>
      </c>
      <c r="C416" s="12" t="s">
        <v>74</v>
      </c>
      <c r="D416" s="12" t="s">
        <v>102</v>
      </c>
      <c r="E416" s="12" t="s">
        <v>76</v>
      </c>
      <c r="F416" s="12" t="s">
        <v>77</v>
      </c>
      <c r="G416" s="12" t="str">
        <f>VLOOKUP(Table1[[#This Row],[Category]],Code!$C$2:$D$5,2,0)</f>
        <v>O-102</v>
      </c>
      <c r="H416" s="12" t="s">
        <v>100</v>
      </c>
      <c r="I416" s="12" t="s">
        <v>500</v>
      </c>
      <c r="J416" s="12">
        <v>7</v>
      </c>
      <c r="K416" s="12">
        <v>0</v>
      </c>
      <c r="L416" s="13">
        <v>65.734199999999987</v>
      </c>
      <c r="M416" s="12">
        <f>Table1[[#This Row],[Sales]]*Table1[[#This Row],[Discount]]</f>
        <v>0</v>
      </c>
      <c r="N416" s="12">
        <v>139.86000000000001</v>
      </c>
      <c r="O416" s="12">
        <f>Table1[[#This Row],[Quantity]]*$N$1</f>
        <v>1050</v>
      </c>
      <c r="P416" s="12" t="str" cm="1">
        <f t="array" ref="P416">_xlfn.IFS(Table1[[#This Row],[New_Sales]]&gt;=2000,"A",Table1[[#This Row],[New_Sales]]&gt;=1000,"B",Table1[[#This Row],[New_Sales]]&gt;=500,"C",Table1[[#This Row],[New_Sales]]&gt;=100,"D",Table1[[#This Row],[New_Sales]]&lt;100,"E")</f>
        <v>B</v>
      </c>
    </row>
    <row r="417" spans="1:16">
      <c r="A417" s="12">
        <v>416</v>
      </c>
      <c r="B417" s="12" t="s">
        <v>80</v>
      </c>
      <c r="C417" s="12" t="s">
        <v>74</v>
      </c>
      <c r="D417" s="12" t="s">
        <v>102</v>
      </c>
      <c r="E417" s="12" t="s">
        <v>76</v>
      </c>
      <c r="F417" s="12" t="s">
        <v>70</v>
      </c>
      <c r="G417" s="12" t="str">
        <f>VLOOKUP(Table1[[#This Row],[Category]],Code!$C$2:$D$5,2,0)</f>
        <v>F-101</v>
      </c>
      <c r="H417" s="12" t="s">
        <v>72</v>
      </c>
      <c r="I417" s="12" t="s">
        <v>393</v>
      </c>
      <c r="J417" s="12">
        <v>4</v>
      </c>
      <c r="K417" s="12">
        <v>0.2</v>
      </c>
      <c r="L417" s="13">
        <v>26.874400000000023</v>
      </c>
      <c r="M417" s="12">
        <f>Table1[[#This Row],[Sales]]*Table1[[#This Row],[Discount]]</f>
        <v>61.427200000000006</v>
      </c>
      <c r="N417" s="12">
        <v>307.13600000000002</v>
      </c>
      <c r="O417" s="12">
        <f>Table1[[#This Row],[Quantity]]*$N$1</f>
        <v>600</v>
      </c>
      <c r="P417" s="12" t="str" cm="1">
        <f t="array" ref="P417">_xlfn.IFS(Table1[[#This Row],[New_Sales]]&gt;=2000,"A",Table1[[#This Row],[New_Sales]]&gt;=1000,"B",Table1[[#This Row],[New_Sales]]&gt;=500,"C",Table1[[#This Row],[New_Sales]]&gt;=100,"D",Table1[[#This Row],[New_Sales]]&lt;100,"E")</f>
        <v>C</v>
      </c>
    </row>
    <row r="418" spans="1:16">
      <c r="A418" s="12">
        <v>417</v>
      </c>
      <c r="B418" s="12" t="s">
        <v>80</v>
      </c>
      <c r="C418" s="12" t="s">
        <v>67</v>
      </c>
      <c r="D418" s="12" t="s">
        <v>75</v>
      </c>
      <c r="E418" s="12" t="s">
        <v>76</v>
      </c>
      <c r="F418" s="12" t="s">
        <v>77</v>
      </c>
      <c r="G418" s="12" t="str">
        <f>VLOOKUP(Table1[[#This Row],[Category]],Code!$C$2:$D$5,2,0)</f>
        <v>O-102</v>
      </c>
      <c r="H418" s="12" t="s">
        <v>88</v>
      </c>
      <c r="I418" s="12" t="s">
        <v>501</v>
      </c>
      <c r="J418" s="12">
        <v>8</v>
      </c>
      <c r="K418" s="12">
        <v>0</v>
      </c>
      <c r="L418" s="13">
        <v>25.898399999999995</v>
      </c>
      <c r="M418" s="12">
        <f>Table1[[#This Row],[Sales]]*Table1[[#This Row],[Discount]]</f>
        <v>0</v>
      </c>
      <c r="N418" s="12">
        <v>95.92</v>
      </c>
      <c r="O418" s="12">
        <f>Table1[[#This Row],[Quantity]]*$N$1</f>
        <v>1200</v>
      </c>
      <c r="P418" s="12" t="str" cm="1">
        <f t="array" ref="P418">_xlfn.IFS(Table1[[#This Row],[New_Sales]]&gt;=2000,"A",Table1[[#This Row],[New_Sales]]&gt;=1000,"B",Table1[[#This Row],[New_Sales]]&gt;=500,"C",Table1[[#This Row],[New_Sales]]&gt;=100,"D",Table1[[#This Row],[New_Sales]]&lt;100,"E")</f>
        <v>B</v>
      </c>
    </row>
    <row r="419" spans="1:16">
      <c r="A419" s="12">
        <v>418</v>
      </c>
      <c r="B419" s="12" t="s">
        <v>80</v>
      </c>
      <c r="C419" s="12" t="s">
        <v>67</v>
      </c>
      <c r="D419" s="12" t="s">
        <v>75</v>
      </c>
      <c r="E419" s="12" t="s">
        <v>76</v>
      </c>
      <c r="F419" s="12" t="s">
        <v>70</v>
      </c>
      <c r="G419" s="12" t="str">
        <f>VLOOKUP(Table1[[#This Row],[Category]],Code!$C$2:$D$5,2,0)</f>
        <v>F-101</v>
      </c>
      <c r="H419" s="12" t="s">
        <v>72</v>
      </c>
      <c r="I419" s="12" t="s">
        <v>502</v>
      </c>
      <c r="J419" s="12">
        <v>5</v>
      </c>
      <c r="K419" s="12">
        <v>0.2</v>
      </c>
      <c r="L419" s="13">
        <v>38.379999999999981</v>
      </c>
      <c r="M419" s="12">
        <f>Table1[[#This Row],[Sales]]*Table1[[#This Row],[Discount]]</f>
        <v>76.760000000000005</v>
      </c>
      <c r="N419" s="12">
        <v>383.8</v>
      </c>
      <c r="O419" s="12">
        <f>Table1[[#This Row],[Quantity]]*$N$1</f>
        <v>750</v>
      </c>
      <c r="P419" s="12" t="str" cm="1">
        <f t="array" ref="P419">_xlfn.IFS(Table1[[#This Row],[New_Sales]]&gt;=2000,"A",Table1[[#This Row],[New_Sales]]&gt;=1000,"B",Table1[[#This Row],[New_Sales]]&gt;=500,"C",Table1[[#This Row],[New_Sales]]&gt;=100,"D",Table1[[#This Row],[New_Sales]]&lt;100,"E")</f>
        <v>C</v>
      </c>
    </row>
    <row r="420" spans="1:16">
      <c r="A420" s="12">
        <v>419</v>
      </c>
      <c r="B420" s="12" t="s">
        <v>80</v>
      </c>
      <c r="C420" s="12" t="s">
        <v>74</v>
      </c>
      <c r="D420" s="12" t="s">
        <v>68</v>
      </c>
      <c r="E420" s="12" t="s">
        <v>69</v>
      </c>
      <c r="F420" s="12" t="s">
        <v>77</v>
      </c>
      <c r="G420" s="12" t="str">
        <f>VLOOKUP(Table1[[#This Row],[Category]],Code!$C$2:$D$5,2,0)</f>
        <v>O-102</v>
      </c>
      <c r="H420" s="12" t="s">
        <v>100</v>
      </c>
      <c r="I420" s="12" t="s">
        <v>503</v>
      </c>
      <c r="J420" s="12">
        <v>1</v>
      </c>
      <c r="K420" s="12">
        <v>0</v>
      </c>
      <c r="L420" s="13">
        <v>2.8322000000000003</v>
      </c>
      <c r="M420" s="12">
        <f>Table1[[#This Row],[Sales]]*Table1[[#This Row],[Discount]]</f>
        <v>0</v>
      </c>
      <c r="N420" s="12">
        <v>5.78</v>
      </c>
      <c r="O420" s="12">
        <f>Table1[[#This Row],[Quantity]]*$N$1</f>
        <v>150</v>
      </c>
      <c r="P420" s="12" t="str" cm="1">
        <f t="array" ref="P420">_xlfn.IFS(Table1[[#This Row],[New_Sales]]&gt;=2000,"A",Table1[[#This Row],[New_Sales]]&gt;=1000,"B",Table1[[#This Row],[New_Sales]]&gt;=500,"C",Table1[[#This Row],[New_Sales]]&gt;=100,"D",Table1[[#This Row],[New_Sales]]&lt;100,"E")</f>
        <v>D</v>
      </c>
    </row>
    <row r="421" spans="1:16">
      <c r="A421" s="12">
        <v>420</v>
      </c>
      <c r="B421" s="12" t="s">
        <v>80</v>
      </c>
      <c r="C421" s="12" t="s">
        <v>74</v>
      </c>
      <c r="D421" s="12" t="s">
        <v>75</v>
      </c>
      <c r="E421" s="12" t="s">
        <v>76</v>
      </c>
      <c r="F421" s="12" t="s">
        <v>77</v>
      </c>
      <c r="G421" s="12" t="str">
        <f>VLOOKUP(Table1[[#This Row],[Category]],Code!$C$2:$D$5,2,0)</f>
        <v>O-102</v>
      </c>
      <c r="H421" s="12" t="s">
        <v>88</v>
      </c>
      <c r="I421" s="12" t="s">
        <v>504</v>
      </c>
      <c r="J421" s="12">
        <v>4</v>
      </c>
      <c r="K421" s="12">
        <v>0</v>
      </c>
      <c r="L421" s="13">
        <v>2.702799999999999</v>
      </c>
      <c r="M421" s="12">
        <f>Table1[[#This Row],[Sales]]*Table1[[#This Row],[Discount]]</f>
        <v>0</v>
      </c>
      <c r="N421" s="12">
        <v>9.32</v>
      </c>
      <c r="O421" s="12">
        <f>Table1[[#This Row],[Quantity]]*$N$1</f>
        <v>600</v>
      </c>
      <c r="P421" s="12" t="str" cm="1">
        <f t="array" ref="P421">_xlfn.IFS(Table1[[#This Row],[New_Sales]]&gt;=2000,"A",Table1[[#This Row],[New_Sales]]&gt;=1000,"B",Table1[[#This Row],[New_Sales]]&gt;=500,"C",Table1[[#This Row],[New_Sales]]&gt;=100,"D",Table1[[#This Row],[New_Sales]]&lt;100,"E")</f>
        <v>C</v>
      </c>
    </row>
    <row r="422" spans="1:16">
      <c r="A422" s="12">
        <v>421</v>
      </c>
      <c r="B422" s="12" t="s">
        <v>80</v>
      </c>
      <c r="C422" s="12" t="s">
        <v>74</v>
      </c>
      <c r="D422" s="12" t="s">
        <v>75</v>
      </c>
      <c r="E422" s="12" t="s">
        <v>76</v>
      </c>
      <c r="F422" s="12" t="s">
        <v>77</v>
      </c>
      <c r="G422" s="12" t="str">
        <f>VLOOKUP(Table1[[#This Row],[Category]],Code!$C$2:$D$5,2,0)</f>
        <v>O-102</v>
      </c>
      <c r="H422" s="12" t="s">
        <v>128</v>
      </c>
      <c r="I422" s="12" t="s">
        <v>505</v>
      </c>
      <c r="J422" s="12">
        <v>1</v>
      </c>
      <c r="K422" s="12">
        <v>0</v>
      </c>
      <c r="L422" s="13">
        <v>7.0149999999999988</v>
      </c>
      <c r="M422" s="12">
        <f>Table1[[#This Row],[Sales]]*Table1[[#This Row],[Discount]]</f>
        <v>0</v>
      </c>
      <c r="N422" s="12">
        <v>15.25</v>
      </c>
      <c r="O422" s="12">
        <f>Table1[[#This Row],[Quantity]]*$N$1</f>
        <v>150</v>
      </c>
      <c r="P422" s="12" t="str" cm="1">
        <f t="array" ref="P422">_xlfn.IFS(Table1[[#This Row],[New_Sales]]&gt;=2000,"A",Table1[[#This Row],[New_Sales]]&gt;=1000,"B",Table1[[#This Row],[New_Sales]]&gt;=500,"C",Table1[[#This Row],[New_Sales]]&gt;=100,"D",Table1[[#This Row],[New_Sales]]&lt;100,"E")</f>
        <v>D</v>
      </c>
    </row>
    <row r="423" spans="1:16">
      <c r="A423" s="12">
        <v>422</v>
      </c>
      <c r="B423" s="12" t="s">
        <v>134</v>
      </c>
      <c r="C423" s="12" t="s">
        <v>67</v>
      </c>
      <c r="D423" s="12" t="s">
        <v>214</v>
      </c>
      <c r="E423" s="12" t="s">
        <v>76</v>
      </c>
      <c r="F423" s="12" t="s">
        <v>90</v>
      </c>
      <c r="G423" s="12" t="str">
        <f>VLOOKUP(Table1[[#This Row],[Category]],Code!$C$2:$D$5,2,0)</f>
        <v>T-103</v>
      </c>
      <c r="H423" s="12" t="s">
        <v>123</v>
      </c>
      <c r="I423" s="12" t="s">
        <v>506</v>
      </c>
      <c r="J423" s="12">
        <v>6</v>
      </c>
      <c r="K423" s="12">
        <v>0.2</v>
      </c>
      <c r="L423" s="13">
        <v>56.566200000000009</v>
      </c>
      <c r="M423" s="12">
        <f>Table1[[#This Row],[Sales]]*Table1[[#This Row],[Discount]]</f>
        <v>39.350400000000008</v>
      </c>
      <c r="N423" s="12">
        <v>196.75200000000001</v>
      </c>
      <c r="O423" s="12">
        <f>Table1[[#This Row],[Quantity]]*$N$1</f>
        <v>900</v>
      </c>
      <c r="P423" s="12" t="str" cm="1">
        <f t="array" ref="P423">_xlfn.IFS(Table1[[#This Row],[New_Sales]]&gt;=2000,"A",Table1[[#This Row],[New_Sales]]&gt;=1000,"B",Table1[[#This Row],[New_Sales]]&gt;=500,"C",Table1[[#This Row],[New_Sales]]&gt;=100,"D",Table1[[#This Row],[New_Sales]]&lt;100,"E")</f>
        <v>C</v>
      </c>
    </row>
    <row r="424" spans="1:16">
      <c r="A424" s="12">
        <v>423</v>
      </c>
      <c r="B424" s="12" t="s">
        <v>80</v>
      </c>
      <c r="C424" s="12" t="s">
        <v>74</v>
      </c>
      <c r="D424" s="12" t="s">
        <v>439</v>
      </c>
      <c r="E424" s="12" t="s">
        <v>120</v>
      </c>
      <c r="F424" s="12" t="s">
        <v>70</v>
      </c>
      <c r="G424" s="12" t="str">
        <f>VLOOKUP(Table1[[#This Row],[Category]],Code!$C$2:$D$5,2,0)</f>
        <v>F-101</v>
      </c>
      <c r="H424" s="12" t="s">
        <v>86</v>
      </c>
      <c r="I424" s="12" t="s">
        <v>507</v>
      </c>
      <c r="J424" s="12">
        <v>4</v>
      </c>
      <c r="K424" s="12">
        <v>0</v>
      </c>
      <c r="L424" s="13">
        <v>14.705600000000004</v>
      </c>
      <c r="M424" s="12">
        <f>Table1[[#This Row],[Sales]]*Table1[[#This Row],[Discount]]</f>
        <v>0</v>
      </c>
      <c r="N424" s="12">
        <v>56.56</v>
      </c>
      <c r="O424" s="12">
        <f>Table1[[#This Row],[Quantity]]*$N$1</f>
        <v>600</v>
      </c>
      <c r="P424" s="12" t="str" cm="1">
        <f t="array" ref="P424">_xlfn.IFS(Table1[[#This Row],[New_Sales]]&gt;=2000,"A",Table1[[#This Row],[New_Sales]]&gt;=1000,"B",Table1[[#This Row],[New_Sales]]&gt;=500,"C",Table1[[#This Row],[New_Sales]]&gt;=100,"D",Table1[[#This Row],[New_Sales]]&lt;100,"E")</f>
        <v>C</v>
      </c>
    </row>
    <row r="425" spans="1:16">
      <c r="A425" s="12">
        <v>424</v>
      </c>
      <c r="B425" s="12" t="s">
        <v>80</v>
      </c>
      <c r="C425" s="12" t="s">
        <v>74</v>
      </c>
      <c r="D425" s="12" t="s">
        <v>439</v>
      </c>
      <c r="E425" s="12" t="s">
        <v>120</v>
      </c>
      <c r="F425" s="12" t="s">
        <v>77</v>
      </c>
      <c r="G425" s="12" t="str">
        <f>VLOOKUP(Table1[[#This Row],[Category]],Code!$C$2:$D$5,2,0)</f>
        <v>O-102</v>
      </c>
      <c r="H425" s="12" t="s">
        <v>84</v>
      </c>
      <c r="I425" s="12" t="s">
        <v>508</v>
      </c>
      <c r="J425" s="12">
        <v>3</v>
      </c>
      <c r="K425" s="12">
        <v>0</v>
      </c>
      <c r="L425" s="13">
        <v>8.5019999999999989</v>
      </c>
      <c r="M425" s="12">
        <f>Table1[[#This Row],[Sales]]*Table1[[#This Row],[Discount]]</f>
        <v>0</v>
      </c>
      <c r="N425" s="12">
        <v>32.700000000000003</v>
      </c>
      <c r="O425" s="12">
        <f>Table1[[#This Row],[Quantity]]*$N$1</f>
        <v>450</v>
      </c>
      <c r="P425" s="12" t="str" cm="1">
        <f t="array" ref="P425">_xlfn.IFS(Table1[[#This Row],[New_Sales]]&gt;=2000,"A",Table1[[#This Row],[New_Sales]]&gt;=1000,"B",Table1[[#This Row],[New_Sales]]&gt;=500,"C",Table1[[#This Row],[New_Sales]]&gt;=100,"D",Table1[[#This Row],[New_Sales]]&lt;100,"E")</f>
        <v>D</v>
      </c>
    </row>
    <row r="426" spans="1:16">
      <c r="A426" s="12">
        <v>425</v>
      </c>
      <c r="B426" s="12" t="s">
        <v>66</v>
      </c>
      <c r="C426" s="12" t="s">
        <v>67</v>
      </c>
      <c r="D426" s="12" t="s">
        <v>509</v>
      </c>
      <c r="E426" s="12" t="s">
        <v>69</v>
      </c>
      <c r="F426" s="12" t="s">
        <v>70</v>
      </c>
      <c r="G426" s="12" t="str">
        <f>VLOOKUP(Table1[[#This Row],[Category]],Code!$C$2:$D$5,2,0)</f>
        <v>F-101</v>
      </c>
      <c r="H426" s="12" t="s">
        <v>72</v>
      </c>
      <c r="I426" s="12" t="s">
        <v>510</v>
      </c>
      <c r="J426" s="12">
        <v>4</v>
      </c>
      <c r="K426" s="12">
        <v>0</v>
      </c>
      <c r="L426" s="13">
        <v>225.26400000000001</v>
      </c>
      <c r="M426" s="12">
        <f>Table1[[#This Row],[Sales]]*Table1[[#This Row],[Discount]]</f>
        <v>0</v>
      </c>
      <c r="N426" s="12">
        <v>866.4</v>
      </c>
      <c r="O426" s="12">
        <f>Table1[[#This Row],[Quantity]]*$N$1</f>
        <v>600</v>
      </c>
      <c r="P426" s="12" t="str" cm="1">
        <f t="array" ref="P426">_xlfn.IFS(Table1[[#This Row],[New_Sales]]&gt;=2000,"A",Table1[[#This Row],[New_Sales]]&gt;=1000,"B",Table1[[#This Row],[New_Sales]]&gt;=500,"C",Table1[[#This Row],[New_Sales]]&gt;=100,"D",Table1[[#This Row],[New_Sales]]&lt;100,"E")</f>
        <v>C</v>
      </c>
    </row>
    <row r="427" spans="1:16">
      <c r="A427" s="12">
        <v>426</v>
      </c>
      <c r="B427" s="12" t="s">
        <v>66</v>
      </c>
      <c r="C427" s="12" t="s">
        <v>74</v>
      </c>
      <c r="D427" s="12" t="s">
        <v>148</v>
      </c>
      <c r="E427" s="12" t="s">
        <v>106</v>
      </c>
      <c r="F427" s="12" t="s">
        <v>70</v>
      </c>
      <c r="G427" s="12" t="str">
        <f>VLOOKUP(Table1[[#This Row],[Category]],Code!$C$2:$D$5,2,0)</f>
        <v>F-101</v>
      </c>
      <c r="H427" s="12" t="s">
        <v>86</v>
      </c>
      <c r="I427" s="12" t="s">
        <v>511</v>
      </c>
      <c r="J427" s="12">
        <v>2</v>
      </c>
      <c r="K427" s="12">
        <v>0</v>
      </c>
      <c r="L427" s="13">
        <v>11.076000000000001</v>
      </c>
      <c r="M427" s="12">
        <f>Table1[[#This Row],[Sales]]*Table1[[#This Row],[Discount]]</f>
        <v>0</v>
      </c>
      <c r="N427" s="12">
        <v>28.4</v>
      </c>
      <c r="O427" s="12">
        <f>Table1[[#This Row],[Quantity]]*$N$1</f>
        <v>300</v>
      </c>
      <c r="P427" s="12" t="str" cm="1">
        <f t="array" ref="P427">_xlfn.IFS(Table1[[#This Row],[New_Sales]]&gt;=2000,"A",Table1[[#This Row],[New_Sales]]&gt;=1000,"B",Table1[[#This Row],[New_Sales]]&gt;=500,"C",Table1[[#This Row],[New_Sales]]&gt;=100,"D",Table1[[#This Row],[New_Sales]]&lt;100,"E")</f>
        <v>D</v>
      </c>
    </row>
    <row r="428" spans="1:16">
      <c r="A428" s="12">
        <v>427</v>
      </c>
      <c r="B428" s="12" t="s">
        <v>66</v>
      </c>
      <c r="C428" s="12" t="s">
        <v>74</v>
      </c>
      <c r="D428" s="12" t="s">
        <v>148</v>
      </c>
      <c r="E428" s="12" t="s">
        <v>106</v>
      </c>
      <c r="F428" s="12" t="s">
        <v>77</v>
      </c>
      <c r="G428" s="12" t="str">
        <f>VLOOKUP(Table1[[#This Row],[Category]],Code!$C$2:$D$5,2,0)</f>
        <v>O-102</v>
      </c>
      <c r="H428" s="12" t="s">
        <v>93</v>
      </c>
      <c r="I428" s="12" t="s">
        <v>512</v>
      </c>
      <c r="J428" s="12">
        <v>8</v>
      </c>
      <c r="K428" s="12">
        <v>0</v>
      </c>
      <c r="L428" s="13">
        <v>138.20160000000001</v>
      </c>
      <c r="M428" s="12">
        <f>Table1[[#This Row],[Sales]]*Table1[[#This Row],[Discount]]</f>
        <v>0</v>
      </c>
      <c r="N428" s="12">
        <v>287.92</v>
      </c>
      <c r="O428" s="12">
        <f>Table1[[#This Row],[Quantity]]*$N$1</f>
        <v>1200</v>
      </c>
      <c r="P428" s="12" t="str" cm="1">
        <f t="array" ref="P428">_xlfn.IFS(Table1[[#This Row],[New_Sales]]&gt;=2000,"A",Table1[[#This Row],[New_Sales]]&gt;=1000,"B",Table1[[#This Row],[New_Sales]]&gt;=500,"C",Table1[[#This Row],[New_Sales]]&gt;=100,"D",Table1[[#This Row],[New_Sales]]&lt;100,"E")</f>
        <v>B</v>
      </c>
    </row>
    <row r="429" spans="1:16">
      <c r="A429" s="12">
        <v>428</v>
      </c>
      <c r="B429" s="12" t="s">
        <v>134</v>
      </c>
      <c r="C429" s="12" t="s">
        <v>104</v>
      </c>
      <c r="D429" s="12" t="s">
        <v>158</v>
      </c>
      <c r="E429" s="12" t="s">
        <v>120</v>
      </c>
      <c r="F429" s="12" t="s">
        <v>90</v>
      </c>
      <c r="G429" s="12" t="str">
        <f>VLOOKUP(Table1[[#This Row],[Category]],Code!$C$2:$D$5,2,0)</f>
        <v>T-103</v>
      </c>
      <c r="H429" s="12" t="s">
        <v>277</v>
      </c>
      <c r="I429" s="12" t="s">
        <v>513</v>
      </c>
      <c r="J429" s="12">
        <v>1</v>
      </c>
      <c r="K429" s="12">
        <v>0</v>
      </c>
      <c r="L429" s="13">
        <v>30.095700000000001</v>
      </c>
      <c r="M429" s="12">
        <f>Table1[[#This Row],[Sales]]*Table1[[#This Row],[Discount]]</f>
        <v>0</v>
      </c>
      <c r="N429" s="12">
        <v>69.989999999999995</v>
      </c>
      <c r="O429" s="12">
        <f>Table1[[#This Row],[Quantity]]*$N$1</f>
        <v>150</v>
      </c>
      <c r="P429" s="12" t="str" cm="1">
        <f t="array" ref="P429">_xlfn.IFS(Table1[[#This Row],[New_Sales]]&gt;=2000,"A",Table1[[#This Row],[New_Sales]]&gt;=1000,"B",Table1[[#This Row],[New_Sales]]&gt;=500,"C",Table1[[#This Row],[New_Sales]]&gt;=100,"D",Table1[[#This Row],[New_Sales]]&lt;100,"E")</f>
        <v>D</v>
      </c>
    </row>
    <row r="430" spans="1:16">
      <c r="A430" s="12">
        <v>429</v>
      </c>
      <c r="B430" s="12" t="s">
        <v>80</v>
      </c>
      <c r="C430" s="12" t="s">
        <v>74</v>
      </c>
      <c r="D430" s="12" t="s">
        <v>105</v>
      </c>
      <c r="E430" s="12" t="s">
        <v>106</v>
      </c>
      <c r="F430" s="12" t="s">
        <v>77</v>
      </c>
      <c r="G430" s="12" t="str">
        <f>VLOOKUP(Table1[[#This Row],[Category]],Code!$C$2:$D$5,2,0)</f>
        <v>O-102</v>
      </c>
      <c r="H430" s="12" t="s">
        <v>88</v>
      </c>
      <c r="I430" s="12" t="s">
        <v>514</v>
      </c>
      <c r="J430" s="12">
        <v>6</v>
      </c>
      <c r="K430" s="12">
        <v>0.2</v>
      </c>
      <c r="L430" s="13">
        <v>0.50039999999999996</v>
      </c>
      <c r="M430" s="12">
        <f>Table1[[#This Row],[Sales]]*Table1[[#This Row],[Discount]]</f>
        <v>1.3343999999999998</v>
      </c>
      <c r="N430" s="12">
        <v>6.6719999999999988</v>
      </c>
      <c r="O430" s="12">
        <f>Table1[[#This Row],[Quantity]]*$N$1</f>
        <v>900</v>
      </c>
      <c r="P430" s="12" t="str" cm="1">
        <f t="array" ref="P430">_xlfn.IFS(Table1[[#This Row],[New_Sales]]&gt;=2000,"A",Table1[[#This Row],[New_Sales]]&gt;=1000,"B",Table1[[#This Row],[New_Sales]]&gt;=500,"C",Table1[[#This Row],[New_Sales]]&gt;=100,"D",Table1[[#This Row],[New_Sales]]&lt;100,"E")</f>
        <v>C</v>
      </c>
    </row>
    <row r="431" spans="1:16">
      <c r="A431" s="12">
        <v>430</v>
      </c>
      <c r="B431" s="12" t="s">
        <v>80</v>
      </c>
      <c r="C431" s="12" t="s">
        <v>104</v>
      </c>
      <c r="D431" s="12" t="s">
        <v>99</v>
      </c>
      <c r="E431" s="12" t="s">
        <v>69</v>
      </c>
      <c r="F431" s="12" t="s">
        <v>77</v>
      </c>
      <c r="G431" s="12" t="str">
        <f>VLOOKUP(Table1[[#This Row],[Category]],Code!$C$2:$D$5,2,0)</f>
        <v>O-102</v>
      </c>
      <c r="H431" s="12" t="s">
        <v>93</v>
      </c>
      <c r="I431" s="12" t="s">
        <v>515</v>
      </c>
      <c r="J431" s="12">
        <v>2</v>
      </c>
      <c r="K431" s="12">
        <v>0.7</v>
      </c>
      <c r="L431" s="13">
        <v>-145.35079999999999</v>
      </c>
      <c r="M431" s="12">
        <f>Table1[[#This Row],[Sales]]*Table1[[#This Row],[Discount]]</f>
        <v>132.71160000000003</v>
      </c>
      <c r="N431" s="12">
        <v>189.58800000000005</v>
      </c>
      <c r="O431" s="12">
        <f>Table1[[#This Row],[Quantity]]*$N$1</f>
        <v>300</v>
      </c>
      <c r="P431" s="12" t="str" cm="1">
        <f t="array" ref="P431">_xlfn.IFS(Table1[[#This Row],[New_Sales]]&gt;=2000,"A",Table1[[#This Row],[New_Sales]]&gt;=1000,"B",Table1[[#This Row],[New_Sales]]&gt;=500,"C",Table1[[#This Row],[New_Sales]]&gt;=100,"D",Table1[[#This Row],[New_Sales]]&lt;100,"E")</f>
        <v>D</v>
      </c>
    </row>
    <row r="432" spans="1:16">
      <c r="A432" s="12">
        <v>431</v>
      </c>
      <c r="B432" s="12" t="s">
        <v>80</v>
      </c>
      <c r="C432" s="12" t="s">
        <v>104</v>
      </c>
      <c r="D432" s="12" t="s">
        <v>99</v>
      </c>
      <c r="E432" s="12" t="s">
        <v>69</v>
      </c>
      <c r="F432" s="12" t="s">
        <v>90</v>
      </c>
      <c r="G432" s="12" t="str">
        <f>VLOOKUP(Table1[[#This Row],[Category]],Code!$C$2:$D$5,2,0)</f>
        <v>T-103</v>
      </c>
      <c r="H432" s="12" t="s">
        <v>123</v>
      </c>
      <c r="I432" s="12" t="s">
        <v>294</v>
      </c>
      <c r="J432" s="12">
        <v>7</v>
      </c>
      <c r="K432" s="12">
        <v>0.2</v>
      </c>
      <c r="L432" s="13">
        <v>76.639499999999984</v>
      </c>
      <c r="M432" s="12">
        <f>Table1[[#This Row],[Sales]]*Table1[[#This Row],[Discount]]</f>
        <v>81.748800000000003</v>
      </c>
      <c r="N432" s="12">
        <v>408.74399999999997</v>
      </c>
      <c r="O432" s="12">
        <f>Table1[[#This Row],[Quantity]]*$N$1</f>
        <v>1050</v>
      </c>
      <c r="P432" s="12" t="str" cm="1">
        <f t="array" ref="P432">_xlfn.IFS(Table1[[#This Row],[New_Sales]]&gt;=2000,"A",Table1[[#This Row],[New_Sales]]&gt;=1000,"B",Table1[[#This Row],[New_Sales]]&gt;=500,"C",Table1[[#This Row],[New_Sales]]&gt;=100,"D",Table1[[#This Row],[New_Sales]]&lt;100,"E")</f>
        <v>B</v>
      </c>
    </row>
    <row r="433" spans="1:16">
      <c r="A433" s="12">
        <v>432</v>
      </c>
      <c r="B433" s="12" t="s">
        <v>80</v>
      </c>
      <c r="C433" s="12" t="s">
        <v>104</v>
      </c>
      <c r="D433" s="12" t="s">
        <v>99</v>
      </c>
      <c r="E433" s="12" t="s">
        <v>69</v>
      </c>
      <c r="F433" s="12" t="s">
        <v>90</v>
      </c>
      <c r="G433" s="12" t="str">
        <f>VLOOKUP(Table1[[#This Row],[Category]],Code!$C$2:$D$5,2,0)</f>
        <v>T-103</v>
      </c>
      <c r="H433" s="12" t="s">
        <v>123</v>
      </c>
      <c r="I433" s="12" t="s">
        <v>294</v>
      </c>
      <c r="J433" s="12">
        <v>5</v>
      </c>
      <c r="K433" s="12">
        <v>0.2</v>
      </c>
      <c r="L433" s="13">
        <v>54.742499999999978</v>
      </c>
      <c r="M433" s="12">
        <f>Table1[[#This Row],[Sales]]*Table1[[#This Row],[Discount]]</f>
        <v>58.391999999999996</v>
      </c>
      <c r="N433" s="12">
        <v>291.95999999999998</v>
      </c>
      <c r="O433" s="12">
        <f>Table1[[#This Row],[Quantity]]*$N$1</f>
        <v>750</v>
      </c>
      <c r="P433" s="12" t="str" cm="1">
        <f t="array" ref="P433">_xlfn.IFS(Table1[[#This Row],[New_Sales]]&gt;=2000,"A",Table1[[#This Row],[New_Sales]]&gt;=1000,"B",Table1[[#This Row],[New_Sales]]&gt;=500,"C",Table1[[#This Row],[New_Sales]]&gt;=100,"D",Table1[[#This Row],[New_Sales]]&lt;100,"E")</f>
        <v>C</v>
      </c>
    </row>
    <row r="434" spans="1:16">
      <c r="A434" s="12">
        <v>433</v>
      </c>
      <c r="B434" s="12" t="s">
        <v>80</v>
      </c>
      <c r="C434" s="12" t="s">
        <v>104</v>
      </c>
      <c r="D434" s="12" t="s">
        <v>99</v>
      </c>
      <c r="E434" s="12" t="s">
        <v>69</v>
      </c>
      <c r="F434" s="12" t="s">
        <v>77</v>
      </c>
      <c r="G434" s="12" t="str">
        <f>VLOOKUP(Table1[[#This Row],[Category]],Code!$C$2:$D$5,2,0)</f>
        <v>O-102</v>
      </c>
      <c r="H434" s="12" t="s">
        <v>84</v>
      </c>
      <c r="I434" s="12" t="s">
        <v>516</v>
      </c>
      <c r="J434" s="12">
        <v>2</v>
      </c>
      <c r="K434" s="12">
        <v>0.2</v>
      </c>
      <c r="L434" s="13">
        <v>-0.7748000000000006</v>
      </c>
      <c r="M434" s="12">
        <f>Table1[[#This Row],[Sales]]*Table1[[#This Row],[Discount]]</f>
        <v>0.9536</v>
      </c>
      <c r="N434" s="12">
        <v>4.7679999999999998</v>
      </c>
      <c r="O434" s="12">
        <f>Table1[[#This Row],[Quantity]]*$N$1</f>
        <v>300</v>
      </c>
      <c r="P434" s="12" t="str" cm="1">
        <f t="array" ref="P434">_xlfn.IFS(Table1[[#This Row],[New_Sales]]&gt;=2000,"A",Table1[[#This Row],[New_Sales]]&gt;=1000,"B",Table1[[#This Row],[New_Sales]]&gt;=500,"C",Table1[[#This Row],[New_Sales]]&gt;=100,"D",Table1[[#This Row],[New_Sales]]&lt;100,"E")</f>
        <v>D</v>
      </c>
    </row>
    <row r="435" spans="1:16">
      <c r="A435" s="12">
        <v>434</v>
      </c>
      <c r="B435" s="12" t="s">
        <v>134</v>
      </c>
      <c r="C435" s="12" t="s">
        <v>67</v>
      </c>
      <c r="D435" s="12" t="s">
        <v>439</v>
      </c>
      <c r="E435" s="12" t="s">
        <v>120</v>
      </c>
      <c r="F435" s="12" t="s">
        <v>77</v>
      </c>
      <c r="G435" s="12" t="str">
        <f>VLOOKUP(Table1[[#This Row],[Category]],Code!$C$2:$D$5,2,0)</f>
        <v>O-102</v>
      </c>
      <c r="H435" s="12" t="s">
        <v>84</v>
      </c>
      <c r="I435" s="12" t="s">
        <v>517</v>
      </c>
      <c r="J435" s="12">
        <v>5</v>
      </c>
      <c r="K435" s="12">
        <v>0</v>
      </c>
      <c r="L435" s="13">
        <v>207.14699999999993</v>
      </c>
      <c r="M435" s="12">
        <f>Table1[[#This Row],[Sales]]*Table1[[#This Row],[Discount]]</f>
        <v>0</v>
      </c>
      <c r="N435" s="12">
        <v>714.30000000000007</v>
      </c>
      <c r="O435" s="12">
        <f>Table1[[#This Row],[Quantity]]*$N$1</f>
        <v>750</v>
      </c>
      <c r="P435" s="12" t="str" cm="1">
        <f t="array" ref="P435">_xlfn.IFS(Table1[[#This Row],[New_Sales]]&gt;=2000,"A",Table1[[#This Row],[New_Sales]]&gt;=1000,"B",Table1[[#This Row],[New_Sales]]&gt;=500,"C",Table1[[#This Row],[New_Sales]]&gt;=100,"D",Table1[[#This Row],[New_Sales]]&lt;100,"E")</f>
        <v>C</v>
      </c>
    </row>
    <row r="436" spans="1:16">
      <c r="A436" s="12">
        <v>435</v>
      </c>
      <c r="B436" s="12" t="s">
        <v>80</v>
      </c>
      <c r="C436" s="12" t="s">
        <v>67</v>
      </c>
      <c r="D436" s="12" t="s">
        <v>81</v>
      </c>
      <c r="E436" s="12" t="s">
        <v>69</v>
      </c>
      <c r="F436" s="12" t="s">
        <v>77</v>
      </c>
      <c r="G436" s="12" t="str">
        <f>VLOOKUP(Table1[[#This Row],[Category]],Code!$C$2:$D$5,2,0)</f>
        <v>O-102</v>
      </c>
      <c r="H436" s="12" t="s">
        <v>93</v>
      </c>
      <c r="I436" s="12" t="s">
        <v>518</v>
      </c>
      <c r="J436" s="12">
        <v>2</v>
      </c>
      <c r="K436" s="12">
        <v>0.7</v>
      </c>
      <c r="L436" s="13">
        <v>-3.6891999999999996</v>
      </c>
      <c r="M436" s="12">
        <f>Table1[[#This Row],[Sales]]*Table1[[#This Row],[Discount]]</f>
        <v>3.3683999999999998</v>
      </c>
      <c r="N436" s="12">
        <v>4.8120000000000003</v>
      </c>
      <c r="O436" s="12">
        <f>Table1[[#This Row],[Quantity]]*$N$1</f>
        <v>300</v>
      </c>
      <c r="P436" s="12" t="str" cm="1">
        <f t="array" ref="P436">_xlfn.IFS(Table1[[#This Row],[New_Sales]]&gt;=2000,"A",Table1[[#This Row],[New_Sales]]&gt;=1000,"B",Table1[[#This Row],[New_Sales]]&gt;=500,"C",Table1[[#This Row],[New_Sales]]&gt;=100,"D",Table1[[#This Row],[New_Sales]]&lt;100,"E")</f>
        <v>D</v>
      </c>
    </row>
    <row r="437" spans="1:16">
      <c r="A437" s="12">
        <v>436</v>
      </c>
      <c r="B437" s="12" t="s">
        <v>80</v>
      </c>
      <c r="C437" s="12" t="s">
        <v>67</v>
      </c>
      <c r="D437" s="12" t="s">
        <v>81</v>
      </c>
      <c r="E437" s="12" t="s">
        <v>69</v>
      </c>
      <c r="F437" s="12" t="s">
        <v>90</v>
      </c>
      <c r="G437" s="12" t="str">
        <f>VLOOKUP(Table1[[#This Row],[Category]],Code!$C$2:$D$5,2,0)</f>
        <v>T-103</v>
      </c>
      <c r="H437" s="12" t="s">
        <v>123</v>
      </c>
      <c r="I437" s="12" t="s">
        <v>519</v>
      </c>
      <c r="J437" s="12">
        <v>5</v>
      </c>
      <c r="K437" s="12">
        <v>0.2</v>
      </c>
      <c r="L437" s="13">
        <v>-18.584999999999994</v>
      </c>
      <c r="M437" s="12">
        <f>Table1[[#This Row],[Sales]]*Table1[[#This Row],[Discount]]</f>
        <v>49.56</v>
      </c>
      <c r="N437" s="12">
        <v>247.8</v>
      </c>
      <c r="O437" s="12">
        <f>Table1[[#This Row],[Quantity]]*$N$1</f>
        <v>750</v>
      </c>
      <c r="P437" s="12" t="str" cm="1">
        <f t="array" ref="P437">_xlfn.IFS(Table1[[#This Row],[New_Sales]]&gt;=2000,"A",Table1[[#This Row],[New_Sales]]&gt;=1000,"B",Table1[[#This Row],[New_Sales]]&gt;=500,"C",Table1[[#This Row],[New_Sales]]&gt;=100,"D",Table1[[#This Row],[New_Sales]]&lt;100,"E")</f>
        <v>C</v>
      </c>
    </row>
    <row r="438" spans="1:16">
      <c r="A438" s="12">
        <v>437</v>
      </c>
      <c r="B438" s="12" t="s">
        <v>66</v>
      </c>
      <c r="C438" s="12" t="s">
        <v>104</v>
      </c>
      <c r="D438" s="12" t="s">
        <v>141</v>
      </c>
      <c r="E438" s="12" t="s">
        <v>106</v>
      </c>
      <c r="F438" s="12" t="s">
        <v>90</v>
      </c>
      <c r="G438" s="12" t="str">
        <f>VLOOKUP(Table1[[#This Row],[Category]],Code!$C$2:$D$5,2,0)</f>
        <v>T-103</v>
      </c>
      <c r="H438" s="12" t="s">
        <v>277</v>
      </c>
      <c r="I438" s="12" t="s">
        <v>520</v>
      </c>
      <c r="J438" s="12">
        <v>3</v>
      </c>
      <c r="K438" s="12">
        <v>0.3</v>
      </c>
      <c r="L438" s="13">
        <v>43.199100000000044</v>
      </c>
      <c r="M438" s="12">
        <f>Table1[[#This Row],[Sales]]*Table1[[#This Row],[Discount]]</f>
        <v>302.39370000000002</v>
      </c>
      <c r="N438" s="12">
        <v>1007.979</v>
      </c>
      <c r="O438" s="12">
        <f>Table1[[#This Row],[Quantity]]*$N$1</f>
        <v>450</v>
      </c>
      <c r="P438" s="12" t="str" cm="1">
        <f t="array" ref="P438">_xlfn.IFS(Table1[[#This Row],[New_Sales]]&gt;=2000,"A",Table1[[#This Row],[New_Sales]]&gt;=1000,"B",Table1[[#This Row],[New_Sales]]&gt;=500,"C",Table1[[#This Row],[New_Sales]]&gt;=100,"D",Table1[[#This Row],[New_Sales]]&lt;100,"E")</f>
        <v>D</v>
      </c>
    </row>
    <row r="439" spans="1:16">
      <c r="A439" s="12">
        <v>438</v>
      </c>
      <c r="B439" s="12" t="s">
        <v>66</v>
      </c>
      <c r="C439" s="12" t="s">
        <v>104</v>
      </c>
      <c r="D439" s="12" t="s">
        <v>141</v>
      </c>
      <c r="E439" s="12" t="s">
        <v>106</v>
      </c>
      <c r="F439" s="12" t="s">
        <v>77</v>
      </c>
      <c r="G439" s="12" t="str">
        <f>VLOOKUP(Table1[[#This Row],[Category]],Code!$C$2:$D$5,2,0)</f>
        <v>O-102</v>
      </c>
      <c r="H439" s="12" t="s">
        <v>100</v>
      </c>
      <c r="I439" s="12" t="s">
        <v>497</v>
      </c>
      <c r="J439" s="12">
        <v>7</v>
      </c>
      <c r="K439" s="12">
        <v>0.2</v>
      </c>
      <c r="L439" s="13">
        <v>113.63939999999998</v>
      </c>
      <c r="M439" s="12">
        <f>Table1[[#This Row],[Sales]]*Table1[[#This Row],[Discount]]</f>
        <v>62.697600000000001</v>
      </c>
      <c r="N439" s="12">
        <v>313.488</v>
      </c>
      <c r="O439" s="12">
        <f>Table1[[#This Row],[Quantity]]*$N$1</f>
        <v>1050</v>
      </c>
      <c r="P439" s="12" t="str" cm="1">
        <f t="array" ref="P439">_xlfn.IFS(Table1[[#This Row],[New_Sales]]&gt;=2000,"A",Table1[[#This Row],[New_Sales]]&gt;=1000,"B",Table1[[#This Row],[New_Sales]]&gt;=500,"C",Table1[[#This Row],[New_Sales]]&gt;=100,"D",Table1[[#This Row],[New_Sales]]&lt;100,"E")</f>
        <v>B</v>
      </c>
    </row>
    <row r="440" spans="1:16">
      <c r="A440" s="12">
        <v>439</v>
      </c>
      <c r="B440" s="12" t="s">
        <v>80</v>
      </c>
      <c r="C440" s="12" t="s">
        <v>74</v>
      </c>
      <c r="D440" s="12" t="s">
        <v>105</v>
      </c>
      <c r="E440" s="12" t="s">
        <v>106</v>
      </c>
      <c r="F440" s="12" t="s">
        <v>77</v>
      </c>
      <c r="G440" s="12" t="str">
        <f>VLOOKUP(Table1[[#This Row],[Category]],Code!$C$2:$D$5,2,0)</f>
        <v>O-102</v>
      </c>
      <c r="H440" s="12" t="s">
        <v>100</v>
      </c>
      <c r="I440" s="12" t="s">
        <v>521</v>
      </c>
      <c r="J440" s="12">
        <v>8</v>
      </c>
      <c r="K440" s="12">
        <v>0.2</v>
      </c>
      <c r="L440" s="13">
        <v>11.553600000000003</v>
      </c>
      <c r="M440" s="12">
        <f>Table1[[#This Row],[Sales]]*Table1[[#This Row],[Discount]]</f>
        <v>6.3744000000000014</v>
      </c>
      <c r="N440" s="12">
        <v>31.872000000000003</v>
      </c>
      <c r="O440" s="12">
        <f>Table1[[#This Row],[Quantity]]*$N$1</f>
        <v>1200</v>
      </c>
      <c r="P440" s="12" t="str" cm="1">
        <f t="array" ref="P440">_xlfn.IFS(Table1[[#This Row],[New_Sales]]&gt;=2000,"A",Table1[[#This Row],[New_Sales]]&gt;=1000,"B",Table1[[#This Row],[New_Sales]]&gt;=500,"C",Table1[[#This Row],[New_Sales]]&gt;=100,"D",Table1[[#This Row],[New_Sales]]&lt;100,"E")</f>
        <v>B</v>
      </c>
    </row>
    <row r="441" spans="1:16">
      <c r="A441" s="12">
        <v>440</v>
      </c>
      <c r="B441" s="12" t="s">
        <v>66</v>
      </c>
      <c r="C441" s="12" t="s">
        <v>74</v>
      </c>
      <c r="D441" s="12" t="s">
        <v>158</v>
      </c>
      <c r="E441" s="12" t="s">
        <v>120</v>
      </c>
      <c r="F441" s="12" t="s">
        <v>70</v>
      </c>
      <c r="G441" s="12" t="str">
        <f>VLOOKUP(Table1[[#This Row],[Category]],Code!$C$2:$D$5,2,0)</f>
        <v>F-101</v>
      </c>
      <c r="H441" s="12" t="s">
        <v>72</v>
      </c>
      <c r="I441" s="12" t="s">
        <v>522</v>
      </c>
      <c r="J441" s="12">
        <v>3</v>
      </c>
      <c r="K441" s="12">
        <v>0.1</v>
      </c>
      <c r="L441" s="13">
        <v>2.3093999999999895</v>
      </c>
      <c r="M441" s="12">
        <f>Table1[[#This Row],[Sales]]*Table1[[#This Row],[Discount]]</f>
        <v>20.784600000000005</v>
      </c>
      <c r="N441" s="12">
        <v>207.84600000000003</v>
      </c>
      <c r="O441" s="12">
        <f>Table1[[#This Row],[Quantity]]*$N$1</f>
        <v>450</v>
      </c>
      <c r="P441" s="12" t="str" cm="1">
        <f t="array" ref="P441">_xlfn.IFS(Table1[[#This Row],[New_Sales]]&gt;=2000,"A",Table1[[#This Row],[New_Sales]]&gt;=1000,"B",Table1[[#This Row],[New_Sales]]&gt;=500,"C",Table1[[#This Row],[New_Sales]]&gt;=100,"D",Table1[[#This Row],[New_Sales]]&lt;100,"E")</f>
        <v>D</v>
      </c>
    </row>
    <row r="442" spans="1:16">
      <c r="A442" s="12">
        <v>441</v>
      </c>
      <c r="B442" s="12" t="s">
        <v>66</v>
      </c>
      <c r="C442" s="12" t="s">
        <v>67</v>
      </c>
      <c r="D442" s="12" t="s">
        <v>148</v>
      </c>
      <c r="E442" s="12" t="s">
        <v>106</v>
      </c>
      <c r="F442" s="12" t="s">
        <v>70</v>
      </c>
      <c r="G442" s="12" t="str">
        <f>VLOOKUP(Table1[[#This Row],[Category]],Code!$C$2:$D$5,2,0)</f>
        <v>F-101</v>
      </c>
      <c r="H442" s="12" t="s">
        <v>86</v>
      </c>
      <c r="I442" s="12" t="s">
        <v>523</v>
      </c>
      <c r="J442" s="12">
        <v>1</v>
      </c>
      <c r="K442" s="12">
        <v>0</v>
      </c>
      <c r="L442" s="13">
        <v>3.6659999999999986</v>
      </c>
      <c r="M442" s="12">
        <f>Table1[[#This Row],[Sales]]*Table1[[#This Row],[Discount]]</f>
        <v>0</v>
      </c>
      <c r="N442" s="12">
        <v>12.22</v>
      </c>
      <c r="O442" s="12">
        <f>Table1[[#This Row],[Quantity]]*$N$1</f>
        <v>150</v>
      </c>
      <c r="P442" s="12" t="str" cm="1">
        <f t="array" ref="P442">_xlfn.IFS(Table1[[#This Row],[New_Sales]]&gt;=2000,"A",Table1[[#This Row],[New_Sales]]&gt;=1000,"B",Table1[[#This Row],[New_Sales]]&gt;=500,"C",Table1[[#This Row],[New_Sales]]&gt;=100,"D",Table1[[#This Row],[New_Sales]]&lt;100,"E")</f>
        <v>D</v>
      </c>
    </row>
    <row r="443" spans="1:16">
      <c r="A443" s="12">
        <v>442</v>
      </c>
      <c r="B443" s="12" t="s">
        <v>66</v>
      </c>
      <c r="C443" s="12" t="s">
        <v>67</v>
      </c>
      <c r="D443" s="12" t="s">
        <v>148</v>
      </c>
      <c r="E443" s="12" t="s">
        <v>106</v>
      </c>
      <c r="F443" s="12" t="s">
        <v>77</v>
      </c>
      <c r="G443" s="12" t="str">
        <f>VLOOKUP(Table1[[#This Row],[Category]],Code!$C$2:$D$5,2,0)</f>
        <v>O-102</v>
      </c>
      <c r="H443" s="12" t="s">
        <v>84</v>
      </c>
      <c r="I443" s="12" t="s">
        <v>524</v>
      </c>
      <c r="J443" s="12">
        <v>3</v>
      </c>
      <c r="K443" s="12">
        <v>0</v>
      </c>
      <c r="L443" s="13">
        <v>23.392800000000008</v>
      </c>
      <c r="M443" s="12">
        <f>Table1[[#This Row],[Sales]]*Table1[[#This Row],[Discount]]</f>
        <v>0</v>
      </c>
      <c r="N443" s="12">
        <v>194.94</v>
      </c>
      <c r="O443" s="12">
        <f>Table1[[#This Row],[Quantity]]*$N$1</f>
        <v>450</v>
      </c>
      <c r="P443" s="12" t="str" cm="1">
        <f t="array" ref="P443">_xlfn.IFS(Table1[[#This Row],[New_Sales]]&gt;=2000,"A",Table1[[#This Row],[New_Sales]]&gt;=1000,"B",Table1[[#This Row],[New_Sales]]&gt;=500,"C",Table1[[#This Row],[New_Sales]]&gt;=100,"D",Table1[[#This Row],[New_Sales]]&lt;100,"E")</f>
        <v>D</v>
      </c>
    </row>
    <row r="444" spans="1:16">
      <c r="A444" s="12">
        <v>443</v>
      </c>
      <c r="B444" s="12" t="s">
        <v>66</v>
      </c>
      <c r="C444" s="12" t="s">
        <v>67</v>
      </c>
      <c r="D444" s="12" t="s">
        <v>148</v>
      </c>
      <c r="E444" s="12" t="s">
        <v>106</v>
      </c>
      <c r="F444" s="12" t="s">
        <v>77</v>
      </c>
      <c r="G444" s="12" t="str">
        <f>VLOOKUP(Table1[[#This Row],[Category]],Code!$C$2:$D$5,2,0)</f>
        <v>O-102</v>
      </c>
      <c r="H444" s="12" t="s">
        <v>84</v>
      </c>
      <c r="I444" s="12" t="s">
        <v>525</v>
      </c>
      <c r="J444" s="12">
        <v>3</v>
      </c>
      <c r="K444" s="12">
        <v>0</v>
      </c>
      <c r="L444" s="13">
        <v>20.575499999999998</v>
      </c>
      <c r="M444" s="12">
        <f>Table1[[#This Row],[Sales]]*Table1[[#This Row],[Discount]]</f>
        <v>0</v>
      </c>
      <c r="N444" s="12">
        <v>70.949999999999989</v>
      </c>
      <c r="O444" s="12">
        <f>Table1[[#This Row],[Quantity]]*$N$1</f>
        <v>450</v>
      </c>
      <c r="P444" s="12" t="str" cm="1">
        <f t="array" ref="P444">_xlfn.IFS(Table1[[#This Row],[New_Sales]]&gt;=2000,"A",Table1[[#This Row],[New_Sales]]&gt;=1000,"B",Table1[[#This Row],[New_Sales]]&gt;=500,"C",Table1[[#This Row],[New_Sales]]&gt;=100,"D",Table1[[#This Row],[New_Sales]]&lt;100,"E")</f>
        <v>D</v>
      </c>
    </row>
    <row r="445" spans="1:16">
      <c r="A445" s="12">
        <v>444</v>
      </c>
      <c r="B445" s="12" t="s">
        <v>66</v>
      </c>
      <c r="C445" s="12" t="s">
        <v>67</v>
      </c>
      <c r="D445" s="12" t="s">
        <v>148</v>
      </c>
      <c r="E445" s="12" t="s">
        <v>106</v>
      </c>
      <c r="F445" s="12" t="s">
        <v>77</v>
      </c>
      <c r="G445" s="12" t="str">
        <f>VLOOKUP(Table1[[#This Row],[Category]],Code!$C$2:$D$5,2,0)</f>
        <v>O-102</v>
      </c>
      <c r="H445" s="12" t="s">
        <v>100</v>
      </c>
      <c r="I445" s="12" t="s">
        <v>526</v>
      </c>
      <c r="J445" s="12">
        <v>4</v>
      </c>
      <c r="K445" s="12">
        <v>0</v>
      </c>
      <c r="L445" s="13">
        <v>42.025599999999997</v>
      </c>
      <c r="M445" s="12">
        <f>Table1[[#This Row],[Sales]]*Table1[[#This Row],[Discount]]</f>
        <v>0</v>
      </c>
      <c r="N445" s="12">
        <v>91.36</v>
      </c>
      <c r="O445" s="12">
        <f>Table1[[#This Row],[Quantity]]*$N$1</f>
        <v>600</v>
      </c>
      <c r="P445" s="12" t="str" cm="1">
        <f t="array" ref="P445">_xlfn.IFS(Table1[[#This Row],[New_Sales]]&gt;=2000,"A",Table1[[#This Row],[New_Sales]]&gt;=1000,"B",Table1[[#This Row],[New_Sales]]&gt;=500,"C",Table1[[#This Row],[New_Sales]]&gt;=100,"D",Table1[[#This Row],[New_Sales]]&lt;100,"E")</f>
        <v>C</v>
      </c>
    </row>
    <row r="446" spans="1:16">
      <c r="A446" s="12">
        <v>445</v>
      </c>
      <c r="B446" s="12" t="s">
        <v>66</v>
      </c>
      <c r="C446" s="12" t="s">
        <v>67</v>
      </c>
      <c r="D446" s="12" t="s">
        <v>148</v>
      </c>
      <c r="E446" s="12" t="s">
        <v>106</v>
      </c>
      <c r="F446" s="12" t="s">
        <v>70</v>
      </c>
      <c r="G446" s="12" t="str">
        <f>VLOOKUP(Table1[[#This Row],[Category]],Code!$C$2:$D$5,2,0)</f>
        <v>F-101</v>
      </c>
      <c r="H446" s="12" t="s">
        <v>72</v>
      </c>
      <c r="I446" s="12" t="s">
        <v>527</v>
      </c>
      <c r="J446" s="12">
        <v>3</v>
      </c>
      <c r="K446" s="12">
        <v>0</v>
      </c>
      <c r="L446" s="13">
        <v>29.152800000000013</v>
      </c>
      <c r="M446" s="12">
        <f>Table1[[#This Row],[Sales]]*Table1[[#This Row],[Discount]]</f>
        <v>0</v>
      </c>
      <c r="N446" s="12">
        <v>242.94</v>
      </c>
      <c r="O446" s="12">
        <f>Table1[[#This Row],[Quantity]]*$N$1</f>
        <v>450</v>
      </c>
      <c r="P446" s="12" t="str" cm="1">
        <f t="array" ref="P446">_xlfn.IFS(Table1[[#This Row],[New_Sales]]&gt;=2000,"A",Table1[[#This Row],[New_Sales]]&gt;=1000,"B",Table1[[#This Row],[New_Sales]]&gt;=500,"C",Table1[[#This Row],[New_Sales]]&gt;=100,"D",Table1[[#This Row],[New_Sales]]&lt;100,"E")</f>
        <v>D</v>
      </c>
    </row>
    <row r="447" spans="1:16">
      <c r="A447" s="12">
        <v>446</v>
      </c>
      <c r="B447" s="12" t="s">
        <v>66</v>
      </c>
      <c r="C447" s="12" t="s">
        <v>67</v>
      </c>
      <c r="D447" s="12" t="s">
        <v>148</v>
      </c>
      <c r="E447" s="12" t="s">
        <v>106</v>
      </c>
      <c r="F447" s="12" t="s">
        <v>77</v>
      </c>
      <c r="G447" s="12" t="str">
        <f>VLOOKUP(Table1[[#This Row],[Category]],Code!$C$2:$D$5,2,0)</f>
        <v>O-102</v>
      </c>
      <c r="H447" s="12" t="s">
        <v>78</v>
      </c>
      <c r="I447" s="12" t="s">
        <v>528</v>
      </c>
      <c r="J447" s="12">
        <v>7</v>
      </c>
      <c r="K447" s="12">
        <v>0</v>
      </c>
      <c r="L447" s="13">
        <v>10.584</v>
      </c>
      <c r="M447" s="12">
        <f>Table1[[#This Row],[Sales]]*Table1[[#This Row],[Discount]]</f>
        <v>0</v>
      </c>
      <c r="N447" s="12">
        <v>22.05</v>
      </c>
      <c r="O447" s="12">
        <f>Table1[[#This Row],[Quantity]]*$N$1</f>
        <v>1050</v>
      </c>
      <c r="P447" s="12" t="str" cm="1">
        <f t="array" ref="P447">_xlfn.IFS(Table1[[#This Row],[New_Sales]]&gt;=2000,"A",Table1[[#This Row],[New_Sales]]&gt;=1000,"B",Table1[[#This Row],[New_Sales]]&gt;=500,"C",Table1[[#This Row],[New_Sales]]&gt;=100,"D",Table1[[#This Row],[New_Sales]]&lt;100,"E")</f>
        <v>B</v>
      </c>
    </row>
    <row r="448" spans="1:16">
      <c r="A448" s="12">
        <v>447</v>
      </c>
      <c r="B448" s="12" t="s">
        <v>66</v>
      </c>
      <c r="C448" s="12" t="s">
        <v>67</v>
      </c>
      <c r="D448" s="12" t="s">
        <v>153</v>
      </c>
      <c r="E448" s="12" t="s">
        <v>106</v>
      </c>
      <c r="F448" s="12" t="s">
        <v>70</v>
      </c>
      <c r="G448" s="12" t="str">
        <f>VLOOKUP(Table1[[#This Row],[Category]],Code!$C$2:$D$5,2,0)</f>
        <v>F-101</v>
      </c>
      <c r="H448" s="12" t="s">
        <v>86</v>
      </c>
      <c r="I448" s="12" t="s">
        <v>529</v>
      </c>
      <c r="J448" s="12">
        <v>1</v>
      </c>
      <c r="K448" s="12">
        <v>0</v>
      </c>
      <c r="L448" s="13">
        <v>1.3676999999999999</v>
      </c>
      <c r="M448" s="12">
        <f>Table1[[#This Row],[Sales]]*Table1[[#This Row],[Discount]]</f>
        <v>0</v>
      </c>
      <c r="N448" s="12">
        <v>2.91</v>
      </c>
      <c r="O448" s="12">
        <f>Table1[[#This Row],[Quantity]]*$N$1</f>
        <v>150</v>
      </c>
      <c r="P448" s="12" t="str" cm="1">
        <f t="array" ref="P448">_xlfn.IFS(Table1[[#This Row],[New_Sales]]&gt;=2000,"A",Table1[[#This Row],[New_Sales]]&gt;=1000,"B",Table1[[#This Row],[New_Sales]]&gt;=500,"C",Table1[[#This Row],[New_Sales]]&gt;=100,"D",Table1[[#This Row],[New_Sales]]&lt;100,"E")</f>
        <v>D</v>
      </c>
    </row>
    <row r="449" spans="1:16">
      <c r="A449" s="12">
        <v>448</v>
      </c>
      <c r="B449" s="12" t="s">
        <v>66</v>
      </c>
      <c r="C449" s="12" t="s">
        <v>67</v>
      </c>
      <c r="D449" s="12" t="s">
        <v>158</v>
      </c>
      <c r="E449" s="12" t="s">
        <v>120</v>
      </c>
      <c r="F449" s="12" t="s">
        <v>77</v>
      </c>
      <c r="G449" s="12" t="str">
        <f>VLOOKUP(Table1[[#This Row],[Category]],Code!$C$2:$D$5,2,0)</f>
        <v>O-102</v>
      </c>
      <c r="H449" s="12" t="s">
        <v>88</v>
      </c>
      <c r="I449" s="12" t="s">
        <v>530</v>
      </c>
      <c r="J449" s="12">
        <v>3</v>
      </c>
      <c r="K449" s="12">
        <v>0</v>
      </c>
      <c r="L449" s="13">
        <v>15.475200000000001</v>
      </c>
      <c r="M449" s="12">
        <f>Table1[[#This Row],[Sales]]*Table1[[#This Row],[Discount]]</f>
        <v>0</v>
      </c>
      <c r="N449" s="12">
        <v>59.519999999999996</v>
      </c>
      <c r="O449" s="12">
        <f>Table1[[#This Row],[Quantity]]*$N$1</f>
        <v>450</v>
      </c>
      <c r="P449" s="12" t="str" cm="1">
        <f t="array" ref="P449">_xlfn.IFS(Table1[[#This Row],[New_Sales]]&gt;=2000,"A",Table1[[#This Row],[New_Sales]]&gt;=1000,"B",Table1[[#This Row],[New_Sales]]&gt;=500,"C",Table1[[#This Row],[New_Sales]]&gt;=100,"D",Table1[[#This Row],[New_Sales]]&lt;100,"E")</f>
        <v>D</v>
      </c>
    </row>
    <row r="450" spans="1:16">
      <c r="A450" s="12">
        <v>449</v>
      </c>
      <c r="B450" s="12" t="s">
        <v>66</v>
      </c>
      <c r="C450" s="12" t="s">
        <v>67</v>
      </c>
      <c r="D450" s="12" t="s">
        <v>158</v>
      </c>
      <c r="E450" s="12" t="s">
        <v>120</v>
      </c>
      <c r="F450" s="12" t="s">
        <v>77</v>
      </c>
      <c r="G450" s="12" t="str">
        <f>VLOOKUP(Table1[[#This Row],[Category]],Code!$C$2:$D$5,2,0)</f>
        <v>O-102</v>
      </c>
      <c r="H450" s="12" t="s">
        <v>84</v>
      </c>
      <c r="I450" s="12" t="s">
        <v>531</v>
      </c>
      <c r="J450" s="12">
        <v>3</v>
      </c>
      <c r="K450" s="12">
        <v>0</v>
      </c>
      <c r="L450" s="13">
        <v>9.716399999999993</v>
      </c>
      <c r="M450" s="12">
        <f>Table1[[#This Row],[Sales]]*Table1[[#This Row],[Discount]]</f>
        <v>0</v>
      </c>
      <c r="N450" s="12">
        <v>161.94</v>
      </c>
      <c r="O450" s="12">
        <f>Table1[[#This Row],[Quantity]]*$N$1</f>
        <v>450</v>
      </c>
      <c r="P450" s="12" t="str" cm="1">
        <f t="array" ref="P450">_xlfn.IFS(Table1[[#This Row],[New_Sales]]&gt;=2000,"A",Table1[[#This Row],[New_Sales]]&gt;=1000,"B",Table1[[#This Row],[New_Sales]]&gt;=500,"C",Table1[[#This Row],[New_Sales]]&gt;=100,"D",Table1[[#This Row],[New_Sales]]&lt;100,"E")</f>
        <v>D</v>
      </c>
    </row>
    <row r="451" spans="1:16">
      <c r="A451" s="12">
        <v>450</v>
      </c>
      <c r="B451" s="12" t="s">
        <v>66</v>
      </c>
      <c r="C451" s="12" t="s">
        <v>67</v>
      </c>
      <c r="D451" s="12" t="s">
        <v>158</v>
      </c>
      <c r="E451" s="12" t="s">
        <v>120</v>
      </c>
      <c r="F451" s="12" t="s">
        <v>77</v>
      </c>
      <c r="G451" s="12" t="str">
        <f>VLOOKUP(Table1[[#This Row],[Category]],Code!$C$2:$D$5,2,0)</f>
        <v>O-102</v>
      </c>
      <c r="H451" s="12" t="s">
        <v>88</v>
      </c>
      <c r="I451" s="12" t="s">
        <v>532</v>
      </c>
      <c r="J451" s="12">
        <v>6</v>
      </c>
      <c r="K451" s="12">
        <v>0</v>
      </c>
      <c r="L451" s="13">
        <v>71.247600000000006</v>
      </c>
      <c r="M451" s="12">
        <f>Table1[[#This Row],[Sales]]*Table1[[#This Row],[Discount]]</f>
        <v>0</v>
      </c>
      <c r="N451" s="12">
        <v>263.88</v>
      </c>
      <c r="O451" s="12">
        <f>Table1[[#This Row],[Quantity]]*$N$1</f>
        <v>900</v>
      </c>
      <c r="P451" s="12" t="str" cm="1">
        <f t="array" ref="P451">_xlfn.IFS(Table1[[#This Row],[New_Sales]]&gt;=2000,"A",Table1[[#This Row],[New_Sales]]&gt;=1000,"B",Table1[[#This Row],[New_Sales]]&gt;=500,"C",Table1[[#This Row],[New_Sales]]&gt;=100,"D",Table1[[#This Row],[New_Sales]]&lt;100,"E")</f>
        <v>C</v>
      </c>
    </row>
    <row r="452" spans="1:16">
      <c r="A452" s="12">
        <v>451</v>
      </c>
      <c r="B452" s="12" t="s">
        <v>66</v>
      </c>
      <c r="C452" s="12" t="s">
        <v>67</v>
      </c>
      <c r="D452" s="12" t="s">
        <v>158</v>
      </c>
      <c r="E452" s="12" t="s">
        <v>120</v>
      </c>
      <c r="F452" s="12" t="s">
        <v>77</v>
      </c>
      <c r="G452" s="12" t="str">
        <f>VLOOKUP(Table1[[#This Row],[Category]],Code!$C$2:$D$5,2,0)</f>
        <v>O-102</v>
      </c>
      <c r="H452" s="12" t="s">
        <v>88</v>
      </c>
      <c r="I452" s="12" t="s">
        <v>533</v>
      </c>
      <c r="J452" s="12">
        <v>3</v>
      </c>
      <c r="K452" s="12">
        <v>0</v>
      </c>
      <c r="L452" s="13">
        <v>7.9248000000000012</v>
      </c>
      <c r="M452" s="12">
        <f>Table1[[#This Row],[Sales]]*Table1[[#This Row],[Discount]]</f>
        <v>0</v>
      </c>
      <c r="N452" s="12">
        <v>30.48</v>
      </c>
      <c r="O452" s="12">
        <f>Table1[[#This Row],[Quantity]]*$N$1</f>
        <v>450</v>
      </c>
      <c r="P452" s="12" t="str" cm="1">
        <f t="array" ref="P452">_xlfn.IFS(Table1[[#This Row],[New_Sales]]&gt;=2000,"A",Table1[[#This Row],[New_Sales]]&gt;=1000,"B",Table1[[#This Row],[New_Sales]]&gt;=500,"C",Table1[[#This Row],[New_Sales]]&gt;=100,"D",Table1[[#This Row],[New_Sales]]&lt;100,"E")</f>
        <v>D</v>
      </c>
    </row>
    <row r="453" spans="1:16">
      <c r="A453" s="12">
        <v>452</v>
      </c>
      <c r="B453" s="12" t="s">
        <v>66</v>
      </c>
      <c r="C453" s="12" t="s">
        <v>67</v>
      </c>
      <c r="D453" s="12" t="s">
        <v>158</v>
      </c>
      <c r="E453" s="12" t="s">
        <v>120</v>
      </c>
      <c r="F453" s="12" t="s">
        <v>77</v>
      </c>
      <c r="G453" s="12" t="str">
        <f>VLOOKUP(Table1[[#This Row],[Category]],Code!$C$2:$D$5,2,0)</f>
        <v>O-102</v>
      </c>
      <c r="H453" s="12" t="s">
        <v>88</v>
      </c>
      <c r="I453" s="12" t="s">
        <v>534</v>
      </c>
      <c r="J453" s="12">
        <v>3</v>
      </c>
      <c r="K453" s="12">
        <v>0</v>
      </c>
      <c r="L453" s="13">
        <v>2.8535999999999988</v>
      </c>
      <c r="M453" s="12">
        <f>Table1[[#This Row],[Sales]]*Table1[[#This Row],[Discount]]</f>
        <v>0</v>
      </c>
      <c r="N453" s="12">
        <v>9.84</v>
      </c>
      <c r="O453" s="12">
        <f>Table1[[#This Row],[Quantity]]*$N$1</f>
        <v>450</v>
      </c>
      <c r="P453" s="12" t="str" cm="1">
        <f t="array" ref="P453">_xlfn.IFS(Table1[[#This Row],[New_Sales]]&gt;=2000,"A",Table1[[#This Row],[New_Sales]]&gt;=1000,"B",Table1[[#This Row],[New_Sales]]&gt;=500,"C",Table1[[#This Row],[New_Sales]]&gt;=100,"D",Table1[[#This Row],[New_Sales]]&lt;100,"E")</f>
        <v>D</v>
      </c>
    </row>
    <row r="454" spans="1:16">
      <c r="A454" s="12">
        <v>453</v>
      </c>
      <c r="B454" s="12" t="s">
        <v>66</v>
      </c>
      <c r="C454" s="12" t="s">
        <v>67</v>
      </c>
      <c r="D454" s="12" t="s">
        <v>158</v>
      </c>
      <c r="E454" s="12" t="s">
        <v>120</v>
      </c>
      <c r="F454" s="12" t="s">
        <v>90</v>
      </c>
      <c r="G454" s="12" t="str">
        <f>VLOOKUP(Table1[[#This Row],[Category]],Code!$C$2:$D$5,2,0)</f>
        <v>T-103</v>
      </c>
      <c r="H454" s="12" t="s">
        <v>91</v>
      </c>
      <c r="I454" s="12" t="s">
        <v>535</v>
      </c>
      <c r="J454" s="12">
        <v>4</v>
      </c>
      <c r="K454" s="12">
        <v>0</v>
      </c>
      <c r="L454" s="13">
        <v>9.1311999999999998</v>
      </c>
      <c r="M454" s="12">
        <f>Table1[[#This Row],[Sales]]*Table1[[#This Row],[Discount]]</f>
        <v>0</v>
      </c>
      <c r="N454" s="12">
        <v>35.119999999999997</v>
      </c>
      <c r="O454" s="12">
        <f>Table1[[#This Row],[Quantity]]*$N$1</f>
        <v>600</v>
      </c>
      <c r="P454" s="12" t="str" cm="1">
        <f t="array" ref="P454">_xlfn.IFS(Table1[[#This Row],[New_Sales]]&gt;=2000,"A",Table1[[#This Row],[New_Sales]]&gt;=1000,"B",Table1[[#This Row],[New_Sales]]&gt;=500,"C",Table1[[#This Row],[New_Sales]]&gt;=100,"D",Table1[[#This Row],[New_Sales]]&lt;100,"E")</f>
        <v>C</v>
      </c>
    </row>
    <row r="455" spans="1:16">
      <c r="A455" s="12">
        <v>454</v>
      </c>
      <c r="B455" s="12" t="s">
        <v>80</v>
      </c>
      <c r="C455" s="12" t="s">
        <v>74</v>
      </c>
      <c r="D455" s="12" t="s">
        <v>226</v>
      </c>
      <c r="E455" s="12" t="s">
        <v>120</v>
      </c>
      <c r="F455" s="12" t="s">
        <v>70</v>
      </c>
      <c r="G455" s="12" t="str">
        <f>VLOOKUP(Table1[[#This Row],[Category]],Code!$C$2:$D$5,2,0)</f>
        <v>F-101</v>
      </c>
      <c r="H455" s="12" t="s">
        <v>82</v>
      </c>
      <c r="I455" s="12" t="s">
        <v>97</v>
      </c>
      <c r="J455" s="12">
        <v>2</v>
      </c>
      <c r="K455" s="12">
        <v>0.4</v>
      </c>
      <c r="L455" s="13">
        <v>-75.830400000000054</v>
      </c>
      <c r="M455" s="12">
        <f>Table1[[#This Row],[Sales]]*Table1[[#This Row],[Discount]]</f>
        <v>113.7456</v>
      </c>
      <c r="N455" s="12">
        <v>284.36399999999998</v>
      </c>
      <c r="O455" s="12">
        <f>Table1[[#This Row],[Quantity]]*$N$1</f>
        <v>300</v>
      </c>
      <c r="P455" s="12" t="str" cm="1">
        <f t="array" ref="P455">_xlfn.IFS(Table1[[#This Row],[New_Sales]]&gt;=2000,"A",Table1[[#This Row],[New_Sales]]&gt;=1000,"B",Table1[[#This Row],[New_Sales]]&gt;=500,"C",Table1[[#This Row],[New_Sales]]&gt;=100,"D",Table1[[#This Row],[New_Sales]]&lt;100,"E")</f>
        <v>D</v>
      </c>
    </row>
    <row r="456" spans="1:16">
      <c r="A456" s="12">
        <v>455</v>
      </c>
      <c r="B456" s="12" t="s">
        <v>80</v>
      </c>
      <c r="C456" s="12" t="s">
        <v>74</v>
      </c>
      <c r="D456" s="12" t="s">
        <v>226</v>
      </c>
      <c r="E456" s="12" t="s">
        <v>120</v>
      </c>
      <c r="F456" s="12" t="s">
        <v>77</v>
      </c>
      <c r="G456" s="12" t="str">
        <f>VLOOKUP(Table1[[#This Row],[Category]],Code!$C$2:$D$5,2,0)</f>
        <v>O-102</v>
      </c>
      <c r="H456" s="12" t="s">
        <v>84</v>
      </c>
      <c r="I456" s="12" t="s">
        <v>536</v>
      </c>
      <c r="J456" s="12">
        <v>2</v>
      </c>
      <c r="K456" s="12">
        <v>0.2</v>
      </c>
      <c r="L456" s="13">
        <v>66.540799999999962</v>
      </c>
      <c r="M456" s="12">
        <f>Table1[[#This Row],[Sales]]*Table1[[#This Row],[Discount]]</f>
        <v>133.08160000000001</v>
      </c>
      <c r="N456" s="12">
        <v>665.40800000000002</v>
      </c>
      <c r="O456" s="12">
        <f>Table1[[#This Row],[Quantity]]*$N$1</f>
        <v>300</v>
      </c>
      <c r="P456" s="12" t="str" cm="1">
        <f t="array" ref="P456">_xlfn.IFS(Table1[[#This Row],[New_Sales]]&gt;=2000,"A",Table1[[#This Row],[New_Sales]]&gt;=1000,"B",Table1[[#This Row],[New_Sales]]&gt;=500,"C",Table1[[#This Row],[New_Sales]]&gt;=100,"D",Table1[[#This Row],[New_Sales]]&lt;100,"E")</f>
        <v>D</v>
      </c>
    </row>
    <row r="457" spans="1:16">
      <c r="A457" s="12">
        <v>456</v>
      </c>
      <c r="B457" s="12" t="s">
        <v>80</v>
      </c>
      <c r="C457" s="12" t="s">
        <v>74</v>
      </c>
      <c r="D457" s="12" t="s">
        <v>268</v>
      </c>
      <c r="E457" s="12" t="s">
        <v>106</v>
      </c>
      <c r="F457" s="12" t="s">
        <v>90</v>
      </c>
      <c r="G457" s="12" t="str">
        <f>VLOOKUP(Table1[[#This Row],[Category]],Code!$C$2:$D$5,2,0)</f>
        <v>T-103</v>
      </c>
      <c r="H457" s="12" t="s">
        <v>123</v>
      </c>
      <c r="I457" s="12" t="s">
        <v>537</v>
      </c>
      <c r="J457" s="12">
        <v>4</v>
      </c>
      <c r="K457" s="12">
        <v>0</v>
      </c>
      <c r="L457" s="13">
        <v>24.913200000000003</v>
      </c>
      <c r="M457" s="12">
        <f>Table1[[#This Row],[Sales]]*Table1[[#This Row],[Discount]]</f>
        <v>0</v>
      </c>
      <c r="N457" s="12">
        <v>63.88</v>
      </c>
      <c r="O457" s="12">
        <f>Table1[[#This Row],[Quantity]]*$N$1</f>
        <v>600</v>
      </c>
      <c r="P457" s="12" t="str" cm="1">
        <f t="array" ref="P457">_xlfn.IFS(Table1[[#This Row],[New_Sales]]&gt;=2000,"A",Table1[[#This Row],[New_Sales]]&gt;=1000,"B",Table1[[#This Row],[New_Sales]]&gt;=500,"C",Table1[[#This Row],[New_Sales]]&gt;=100,"D",Table1[[#This Row],[New_Sales]]&lt;100,"E")</f>
        <v>C</v>
      </c>
    </row>
    <row r="458" spans="1:16">
      <c r="A458" s="12">
        <v>457</v>
      </c>
      <c r="B458" s="12" t="s">
        <v>80</v>
      </c>
      <c r="C458" s="12" t="s">
        <v>67</v>
      </c>
      <c r="D458" s="12" t="s">
        <v>75</v>
      </c>
      <c r="E458" s="12" t="s">
        <v>76</v>
      </c>
      <c r="F458" s="12" t="s">
        <v>70</v>
      </c>
      <c r="G458" s="12" t="str">
        <f>VLOOKUP(Table1[[#This Row],[Category]],Code!$C$2:$D$5,2,0)</f>
        <v>F-101</v>
      </c>
      <c r="H458" s="12" t="s">
        <v>72</v>
      </c>
      <c r="I458" s="12" t="s">
        <v>538</v>
      </c>
      <c r="J458" s="12">
        <v>2</v>
      </c>
      <c r="K458" s="12">
        <v>0.2</v>
      </c>
      <c r="L458" s="13">
        <v>-24.294000000000018</v>
      </c>
      <c r="M458" s="12">
        <f>Table1[[#This Row],[Sales]]*Table1[[#This Row],[Discount]]</f>
        <v>25.913600000000002</v>
      </c>
      <c r="N458" s="12">
        <v>129.56800000000001</v>
      </c>
      <c r="O458" s="12">
        <f>Table1[[#This Row],[Quantity]]*$N$1</f>
        <v>300</v>
      </c>
      <c r="P458" s="12" t="str" cm="1">
        <f t="array" ref="P458">_xlfn.IFS(Table1[[#This Row],[New_Sales]]&gt;=2000,"A",Table1[[#This Row],[New_Sales]]&gt;=1000,"B",Table1[[#This Row],[New_Sales]]&gt;=500,"C",Table1[[#This Row],[New_Sales]]&gt;=100,"D",Table1[[#This Row],[New_Sales]]&lt;100,"E")</f>
        <v>D</v>
      </c>
    </row>
    <row r="459" spans="1:16">
      <c r="A459" s="12">
        <v>458</v>
      </c>
      <c r="B459" s="12" t="s">
        <v>80</v>
      </c>
      <c r="C459" s="12" t="s">
        <v>67</v>
      </c>
      <c r="D459" s="12" t="s">
        <v>141</v>
      </c>
      <c r="E459" s="12" t="s">
        <v>106</v>
      </c>
      <c r="F459" s="12" t="s">
        <v>70</v>
      </c>
      <c r="G459" s="12" t="str">
        <f>VLOOKUP(Table1[[#This Row],[Category]],Code!$C$2:$D$5,2,0)</f>
        <v>F-101</v>
      </c>
      <c r="H459" s="12" t="s">
        <v>72</v>
      </c>
      <c r="I459" s="12" t="s">
        <v>539</v>
      </c>
      <c r="J459" s="12">
        <v>3</v>
      </c>
      <c r="K459" s="12">
        <v>0.3</v>
      </c>
      <c r="L459" s="13">
        <v>-96.11460000000011</v>
      </c>
      <c r="M459" s="12">
        <f>Table1[[#This Row],[Sales]]*Table1[[#This Row],[Discount]]</f>
        <v>224.26739999999998</v>
      </c>
      <c r="N459" s="12">
        <v>747.55799999999999</v>
      </c>
      <c r="O459" s="12">
        <f>Table1[[#This Row],[Quantity]]*$N$1</f>
        <v>450</v>
      </c>
      <c r="P459" s="12" t="str" cm="1">
        <f t="array" ref="P459">_xlfn.IFS(Table1[[#This Row],[New_Sales]]&gt;=2000,"A",Table1[[#This Row],[New_Sales]]&gt;=1000,"B",Table1[[#This Row],[New_Sales]]&gt;=500,"C",Table1[[#This Row],[New_Sales]]&gt;=100,"D",Table1[[#This Row],[New_Sales]]&lt;100,"E")</f>
        <v>D</v>
      </c>
    </row>
    <row r="460" spans="1:16">
      <c r="A460" s="12">
        <v>459</v>
      </c>
      <c r="B460" s="12" t="s">
        <v>80</v>
      </c>
      <c r="C460" s="12" t="s">
        <v>67</v>
      </c>
      <c r="D460" s="12" t="s">
        <v>141</v>
      </c>
      <c r="E460" s="12" t="s">
        <v>106</v>
      </c>
      <c r="F460" s="12" t="s">
        <v>77</v>
      </c>
      <c r="G460" s="12" t="str">
        <f>VLOOKUP(Table1[[#This Row],[Category]],Code!$C$2:$D$5,2,0)</f>
        <v>O-102</v>
      </c>
      <c r="H460" s="12" t="s">
        <v>128</v>
      </c>
      <c r="I460" s="12" t="s">
        <v>274</v>
      </c>
      <c r="J460" s="12">
        <v>2</v>
      </c>
      <c r="K460" s="12">
        <v>0.2</v>
      </c>
      <c r="L460" s="13">
        <v>3.3479999999999999</v>
      </c>
      <c r="M460" s="12">
        <f>Table1[[#This Row],[Sales]]*Table1[[#This Row],[Discount]]</f>
        <v>1.7856000000000003</v>
      </c>
      <c r="N460" s="12">
        <v>8.9280000000000008</v>
      </c>
      <c r="O460" s="12">
        <f>Table1[[#This Row],[Quantity]]*$N$1</f>
        <v>300</v>
      </c>
      <c r="P460" s="12" t="str" cm="1">
        <f t="array" ref="P460">_xlfn.IFS(Table1[[#This Row],[New_Sales]]&gt;=2000,"A",Table1[[#This Row],[New_Sales]]&gt;=1000,"B",Table1[[#This Row],[New_Sales]]&gt;=500,"C",Table1[[#This Row],[New_Sales]]&gt;=100,"D",Table1[[#This Row],[New_Sales]]&lt;100,"E")</f>
        <v>D</v>
      </c>
    </row>
    <row r="461" spans="1:16">
      <c r="A461" s="12">
        <v>460</v>
      </c>
      <c r="B461" s="12" t="s">
        <v>80</v>
      </c>
      <c r="C461" s="12" t="s">
        <v>67</v>
      </c>
      <c r="D461" s="12" t="s">
        <v>102</v>
      </c>
      <c r="E461" s="12" t="s">
        <v>76</v>
      </c>
      <c r="F461" s="12" t="s">
        <v>77</v>
      </c>
      <c r="G461" s="12" t="str">
        <f>VLOOKUP(Table1[[#This Row],[Category]],Code!$C$2:$D$5,2,0)</f>
        <v>O-102</v>
      </c>
      <c r="H461" s="12" t="s">
        <v>95</v>
      </c>
      <c r="I461" s="12" t="s">
        <v>540</v>
      </c>
      <c r="J461" s="12">
        <v>4</v>
      </c>
      <c r="K461" s="12">
        <v>0</v>
      </c>
      <c r="L461" s="13">
        <v>36.372</v>
      </c>
      <c r="M461" s="12">
        <f>Table1[[#This Row],[Sales]]*Table1[[#This Row],[Discount]]</f>
        <v>0</v>
      </c>
      <c r="N461" s="12">
        <v>103.92</v>
      </c>
      <c r="O461" s="12">
        <f>Table1[[#This Row],[Quantity]]*$N$1</f>
        <v>600</v>
      </c>
      <c r="P461" s="12" t="str" cm="1">
        <f t="array" ref="P461">_xlfn.IFS(Table1[[#This Row],[New_Sales]]&gt;=2000,"A",Table1[[#This Row],[New_Sales]]&gt;=1000,"B",Table1[[#This Row],[New_Sales]]&gt;=500,"C",Table1[[#This Row],[New_Sales]]&gt;=100,"D",Table1[[#This Row],[New_Sales]]&lt;100,"E")</f>
        <v>C</v>
      </c>
    </row>
    <row r="462" spans="1:16">
      <c r="A462" s="12">
        <v>461</v>
      </c>
      <c r="B462" s="12" t="s">
        <v>80</v>
      </c>
      <c r="C462" s="12" t="s">
        <v>67</v>
      </c>
      <c r="D462" s="12" t="s">
        <v>102</v>
      </c>
      <c r="E462" s="12" t="s">
        <v>76</v>
      </c>
      <c r="F462" s="12" t="s">
        <v>90</v>
      </c>
      <c r="G462" s="12" t="str">
        <f>VLOOKUP(Table1[[#This Row],[Category]],Code!$C$2:$D$5,2,0)</f>
        <v>T-103</v>
      </c>
      <c r="H462" s="12" t="s">
        <v>123</v>
      </c>
      <c r="I462" s="12" t="s">
        <v>541</v>
      </c>
      <c r="J462" s="12">
        <v>9</v>
      </c>
      <c r="K462" s="12">
        <v>0</v>
      </c>
      <c r="L462" s="13">
        <v>377.96220000000005</v>
      </c>
      <c r="M462" s="12">
        <f>Table1[[#This Row],[Sales]]*Table1[[#This Row],[Discount]]</f>
        <v>0</v>
      </c>
      <c r="N462" s="12">
        <v>899.91</v>
      </c>
      <c r="O462" s="12">
        <f>Table1[[#This Row],[Quantity]]*$N$1</f>
        <v>1350</v>
      </c>
      <c r="P462" s="12" t="str" cm="1">
        <f t="array" ref="P462">_xlfn.IFS(Table1[[#This Row],[New_Sales]]&gt;=2000,"A",Table1[[#This Row],[New_Sales]]&gt;=1000,"B",Table1[[#This Row],[New_Sales]]&gt;=500,"C",Table1[[#This Row],[New_Sales]]&gt;=100,"D",Table1[[#This Row],[New_Sales]]&lt;100,"E")</f>
        <v>B</v>
      </c>
    </row>
    <row r="463" spans="1:16">
      <c r="A463" s="12">
        <v>462</v>
      </c>
      <c r="B463" s="12" t="s">
        <v>80</v>
      </c>
      <c r="C463" s="12" t="s">
        <v>67</v>
      </c>
      <c r="D463" s="12" t="s">
        <v>102</v>
      </c>
      <c r="E463" s="12" t="s">
        <v>76</v>
      </c>
      <c r="F463" s="12" t="s">
        <v>77</v>
      </c>
      <c r="G463" s="12" t="str">
        <f>VLOOKUP(Table1[[#This Row],[Category]],Code!$C$2:$D$5,2,0)</f>
        <v>O-102</v>
      </c>
      <c r="H463" s="12" t="s">
        <v>93</v>
      </c>
      <c r="I463" s="12" t="s">
        <v>542</v>
      </c>
      <c r="J463" s="12">
        <v>3</v>
      </c>
      <c r="K463" s="12">
        <v>0.2</v>
      </c>
      <c r="L463" s="13">
        <v>18.600599999999996</v>
      </c>
      <c r="M463" s="12">
        <f>Table1[[#This Row],[Sales]]*Table1[[#This Row],[Discount]]</f>
        <v>10.2624</v>
      </c>
      <c r="N463" s="12">
        <v>51.311999999999998</v>
      </c>
      <c r="O463" s="12">
        <f>Table1[[#This Row],[Quantity]]*$N$1</f>
        <v>450</v>
      </c>
      <c r="P463" s="12" t="str" cm="1">
        <f t="array" ref="P463">_xlfn.IFS(Table1[[#This Row],[New_Sales]]&gt;=2000,"A",Table1[[#This Row],[New_Sales]]&gt;=1000,"B",Table1[[#This Row],[New_Sales]]&gt;=500,"C",Table1[[#This Row],[New_Sales]]&gt;=100,"D",Table1[[#This Row],[New_Sales]]&lt;100,"E")</f>
        <v>D</v>
      </c>
    </row>
    <row r="464" spans="1:16">
      <c r="A464" s="12">
        <v>463</v>
      </c>
      <c r="B464" s="12" t="s">
        <v>80</v>
      </c>
      <c r="C464" s="12" t="s">
        <v>104</v>
      </c>
      <c r="D464" s="12" t="s">
        <v>173</v>
      </c>
      <c r="E464" s="12" t="s">
        <v>76</v>
      </c>
      <c r="F464" s="12" t="s">
        <v>70</v>
      </c>
      <c r="G464" s="12" t="str">
        <f>VLOOKUP(Table1[[#This Row],[Category]],Code!$C$2:$D$5,2,0)</f>
        <v>F-101</v>
      </c>
      <c r="H464" s="12" t="s">
        <v>86</v>
      </c>
      <c r="I464" s="12" t="s">
        <v>453</v>
      </c>
      <c r="J464" s="12">
        <v>5</v>
      </c>
      <c r="K464" s="12">
        <v>0.2</v>
      </c>
      <c r="L464" s="13">
        <v>7.0680000000000005</v>
      </c>
      <c r="M464" s="12">
        <f>Table1[[#This Row],[Sales]]*Table1[[#This Row],[Discount]]</f>
        <v>4.7119999999999997</v>
      </c>
      <c r="N464" s="12">
        <v>23.56</v>
      </c>
      <c r="O464" s="12">
        <f>Table1[[#This Row],[Quantity]]*$N$1</f>
        <v>750</v>
      </c>
      <c r="P464" s="12" t="str" cm="1">
        <f t="array" ref="P464">_xlfn.IFS(Table1[[#This Row],[New_Sales]]&gt;=2000,"A",Table1[[#This Row],[New_Sales]]&gt;=1000,"B",Table1[[#This Row],[New_Sales]]&gt;=500,"C",Table1[[#This Row],[New_Sales]]&gt;=100,"D",Table1[[#This Row],[New_Sales]]&lt;100,"E")</f>
        <v>C</v>
      </c>
    </row>
    <row r="465" spans="1:16">
      <c r="A465" s="12">
        <v>464</v>
      </c>
      <c r="B465" s="12" t="s">
        <v>80</v>
      </c>
      <c r="C465" s="12" t="s">
        <v>104</v>
      </c>
      <c r="D465" s="12" t="s">
        <v>173</v>
      </c>
      <c r="E465" s="12" t="s">
        <v>76</v>
      </c>
      <c r="F465" s="12" t="s">
        <v>70</v>
      </c>
      <c r="G465" s="12" t="str">
        <f>VLOOKUP(Table1[[#This Row],[Category]],Code!$C$2:$D$5,2,0)</f>
        <v>F-101</v>
      </c>
      <c r="H465" s="12" t="s">
        <v>82</v>
      </c>
      <c r="I465" s="12" t="s">
        <v>543</v>
      </c>
      <c r="J465" s="12">
        <v>6</v>
      </c>
      <c r="K465" s="12">
        <v>0.5</v>
      </c>
      <c r="L465" s="13">
        <v>-814.4831999999999</v>
      </c>
      <c r="M465" s="12">
        <f>Table1[[#This Row],[Sales]]*Table1[[#This Row],[Discount]]</f>
        <v>636.31499999999994</v>
      </c>
      <c r="N465" s="12">
        <v>1272.6299999999999</v>
      </c>
      <c r="O465" s="12">
        <f>Table1[[#This Row],[Quantity]]*$N$1</f>
        <v>900</v>
      </c>
      <c r="P465" s="12" t="str" cm="1">
        <f t="array" ref="P465">_xlfn.IFS(Table1[[#This Row],[New_Sales]]&gt;=2000,"A",Table1[[#This Row],[New_Sales]]&gt;=1000,"B",Table1[[#This Row],[New_Sales]]&gt;=500,"C",Table1[[#This Row],[New_Sales]]&gt;=100,"D",Table1[[#This Row],[New_Sales]]&lt;100,"E")</f>
        <v>C</v>
      </c>
    </row>
    <row r="466" spans="1:16">
      <c r="A466" s="12">
        <v>465</v>
      </c>
      <c r="B466" s="12" t="s">
        <v>80</v>
      </c>
      <c r="C466" s="12" t="s">
        <v>104</v>
      </c>
      <c r="D466" s="12" t="s">
        <v>173</v>
      </c>
      <c r="E466" s="12" t="s">
        <v>76</v>
      </c>
      <c r="F466" s="12" t="s">
        <v>77</v>
      </c>
      <c r="G466" s="12" t="str">
        <f>VLOOKUP(Table1[[#This Row],[Category]],Code!$C$2:$D$5,2,0)</f>
        <v>O-102</v>
      </c>
      <c r="H466" s="12" t="s">
        <v>93</v>
      </c>
      <c r="I466" s="12" t="s">
        <v>544</v>
      </c>
      <c r="J466" s="12">
        <v>5</v>
      </c>
      <c r="K466" s="12">
        <v>0.7</v>
      </c>
      <c r="L466" s="13">
        <v>-20.888999999999989</v>
      </c>
      <c r="M466" s="12">
        <f>Table1[[#This Row],[Sales]]*Table1[[#This Row],[Discount]]</f>
        <v>19.939499999999999</v>
      </c>
      <c r="N466" s="12">
        <v>28.484999999999999</v>
      </c>
      <c r="O466" s="12">
        <f>Table1[[#This Row],[Quantity]]*$N$1</f>
        <v>750</v>
      </c>
      <c r="P466" s="12" t="str" cm="1">
        <f t="array" ref="P466">_xlfn.IFS(Table1[[#This Row],[New_Sales]]&gt;=2000,"A",Table1[[#This Row],[New_Sales]]&gt;=1000,"B",Table1[[#This Row],[New_Sales]]&gt;=500,"C",Table1[[#This Row],[New_Sales]]&gt;=100,"D",Table1[[#This Row],[New_Sales]]&lt;100,"E")</f>
        <v>C</v>
      </c>
    </row>
    <row r="467" spans="1:16">
      <c r="A467" s="12">
        <v>466</v>
      </c>
      <c r="B467" s="12" t="s">
        <v>80</v>
      </c>
      <c r="C467" s="12" t="s">
        <v>104</v>
      </c>
      <c r="D467" s="12" t="s">
        <v>173</v>
      </c>
      <c r="E467" s="12" t="s">
        <v>76</v>
      </c>
      <c r="F467" s="12" t="s">
        <v>77</v>
      </c>
      <c r="G467" s="12" t="str">
        <f>VLOOKUP(Table1[[#This Row],[Category]],Code!$C$2:$D$5,2,0)</f>
        <v>O-102</v>
      </c>
      <c r="H467" s="12" t="s">
        <v>251</v>
      </c>
      <c r="I467" s="12" t="s">
        <v>545</v>
      </c>
      <c r="J467" s="12">
        <v>2</v>
      </c>
      <c r="K467" s="12">
        <v>0.2</v>
      </c>
      <c r="L467" s="13">
        <v>-34.758000000000017</v>
      </c>
      <c r="M467" s="12">
        <f>Table1[[#This Row],[Sales]]*Table1[[#This Row],[Discount]]</f>
        <v>37.075200000000002</v>
      </c>
      <c r="N467" s="12">
        <v>185.376</v>
      </c>
      <c r="O467" s="12">
        <f>Table1[[#This Row],[Quantity]]*$N$1</f>
        <v>300</v>
      </c>
      <c r="P467" s="12" t="str" cm="1">
        <f t="array" ref="P467">_xlfn.IFS(Table1[[#This Row],[New_Sales]]&gt;=2000,"A",Table1[[#This Row],[New_Sales]]&gt;=1000,"B",Table1[[#This Row],[New_Sales]]&gt;=500,"C",Table1[[#This Row],[New_Sales]]&gt;=100,"D",Table1[[#This Row],[New_Sales]]&lt;100,"E")</f>
        <v>D</v>
      </c>
    </row>
    <row r="468" spans="1:16">
      <c r="A468" s="12">
        <v>467</v>
      </c>
      <c r="B468" s="12" t="s">
        <v>80</v>
      </c>
      <c r="C468" s="12" t="s">
        <v>104</v>
      </c>
      <c r="D468" s="12" t="s">
        <v>173</v>
      </c>
      <c r="E468" s="12" t="s">
        <v>76</v>
      </c>
      <c r="F468" s="12" t="s">
        <v>77</v>
      </c>
      <c r="G468" s="12" t="str">
        <f>VLOOKUP(Table1[[#This Row],[Category]],Code!$C$2:$D$5,2,0)</f>
        <v>O-102</v>
      </c>
      <c r="H468" s="12" t="s">
        <v>95</v>
      </c>
      <c r="I468" s="12" t="s">
        <v>546</v>
      </c>
      <c r="J468" s="12">
        <v>2</v>
      </c>
      <c r="K468" s="12">
        <v>0.2</v>
      </c>
      <c r="L468" s="13">
        <v>5.8704000000000001</v>
      </c>
      <c r="M468" s="12">
        <f>Table1[[#This Row],[Sales]]*Table1[[#This Row],[Discount]]</f>
        <v>15.654400000000003</v>
      </c>
      <c r="N468" s="12">
        <v>78.272000000000006</v>
      </c>
      <c r="O468" s="12">
        <f>Table1[[#This Row],[Quantity]]*$N$1</f>
        <v>300</v>
      </c>
      <c r="P468" s="12" t="str" cm="1">
        <f t="array" ref="P468">_xlfn.IFS(Table1[[#This Row],[New_Sales]]&gt;=2000,"A",Table1[[#This Row],[New_Sales]]&gt;=1000,"B",Table1[[#This Row],[New_Sales]]&gt;=500,"C",Table1[[#This Row],[New_Sales]]&gt;=100,"D",Table1[[#This Row],[New_Sales]]&lt;100,"E")</f>
        <v>D</v>
      </c>
    </row>
    <row r="469" spans="1:16">
      <c r="A469" s="12">
        <v>468</v>
      </c>
      <c r="B469" s="12" t="s">
        <v>80</v>
      </c>
      <c r="C469" s="12" t="s">
        <v>104</v>
      </c>
      <c r="D469" s="12" t="s">
        <v>141</v>
      </c>
      <c r="E469" s="12" t="s">
        <v>106</v>
      </c>
      <c r="F469" s="12" t="s">
        <v>70</v>
      </c>
      <c r="G469" s="12" t="str">
        <f>VLOOKUP(Table1[[#This Row],[Category]],Code!$C$2:$D$5,2,0)</f>
        <v>F-101</v>
      </c>
      <c r="H469" s="12" t="s">
        <v>86</v>
      </c>
      <c r="I469" s="12" t="s">
        <v>394</v>
      </c>
      <c r="J469" s="12">
        <v>7</v>
      </c>
      <c r="K469" s="12">
        <v>0.6</v>
      </c>
      <c r="L469" s="13">
        <v>-312.06139999999994</v>
      </c>
      <c r="M469" s="12">
        <f>Table1[[#This Row],[Sales]]*Table1[[#This Row],[Discount]]</f>
        <v>152.84640000000002</v>
      </c>
      <c r="N469" s="12">
        <v>254.74400000000003</v>
      </c>
      <c r="O469" s="12">
        <f>Table1[[#This Row],[Quantity]]*$N$1</f>
        <v>1050</v>
      </c>
      <c r="P469" s="12" t="str" cm="1">
        <f t="array" ref="P469">_xlfn.IFS(Table1[[#This Row],[New_Sales]]&gt;=2000,"A",Table1[[#This Row],[New_Sales]]&gt;=1000,"B",Table1[[#This Row],[New_Sales]]&gt;=500,"C",Table1[[#This Row],[New_Sales]]&gt;=100,"D",Table1[[#This Row],[New_Sales]]&lt;100,"E")</f>
        <v>B</v>
      </c>
    </row>
    <row r="470" spans="1:16">
      <c r="A470" s="12">
        <v>469</v>
      </c>
      <c r="B470" s="12" t="s">
        <v>80</v>
      </c>
      <c r="C470" s="12" t="s">
        <v>74</v>
      </c>
      <c r="D470" s="12" t="s">
        <v>105</v>
      </c>
      <c r="E470" s="12" t="s">
        <v>106</v>
      </c>
      <c r="F470" s="12" t="s">
        <v>70</v>
      </c>
      <c r="G470" s="12" t="str">
        <f>VLOOKUP(Table1[[#This Row],[Category]],Code!$C$2:$D$5,2,0)</f>
        <v>F-101</v>
      </c>
      <c r="H470" s="12" t="s">
        <v>71</v>
      </c>
      <c r="I470" s="12" t="s">
        <v>547</v>
      </c>
      <c r="J470" s="12">
        <v>2</v>
      </c>
      <c r="K470" s="12">
        <v>0.32</v>
      </c>
      <c r="L470" s="13">
        <v>-36.235200000000006</v>
      </c>
      <c r="M470" s="12">
        <f>Table1[[#This Row],[Sales]]*Table1[[#This Row],[Discount]]</f>
        <v>65.706495999999987</v>
      </c>
      <c r="N470" s="12">
        <v>205.33279999999996</v>
      </c>
      <c r="O470" s="12">
        <f>Table1[[#This Row],[Quantity]]*$N$1</f>
        <v>300</v>
      </c>
      <c r="P470" s="12" t="str" cm="1">
        <f t="array" ref="P470">_xlfn.IFS(Table1[[#This Row],[New_Sales]]&gt;=2000,"A",Table1[[#This Row],[New_Sales]]&gt;=1000,"B",Table1[[#This Row],[New_Sales]]&gt;=500,"C",Table1[[#This Row],[New_Sales]]&gt;=100,"D",Table1[[#This Row],[New_Sales]]&lt;100,"E")</f>
        <v>D</v>
      </c>
    </row>
    <row r="471" spans="1:16">
      <c r="A471" s="12">
        <v>470</v>
      </c>
      <c r="B471" s="12" t="s">
        <v>66</v>
      </c>
      <c r="C471" s="12" t="s">
        <v>67</v>
      </c>
      <c r="D471" s="12" t="s">
        <v>141</v>
      </c>
      <c r="E471" s="12" t="s">
        <v>106</v>
      </c>
      <c r="F471" s="12" t="s">
        <v>77</v>
      </c>
      <c r="G471" s="12" t="str">
        <f>VLOOKUP(Table1[[#This Row],[Category]],Code!$C$2:$D$5,2,0)</f>
        <v>O-102</v>
      </c>
      <c r="H471" s="12" t="s">
        <v>93</v>
      </c>
      <c r="I471" s="12" t="s">
        <v>548</v>
      </c>
      <c r="J471" s="12">
        <v>3</v>
      </c>
      <c r="K471" s="12">
        <v>0.8</v>
      </c>
      <c r="L471" s="13">
        <v>-7.9001999999999999</v>
      </c>
      <c r="M471" s="12">
        <f>Table1[[#This Row],[Sales]]*Table1[[#This Row],[Discount]]</f>
        <v>3.8303999999999991</v>
      </c>
      <c r="N471" s="12">
        <v>4.7879999999999985</v>
      </c>
      <c r="O471" s="12">
        <f>Table1[[#This Row],[Quantity]]*$N$1</f>
        <v>450</v>
      </c>
      <c r="P471" s="12" t="str" cm="1">
        <f t="array" ref="P471">_xlfn.IFS(Table1[[#This Row],[New_Sales]]&gt;=2000,"A",Table1[[#This Row],[New_Sales]]&gt;=1000,"B",Table1[[#This Row],[New_Sales]]&gt;=500,"C",Table1[[#This Row],[New_Sales]]&gt;=100,"D",Table1[[#This Row],[New_Sales]]&lt;100,"E")</f>
        <v>D</v>
      </c>
    </row>
    <row r="472" spans="1:16">
      <c r="A472" s="12">
        <v>471</v>
      </c>
      <c r="B472" s="12" t="s">
        <v>80</v>
      </c>
      <c r="C472" s="12" t="s">
        <v>74</v>
      </c>
      <c r="D472" s="12" t="s">
        <v>158</v>
      </c>
      <c r="E472" s="12" t="s">
        <v>120</v>
      </c>
      <c r="F472" s="12" t="s">
        <v>77</v>
      </c>
      <c r="G472" s="12" t="str">
        <f>VLOOKUP(Table1[[#This Row],[Category]],Code!$C$2:$D$5,2,0)</f>
        <v>O-102</v>
      </c>
      <c r="H472" s="12" t="s">
        <v>100</v>
      </c>
      <c r="I472" s="12" t="s">
        <v>549</v>
      </c>
      <c r="J472" s="12">
        <v>1</v>
      </c>
      <c r="K472" s="12">
        <v>0</v>
      </c>
      <c r="L472" s="13">
        <v>26.630399999999998</v>
      </c>
      <c r="M472" s="12">
        <f>Table1[[#This Row],[Sales]]*Table1[[#This Row],[Discount]]</f>
        <v>0</v>
      </c>
      <c r="N472" s="12">
        <v>55.48</v>
      </c>
      <c r="O472" s="12">
        <f>Table1[[#This Row],[Quantity]]*$N$1</f>
        <v>150</v>
      </c>
      <c r="P472" s="12" t="str" cm="1">
        <f t="array" ref="P472">_xlfn.IFS(Table1[[#This Row],[New_Sales]]&gt;=2000,"A",Table1[[#This Row],[New_Sales]]&gt;=1000,"B",Table1[[#This Row],[New_Sales]]&gt;=500,"C",Table1[[#This Row],[New_Sales]]&gt;=100,"D",Table1[[#This Row],[New_Sales]]&lt;100,"E")</f>
        <v>D</v>
      </c>
    </row>
    <row r="473" spans="1:16">
      <c r="A473" s="12">
        <v>472</v>
      </c>
      <c r="B473" s="12" t="s">
        <v>66</v>
      </c>
      <c r="C473" s="12" t="s">
        <v>67</v>
      </c>
      <c r="D473" s="12" t="s">
        <v>75</v>
      </c>
      <c r="E473" s="12" t="s">
        <v>76</v>
      </c>
      <c r="F473" s="12" t="s">
        <v>77</v>
      </c>
      <c r="G473" s="12" t="str">
        <f>VLOOKUP(Table1[[#This Row],[Category]],Code!$C$2:$D$5,2,0)</f>
        <v>O-102</v>
      </c>
      <c r="H473" s="12" t="s">
        <v>84</v>
      </c>
      <c r="I473" s="12" t="s">
        <v>550</v>
      </c>
      <c r="J473" s="12">
        <v>3</v>
      </c>
      <c r="K473" s="12">
        <v>0</v>
      </c>
      <c r="L473" s="13">
        <v>3.4091999999999842</v>
      </c>
      <c r="M473" s="12">
        <f>Table1[[#This Row],[Sales]]*Table1[[#This Row],[Discount]]</f>
        <v>0</v>
      </c>
      <c r="N473" s="12">
        <v>340.92</v>
      </c>
      <c r="O473" s="12">
        <f>Table1[[#This Row],[Quantity]]*$N$1</f>
        <v>450</v>
      </c>
      <c r="P473" s="12" t="str" cm="1">
        <f t="array" ref="P473">_xlfn.IFS(Table1[[#This Row],[New_Sales]]&gt;=2000,"A",Table1[[#This Row],[New_Sales]]&gt;=1000,"B",Table1[[#This Row],[New_Sales]]&gt;=500,"C",Table1[[#This Row],[New_Sales]]&gt;=100,"D",Table1[[#This Row],[New_Sales]]&lt;100,"E")</f>
        <v>D</v>
      </c>
    </row>
    <row r="474" spans="1:16">
      <c r="A474" s="12">
        <v>473</v>
      </c>
      <c r="B474" s="12" t="s">
        <v>66</v>
      </c>
      <c r="C474" s="12" t="s">
        <v>67</v>
      </c>
      <c r="D474" s="12" t="s">
        <v>75</v>
      </c>
      <c r="E474" s="12" t="s">
        <v>76</v>
      </c>
      <c r="F474" s="12" t="s">
        <v>70</v>
      </c>
      <c r="G474" s="12" t="str">
        <f>VLOOKUP(Table1[[#This Row],[Category]],Code!$C$2:$D$5,2,0)</f>
        <v>F-101</v>
      </c>
      <c r="H474" s="12" t="s">
        <v>71</v>
      </c>
      <c r="I474" s="12" t="s">
        <v>551</v>
      </c>
      <c r="J474" s="12">
        <v>2</v>
      </c>
      <c r="K474" s="12">
        <v>0.15</v>
      </c>
      <c r="L474" s="13">
        <v>10.478399999999979</v>
      </c>
      <c r="M474" s="12">
        <f>Table1[[#This Row],[Sales]]*Table1[[#This Row],[Discount]]</f>
        <v>33.399899999999995</v>
      </c>
      <c r="N474" s="12">
        <v>222.66599999999997</v>
      </c>
      <c r="O474" s="12">
        <f>Table1[[#This Row],[Quantity]]*$N$1</f>
        <v>300</v>
      </c>
      <c r="P474" s="12" t="str" cm="1">
        <f t="array" ref="P474">_xlfn.IFS(Table1[[#This Row],[New_Sales]]&gt;=2000,"A",Table1[[#This Row],[New_Sales]]&gt;=1000,"B",Table1[[#This Row],[New_Sales]]&gt;=500,"C",Table1[[#This Row],[New_Sales]]&gt;=100,"D",Table1[[#This Row],[New_Sales]]&lt;100,"E")</f>
        <v>D</v>
      </c>
    </row>
    <row r="475" spans="1:16">
      <c r="A475" s="12">
        <v>474</v>
      </c>
      <c r="B475" s="12" t="s">
        <v>66</v>
      </c>
      <c r="C475" s="12" t="s">
        <v>67</v>
      </c>
      <c r="D475" s="12" t="s">
        <v>75</v>
      </c>
      <c r="E475" s="12" t="s">
        <v>76</v>
      </c>
      <c r="F475" s="12" t="s">
        <v>90</v>
      </c>
      <c r="G475" s="12" t="str">
        <f>VLOOKUP(Table1[[#This Row],[Category]],Code!$C$2:$D$5,2,0)</f>
        <v>T-103</v>
      </c>
      <c r="H475" s="12" t="s">
        <v>91</v>
      </c>
      <c r="I475" s="12" t="s">
        <v>552</v>
      </c>
      <c r="J475" s="12">
        <v>4</v>
      </c>
      <c r="K475" s="12">
        <v>0.2</v>
      </c>
      <c r="L475" s="13">
        <v>87.995999999999924</v>
      </c>
      <c r="M475" s="12">
        <f>Table1[[#This Row],[Sales]]*Table1[[#This Row],[Discount]]</f>
        <v>140.79360000000003</v>
      </c>
      <c r="N475" s="12">
        <v>703.96800000000007</v>
      </c>
      <c r="O475" s="12">
        <f>Table1[[#This Row],[Quantity]]*$N$1</f>
        <v>600</v>
      </c>
      <c r="P475" s="12" t="str" cm="1">
        <f t="array" ref="P475">_xlfn.IFS(Table1[[#This Row],[New_Sales]]&gt;=2000,"A",Table1[[#This Row],[New_Sales]]&gt;=1000,"B",Table1[[#This Row],[New_Sales]]&gt;=500,"C",Table1[[#This Row],[New_Sales]]&gt;=100,"D",Table1[[#This Row],[New_Sales]]&lt;100,"E")</f>
        <v>C</v>
      </c>
    </row>
    <row r="476" spans="1:16">
      <c r="A476" s="12">
        <v>475</v>
      </c>
      <c r="B476" s="12" t="s">
        <v>66</v>
      </c>
      <c r="C476" s="12" t="s">
        <v>67</v>
      </c>
      <c r="D476" s="12" t="s">
        <v>75</v>
      </c>
      <c r="E476" s="12" t="s">
        <v>76</v>
      </c>
      <c r="F476" s="12" t="s">
        <v>77</v>
      </c>
      <c r="G476" s="12" t="str">
        <f>VLOOKUP(Table1[[#This Row],[Category]],Code!$C$2:$D$5,2,0)</f>
        <v>O-102</v>
      </c>
      <c r="H476" s="12" t="s">
        <v>84</v>
      </c>
      <c r="I476" s="12" t="s">
        <v>553</v>
      </c>
      <c r="J476" s="12">
        <v>6</v>
      </c>
      <c r="K476" s="12">
        <v>0</v>
      </c>
      <c r="L476" s="13">
        <v>24.980400000000007</v>
      </c>
      <c r="M476" s="12">
        <f>Table1[[#This Row],[Sales]]*Table1[[#This Row],[Discount]]</f>
        <v>0</v>
      </c>
      <c r="N476" s="12">
        <v>92.52</v>
      </c>
      <c r="O476" s="12">
        <f>Table1[[#This Row],[Quantity]]*$N$1</f>
        <v>900</v>
      </c>
      <c r="P476" s="12" t="str" cm="1">
        <f t="array" ref="P476">_xlfn.IFS(Table1[[#This Row],[New_Sales]]&gt;=2000,"A",Table1[[#This Row],[New_Sales]]&gt;=1000,"B",Table1[[#This Row],[New_Sales]]&gt;=500,"C",Table1[[#This Row],[New_Sales]]&gt;=100,"D",Table1[[#This Row],[New_Sales]]&lt;100,"E")</f>
        <v>C</v>
      </c>
    </row>
    <row r="477" spans="1:16">
      <c r="A477" s="12">
        <v>476</v>
      </c>
      <c r="B477" s="12" t="s">
        <v>66</v>
      </c>
      <c r="C477" s="12" t="s">
        <v>67</v>
      </c>
      <c r="D477" s="12" t="s">
        <v>75</v>
      </c>
      <c r="E477" s="12" t="s">
        <v>76</v>
      </c>
      <c r="F477" s="12" t="s">
        <v>77</v>
      </c>
      <c r="G477" s="12" t="str">
        <f>VLOOKUP(Table1[[#This Row],[Category]],Code!$C$2:$D$5,2,0)</f>
        <v>O-102</v>
      </c>
      <c r="H477" s="12" t="s">
        <v>100</v>
      </c>
      <c r="I477" s="12" t="s">
        <v>554</v>
      </c>
      <c r="J477" s="12">
        <v>7</v>
      </c>
      <c r="K477" s="12">
        <v>0</v>
      </c>
      <c r="L477" s="13">
        <v>28.818999999999996</v>
      </c>
      <c r="M477" s="12">
        <f>Table1[[#This Row],[Sales]]*Table1[[#This Row],[Discount]]</f>
        <v>0</v>
      </c>
      <c r="N477" s="12">
        <v>62.649999999999991</v>
      </c>
      <c r="O477" s="12">
        <f>Table1[[#This Row],[Quantity]]*$N$1</f>
        <v>1050</v>
      </c>
      <c r="P477" s="12" t="str" cm="1">
        <f t="array" ref="P477">_xlfn.IFS(Table1[[#This Row],[New_Sales]]&gt;=2000,"A",Table1[[#This Row],[New_Sales]]&gt;=1000,"B",Table1[[#This Row],[New_Sales]]&gt;=500,"C",Table1[[#This Row],[New_Sales]]&gt;=100,"D",Table1[[#This Row],[New_Sales]]&lt;100,"E")</f>
        <v>B</v>
      </c>
    </row>
    <row r="478" spans="1:16">
      <c r="A478" s="12">
        <v>477</v>
      </c>
      <c r="B478" s="12" t="s">
        <v>66</v>
      </c>
      <c r="C478" s="12" t="s">
        <v>67</v>
      </c>
      <c r="D478" s="12" t="s">
        <v>75</v>
      </c>
      <c r="E478" s="12" t="s">
        <v>76</v>
      </c>
      <c r="F478" s="12" t="s">
        <v>77</v>
      </c>
      <c r="G478" s="12" t="str">
        <f>VLOOKUP(Table1[[#This Row],[Category]],Code!$C$2:$D$5,2,0)</f>
        <v>O-102</v>
      </c>
      <c r="H478" s="12" t="s">
        <v>100</v>
      </c>
      <c r="I478" s="12" t="s">
        <v>555</v>
      </c>
      <c r="J478" s="12">
        <v>5</v>
      </c>
      <c r="K478" s="12">
        <v>0</v>
      </c>
      <c r="L478" s="13">
        <v>45.527999999999992</v>
      </c>
      <c r="M478" s="12">
        <f>Table1[[#This Row],[Sales]]*Table1[[#This Row],[Discount]]</f>
        <v>0</v>
      </c>
      <c r="N478" s="12">
        <v>94.85</v>
      </c>
      <c r="O478" s="12">
        <f>Table1[[#This Row],[Quantity]]*$N$1</f>
        <v>750</v>
      </c>
      <c r="P478" s="12" t="str" cm="1">
        <f t="array" ref="P478">_xlfn.IFS(Table1[[#This Row],[New_Sales]]&gt;=2000,"A",Table1[[#This Row],[New_Sales]]&gt;=1000,"B",Table1[[#This Row],[New_Sales]]&gt;=500,"C",Table1[[#This Row],[New_Sales]]&gt;=100,"D",Table1[[#This Row],[New_Sales]]&lt;100,"E")</f>
        <v>C</v>
      </c>
    </row>
    <row r="479" spans="1:16">
      <c r="A479" s="12">
        <v>478</v>
      </c>
      <c r="B479" s="12" t="s">
        <v>80</v>
      </c>
      <c r="C479" s="12" t="s">
        <v>74</v>
      </c>
      <c r="D479" s="12" t="s">
        <v>75</v>
      </c>
      <c r="E479" s="12" t="s">
        <v>76</v>
      </c>
      <c r="F479" s="12" t="s">
        <v>90</v>
      </c>
      <c r="G479" s="12" t="str">
        <f>VLOOKUP(Table1[[#This Row],[Category]],Code!$C$2:$D$5,2,0)</f>
        <v>T-103</v>
      </c>
      <c r="H479" s="12" t="s">
        <v>91</v>
      </c>
      <c r="I479" s="12" t="s">
        <v>556</v>
      </c>
      <c r="J479" s="12">
        <v>6</v>
      </c>
      <c r="K479" s="12">
        <v>0.2</v>
      </c>
      <c r="L479" s="13">
        <v>7.1819999999999951</v>
      </c>
      <c r="M479" s="12">
        <f>Table1[[#This Row],[Sales]]*Table1[[#This Row],[Discount]]</f>
        <v>19.152000000000001</v>
      </c>
      <c r="N479" s="12">
        <v>95.76</v>
      </c>
      <c r="O479" s="12">
        <f>Table1[[#This Row],[Quantity]]*$N$1</f>
        <v>900</v>
      </c>
      <c r="P479" s="12" t="str" cm="1">
        <f t="array" ref="P479">_xlfn.IFS(Table1[[#This Row],[New_Sales]]&gt;=2000,"A",Table1[[#This Row],[New_Sales]]&gt;=1000,"B",Table1[[#This Row],[New_Sales]]&gt;=500,"C",Table1[[#This Row],[New_Sales]]&gt;=100,"D",Table1[[#This Row],[New_Sales]]&lt;100,"E")</f>
        <v>C</v>
      </c>
    </row>
    <row r="480" spans="1:16">
      <c r="A480" s="12">
        <v>479</v>
      </c>
      <c r="B480" s="12" t="s">
        <v>80</v>
      </c>
      <c r="C480" s="12" t="s">
        <v>67</v>
      </c>
      <c r="D480" s="12" t="s">
        <v>158</v>
      </c>
      <c r="E480" s="12" t="s">
        <v>120</v>
      </c>
      <c r="F480" s="12" t="s">
        <v>70</v>
      </c>
      <c r="G480" s="12" t="str">
        <f>VLOOKUP(Table1[[#This Row],[Category]],Code!$C$2:$D$5,2,0)</f>
        <v>F-101</v>
      </c>
      <c r="H480" s="12" t="s">
        <v>86</v>
      </c>
      <c r="I480" s="12" t="s">
        <v>403</v>
      </c>
      <c r="J480" s="12">
        <v>3</v>
      </c>
      <c r="K480" s="12">
        <v>0</v>
      </c>
      <c r="L480" s="13">
        <v>19.295999999999999</v>
      </c>
      <c r="M480" s="12">
        <f>Table1[[#This Row],[Sales]]*Table1[[#This Row],[Discount]]</f>
        <v>0</v>
      </c>
      <c r="N480" s="12">
        <v>40.200000000000003</v>
      </c>
      <c r="O480" s="12">
        <f>Table1[[#This Row],[Quantity]]*$N$1</f>
        <v>450</v>
      </c>
      <c r="P480" s="12" t="str" cm="1">
        <f t="array" ref="P480">_xlfn.IFS(Table1[[#This Row],[New_Sales]]&gt;=2000,"A",Table1[[#This Row],[New_Sales]]&gt;=1000,"B",Table1[[#This Row],[New_Sales]]&gt;=500,"C",Table1[[#This Row],[New_Sales]]&gt;=100,"D",Table1[[#This Row],[New_Sales]]&lt;100,"E")</f>
        <v>D</v>
      </c>
    </row>
    <row r="481" spans="1:16">
      <c r="A481" s="12">
        <v>480</v>
      </c>
      <c r="B481" s="12" t="s">
        <v>80</v>
      </c>
      <c r="C481" s="12" t="s">
        <v>74</v>
      </c>
      <c r="D481" s="12" t="s">
        <v>158</v>
      </c>
      <c r="E481" s="12" t="s">
        <v>120</v>
      </c>
      <c r="F481" s="12" t="s">
        <v>77</v>
      </c>
      <c r="G481" s="12" t="str">
        <f>VLOOKUP(Table1[[#This Row],[Category]],Code!$C$2:$D$5,2,0)</f>
        <v>O-102</v>
      </c>
      <c r="H481" s="12" t="s">
        <v>88</v>
      </c>
      <c r="I481" s="12" t="s">
        <v>557</v>
      </c>
      <c r="J481" s="12">
        <v>5</v>
      </c>
      <c r="K481" s="12">
        <v>0</v>
      </c>
      <c r="L481" s="13">
        <v>6.6150000000000002</v>
      </c>
      <c r="M481" s="12">
        <f>Table1[[#This Row],[Sales]]*Table1[[#This Row],[Discount]]</f>
        <v>0</v>
      </c>
      <c r="N481" s="12">
        <v>14.7</v>
      </c>
      <c r="O481" s="12">
        <f>Table1[[#This Row],[Quantity]]*$N$1</f>
        <v>750</v>
      </c>
      <c r="P481" s="12" t="str" cm="1">
        <f t="array" ref="P481">_xlfn.IFS(Table1[[#This Row],[New_Sales]]&gt;=2000,"A",Table1[[#This Row],[New_Sales]]&gt;=1000,"B",Table1[[#This Row],[New_Sales]]&gt;=500,"C",Table1[[#This Row],[New_Sales]]&gt;=100,"D",Table1[[#This Row],[New_Sales]]&lt;100,"E")</f>
        <v>C</v>
      </c>
    </row>
    <row r="482" spans="1:16">
      <c r="A482" s="12">
        <v>481</v>
      </c>
      <c r="B482" s="12" t="s">
        <v>80</v>
      </c>
      <c r="C482" s="12" t="s">
        <v>74</v>
      </c>
      <c r="D482" s="12" t="s">
        <v>158</v>
      </c>
      <c r="E482" s="12" t="s">
        <v>120</v>
      </c>
      <c r="F482" s="12" t="s">
        <v>77</v>
      </c>
      <c r="G482" s="12" t="str">
        <f>VLOOKUP(Table1[[#This Row],[Category]],Code!$C$2:$D$5,2,0)</f>
        <v>O-102</v>
      </c>
      <c r="H482" s="12" t="s">
        <v>84</v>
      </c>
      <c r="I482" s="12" t="s">
        <v>558</v>
      </c>
      <c r="J482" s="12">
        <v>5</v>
      </c>
      <c r="K482" s="12">
        <v>0</v>
      </c>
      <c r="L482" s="13">
        <v>84.51</v>
      </c>
      <c r="M482" s="12">
        <f>Table1[[#This Row],[Sales]]*Table1[[#This Row],[Discount]]</f>
        <v>0</v>
      </c>
      <c r="N482" s="12">
        <v>704.25</v>
      </c>
      <c r="O482" s="12">
        <f>Table1[[#This Row],[Quantity]]*$N$1</f>
        <v>750</v>
      </c>
      <c r="P482" s="12" t="str" cm="1">
        <f t="array" ref="P482">_xlfn.IFS(Table1[[#This Row],[New_Sales]]&gt;=2000,"A",Table1[[#This Row],[New_Sales]]&gt;=1000,"B",Table1[[#This Row],[New_Sales]]&gt;=500,"C",Table1[[#This Row],[New_Sales]]&gt;=100,"D",Table1[[#This Row],[New_Sales]]&lt;100,"E")</f>
        <v>C</v>
      </c>
    </row>
    <row r="483" spans="1:16">
      <c r="A483" s="12">
        <v>482</v>
      </c>
      <c r="B483" s="12" t="s">
        <v>80</v>
      </c>
      <c r="C483" s="12" t="s">
        <v>67</v>
      </c>
      <c r="D483" s="12" t="s">
        <v>75</v>
      </c>
      <c r="E483" s="12" t="s">
        <v>76</v>
      </c>
      <c r="F483" s="12" t="s">
        <v>90</v>
      </c>
      <c r="G483" s="12" t="str">
        <f>VLOOKUP(Table1[[#This Row],[Category]],Code!$C$2:$D$5,2,0)</f>
        <v>T-103</v>
      </c>
      <c r="H483" s="12" t="s">
        <v>123</v>
      </c>
      <c r="I483" s="12" t="s">
        <v>559</v>
      </c>
      <c r="J483" s="12">
        <v>3</v>
      </c>
      <c r="K483" s="12">
        <v>0</v>
      </c>
      <c r="L483" s="13">
        <v>1.9088999999999996</v>
      </c>
      <c r="M483" s="12">
        <f>Table1[[#This Row],[Sales]]*Table1[[#This Row],[Discount]]</f>
        <v>0</v>
      </c>
      <c r="N483" s="12">
        <v>9.09</v>
      </c>
      <c r="O483" s="12">
        <f>Table1[[#This Row],[Quantity]]*$N$1</f>
        <v>450</v>
      </c>
      <c r="P483" s="12" t="str" cm="1">
        <f t="array" ref="P483">_xlfn.IFS(Table1[[#This Row],[New_Sales]]&gt;=2000,"A",Table1[[#This Row],[New_Sales]]&gt;=1000,"B",Table1[[#This Row],[New_Sales]]&gt;=500,"C",Table1[[#This Row],[New_Sales]]&gt;=100,"D",Table1[[#This Row],[New_Sales]]&lt;100,"E")</f>
        <v>D</v>
      </c>
    </row>
    <row r="484" spans="1:16">
      <c r="A484" s="12">
        <v>483</v>
      </c>
      <c r="B484" s="12" t="s">
        <v>80</v>
      </c>
      <c r="C484" s="12" t="s">
        <v>67</v>
      </c>
      <c r="D484" s="12" t="s">
        <v>158</v>
      </c>
      <c r="E484" s="12" t="s">
        <v>120</v>
      </c>
      <c r="F484" s="12" t="s">
        <v>77</v>
      </c>
      <c r="G484" s="12" t="str">
        <f>VLOOKUP(Table1[[#This Row],[Category]],Code!$C$2:$D$5,2,0)</f>
        <v>O-102</v>
      </c>
      <c r="H484" s="12" t="s">
        <v>88</v>
      </c>
      <c r="I484" s="12" t="s">
        <v>191</v>
      </c>
      <c r="J484" s="12">
        <v>2</v>
      </c>
      <c r="K484" s="12">
        <v>0</v>
      </c>
      <c r="L484" s="13">
        <v>1.6688000000000001</v>
      </c>
      <c r="M484" s="12">
        <f>Table1[[#This Row],[Sales]]*Table1[[#This Row],[Discount]]</f>
        <v>0</v>
      </c>
      <c r="N484" s="12">
        <v>5.96</v>
      </c>
      <c r="O484" s="12">
        <f>Table1[[#This Row],[Quantity]]*$N$1</f>
        <v>300</v>
      </c>
      <c r="P484" s="12" t="str" cm="1">
        <f t="array" ref="P484">_xlfn.IFS(Table1[[#This Row],[New_Sales]]&gt;=2000,"A",Table1[[#This Row],[New_Sales]]&gt;=1000,"B",Table1[[#This Row],[New_Sales]]&gt;=500,"C",Table1[[#This Row],[New_Sales]]&gt;=100,"D",Table1[[#This Row],[New_Sales]]&lt;100,"E")</f>
        <v>D</v>
      </c>
    </row>
    <row r="485" spans="1:16">
      <c r="A485" s="12">
        <v>484</v>
      </c>
      <c r="B485" s="12" t="s">
        <v>80</v>
      </c>
      <c r="C485" s="12" t="s">
        <v>67</v>
      </c>
      <c r="D485" s="12" t="s">
        <v>158</v>
      </c>
      <c r="E485" s="12" t="s">
        <v>120</v>
      </c>
      <c r="F485" s="12" t="s">
        <v>90</v>
      </c>
      <c r="G485" s="12" t="str">
        <f>VLOOKUP(Table1[[#This Row],[Category]],Code!$C$2:$D$5,2,0)</f>
        <v>T-103</v>
      </c>
      <c r="H485" s="12" t="s">
        <v>123</v>
      </c>
      <c r="I485" s="12" t="s">
        <v>560</v>
      </c>
      <c r="J485" s="12">
        <v>2</v>
      </c>
      <c r="K485" s="12">
        <v>0</v>
      </c>
      <c r="L485" s="13">
        <v>57.592799999999997</v>
      </c>
      <c r="M485" s="12">
        <f>Table1[[#This Row],[Sales]]*Table1[[#This Row],[Discount]]</f>
        <v>0</v>
      </c>
      <c r="N485" s="12">
        <v>159.97999999999999</v>
      </c>
      <c r="O485" s="12">
        <f>Table1[[#This Row],[Quantity]]*$N$1</f>
        <v>300</v>
      </c>
      <c r="P485" s="12" t="str" cm="1">
        <f t="array" ref="P485">_xlfn.IFS(Table1[[#This Row],[New_Sales]]&gt;=2000,"A",Table1[[#This Row],[New_Sales]]&gt;=1000,"B",Table1[[#This Row],[New_Sales]]&gt;=500,"C",Table1[[#This Row],[New_Sales]]&gt;=100,"D",Table1[[#This Row],[New_Sales]]&lt;100,"E")</f>
        <v>D</v>
      </c>
    </row>
    <row r="486" spans="1:16">
      <c r="A486" s="12">
        <v>485</v>
      </c>
      <c r="B486" s="12" t="s">
        <v>134</v>
      </c>
      <c r="C486" s="12" t="s">
        <v>104</v>
      </c>
      <c r="D486" s="12" t="s">
        <v>75</v>
      </c>
      <c r="E486" s="12" t="s">
        <v>76</v>
      </c>
      <c r="F486" s="12" t="s">
        <v>77</v>
      </c>
      <c r="G486" s="12" t="str">
        <f>VLOOKUP(Table1[[#This Row],[Category]],Code!$C$2:$D$5,2,0)</f>
        <v>O-102</v>
      </c>
      <c r="H486" s="12" t="s">
        <v>78</v>
      </c>
      <c r="I486" s="12" t="s">
        <v>561</v>
      </c>
      <c r="J486" s="12">
        <v>2</v>
      </c>
      <c r="K486" s="12">
        <v>0</v>
      </c>
      <c r="L486" s="13">
        <v>14.8</v>
      </c>
      <c r="M486" s="12">
        <f>Table1[[#This Row],[Sales]]*Table1[[#This Row],[Discount]]</f>
        <v>0</v>
      </c>
      <c r="N486" s="12">
        <v>29.6</v>
      </c>
      <c r="O486" s="12">
        <f>Table1[[#This Row],[Quantity]]*$N$1</f>
        <v>300</v>
      </c>
      <c r="P486" s="12" t="str" cm="1">
        <f t="array" ref="P486">_xlfn.IFS(Table1[[#This Row],[New_Sales]]&gt;=2000,"A",Table1[[#This Row],[New_Sales]]&gt;=1000,"B",Table1[[#This Row],[New_Sales]]&gt;=500,"C",Table1[[#This Row],[New_Sales]]&gt;=100,"D",Table1[[#This Row],[New_Sales]]&lt;100,"E")</f>
        <v>D</v>
      </c>
    </row>
    <row r="487" spans="1:16">
      <c r="A487" s="12">
        <v>486</v>
      </c>
      <c r="B487" s="12" t="s">
        <v>134</v>
      </c>
      <c r="C487" s="12" t="s">
        <v>104</v>
      </c>
      <c r="D487" s="12" t="s">
        <v>75</v>
      </c>
      <c r="E487" s="12" t="s">
        <v>76</v>
      </c>
      <c r="F487" s="12" t="s">
        <v>70</v>
      </c>
      <c r="G487" s="12" t="str">
        <f>VLOOKUP(Table1[[#This Row],[Category]],Code!$C$2:$D$5,2,0)</f>
        <v>F-101</v>
      </c>
      <c r="H487" s="12" t="s">
        <v>71</v>
      </c>
      <c r="I487" s="12" t="s">
        <v>562</v>
      </c>
      <c r="J487" s="12">
        <v>5</v>
      </c>
      <c r="K487" s="12">
        <v>0.15</v>
      </c>
      <c r="L487" s="13">
        <v>-30.24499999999999</v>
      </c>
      <c r="M487" s="12">
        <f>Table1[[#This Row],[Sales]]*Table1[[#This Row],[Discount]]</f>
        <v>77.124749999999992</v>
      </c>
      <c r="N487" s="12">
        <v>514.16499999999996</v>
      </c>
      <c r="O487" s="12">
        <f>Table1[[#This Row],[Quantity]]*$N$1</f>
        <v>750</v>
      </c>
      <c r="P487" s="12" t="str" cm="1">
        <f t="array" ref="P487">_xlfn.IFS(Table1[[#This Row],[New_Sales]]&gt;=2000,"A",Table1[[#This Row],[New_Sales]]&gt;=1000,"B",Table1[[#This Row],[New_Sales]]&gt;=500,"C",Table1[[#This Row],[New_Sales]]&gt;=100,"D",Table1[[#This Row],[New_Sales]]&lt;100,"E")</f>
        <v>C</v>
      </c>
    </row>
    <row r="488" spans="1:16">
      <c r="A488" s="12">
        <v>487</v>
      </c>
      <c r="B488" s="12" t="s">
        <v>134</v>
      </c>
      <c r="C488" s="12" t="s">
        <v>104</v>
      </c>
      <c r="D488" s="12" t="s">
        <v>75</v>
      </c>
      <c r="E488" s="12" t="s">
        <v>76</v>
      </c>
      <c r="F488" s="12" t="s">
        <v>90</v>
      </c>
      <c r="G488" s="12" t="str">
        <f>VLOOKUP(Table1[[#This Row],[Category]],Code!$C$2:$D$5,2,0)</f>
        <v>T-103</v>
      </c>
      <c r="H488" s="12" t="s">
        <v>91</v>
      </c>
      <c r="I488" s="12" t="s">
        <v>563</v>
      </c>
      <c r="J488" s="12">
        <v>5</v>
      </c>
      <c r="K488" s="12">
        <v>0.2</v>
      </c>
      <c r="L488" s="13">
        <v>17.497500000000016</v>
      </c>
      <c r="M488" s="12">
        <f>Table1[[#This Row],[Sales]]*Table1[[#This Row],[Discount]]</f>
        <v>55.991999999999997</v>
      </c>
      <c r="N488" s="12">
        <v>279.95999999999998</v>
      </c>
      <c r="O488" s="12">
        <f>Table1[[#This Row],[Quantity]]*$N$1</f>
        <v>750</v>
      </c>
      <c r="P488" s="12" t="str" cm="1">
        <f t="array" ref="P488">_xlfn.IFS(Table1[[#This Row],[New_Sales]]&gt;=2000,"A",Table1[[#This Row],[New_Sales]]&gt;=1000,"B",Table1[[#This Row],[New_Sales]]&gt;=500,"C",Table1[[#This Row],[New_Sales]]&gt;=100,"D",Table1[[#This Row],[New_Sales]]&lt;100,"E")</f>
        <v>C</v>
      </c>
    </row>
    <row r="489" spans="1:16">
      <c r="A489" s="12">
        <v>488</v>
      </c>
      <c r="B489" s="12" t="s">
        <v>134</v>
      </c>
      <c r="C489" s="12" t="s">
        <v>67</v>
      </c>
      <c r="D489" s="12" t="s">
        <v>141</v>
      </c>
      <c r="E489" s="12" t="s">
        <v>106</v>
      </c>
      <c r="F489" s="12" t="s">
        <v>90</v>
      </c>
      <c r="G489" s="12" t="str">
        <f>VLOOKUP(Table1[[#This Row],[Category]],Code!$C$2:$D$5,2,0)</f>
        <v>T-103</v>
      </c>
      <c r="H489" s="12" t="s">
        <v>91</v>
      </c>
      <c r="I489" s="12" t="s">
        <v>564</v>
      </c>
      <c r="J489" s="12">
        <v>6</v>
      </c>
      <c r="K489" s="12">
        <v>0.2</v>
      </c>
      <c r="L489" s="13">
        <v>341.99399999999969</v>
      </c>
      <c r="M489" s="12">
        <f>Table1[[#This Row],[Sales]]*Table1[[#This Row],[Discount]]</f>
        <v>547.19040000000007</v>
      </c>
      <c r="N489" s="12">
        <v>2735.9520000000002</v>
      </c>
      <c r="O489" s="12">
        <f>Table1[[#This Row],[Quantity]]*$N$1</f>
        <v>900</v>
      </c>
      <c r="P489" s="12" t="str" cm="1">
        <f t="array" ref="P489">_xlfn.IFS(Table1[[#This Row],[New_Sales]]&gt;=2000,"A",Table1[[#This Row],[New_Sales]]&gt;=1000,"B",Table1[[#This Row],[New_Sales]]&gt;=500,"C",Table1[[#This Row],[New_Sales]]&gt;=100,"D",Table1[[#This Row],[New_Sales]]&lt;100,"E")</f>
        <v>C</v>
      </c>
    </row>
    <row r="490" spans="1:16">
      <c r="A490" s="12">
        <v>489</v>
      </c>
      <c r="B490" s="12" t="s">
        <v>66</v>
      </c>
      <c r="C490" s="12" t="s">
        <v>104</v>
      </c>
      <c r="D490" s="12" t="s">
        <v>105</v>
      </c>
      <c r="E490" s="12" t="s">
        <v>106</v>
      </c>
      <c r="F490" s="12" t="s">
        <v>90</v>
      </c>
      <c r="G490" s="12" t="str">
        <f>VLOOKUP(Table1[[#This Row],[Category]],Code!$C$2:$D$5,2,0)</f>
        <v>T-103</v>
      </c>
      <c r="H490" s="12" t="s">
        <v>91</v>
      </c>
      <c r="I490" s="12" t="s">
        <v>565</v>
      </c>
      <c r="J490" s="12">
        <v>1</v>
      </c>
      <c r="K490" s="12">
        <v>0.2</v>
      </c>
      <c r="L490" s="13">
        <v>0.59940000000000015</v>
      </c>
      <c r="M490" s="12">
        <f>Table1[[#This Row],[Sales]]*Table1[[#This Row],[Discount]]</f>
        <v>1.5984000000000003</v>
      </c>
      <c r="N490" s="12">
        <v>7.9920000000000009</v>
      </c>
      <c r="O490" s="12">
        <f>Table1[[#This Row],[Quantity]]*$N$1</f>
        <v>150</v>
      </c>
      <c r="P490" s="12" t="str" cm="1">
        <f t="array" ref="P490">_xlfn.IFS(Table1[[#This Row],[New_Sales]]&gt;=2000,"A",Table1[[#This Row],[New_Sales]]&gt;=1000,"B",Table1[[#This Row],[New_Sales]]&gt;=500,"C",Table1[[#This Row],[New_Sales]]&gt;=100,"D",Table1[[#This Row],[New_Sales]]&lt;100,"E")</f>
        <v>D</v>
      </c>
    </row>
    <row r="491" spans="1:16">
      <c r="A491" s="12">
        <v>490</v>
      </c>
      <c r="B491" s="12" t="s">
        <v>66</v>
      </c>
      <c r="C491" s="12" t="s">
        <v>104</v>
      </c>
      <c r="D491" s="12" t="s">
        <v>105</v>
      </c>
      <c r="E491" s="12" t="s">
        <v>106</v>
      </c>
      <c r="F491" s="12" t="s">
        <v>90</v>
      </c>
      <c r="G491" s="12" t="str">
        <f>VLOOKUP(Table1[[#This Row],[Category]],Code!$C$2:$D$5,2,0)</f>
        <v>T-103</v>
      </c>
      <c r="H491" s="12" t="s">
        <v>123</v>
      </c>
      <c r="I491" s="12" t="s">
        <v>566</v>
      </c>
      <c r="J491" s="12">
        <v>2</v>
      </c>
      <c r="K491" s="12">
        <v>0.2</v>
      </c>
      <c r="L491" s="13">
        <v>10.397399999999998</v>
      </c>
      <c r="M491" s="12">
        <f>Table1[[#This Row],[Sales]]*Table1[[#This Row],[Discount]]</f>
        <v>12.796800000000003</v>
      </c>
      <c r="N491" s="12">
        <v>63.984000000000009</v>
      </c>
      <c r="O491" s="12">
        <f>Table1[[#This Row],[Quantity]]*$N$1</f>
        <v>300</v>
      </c>
      <c r="P491" s="12" t="str" cm="1">
        <f t="array" ref="P491">_xlfn.IFS(Table1[[#This Row],[New_Sales]]&gt;=2000,"A",Table1[[#This Row],[New_Sales]]&gt;=1000,"B",Table1[[#This Row],[New_Sales]]&gt;=500,"C",Table1[[#This Row],[New_Sales]]&gt;=100,"D",Table1[[#This Row],[New_Sales]]&lt;100,"E")</f>
        <v>D</v>
      </c>
    </row>
    <row r="492" spans="1:16">
      <c r="A492" s="12">
        <v>491</v>
      </c>
      <c r="B492" s="12" t="s">
        <v>66</v>
      </c>
      <c r="C492" s="12" t="s">
        <v>104</v>
      </c>
      <c r="D492" s="12" t="s">
        <v>105</v>
      </c>
      <c r="E492" s="12" t="s">
        <v>106</v>
      </c>
      <c r="F492" s="12" t="s">
        <v>77</v>
      </c>
      <c r="G492" s="12" t="str">
        <f>VLOOKUP(Table1[[#This Row],[Category]],Code!$C$2:$D$5,2,0)</f>
        <v>O-102</v>
      </c>
      <c r="H492" s="12" t="s">
        <v>88</v>
      </c>
      <c r="I492" s="12" t="s">
        <v>532</v>
      </c>
      <c r="J492" s="12">
        <v>2</v>
      </c>
      <c r="K492" s="12">
        <v>0.2</v>
      </c>
      <c r="L492" s="13">
        <v>6.1572000000000031</v>
      </c>
      <c r="M492" s="12">
        <f>Table1[[#This Row],[Sales]]*Table1[[#This Row],[Discount]]</f>
        <v>14.073599999999999</v>
      </c>
      <c r="N492" s="12">
        <v>70.367999999999995</v>
      </c>
      <c r="O492" s="12">
        <f>Table1[[#This Row],[Quantity]]*$N$1</f>
        <v>300</v>
      </c>
      <c r="P492" s="12" t="str" cm="1">
        <f t="array" ref="P492">_xlfn.IFS(Table1[[#This Row],[New_Sales]]&gt;=2000,"A",Table1[[#This Row],[New_Sales]]&gt;=1000,"B",Table1[[#This Row],[New_Sales]]&gt;=500,"C",Table1[[#This Row],[New_Sales]]&gt;=100,"D",Table1[[#This Row],[New_Sales]]&lt;100,"E")</f>
        <v>D</v>
      </c>
    </row>
    <row r="493" spans="1:16">
      <c r="A493" s="12">
        <v>492</v>
      </c>
      <c r="B493" s="12" t="s">
        <v>80</v>
      </c>
      <c r="C493" s="12" t="s">
        <v>67</v>
      </c>
      <c r="D493" s="12" t="s">
        <v>158</v>
      </c>
      <c r="E493" s="12" t="s">
        <v>120</v>
      </c>
      <c r="F493" s="12" t="s">
        <v>77</v>
      </c>
      <c r="G493" s="12" t="str">
        <f>VLOOKUP(Table1[[#This Row],[Category]],Code!$C$2:$D$5,2,0)</f>
        <v>O-102</v>
      </c>
      <c r="H493" s="12" t="s">
        <v>84</v>
      </c>
      <c r="I493" s="12" t="s">
        <v>567</v>
      </c>
      <c r="J493" s="12">
        <v>5</v>
      </c>
      <c r="K493" s="12">
        <v>0</v>
      </c>
      <c r="L493" s="13">
        <v>8.9829999999999899</v>
      </c>
      <c r="M493" s="12">
        <f>Table1[[#This Row],[Sales]]*Table1[[#This Row],[Discount]]</f>
        <v>0</v>
      </c>
      <c r="N493" s="12">
        <v>449.15</v>
      </c>
      <c r="O493" s="12">
        <f>Table1[[#This Row],[Quantity]]*$N$1</f>
        <v>750</v>
      </c>
      <c r="P493" s="12" t="str" cm="1">
        <f t="array" ref="P493">_xlfn.IFS(Table1[[#This Row],[New_Sales]]&gt;=2000,"A",Table1[[#This Row],[New_Sales]]&gt;=1000,"B",Table1[[#This Row],[New_Sales]]&gt;=500,"C",Table1[[#This Row],[New_Sales]]&gt;=100,"D",Table1[[#This Row],[New_Sales]]&lt;100,"E")</f>
        <v>C</v>
      </c>
    </row>
    <row r="494" spans="1:16">
      <c r="A494" s="12">
        <v>493</v>
      </c>
      <c r="B494" s="12" t="s">
        <v>80</v>
      </c>
      <c r="C494" s="12" t="s">
        <v>67</v>
      </c>
      <c r="D494" s="12" t="s">
        <v>158</v>
      </c>
      <c r="E494" s="12" t="s">
        <v>120</v>
      </c>
      <c r="F494" s="12" t="s">
        <v>77</v>
      </c>
      <c r="G494" s="12" t="str">
        <f>VLOOKUP(Table1[[#This Row],[Category]],Code!$C$2:$D$5,2,0)</f>
        <v>O-102</v>
      </c>
      <c r="H494" s="12" t="s">
        <v>128</v>
      </c>
      <c r="I494" s="12" t="s">
        <v>568</v>
      </c>
      <c r="J494" s="12">
        <v>3</v>
      </c>
      <c r="K494" s="12">
        <v>0</v>
      </c>
      <c r="L494" s="13">
        <v>5.0921999999999992</v>
      </c>
      <c r="M494" s="12">
        <f>Table1[[#This Row],[Sales]]*Table1[[#This Row],[Discount]]</f>
        <v>0</v>
      </c>
      <c r="N494" s="12">
        <v>11.07</v>
      </c>
      <c r="O494" s="12">
        <f>Table1[[#This Row],[Quantity]]*$N$1</f>
        <v>450</v>
      </c>
      <c r="P494" s="12" t="str" cm="1">
        <f t="array" ref="P494">_xlfn.IFS(Table1[[#This Row],[New_Sales]]&gt;=2000,"A",Table1[[#This Row],[New_Sales]]&gt;=1000,"B",Table1[[#This Row],[New_Sales]]&gt;=500,"C",Table1[[#This Row],[New_Sales]]&gt;=100,"D",Table1[[#This Row],[New_Sales]]&lt;100,"E")</f>
        <v>D</v>
      </c>
    </row>
    <row r="495" spans="1:16">
      <c r="A495" s="12">
        <v>494</v>
      </c>
      <c r="B495" s="12" t="s">
        <v>80</v>
      </c>
      <c r="C495" s="12" t="s">
        <v>67</v>
      </c>
      <c r="D495" s="12" t="s">
        <v>102</v>
      </c>
      <c r="E495" s="12" t="s">
        <v>76</v>
      </c>
      <c r="F495" s="12" t="s">
        <v>90</v>
      </c>
      <c r="G495" s="12" t="str">
        <f>VLOOKUP(Table1[[#This Row],[Category]],Code!$C$2:$D$5,2,0)</f>
        <v>T-103</v>
      </c>
      <c r="H495" s="12" t="s">
        <v>123</v>
      </c>
      <c r="I495" s="12" t="s">
        <v>569</v>
      </c>
      <c r="J495" s="12">
        <v>2</v>
      </c>
      <c r="K495" s="12">
        <v>0</v>
      </c>
      <c r="L495" s="13">
        <v>13.157200000000003</v>
      </c>
      <c r="M495" s="12">
        <f>Table1[[#This Row],[Sales]]*Table1[[#This Row],[Discount]]</f>
        <v>0</v>
      </c>
      <c r="N495" s="12">
        <v>93.98</v>
      </c>
      <c r="O495" s="12">
        <f>Table1[[#This Row],[Quantity]]*$N$1</f>
        <v>300</v>
      </c>
      <c r="P495" s="12" t="str" cm="1">
        <f t="array" ref="P495">_xlfn.IFS(Table1[[#This Row],[New_Sales]]&gt;=2000,"A",Table1[[#This Row],[New_Sales]]&gt;=1000,"B",Table1[[#This Row],[New_Sales]]&gt;=500,"C",Table1[[#This Row],[New_Sales]]&gt;=100,"D",Table1[[#This Row],[New_Sales]]&lt;100,"E")</f>
        <v>D</v>
      </c>
    </row>
    <row r="496" spans="1:16">
      <c r="A496" s="12">
        <v>495</v>
      </c>
      <c r="B496" s="12" t="s">
        <v>66</v>
      </c>
      <c r="C496" s="12" t="s">
        <v>67</v>
      </c>
      <c r="D496" s="12" t="s">
        <v>180</v>
      </c>
      <c r="E496" s="12" t="s">
        <v>69</v>
      </c>
      <c r="F496" s="12" t="s">
        <v>70</v>
      </c>
      <c r="G496" s="12" t="str">
        <f>VLOOKUP(Table1[[#This Row],[Category]],Code!$C$2:$D$5,2,0)</f>
        <v>F-101</v>
      </c>
      <c r="H496" s="12" t="s">
        <v>82</v>
      </c>
      <c r="I496" s="12" t="s">
        <v>570</v>
      </c>
      <c r="J496" s="12">
        <v>3</v>
      </c>
      <c r="K496" s="12">
        <v>0.4</v>
      </c>
      <c r="L496" s="13">
        <v>-94.941000000000017</v>
      </c>
      <c r="M496" s="12">
        <f>Table1[[#This Row],[Sales]]*Table1[[#This Row],[Discount]]</f>
        <v>75.952800000000011</v>
      </c>
      <c r="N496" s="12">
        <v>189.88200000000001</v>
      </c>
      <c r="O496" s="12">
        <f>Table1[[#This Row],[Quantity]]*$N$1</f>
        <v>450</v>
      </c>
      <c r="P496" s="12" t="str" cm="1">
        <f t="array" ref="P496">_xlfn.IFS(Table1[[#This Row],[New_Sales]]&gt;=2000,"A",Table1[[#This Row],[New_Sales]]&gt;=1000,"B",Table1[[#This Row],[New_Sales]]&gt;=500,"C",Table1[[#This Row],[New_Sales]]&gt;=100,"D",Table1[[#This Row],[New_Sales]]&lt;100,"E")</f>
        <v>D</v>
      </c>
    </row>
    <row r="497" spans="1:16">
      <c r="A497" s="12">
        <v>496</v>
      </c>
      <c r="B497" s="12" t="s">
        <v>80</v>
      </c>
      <c r="C497" s="12" t="s">
        <v>67</v>
      </c>
      <c r="D497" s="12" t="s">
        <v>571</v>
      </c>
      <c r="E497" s="12" t="s">
        <v>69</v>
      </c>
      <c r="F497" s="12" t="s">
        <v>77</v>
      </c>
      <c r="G497" s="12" t="str">
        <f>VLOOKUP(Table1[[#This Row],[Category]],Code!$C$2:$D$5,2,0)</f>
        <v>O-102</v>
      </c>
      <c r="H497" s="12" t="s">
        <v>128</v>
      </c>
      <c r="I497" s="12" t="s">
        <v>572</v>
      </c>
      <c r="J497" s="12">
        <v>2</v>
      </c>
      <c r="K497" s="12">
        <v>0</v>
      </c>
      <c r="L497" s="13">
        <v>51.655799999999999</v>
      </c>
      <c r="M497" s="12">
        <f>Table1[[#This Row],[Sales]]*Table1[[#This Row],[Discount]]</f>
        <v>0</v>
      </c>
      <c r="N497" s="12">
        <v>105.42</v>
      </c>
      <c r="O497" s="12">
        <f>Table1[[#This Row],[Quantity]]*$N$1</f>
        <v>300</v>
      </c>
      <c r="P497" s="12" t="str" cm="1">
        <f t="array" ref="P497">_xlfn.IFS(Table1[[#This Row],[New_Sales]]&gt;=2000,"A",Table1[[#This Row],[New_Sales]]&gt;=1000,"B",Table1[[#This Row],[New_Sales]]&gt;=500,"C",Table1[[#This Row],[New_Sales]]&gt;=100,"D",Table1[[#This Row],[New_Sales]]&lt;100,"E")</f>
        <v>D</v>
      </c>
    </row>
    <row r="498" spans="1:16">
      <c r="A498" s="12">
        <v>497</v>
      </c>
      <c r="B498" s="12" t="s">
        <v>80</v>
      </c>
      <c r="C498" s="12" t="s">
        <v>67</v>
      </c>
      <c r="D498" s="12" t="s">
        <v>75</v>
      </c>
      <c r="E498" s="12" t="s">
        <v>76</v>
      </c>
      <c r="F498" s="12" t="s">
        <v>77</v>
      </c>
      <c r="G498" s="12" t="str">
        <f>VLOOKUP(Table1[[#This Row],[Category]],Code!$C$2:$D$5,2,0)</f>
        <v>O-102</v>
      </c>
      <c r="H498" s="12" t="s">
        <v>93</v>
      </c>
      <c r="I498" s="12" t="s">
        <v>573</v>
      </c>
      <c r="J498" s="12">
        <v>8</v>
      </c>
      <c r="K498" s="12">
        <v>0.2</v>
      </c>
      <c r="L498" s="13">
        <v>40.370399999999997</v>
      </c>
      <c r="M498" s="12">
        <f>Table1[[#This Row],[Sales]]*Table1[[#This Row],[Discount]]</f>
        <v>23.923200000000005</v>
      </c>
      <c r="N498" s="12">
        <v>119.61600000000001</v>
      </c>
      <c r="O498" s="12">
        <f>Table1[[#This Row],[Quantity]]*$N$1</f>
        <v>1200</v>
      </c>
      <c r="P498" s="12" t="str" cm="1">
        <f t="array" ref="P498">_xlfn.IFS(Table1[[#This Row],[New_Sales]]&gt;=2000,"A",Table1[[#This Row],[New_Sales]]&gt;=1000,"B",Table1[[#This Row],[New_Sales]]&gt;=500,"C",Table1[[#This Row],[New_Sales]]&gt;=100,"D",Table1[[#This Row],[New_Sales]]&lt;100,"E")</f>
        <v>B</v>
      </c>
    </row>
    <row r="499" spans="1:16">
      <c r="A499" s="12">
        <v>498</v>
      </c>
      <c r="B499" s="12" t="s">
        <v>80</v>
      </c>
      <c r="C499" s="12" t="s">
        <v>67</v>
      </c>
      <c r="D499" s="12" t="s">
        <v>75</v>
      </c>
      <c r="E499" s="12" t="s">
        <v>76</v>
      </c>
      <c r="F499" s="12" t="s">
        <v>70</v>
      </c>
      <c r="G499" s="12" t="str">
        <f>VLOOKUP(Table1[[#This Row],[Category]],Code!$C$2:$D$5,2,0)</f>
        <v>F-101</v>
      </c>
      <c r="H499" s="12" t="s">
        <v>86</v>
      </c>
      <c r="I499" s="12" t="s">
        <v>574</v>
      </c>
      <c r="J499" s="12">
        <v>4</v>
      </c>
      <c r="K499" s="12">
        <v>0</v>
      </c>
      <c r="L499" s="13">
        <v>81.843199999999996</v>
      </c>
      <c r="M499" s="12">
        <f>Table1[[#This Row],[Sales]]*Table1[[#This Row],[Discount]]</f>
        <v>0</v>
      </c>
      <c r="N499" s="12">
        <v>255.76</v>
      </c>
      <c r="O499" s="12">
        <f>Table1[[#This Row],[Quantity]]*$N$1</f>
        <v>600</v>
      </c>
      <c r="P499" s="12" t="str" cm="1">
        <f t="array" ref="P499">_xlfn.IFS(Table1[[#This Row],[New_Sales]]&gt;=2000,"A",Table1[[#This Row],[New_Sales]]&gt;=1000,"B",Table1[[#This Row],[New_Sales]]&gt;=500,"C",Table1[[#This Row],[New_Sales]]&gt;=100,"D",Table1[[#This Row],[New_Sales]]&lt;100,"E")</f>
        <v>C</v>
      </c>
    </row>
    <row r="500" spans="1:16">
      <c r="A500" s="12">
        <v>499</v>
      </c>
      <c r="B500" s="12" t="s">
        <v>80</v>
      </c>
      <c r="C500" s="12" t="s">
        <v>67</v>
      </c>
      <c r="D500" s="12" t="s">
        <v>75</v>
      </c>
      <c r="E500" s="12" t="s">
        <v>76</v>
      </c>
      <c r="F500" s="12" t="s">
        <v>70</v>
      </c>
      <c r="G500" s="12" t="str">
        <f>VLOOKUP(Table1[[#This Row],[Category]],Code!$C$2:$D$5,2,0)</f>
        <v>F-101</v>
      </c>
      <c r="H500" s="12" t="s">
        <v>72</v>
      </c>
      <c r="I500" s="12" t="s">
        <v>416</v>
      </c>
      <c r="J500" s="12">
        <v>2</v>
      </c>
      <c r="K500" s="12">
        <v>0.2</v>
      </c>
      <c r="L500" s="13">
        <v>18.11760000000001</v>
      </c>
      <c r="M500" s="12">
        <f>Table1[[#This Row],[Sales]]*Table1[[#This Row],[Discount]]</f>
        <v>48.313600000000001</v>
      </c>
      <c r="N500" s="12">
        <v>241.56799999999998</v>
      </c>
      <c r="O500" s="12">
        <f>Table1[[#This Row],[Quantity]]*$N$1</f>
        <v>300</v>
      </c>
      <c r="P500" s="12" t="str" cm="1">
        <f t="array" ref="P500">_xlfn.IFS(Table1[[#This Row],[New_Sales]]&gt;=2000,"A",Table1[[#This Row],[New_Sales]]&gt;=1000,"B",Table1[[#This Row],[New_Sales]]&gt;=500,"C",Table1[[#This Row],[New_Sales]]&gt;=100,"D",Table1[[#This Row],[New_Sales]]&lt;100,"E")</f>
        <v>D</v>
      </c>
    </row>
    <row r="501" spans="1:16">
      <c r="A501" s="12">
        <v>500</v>
      </c>
      <c r="B501" s="12" t="s">
        <v>80</v>
      </c>
      <c r="C501" s="12" t="s">
        <v>67</v>
      </c>
      <c r="D501" s="12" t="s">
        <v>75</v>
      </c>
      <c r="E501" s="12" t="s">
        <v>76</v>
      </c>
      <c r="F501" s="12" t="s">
        <v>70</v>
      </c>
      <c r="G501" s="12" t="str">
        <f>VLOOKUP(Table1[[#This Row],[Category]],Code!$C$2:$D$5,2,0)</f>
        <v>F-101</v>
      </c>
      <c r="H501" s="12" t="s">
        <v>86</v>
      </c>
      <c r="I501" s="12" t="s">
        <v>575</v>
      </c>
      <c r="J501" s="12">
        <v>9</v>
      </c>
      <c r="K501" s="12">
        <v>0</v>
      </c>
      <c r="L501" s="13">
        <v>22.868999999999996</v>
      </c>
      <c r="M501" s="12">
        <f>Table1[[#This Row],[Sales]]*Table1[[#This Row],[Discount]]</f>
        <v>0</v>
      </c>
      <c r="N501" s="12">
        <v>69.3</v>
      </c>
      <c r="O501" s="12">
        <f>Table1[[#This Row],[Quantity]]*$N$1</f>
        <v>1350</v>
      </c>
      <c r="P501" s="12" t="str" cm="1">
        <f t="array" ref="P501">_xlfn.IFS(Table1[[#This Row],[New_Sales]]&gt;=2000,"A",Table1[[#This Row],[New_Sales]]&gt;=1000,"B",Table1[[#This Row],[New_Sales]]&gt;=500,"C",Table1[[#This Row],[New_Sales]]&gt;=100,"D",Table1[[#This Row],[New_Sales]]&lt;100,"E")</f>
        <v>B</v>
      </c>
    </row>
    <row r="502" spans="1:16">
      <c r="A502" s="12">
        <v>501</v>
      </c>
      <c r="B502" s="12" t="s">
        <v>80</v>
      </c>
      <c r="C502" s="12" t="s">
        <v>74</v>
      </c>
      <c r="D502" s="12" t="s">
        <v>214</v>
      </c>
      <c r="E502" s="12" t="s">
        <v>76</v>
      </c>
      <c r="F502" s="12" t="s">
        <v>77</v>
      </c>
      <c r="G502" s="12" t="str">
        <f>VLOOKUP(Table1[[#This Row],[Category]],Code!$C$2:$D$5,2,0)</f>
        <v>O-102</v>
      </c>
      <c r="H502" s="12" t="s">
        <v>93</v>
      </c>
      <c r="I502" s="12" t="s">
        <v>576</v>
      </c>
      <c r="J502" s="12">
        <v>2</v>
      </c>
      <c r="K502" s="12">
        <v>0.7</v>
      </c>
      <c r="L502" s="13">
        <v>-15.079999999999998</v>
      </c>
      <c r="M502" s="12">
        <f>Table1[[#This Row],[Sales]]*Table1[[#This Row],[Discount]]</f>
        <v>15.834000000000001</v>
      </c>
      <c r="N502" s="12">
        <v>22.620000000000005</v>
      </c>
      <c r="O502" s="12">
        <f>Table1[[#This Row],[Quantity]]*$N$1</f>
        <v>300</v>
      </c>
      <c r="P502" s="12" t="str" cm="1">
        <f t="array" ref="P502">_xlfn.IFS(Table1[[#This Row],[New_Sales]]&gt;=2000,"A",Table1[[#This Row],[New_Sales]]&gt;=1000,"B",Table1[[#This Row],[New_Sales]]&gt;=500,"C",Table1[[#This Row],[New_Sales]]&gt;=100,"D",Table1[[#This Row],[New_Sales]]&lt;100,"E")</f>
        <v>D</v>
      </c>
    </row>
    <row r="503" spans="1:16">
      <c r="A503" s="12">
        <v>502</v>
      </c>
      <c r="B503" s="12" t="s">
        <v>80</v>
      </c>
      <c r="C503" s="12" t="s">
        <v>74</v>
      </c>
      <c r="D503" s="12" t="s">
        <v>214</v>
      </c>
      <c r="E503" s="12" t="s">
        <v>76</v>
      </c>
      <c r="F503" s="12" t="s">
        <v>77</v>
      </c>
      <c r="G503" s="12" t="str">
        <f>VLOOKUP(Table1[[#This Row],[Category]],Code!$C$2:$D$5,2,0)</f>
        <v>O-102</v>
      </c>
      <c r="H503" s="12" t="s">
        <v>93</v>
      </c>
      <c r="I503" s="12" t="s">
        <v>577</v>
      </c>
      <c r="J503" s="12">
        <v>2</v>
      </c>
      <c r="K503" s="12">
        <v>0.7</v>
      </c>
      <c r="L503" s="13">
        <v>-11.961599999999997</v>
      </c>
      <c r="M503" s="12">
        <f>Table1[[#This Row],[Sales]]*Table1[[#This Row],[Discount]]</f>
        <v>10.466400000000002</v>
      </c>
      <c r="N503" s="12">
        <v>14.952000000000004</v>
      </c>
      <c r="O503" s="12">
        <f>Table1[[#This Row],[Quantity]]*$N$1</f>
        <v>300</v>
      </c>
      <c r="P503" s="12" t="str" cm="1">
        <f t="array" ref="P503">_xlfn.IFS(Table1[[#This Row],[New_Sales]]&gt;=2000,"A",Table1[[#This Row],[New_Sales]]&gt;=1000,"B",Table1[[#This Row],[New_Sales]]&gt;=500,"C",Table1[[#This Row],[New_Sales]]&gt;=100,"D",Table1[[#This Row],[New_Sales]]&lt;100,"E")</f>
        <v>D</v>
      </c>
    </row>
    <row r="504" spans="1:16">
      <c r="A504" s="12">
        <v>503</v>
      </c>
      <c r="B504" s="12" t="s">
        <v>80</v>
      </c>
      <c r="C504" s="12" t="s">
        <v>74</v>
      </c>
      <c r="D504" s="12" t="s">
        <v>214</v>
      </c>
      <c r="E504" s="12" t="s">
        <v>76</v>
      </c>
      <c r="F504" s="12" t="s">
        <v>70</v>
      </c>
      <c r="G504" s="12" t="str">
        <f>VLOOKUP(Table1[[#This Row],[Category]],Code!$C$2:$D$5,2,0)</f>
        <v>F-101</v>
      </c>
      <c r="H504" s="12" t="s">
        <v>72</v>
      </c>
      <c r="I504" s="12" t="s">
        <v>578</v>
      </c>
      <c r="J504" s="12">
        <v>2</v>
      </c>
      <c r="K504" s="12">
        <v>0.2</v>
      </c>
      <c r="L504" s="13">
        <v>50.097999999999985</v>
      </c>
      <c r="M504" s="12">
        <f>Table1[[#This Row],[Sales]]*Table1[[#This Row],[Discount]]</f>
        <v>160.31360000000004</v>
      </c>
      <c r="N504" s="12">
        <v>801.5680000000001</v>
      </c>
      <c r="O504" s="12">
        <f>Table1[[#This Row],[Quantity]]*$N$1</f>
        <v>300</v>
      </c>
      <c r="P504" s="12" t="str" cm="1">
        <f t="array" ref="P504">_xlfn.IFS(Table1[[#This Row],[New_Sales]]&gt;=2000,"A",Table1[[#This Row],[New_Sales]]&gt;=1000,"B",Table1[[#This Row],[New_Sales]]&gt;=500,"C",Table1[[#This Row],[New_Sales]]&gt;=100,"D",Table1[[#This Row],[New_Sales]]&lt;100,"E")</f>
        <v>D</v>
      </c>
    </row>
    <row r="505" spans="1:16">
      <c r="A505" s="12">
        <v>504</v>
      </c>
      <c r="B505" s="12" t="s">
        <v>80</v>
      </c>
      <c r="C505" s="12" t="s">
        <v>74</v>
      </c>
      <c r="D505" s="12" t="s">
        <v>214</v>
      </c>
      <c r="E505" s="12" t="s">
        <v>76</v>
      </c>
      <c r="F505" s="12" t="s">
        <v>77</v>
      </c>
      <c r="G505" s="12" t="str">
        <f>VLOOKUP(Table1[[#This Row],[Category]],Code!$C$2:$D$5,2,0)</f>
        <v>O-102</v>
      </c>
      <c r="H505" s="12" t="s">
        <v>93</v>
      </c>
      <c r="I505" s="12" t="s">
        <v>579</v>
      </c>
      <c r="J505" s="12">
        <v>3</v>
      </c>
      <c r="K505" s="12">
        <v>0.7</v>
      </c>
      <c r="L505" s="13">
        <v>-1.9007999999999998</v>
      </c>
      <c r="M505" s="12">
        <f>Table1[[#This Row],[Sales]]*Table1[[#This Row],[Discount]]</f>
        <v>1.6632000000000002</v>
      </c>
      <c r="N505" s="12">
        <v>2.3760000000000003</v>
      </c>
      <c r="O505" s="12">
        <f>Table1[[#This Row],[Quantity]]*$N$1</f>
        <v>450</v>
      </c>
      <c r="P505" s="12" t="str" cm="1">
        <f t="array" ref="P505">_xlfn.IFS(Table1[[#This Row],[New_Sales]]&gt;=2000,"A",Table1[[#This Row],[New_Sales]]&gt;=1000,"B",Table1[[#This Row],[New_Sales]]&gt;=500,"C",Table1[[#This Row],[New_Sales]]&gt;=100,"D",Table1[[#This Row],[New_Sales]]&lt;100,"E")</f>
        <v>D</v>
      </c>
    </row>
    <row r="506" spans="1:16">
      <c r="A506" s="12">
        <v>505</v>
      </c>
      <c r="B506" s="12" t="s">
        <v>80</v>
      </c>
      <c r="C506" s="12" t="s">
        <v>74</v>
      </c>
      <c r="D506" s="12" t="s">
        <v>214</v>
      </c>
      <c r="E506" s="12" t="s">
        <v>76</v>
      </c>
      <c r="F506" s="12" t="s">
        <v>77</v>
      </c>
      <c r="G506" s="12" t="str">
        <f>VLOOKUP(Table1[[#This Row],[Category]],Code!$C$2:$D$5,2,0)</f>
        <v>O-102</v>
      </c>
      <c r="H506" s="12" t="s">
        <v>100</v>
      </c>
      <c r="I506" s="12" t="s">
        <v>580</v>
      </c>
      <c r="J506" s="12">
        <v>1</v>
      </c>
      <c r="K506" s="12">
        <v>0.2</v>
      </c>
      <c r="L506" s="13">
        <v>11.8871</v>
      </c>
      <c r="M506" s="12">
        <f>Table1[[#This Row],[Sales]]*Table1[[#This Row],[Discount]]</f>
        <v>6.5584000000000007</v>
      </c>
      <c r="N506" s="12">
        <v>32.792000000000002</v>
      </c>
      <c r="O506" s="12">
        <f>Table1[[#This Row],[Quantity]]*$N$1</f>
        <v>150</v>
      </c>
      <c r="P506" s="12" t="str" cm="1">
        <f t="array" ref="P506">_xlfn.IFS(Table1[[#This Row],[New_Sales]]&gt;=2000,"A",Table1[[#This Row],[New_Sales]]&gt;=1000,"B",Table1[[#This Row],[New_Sales]]&gt;=500,"C",Table1[[#This Row],[New_Sales]]&gt;=100,"D",Table1[[#This Row],[New_Sales]]&lt;100,"E")</f>
        <v>D</v>
      </c>
    </row>
    <row r="507" spans="1:16">
      <c r="A507" s="12">
        <v>506</v>
      </c>
      <c r="B507" s="12" t="s">
        <v>66</v>
      </c>
      <c r="C507" s="12" t="s">
        <v>74</v>
      </c>
      <c r="D507" s="12" t="s">
        <v>158</v>
      </c>
      <c r="E507" s="12" t="s">
        <v>120</v>
      </c>
      <c r="F507" s="12" t="s">
        <v>77</v>
      </c>
      <c r="G507" s="12" t="str">
        <f>VLOOKUP(Table1[[#This Row],[Category]],Code!$C$2:$D$5,2,0)</f>
        <v>O-102</v>
      </c>
      <c r="H507" s="12" t="s">
        <v>93</v>
      </c>
      <c r="I507" s="12" t="s">
        <v>239</v>
      </c>
      <c r="J507" s="12">
        <v>5</v>
      </c>
      <c r="K507" s="12">
        <v>0.2</v>
      </c>
      <c r="L507" s="13">
        <v>5.3729999999999993</v>
      </c>
      <c r="M507" s="12">
        <f>Table1[[#This Row],[Sales]]*Table1[[#This Row],[Discount]]</f>
        <v>3.1840000000000006</v>
      </c>
      <c r="N507" s="12">
        <v>15.920000000000002</v>
      </c>
      <c r="O507" s="12">
        <f>Table1[[#This Row],[Quantity]]*$N$1</f>
        <v>750</v>
      </c>
      <c r="P507" s="12" t="str" cm="1">
        <f t="array" ref="P507">_xlfn.IFS(Table1[[#This Row],[New_Sales]]&gt;=2000,"A",Table1[[#This Row],[New_Sales]]&gt;=1000,"B",Table1[[#This Row],[New_Sales]]&gt;=500,"C",Table1[[#This Row],[New_Sales]]&gt;=100,"D",Table1[[#This Row],[New_Sales]]&lt;100,"E")</f>
        <v>C</v>
      </c>
    </row>
    <row r="508" spans="1:16">
      <c r="A508" s="12">
        <v>507</v>
      </c>
      <c r="B508" s="12" t="s">
        <v>80</v>
      </c>
      <c r="C508" s="12" t="s">
        <v>67</v>
      </c>
      <c r="D508" s="12" t="s">
        <v>448</v>
      </c>
      <c r="E508" s="12" t="s">
        <v>69</v>
      </c>
      <c r="F508" s="12" t="s">
        <v>77</v>
      </c>
      <c r="G508" s="12" t="str">
        <f>VLOOKUP(Table1[[#This Row],[Category]],Code!$C$2:$D$5,2,0)</f>
        <v>O-102</v>
      </c>
      <c r="H508" s="12" t="s">
        <v>88</v>
      </c>
      <c r="I508" s="12" t="s">
        <v>581</v>
      </c>
      <c r="J508" s="12">
        <v>1</v>
      </c>
      <c r="K508" s="12">
        <v>0</v>
      </c>
      <c r="L508" s="13">
        <v>0.73980000000000024</v>
      </c>
      <c r="M508" s="12">
        <f>Table1[[#This Row],[Sales]]*Table1[[#This Row],[Discount]]</f>
        <v>0</v>
      </c>
      <c r="N508" s="12">
        <v>2.74</v>
      </c>
      <c r="O508" s="12">
        <f>Table1[[#This Row],[Quantity]]*$N$1</f>
        <v>150</v>
      </c>
      <c r="P508" s="12" t="str" cm="1">
        <f t="array" ref="P508">_xlfn.IFS(Table1[[#This Row],[New_Sales]]&gt;=2000,"A",Table1[[#This Row],[New_Sales]]&gt;=1000,"B",Table1[[#This Row],[New_Sales]]&gt;=500,"C",Table1[[#This Row],[New_Sales]]&gt;=100,"D",Table1[[#This Row],[New_Sales]]&lt;100,"E")</f>
        <v>D</v>
      </c>
    </row>
    <row r="509" spans="1:16">
      <c r="A509" s="12">
        <v>508</v>
      </c>
      <c r="B509" s="12" t="s">
        <v>80</v>
      </c>
      <c r="C509" s="12" t="s">
        <v>67</v>
      </c>
      <c r="D509" s="12" t="s">
        <v>448</v>
      </c>
      <c r="E509" s="12" t="s">
        <v>69</v>
      </c>
      <c r="F509" s="12" t="s">
        <v>77</v>
      </c>
      <c r="G509" s="12" t="str">
        <f>VLOOKUP(Table1[[#This Row],[Category]],Code!$C$2:$D$5,2,0)</f>
        <v>O-102</v>
      </c>
      <c r="H509" s="12" t="s">
        <v>88</v>
      </c>
      <c r="I509" s="12" t="s">
        <v>582</v>
      </c>
      <c r="J509" s="12">
        <v>3</v>
      </c>
      <c r="K509" s="12">
        <v>0</v>
      </c>
      <c r="L509" s="13">
        <v>2.1683999999999997</v>
      </c>
      <c r="M509" s="12">
        <f>Table1[[#This Row],[Sales]]*Table1[[#This Row],[Discount]]</f>
        <v>0</v>
      </c>
      <c r="N509" s="12">
        <v>8.34</v>
      </c>
      <c r="O509" s="12">
        <f>Table1[[#This Row],[Quantity]]*$N$1</f>
        <v>450</v>
      </c>
      <c r="P509" s="12" t="str" cm="1">
        <f t="array" ref="P509">_xlfn.IFS(Table1[[#This Row],[New_Sales]]&gt;=2000,"A",Table1[[#This Row],[New_Sales]]&gt;=1000,"B",Table1[[#This Row],[New_Sales]]&gt;=500,"C",Table1[[#This Row],[New_Sales]]&gt;=100,"D",Table1[[#This Row],[New_Sales]]&lt;100,"E")</f>
        <v>D</v>
      </c>
    </row>
    <row r="510" spans="1:16">
      <c r="A510" s="12">
        <v>509</v>
      </c>
      <c r="B510" s="12" t="s">
        <v>80</v>
      </c>
      <c r="C510" s="12" t="s">
        <v>67</v>
      </c>
      <c r="D510" s="12" t="s">
        <v>448</v>
      </c>
      <c r="E510" s="12" t="s">
        <v>69</v>
      </c>
      <c r="F510" s="12" t="s">
        <v>77</v>
      </c>
      <c r="G510" s="12" t="str">
        <f>VLOOKUP(Table1[[#This Row],[Category]],Code!$C$2:$D$5,2,0)</f>
        <v>O-102</v>
      </c>
      <c r="H510" s="12" t="s">
        <v>84</v>
      </c>
      <c r="I510" s="12" t="s">
        <v>583</v>
      </c>
      <c r="J510" s="12">
        <v>3</v>
      </c>
      <c r="K510" s="12">
        <v>0</v>
      </c>
      <c r="L510" s="13">
        <v>11.684999999999999</v>
      </c>
      <c r="M510" s="12">
        <f>Table1[[#This Row],[Sales]]*Table1[[#This Row],[Discount]]</f>
        <v>0</v>
      </c>
      <c r="N510" s="12">
        <v>46.74</v>
      </c>
      <c r="O510" s="12">
        <f>Table1[[#This Row],[Quantity]]*$N$1</f>
        <v>450</v>
      </c>
      <c r="P510" s="12" t="str" cm="1">
        <f t="array" ref="P510">_xlfn.IFS(Table1[[#This Row],[New_Sales]]&gt;=2000,"A",Table1[[#This Row],[New_Sales]]&gt;=1000,"B",Table1[[#This Row],[New_Sales]]&gt;=500,"C",Table1[[#This Row],[New_Sales]]&gt;=100,"D",Table1[[#This Row],[New_Sales]]&lt;100,"E")</f>
        <v>D</v>
      </c>
    </row>
    <row r="511" spans="1:16">
      <c r="A511" s="12">
        <v>510</v>
      </c>
      <c r="B511" s="12" t="s">
        <v>80</v>
      </c>
      <c r="C511" s="12" t="s">
        <v>67</v>
      </c>
      <c r="D511" s="12" t="s">
        <v>448</v>
      </c>
      <c r="E511" s="12" t="s">
        <v>69</v>
      </c>
      <c r="F511" s="12" t="s">
        <v>77</v>
      </c>
      <c r="G511" s="12" t="str">
        <f>VLOOKUP(Table1[[#This Row],[Category]],Code!$C$2:$D$5,2,0)</f>
        <v>O-102</v>
      </c>
      <c r="H511" s="12" t="s">
        <v>93</v>
      </c>
      <c r="I511" s="12" t="s">
        <v>584</v>
      </c>
      <c r="J511" s="12">
        <v>5</v>
      </c>
      <c r="K511" s="12">
        <v>0</v>
      </c>
      <c r="L511" s="13">
        <v>3177.4749999999999</v>
      </c>
      <c r="M511" s="12">
        <f>Table1[[#This Row],[Sales]]*Table1[[#This Row],[Discount]]</f>
        <v>0</v>
      </c>
      <c r="N511" s="12">
        <v>6354.95</v>
      </c>
      <c r="O511" s="12">
        <f>Table1[[#This Row],[Quantity]]*$N$1</f>
        <v>750</v>
      </c>
      <c r="P511" s="12" t="str" cm="1">
        <f t="array" ref="P511">_xlfn.IFS(Table1[[#This Row],[New_Sales]]&gt;=2000,"A",Table1[[#This Row],[New_Sales]]&gt;=1000,"B",Table1[[#This Row],[New_Sales]]&gt;=500,"C",Table1[[#This Row],[New_Sales]]&gt;=100,"D",Table1[[#This Row],[New_Sales]]&lt;100,"E")</f>
        <v>C</v>
      </c>
    </row>
    <row r="512" spans="1:16">
      <c r="A512" s="12">
        <v>511</v>
      </c>
      <c r="B512" s="12" t="s">
        <v>134</v>
      </c>
      <c r="C512" s="12" t="s">
        <v>67</v>
      </c>
      <c r="D512" s="12" t="s">
        <v>256</v>
      </c>
      <c r="E512" s="12" t="s">
        <v>106</v>
      </c>
      <c r="F512" s="12" t="s">
        <v>70</v>
      </c>
      <c r="G512" s="12" t="str">
        <f>VLOOKUP(Table1[[#This Row],[Category]],Code!$C$2:$D$5,2,0)</f>
        <v>F-101</v>
      </c>
      <c r="H512" s="12" t="s">
        <v>86</v>
      </c>
      <c r="I512" s="12" t="s">
        <v>585</v>
      </c>
      <c r="J512" s="12">
        <v>3</v>
      </c>
      <c r="K512" s="12">
        <v>0</v>
      </c>
      <c r="L512" s="13">
        <v>40.415999999999997</v>
      </c>
      <c r="M512" s="12">
        <f>Table1[[#This Row],[Sales]]*Table1[[#This Row],[Discount]]</f>
        <v>0</v>
      </c>
      <c r="N512" s="12">
        <v>126.30000000000001</v>
      </c>
      <c r="O512" s="12">
        <f>Table1[[#This Row],[Quantity]]*$N$1</f>
        <v>450</v>
      </c>
      <c r="P512" s="12" t="str" cm="1">
        <f t="array" ref="P512">_xlfn.IFS(Table1[[#This Row],[New_Sales]]&gt;=2000,"A",Table1[[#This Row],[New_Sales]]&gt;=1000,"B",Table1[[#This Row],[New_Sales]]&gt;=500,"C",Table1[[#This Row],[New_Sales]]&gt;=100,"D",Table1[[#This Row],[New_Sales]]&lt;100,"E")</f>
        <v>D</v>
      </c>
    </row>
    <row r="513" spans="1:16">
      <c r="A513" s="12">
        <v>512</v>
      </c>
      <c r="B513" s="12" t="s">
        <v>134</v>
      </c>
      <c r="C513" s="12" t="s">
        <v>67</v>
      </c>
      <c r="D513" s="12" t="s">
        <v>256</v>
      </c>
      <c r="E513" s="12" t="s">
        <v>106</v>
      </c>
      <c r="F513" s="12" t="s">
        <v>90</v>
      </c>
      <c r="G513" s="12" t="str">
        <f>VLOOKUP(Table1[[#This Row],[Category]],Code!$C$2:$D$5,2,0)</f>
        <v>T-103</v>
      </c>
      <c r="H513" s="12" t="s">
        <v>123</v>
      </c>
      <c r="I513" s="12" t="s">
        <v>586</v>
      </c>
      <c r="J513" s="12">
        <v>2</v>
      </c>
      <c r="K513" s="12">
        <v>0</v>
      </c>
      <c r="L513" s="13">
        <v>12.172799999999999</v>
      </c>
      <c r="M513" s="12">
        <f>Table1[[#This Row],[Sales]]*Table1[[#This Row],[Discount]]</f>
        <v>0</v>
      </c>
      <c r="N513" s="12">
        <v>38.04</v>
      </c>
      <c r="O513" s="12">
        <f>Table1[[#This Row],[Quantity]]*$N$1</f>
        <v>300</v>
      </c>
      <c r="P513" s="12" t="str" cm="1">
        <f t="array" ref="P513">_xlfn.IFS(Table1[[#This Row],[New_Sales]]&gt;=2000,"A",Table1[[#This Row],[New_Sales]]&gt;=1000,"B",Table1[[#This Row],[New_Sales]]&gt;=500,"C",Table1[[#This Row],[New_Sales]]&gt;=100,"D",Table1[[#This Row],[New_Sales]]&lt;100,"E")</f>
        <v>D</v>
      </c>
    </row>
    <row r="514" spans="1:16">
      <c r="A514" s="12">
        <v>513</v>
      </c>
      <c r="B514" s="12" t="s">
        <v>134</v>
      </c>
      <c r="C514" s="12" t="s">
        <v>67</v>
      </c>
      <c r="D514" s="12" t="s">
        <v>226</v>
      </c>
      <c r="E514" s="12" t="s">
        <v>120</v>
      </c>
      <c r="F514" s="12" t="s">
        <v>77</v>
      </c>
      <c r="G514" s="12" t="str">
        <f>VLOOKUP(Table1[[#This Row],[Category]],Code!$C$2:$D$5,2,0)</f>
        <v>O-102</v>
      </c>
      <c r="H514" s="12" t="s">
        <v>88</v>
      </c>
      <c r="I514" s="12" t="s">
        <v>191</v>
      </c>
      <c r="J514" s="12">
        <v>3</v>
      </c>
      <c r="K514" s="12">
        <v>0.2</v>
      </c>
      <c r="L514" s="13">
        <v>0.71520000000000028</v>
      </c>
      <c r="M514" s="12">
        <f>Table1[[#This Row],[Sales]]*Table1[[#This Row],[Discount]]</f>
        <v>1.4303999999999999</v>
      </c>
      <c r="N514" s="12">
        <v>7.1519999999999992</v>
      </c>
      <c r="O514" s="12">
        <f>Table1[[#This Row],[Quantity]]*$N$1</f>
        <v>450</v>
      </c>
      <c r="P514" s="12" t="str" cm="1">
        <f t="array" ref="P514">_xlfn.IFS(Table1[[#This Row],[New_Sales]]&gt;=2000,"A",Table1[[#This Row],[New_Sales]]&gt;=1000,"B",Table1[[#This Row],[New_Sales]]&gt;=500,"C",Table1[[#This Row],[New_Sales]]&gt;=100,"D",Table1[[#This Row],[New_Sales]]&lt;100,"E")</f>
        <v>D</v>
      </c>
    </row>
    <row r="515" spans="1:16">
      <c r="A515" s="12">
        <v>514</v>
      </c>
      <c r="B515" s="12" t="s">
        <v>80</v>
      </c>
      <c r="C515" s="12" t="s">
        <v>67</v>
      </c>
      <c r="D515" s="12" t="s">
        <v>75</v>
      </c>
      <c r="E515" s="12" t="s">
        <v>76</v>
      </c>
      <c r="F515" s="12" t="s">
        <v>77</v>
      </c>
      <c r="G515" s="12" t="str">
        <f>VLOOKUP(Table1[[#This Row],[Category]],Code!$C$2:$D$5,2,0)</f>
        <v>O-102</v>
      </c>
      <c r="H515" s="12" t="s">
        <v>88</v>
      </c>
      <c r="I515" s="12" t="s">
        <v>587</v>
      </c>
      <c r="J515" s="12">
        <v>3</v>
      </c>
      <c r="K515" s="12">
        <v>0</v>
      </c>
      <c r="L515" s="13">
        <v>1.7901</v>
      </c>
      <c r="M515" s="12">
        <f>Table1[[#This Row],[Sales]]*Table1[[#This Row],[Discount]]</f>
        <v>0</v>
      </c>
      <c r="N515" s="12">
        <v>6.63</v>
      </c>
      <c r="O515" s="12">
        <f>Table1[[#This Row],[Quantity]]*$N$1</f>
        <v>450</v>
      </c>
      <c r="P515" s="12" t="str" cm="1">
        <f t="array" ref="P515">_xlfn.IFS(Table1[[#This Row],[New_Sales]]&gt;=2000,"A",Table1[[#This Row],[New_Sales]]&gt;=1000,"B",Table1[[#This Row],[New_Sales]]&gt;=500,"C",Table1[[#This Row],[New_Sales]]&gt;=100,"D",Table1[[#This Row],[New_Sales]]&lt;100,"E")</f>
        <v>D</v>
      </c>
    </row>
    <row r="516" spans="1:16">
      <c r="A516" s="12">
        <v>515</v>
      </c>
      <c r="B516" s="12" t="s">
        <v>80</v>
      </c>
      <c r="C516" s="12" t="s">
        <v>67</v>
      </c>
      <c r="D516" s="12" t="s">
        <v>75</v>
      </c>
      <c r="E516" s="12" t="s">
        <v>76</v>
      </c>
      <c r="F516" s="12" t="s">
        <v>77</v>
      </c>
      <c r="G516" s="12" t="str">
        <f>VLOOKUP(Table1[[#This Row],[Category]],Code!$C$2:$D$5,2,0)</f>
        <v>O-102</v>
      </c>
      <c r="H516" s="12" t="s">
        <v>88</v>
      </c>
      <c r="I516" s="12" t="s">
        <v>588</v>
      </c>
      <c r="J516" s="12">
        <v>2</v>
      </c>
      <c r="K516" s="12">
        <v>0</v>
      </c>
      <c r="L516" s="13">
        <v>1.7051999999999996</v>
      </c>
      <c r="M516" s="12">
        <f>Table1[[#This Row],[Sales]]*Table1[[#This Row],[Discount]]</f>
        <v>0</v>
      </c>
      <c r="N516" s="12">
        <v>5.88</v>
      </c>
      <c r="O516" s="12">
        <f>Table1[[#This Row],[Quantity]]*$N$1</f>
        <v>300</v>
      </c>
      <c r="P516" s="12" t="str" cm="1">
        <f t="array" ref="P516">_xlfn.IFS(Table1[[#This Row],[New_Sales]]&gt;=2000,"A",Table1[[#This Row],[New_Sales]]&gt;=1000,"B",Table1[[#This Row],[New_Sales]]&gt;=500,"C",Table1[[#This Row],[New_Sales]]&gt;=100,"D",Table1[[#This Row],[New_Sales]]&lt;100,"E")</f>
        <v>D</v>
      </c>
    </row>
    <row r="517" spans="1:16">
      <c r="A517" s="12">
        <v>516</v>
      </c>
      <c r="B517" s="12" t="s">
        <v>80</v>
      </c>
      <c r="C517" s="12" t="s">
        <v>104</v>
      </c>
      <c r="D517" s="12" t="s">
        <v>589</v>
      </c>
      <c r="E517" s="12" t="s">
        <v>76</v>
      </c>
      <c r="F517" s="12" t="s">
        <v>90</v>
      </c>
      <c r="G517" s="12" t="str">
        <f>VLOOKUP(Table1[[#This Row],[Category]],Code!$C$2:$D$5,2,0)</f>
        <v>T-103</v>
      </c>
      <c r="H517" s="12" t="s">
        <v>431</v>
      </c>
      <c r="I517" s="12" t="s">
        <v>590</v>
      </c>
      <c r="J517" s="12">
        <v>5</v>
      </c>
      <c r="K517" s="12">
        <v>0</v>
      </c>
      <c r="L517" s="13">
        <v>1379.9769999999999</v>
      </c>
      <c r="M517" s="12">
        <f>Table1[[#This Row],[Sales]]*Table1[[#This Row],[Discount]]</f>
        <v>0</v>
      </c>
      <c r="N517" s="12">
        <v>2999.95</v>
      </c>
      <c r="O517" s="12">
        <f>Table1[[#This Row],[Quantity]]*$N$1</f>
        <v>750</v>
      </c>
      <c r="P517" s="12" t="str" cm="1">
        <f t="array" ref="P517">_xlfn.IFS(Table1[[#This Row],[New_Sales]]&gt;=2000,"A",Table1[[#This Row],[New_Sales]]&gt;=1000,"B",Table1[[#This Row],[New_Sales]]&gt;=500,"C",Table1[[#This Row],[New_Sales]]&gt;=100,"D",Table1[[#This Row],[New_Sales]]&lt;100,"E")</f>
        <v>C</v>
      </c>
    </row>
    <row r="518" spans="1:16">
      <c r="A518" s="12">
        <v>517</v>
      </c>
      <c r="B518" s="12" t="s">
        <v>80</v>
      </c>
      <c r="C518" s="12" t="s">
        <v>104</v>
      </c>
      <c r="D518" s="12" t="s">
        <v>589</v>
      </c>
      <c r="E518" s="12" t="s">
        <v>76</v>
      </c>
      <c r="F518" s="12" t="s">
        <v>77</v>
      </c>
      <c r="G518" s="12" t="str">
        <f>VLOOKUP(Table1[[#This Row],[Category]],Code!$C$2:$D$5,2,0)</f>
        <v>O-102</v>
      </c>
      <c r="H518" s="12" t="s">
        <v>84</v>
      </c>
      <c r="I518" s="12" t="s">
        <v>591</v>
      </c>
      <c r="J518" s="12">
        <v>3</v>
      </c>
      <c r="K518" s="12">
        <v>0</v>
      </c>
      <c r="L518" s="13">
        <v>13.891499999999999</v>
      </c>
      <c r="M518" s="12">
        <f>Table1[[#This Row],[Sales]]*Table1[[#This Row],[Discount]]</f>
        <v>0</v>
      </c>
      <c r="N518" s="12">
        <v>51.449999999999996</v>
      </c>
      <c r="O518" s="12">
        <f>Table1[[#This Row],[Quantity]]*$N$1</f>
        <v>450</v>
      </c>
      <c r="P518" s="12" t="str" cm="1">
        <f t="array" ref="P518">_xlfn.IFS(Table1[[#This Row],[New_Sales]]&gt;=2000,"A",Table1[[#This Row],[New_Sales]]&gt;=1000,"B",Table1[[#This Row],[New_Sales]]&gt;=500,"C",Table1[[#This Row],[New_Sales]]&gt;=100,"D",Table1[[#This Row],[New_Sales]]&lt;100,"E")</f>
        <v>D</v>
      </c>
    </row>
    <row r="519" spans="1:16">
      <c r="A519" s="12">
        <v>518</v>
      </c>
      <c r="B519" s="12" t="s">
        <v>80</v>
      </c>
      <c r="C519" s="12" t="s">
        <v>104</v>
      </c>
      <c r="D519" s="12" t="s">
        <v>589</v>
      </c>
      <c r="E519" s="12" t="s">
        <v>76</v>
      </c>
      <c r="F519" s="12" t="s">
        <v>77</v>
      </c>
      <c r="G519" s="12" t="str">
        <f>VLOOKUP(Table1[[#This Row],[Category]],Code!$C$2:$D$5,2,0)</f>
        <v>O-102</v>
      </c>
      <c r="H519" s="12" t="s">
        <v>100</v>
      </c>
      <c r="I519" s="12" t="s">
        <v>592</v>
      </c>
      <c r="J519" s="12">
        <v>2</v>
      </c>
      <c r="K519" s="12">
        <v>0</v>
      </c>
      <c r="L519" s="13">
        <v>5.3819999999999997</v>
      </c>
      <c r="M519" s="12">
        <f>Table1[[#This Row],[Sales]]*Table1[[#This Row],[Discount]]</f>
        <v>0</v>
      </c>
      <c r="N519" s="12">
        <v>11.96</v>
      </c>
      <c r="O519" s="12">
        <f>Table1[[#This Row],[Quantity]]*$N$1</f>
        <v>300</v>
      </c>
      <c r="P519" s="12" t="str" cm="1">
        <f t="array" ref="P519">_xlfn.IFS(Table1[[#This Row],[New_Sales]]&gt;=2000,"A",Table1[[#This Row],[New_Sales]]&gt;=1000,"B",Table1[[#This Row],[New_Sales]]&gt;=500,"C",Table1[[#This Row],[New_Sales]]&gt;=100,"D",Table1[[#This Row],[New_Sales]]&lt;100,"E")</f>
        <v>D</v>
      </c>
    </row>
    <row r="520" spans="1:16">
      <c r="A520" s="12">
        <v>519</v>
      </c>
      <c r="B520" s="12" t="s">
        <v>80</v>
      </c>
      <c r="C520" s="12" t="s">
        <v>104</v>
      </c>
      <c r="D520" s="12" t="s">
        <v>589</v>
      </c>
      <c r="E520" s="12" t="s">
        <v>76</v>
      </c>
      <c r="F520" s="12" t="s">
        <v>77</v>
      </c>
      <c r="G520" s="12" t="str">
        <f>VLOOKUP(Table1[[#This Row],[Category]],Code!$C$2:$D$5,2,0)</f>
        <v>O-102</v>
      </c>
      <c r="H520" s="12" t="s">
        <v>84</v>
      </c>
      <c r="I520" s="12" t="s">
        <v>593</v>
      </c>
      <c r="J520" s="12">
        <v>3</v>
      </c>
      <c r="K520" s="12">
        <v>0</v>
      </c>
      <c r="L520" s="13">
        <v>56.300999999999988</v>
      </c>
      <c r="M520" s="12">
        <f>Table1[[#This Row],[Sales]]*Table1[[#This Row],[Discount]]</f>
        <v>0</v>
      </c>
      <c r="N520" s="12">
        <v>1126.02</v>
      </c>
      <c r="O520" s="12">
        <f>Table1[[#This Row],[Quantity]]*$N$1</f>
        <v>450</v>
      </c>
      <c r="P520" s="12" t="str" cm="1">
        <f t="array" ref="P520">_xlfn.IFS(Table1[[#This Row],[New_Sales]]&gt;=2000,"A",Table1[[#This Row],[New_Sales]]&gt;=1000,"B",Table1[[#This Row],[New_Sales]]&gt;=500,"C",Table1[[#This Row],[New_Sales]]&gt;=100,"D",Table1[[#This Row],[New_Sales]]&lt;100,"E")</f>
        <v>D</v>
      </c>
    </row>
    <row r="521" spans="1:16">
      <c r="A521" s="12">
        <v>520</v>
      </c>
      <c r="B521" s="12" t="s">
        <v>80</v>
      </c>
      <c r="C521" s="12" t="s">
        <v>67</v>
      </c>
      <c r="D521" s="12" t="s">
        <v>105</v>
      </c>
      <c r="E521" s="12" t="s">
        <v>106</v>
      </c>
      <c r="F521" s="12" t="s">
        <v>90</v>
      </c>
      <c r="G521" s="12" t="str">
        <f>VLOOKUP(Table1[[#This Row],[Category]],Code!$C$2:$D$5,2,0)</f>
        <v>T-103</v>
      </c>
      <c r="H521" s="12" t="s">
        <v>123</v>
      </c>
      <c r="I521" s="12" t="s">
        <v>146</v>
      </c>
      <c r="J521" s="12">
        <v>1</v>
      </c>
      <c r="K521" s="12">
        <v>0.2</v>
      </c>
      <c r="L521" s="13">
        <v>5.2877000000000001</v>
      </c>
      <c r="M521" s="12">
        <f>Table1[[#This Row],[Sales]]*Table1[[#This Row],[Discount]]</f>
        <v>3.6783999999999999</v>
      </c>
      <c r="N521" s="12">
        <v>18.391999999999999</v>
      </c>
      <c r="O521" s="12">
        <f>Table1[[#This Row],[Quantity]]*$N$1</f>
        <v>150</v>
      </c>
      <c r="P521" s="12" t="str" cm="1">
        <f t="array" ref="P521">_xlfn.IFS(Table1[[#This Row],[New_Sales]]&gt;=2000,"A",Table1[[#This Row],[New_Sales]]&gt;=1000,"B",Table1[[#This Row],[New_Sales]]&gt;=500,"C",Table1[[#This Row],[New_Sales]]&gt;=100,"D",Table1[[#This Row],[New_Sales]]&lt;100,"E")</f>
        <v>D</v>
      </c>
    </row>
    <row r="522" spans="1:16">
      <c r="A522" s="12">
        <v>521</v>
      </c>
      <c r="B522" s="12" t="s">
        <v>80</v>
      </c>
      <c r="C522" s="12" t="s">
        <v>67</v>
      </c>
      <c r="D522" s="12" t="s">
        <v>105</v>
      </c>
      <c r="E522" s="12" t="s">
        <v>106</v>
      </c>
      <c r="F522" s="12" t="s">
        <v>77</v>
      </c>
      <c r="G522" s="12" t="str">
        <f>VLOOKUP(Table1[[#This Row],[Category]],Code!$C$2:$D$5,2,0)</f>
        <v>O-102</v>
      </c>
      <c r="H522" s="12" t="s">
        <v>84</v>
      </c>
      <c r="I522" s="12" t="s">
        <v>594</v>
      </c>
      <c r="J522" s="12">
        <v>2</v>
      </c>
      <c r="K522" s="12">
        <v>0.2</v>
      </c>
      <c r="L522" s="13">
        <v>-25.91360000000001</v>
      </c>
      <c r="M522" s="12">
        <f>Table1[[#This Row],[Sales]]*Table1[[#This Row],[Discount]]</f>
        <v>25.913600000000002</v>
      </c>
      <c r="N522" s="12">
        <v>129.56800000000001</v>
      </c>
      <c r="O522" s="12">
        <f>Table1[[#This Row],[Quantity]]*$N$1</f>
        <v>300</v>
      </c>
      <c r="P522" s="12" t="str" cm="1">
        <f t="array" ref="P522">_xlfn.IFS(Table1[[#This Row],[New_Sales]]&gt;=2000,"A",Table1[[#This Row],[New_Sales]]&gt;=1000,"B",Table1[[#This Row],[New_Sales]]&gt;=500,"C",Table1[[#This Row],[New_Sales]]&gt;=100,"D",Table1[[#This Row],[New_Sales]]&lt;100,"E")</f>
        <v>D</v>
      </c>
    </row>
    <row r="523" spans="1:16">
      <c r="A523" s="12">
        <v>522</v>
      </c>
      <c r="B523" s="12" t="s">
        <v>80</v>
      </c>
      <c r="C523" s="12" t="s">
        <v>67</v>
      </c>
      <c r="D523" s="12" t="s">
        <v>105</v>
      </c>
      <c r="E523" s="12" t="s">
        <v>106</v>
      </c>
      <c r="F523" s="12" t="s">
        <v>77</v>
      </c>
      <c r="G523" s="12" t="str">
        <f>VLOOKUP(Table1[[#This Row],[Category]],Code!$C$2:$D$5,2,0)</f>
        <v>O-102</v>
      </c>
      <c r="H523" s="12" t="s">
        <v>93</v>
      </c>
      <c r="I523" s="12" t="s">
        <v>595</v>
      </c>
      <c r="J523" s="12">
        <v>9</v>
      </c>
      <c r="K523" s="12">
        <v>0.8</v>
      </c>
      <c r="L523" s="13">
        <v>-21.167999999999999</v>
      </c>
      <c r="M523" s="12">
        <f>Table1[[#This Row],[Sales]]*Table1[[#This Row],[Discount]]</f>
        <v>11.289599999999998</v>
      </c>
      <c r="N523" s="12">
        <v>14.111999999999997</v>
      </c>
      <c r="O523" s="12">
        <f>Table1[[#This Row],[Quantity]]*$N$1</f>
        <v>1350</v>
      </c>
      <c r="P523" s="12" t="str" cm="1">
        <f t="array" ref="P523">_xlfn.IFS(Table1[[#This Row],[New_Sales]]&gt;=2000,"A",Table1[[#This Row],[New_Sales]]&gt;=1000,"B",Table1[[#This Row],[New_Sales]]&gt;=500,"C",Table1[[#This Row],[New_Sales]]&gt;=100,"D",Table1[[#This Row],[New_Sales]]&lt;100,"E")</f>
        <v>B</v>
      </c>
    </row>
    <row r="524" spans="1:16">
      <c r="A524" s="12">
        <v>523</v>
      </c>
      <c r="B524" s="12" t="s">
        <v>134</v>
      </c>
      <c r="C524" s="12" t="s">
        <v>74</v>
      </c>
      <c r="D524" s="12" t="s">
        <v>148</v>
      </c>
      <c r="E524" s="12" t="s">
        <v>106</v>
      </c>
      <c r="F524" s="12" t="s">
        <v>70</v>
      </c>
      <c r="G524" s="12" t="str">
        <f>VLOOKUP(Table1[[#This Row],[Category]],Code!$C$2:$D$5,2,0)</f>
        <v>F-101</v>
      </c>
      <c r="H524" s="12" t="s">
        <v>82</v>
      </c>
      <c r="I524" s="12" t="s">
        <v>570</v>
      </c>
      <c r="J524" s="12">
        <v>2</v>
      </c>
      <c r="K524" s="12">
        <v>0</v>
      </c>
      <c r="L524" s="13">
        <v>21.097999999999985</v>
      </c>
      <c r="M524" s="12">
        <f>Table1[[#This Row],[Sales]]*Table1[[#This Row],[Discount]]</f>
        <v>0</v>
      </c>
      <c r="N524" s="12">
        <v>210.98</v>
      </c>
      <c r="O524" s="12">
        <f>Table1[[#This Row],[Quantity]]*$N$1</f>
        <v>300</v>
      </c>
      <c r="P524" s="12" t="str" cm="1">
        <f t="array" ref="P524">_xlfn.IFS(Table1[[#This Row],[New_Sales]]&gt;=2000,"A",Table1[[#This Row],[New_Sales]]&gt;=1000,"B",Table1[[#This Row],[New_Sales]]&gt;=500,"C",Table1[[#This Row],[New_Sales]]&gt;=100,"D",Table1[[#This Row],[New_Sales]]&lt;100,"E")</f>
        <v>D</v>
      </c>
    </row>
    <row r="525" spans="1:16">
      <c r="A525" s="12">
        <v>524</v>
      </c>
      <c r="B525" s="12" t="s">
        <v>134</v>
      </c>
      <c r="C525" s="12" t="s">
        <v>67</v>
      </c>
      <c r="D525" s="12" t="s">
        <v>75</v>
      </c>
      <c r="E525" s="12" t="s">
        <v>76</v>
      </c>
      <c r="F525" s="12" t="s">
        <v>90</v>
      </c>
      <c r="G525" s="12" t="str">
        <f>VLOOKUP(Table1[[#This Row],[Category]],Code!$C$2:$D$5,2,0)</f>
        <v>T-103</v>
      </c>
      <c r="H525" s="12" t="s">
        <v>91</v>
      </c>
      <c r="I525" s="12" t="s">
        <v>596</v>
      </c>
      <c r="J525" s="12">
        <v>3</v>
      </c>
      <c r="K525" s="12">
        <v>0.2</v>
      </c>
      <c r="L525" s="13">
        <v>-12.414599999999997</v>
      </c>
      <c r="M525" s="12">
        <f>Table1[[#This Row],[Sales]]*Table1[[#This Row],[Discount]]</f>
        <v>11.035200000000001</v>
      </c>
      <c r="N525" s="12">
        <v>55.176000000000002</v>
      </c>
      <c r="O525" s="12">
        <f>Table1[[#This Row],[Quantity]]*$N$1</f>
        <v>450</v>
      </c>
      <c r="P525" s="12" t="str" cm="1">
        <f t="array" ref="P525">_xlfn.IFS(Table1[[#This Row],[New_Sales]]&gt;=2000,"A",Table1[[#This Row],[New_Sales]]&gt;=1000,"B",Table1[[#This Row],[New_Sales]]&gt;=500,"C",Table1[[#This Row],[New_Sales]]&gt;=100,"D",Table1[[#This Row],[New_Sales]]&lt;100,"E")</f>
        <v>D</v>
      </c>
    </row>
    <row r="526" spans="1:16">
      <c r="A526" s="12">
        <v>525</v>
      </c>
      <c r="B526" s="12" t="s">
        <v>134</v>
      </c>
      <c r="C526" s="12" t="s">
        <v>67</v>
      </c>
      <c r="D526" s="12" t="s">
        <v>75</v>
      </c>
      <c r="E526" s="12" t="s">
        <v>76</v>
      </c>
      <c r="F526" s="12" t="s">
        <v>90</v>
      </c>
      <c r="G526" s="12" t="str">
        <f>VLOOKUP(Table1[[#This Row],[Category]],Code!$C$2:$D$5,2,0)</f>
        <v>T-103</v>
      </c>
      <c r="H526" s="12" t="s">
        <v>123</v>
      </c>
      <c r="I526" s="12" t="s">
        <v>597</v>
      </c>
      <c r="J526" s="12">
        <v>2</v>
      </c>
      <c r="K526" s="12">
        <v>0</v>
      </c>
      <c r="L526" s="13">
        <v>27.166600000000003</v>
      </c>
      <c r="M526" s="12">
        <f>Table1[[#This Row],[Sales]]*Table1[[#This Row],[Discount]]</f>
        <v>0</v>
      </c>
      <c r="N526" s="12">
        <v>66.260000000000005</v>
      </c>
      <c r="O526" s="12">
        <f>Table1[[#This Row],[Quantity]]*$N$1</f>
        <v>300</v>
      </c>
      <c r="P526" s="12" t="str" cm="1">
        <f t="array" ref="P526">_xlfn.IFS(Table1[[#This Row],[New_Sales]]&gt;=2000,"A",Table1[[#This Row],[New_Sales]]&gt;=1000,"B",Table1[[#This Row],[New_Sales]]&gt;=500,"C",Table1[[#This Row],[New_Sales]]&gt;=100,"D",Table1[[#This Row],[New_Sales]]&lt;100,"E")</f>
        <v>D</v>
      </c>
    </row>
    <row r="527" spans="1:16">
      <c r="A527" s="12">
        <v>526</v>
      </c>
      <c r="B527" s="12" t="s">
        <v>80</v>
      </c>
      <c r="C527" s="12" t="s">
        <v>67</v>
      </c>
      <c r="D527" s="12" t="s">
        <v>439</v>
      </c>
      <c r="E527" s="12" t="s">
        <v>120</v>
      </c>
      <c r="F527" s="12" t="s">
        <v>77</v>
      </c>
      <c r="G527" s="12" t="str">
        <f>VLOOKUP(Table1[[#This Row],[Category]],Code!$C$2:$D$5,2,0)</f>
        <v>O-102</v>
      </c>
      <c r="H527" s="12" t="s">
        <v>159</v>
      </c>
      <c r="I527" s="12" t="s">
        <v>245</v>
      </c>
      <c r="J527" s="12">
        <v>5</v>
      </c>
      <c r="K527" s="12">
        <v>0</v>
      </c>
      <c r="L527" s="13">
        <v>10.434000000000001</v>
      </c>
      <c r="M527" s="12">
        <f>Table1[[#This Row],[Sales]]*Table1[[#This Row],[Discount]]</f>
        <v>0</v>
      </c>
      <c r="N527" s="12">
        <v>22.200000000000003</v>
      </c>
      <c r="O527" s="12">
        <f>Table1[[#This Row],[Quantity]]*$N$1</f>
        <v>750</v>
      </c>
      <c r="P527" s="12" t="str" cm="1">
        <f t="array" ref="P527">_xlfn.IFS(Table1[[#This Row],[New_Sales]]&gt;=2000,"A",Table1[[#This Row],[New_Sales]]&gt;=1000,"B",Table1[[#This Row],[New_Sales]]&gt;=500,"C",Table1[[#This Row],[New_Sales]]&gt;=100,"D",Table1[[#This Row],[New_Sales]]&lt;100,"E")</f>
        <v>C</v>
      </c>
    </row>
    <row r="528" spans="1:16">
      <c r="A528" s="12">
        <v>527</v>
      </c>
      <c r="B528" s="12" t="s">
        <v>80</v>
      </c>
      <c r="C528" s="12" t="s">
        <v>104</v>
      </c>
      <c r="D528" s="12" t="s">
        <v>81</v>
      </c>
      <c r="E528" s="12" t="s">
        <v>69</v>
      </c>
      <c r="F528" s="12" t="s">
        <v>70</v>
      </c>
      <c r="G528" s="12" t="str">
        <f>VLOOKUP(Table1[[#This Row],[Category]],Code!$C$2:$D$5,2,0)</f>
        <v>F-101</v>
      </c>
      <c r="H528" s="12" t="s">
        <v>72</v>
      </c>
      <c r="I528" s="12" t="s">
        <v>598</v>
      </c>
      <c r="J528" s="12">
        <v>3</v>
      </c>
      <c r="K528" s="12">
        <v>0.2</v>
      </c>
      <c r="L528" s="13">
        <v>42.746999999999986</v>
      </c>
      <c r="M528" s="12">
        <f>Table1[[#This Row],[Sales]]*Table1[[#This Row],[Discount]]</f>
        <v>136.79040000000003</v>
      </c>
      <c r="N528" s="12">
        <v>683.95200000000011</v>
      </c>
      <c r="O528" s="12">
        <f>Table1[[#This Row],[Quantity]]*$N$1</f>
        <v>450</v>
      </c>
      <c r="P528" s="12" t="str" cm="1">
        <f t="array" ref="P528">_xlfn.IFS(Table1[[#This Row],[New_Sales]]&gt;=2000,"A",Table1[[#This Row],[New_Sales]]&gt;=1000,"B",Table1[[#This Row],[New_Sales]]&gt;=500,"C",Table1[[#This Row],[New_Sales]]&gt;=100,"D",Table1[[#This Row],[New_Sales]]&lt;100,"E")</f>
        <v>D</v>
      </c>
    </row>
    <row r="529" spans="1:16">
      <c r="A529" s="12">
        <v>528</v>
      </c>
      <c r="B529" s="12" t="s">
        <v>80</v>
      </c>
      <c r="C529" s="12" t="s">
        <v>104</v>
      </c>
      <c r="D529" s="12" t="s">
        <v>81</v>
      </c>
      <c r="E529" s="12" t="s">
        <v>69</v>
      </c>
      <c r="F529" s="12" t="s">
        <v>70</v>
      </c>
      <c r="G529" s="12" t="str">
        <f>VLOOKUP(Table1[[#This Row],[Category]],Code!$C$2:$D$5,2,0)</f>
        <v>F-101</v>
      </c>
      <c r="H529" s="12" t="s">
        <v>86</v>
      </c>
      <c r="I529" s="12" t="s">
        <v>410</v>
      </c>
      <c r="J529" s="12">
        <v>3</v>
      </c>
      <c r="K529" s="12">
        <v>0.2</v>
      </c>
      <c r="L529" s="13">
        <v>5.1407999999999916</v>
      </c>
      <c r="M529" s="12">
        <f>Table1[[#This Row],[Sales]]*Table1[[#This Row],[Discount]]</f>
        <v>9.1392000000000007</v>
      </c>
      <c r="N529" s="12">
        <v>45.695999999999998</v>
      </c>
      <c r="O529" s="12">
        <f>Table1[[#This Row],[Quantity]]*$N$1</f>
        <v>450</v>
      </c>
      <c r="P529" s="12" t="str" cm="1">
        <f t="array" ref="P529">_xlfn.IFS(Table1[[#This Row],[New_Sales]]&gt;=2000,"A",Table1[[#This Row],[New_Sales]]&gt;=1000,"B",Table1[[#This Row],[New_Sales]]&gt;=500,"C",Table1[[#This Row],[New_Sales]]&gt;=100,"D",Table1[[#This Row],[New_Sales]]&lt;100,"E")</f>
        <v>D</v>
      </c>
    </row>
    <row r="530" spans="1:16">
      <c r="A530" s="12">
        <v>529</v>
      </c>
      <c r="B530" s="12" t="s">
        <v>80</v>
      </c>
      <c r="C530" s="12" t="s">
        <v>67</v>
      </c>
      <c r="D530" s="12" t="s">
        <v>119</v>
      </c>
      <c r="E530" s="12" t="s">
        <v>120</v>
      </c>
      <c r="F530" s="12" t="s">
        <v>77</v>
      </c>
      <c r="G530" s="12" t="str">
        <f>VLOOKUP(Table1[[#This Row],[Category]],Code!$C$2:$D$5,2,0)</f>
        <v>O-102</v>
      </c>
      <c r="H530" s="12" t="s">
        <v>84</v>
      </c>
      <c r="I530" s="12" t="s">
        <v>599</v>
      </c>
      <c r="J530" s="12">
        <v>3</v>
      </c>
      <c r="K530" s="12">
        <v>0.2</v>
      </c>
      <c r="L530" s="13">
        <v>-7.2672000000000043</v>
      </c>
      <c r="M530" s="12">
        <f>Table1[[#This Row],[Sales]]*Table1[[#This Row],[Discount]]</f>
        <v>7.2672000000000017</v>
      </c>
      <c r="N530" s="12">
        <v>36.336000000000006</v>
      </c>
      <c r="O530" s="12">
        <f>Table1[[#This Row],[Quantity]]*$N$1</f>
        <v>450</v>
      </c>
      <c r="P530" s="12" t="str" cm="1">
        <f t="array" ref="P530">_xlfn.IFS(Table1[[#This Row],[New_Sales]]&gt;=2000,"A",Table1[[#This Row],[New_Sales]]&gt;=1000,"B",Table1[[#This Row],[New_Sales]]&gt;=500,"C",Table1[[#This Row],[New_Sales]]&gt;=100,"D",Table1[[#This Row],[New_Sales]]&lt;100,"E")</f>
        <v>D</v>
      </c>
    </row>
    <row r="531" spans="1:16">
      <c r="A531" s="12">
        <v>530</v>
      </c>
      <c r="B531" s="12" t="s">
        <v>80</v>
      </c>
      <c r="C531" s="12" t="s">
        <v>67</v>
      </c>
      <c r="D531" s="12" t="s">
        <v>119</v>
      </c>
      <c r="E531" s="12" t="s">
        <v>120</v>
      </c>
      <c r="F531" s="12" t="s">
        <v>77</v>
      </c>
      <c r="G531" s="12" t="str">
        <f>VLOOKUP(Table1[[#This Row],[Category]],Code!$C$2:$D$5,2,0)</f>
        <v>O-102</v>
      </c>
      <c r="H531" s="12" t="s">
        <v>251</v>
      </c>
      <c r="I531" s="12" t="s">
        <v>600</v>
      </c>
      <c r="J531" s="12">
        <v>1</v>
      </c>
      <c r="K531" s="12">
        <v>0.2</v>
      </c>
      <c r="L531" s="13">
        <v>-149.9058</v>
      </c>
      <c r="M531" s="12">
        <f>Table1[[#This Row],[Sales]]*Table1[[#This Row],[Discount]]</f>
        <v>133.24960000000002</v>
      </c>
      <c r="N531" s="12">
        <v>666.24800000000005</v>
      </c>
      <c r="O531" s="12">
        <f>Table1[[#This Row],[Quantity]]*$N$1</f>
        <v>150</v>
      </c>
      <c r="P531" s="12" t="str" cm="1">
        <f t="array" ref="P531">_xlfn.IFS(Table1[[#This Row],[New_Sales]]&gt;=2000,"A",Table1[[#This Row],[New_Sales]]&gt;=1000,"B",Table1[[#This Row],[New_Sales]]&gt;=500,"C",Table1[[#This Row],[New_Sales]]&gt;=100,"D",Table1[[#This Row],[New_Sales]]&lt;100,"E")</f>
        <v>D</v>
      </c>
    </row>
    <row r="532" spans="1:16">
      <c r="A532" s="12">
        <v>531</v>
      </c>
      <c r="B532" s="12" t="s">
        <v>80</v>
      </c>
      <c r="C532" s="12" t="s">
        <v>67</v>
      </c>
      <c r="D532" s="12" t="s">
        <v>119</v>
      </c>
      <c r="E532" s="12" t="s">
        <v>120</v>
      </c>
      <c r="F532" s="12" t="s">
        <v>77</v>
      </c>
      <c r="G532" s="12" t="str">
        <f>VLOOKUP(Table1[[#This Row],[Category]],Code!$C$2:$D$5,2,0)</f>
        <v>O-102</v>
      </c>
      <c r="H532" s="12" t="s">
        <v>128</v>
      </c>
      <c r="I532" s="12" t="s">
        <v>601</v>
      </c>
      <c r="J532" s="12">
        <v>6</v>
      </c>
      <c r="K532" s="12">
        <v>0.2</v>
      </c>
      <c r="L532" s="13">
        <v>19.692</v>
      </c>
      <c r="M532" s="12">
        <f>Table1[[#This Row],[Sales]]*Table1[[#This Row],[Discount]]</f>
        <v>10.502400000000002</v>
      </c>
      <c r="N532" s="12">
        <v>52.512</v>
      </c>
      <c r="O532" s="12">
        <f>Table1[[#This Row],[Quantity]]*$N$1</f>
        <v>900</v>
      </c>
      <c r="P532" s="12" t="str" cm="1">
        <f t="array" ref="P532">_xlfn.IFS(Table1[[#This Row],[New_Sales]]&gt;=2000,"A",Table1[[#This Row],[New_Sales]]&gt;=1000,"B",Table1[[#This Row],[New_Sales]]&gt;=500,"C",Table1[[#This Row],[New_Sales]]&gt;=100,"D",Table1[[#This Row],[New_Sales]]&lt;100,"E")</f>
        <v>C</v>
      </c>
    </row>
    <row r="533" spans="1:16">
      <c r="A533" s="12">
        <v>532</v>
      </c>
      <c r="B533" s="12" t="s">
        <v>66</v>
      </c>
      <c r="C533" s="12" t="s">
        <v>74</v>
      </c>
      <c r="D533" s="12" t="s">
        <v>75</v>
      </c>
      <c r="E533" s="12" t="s">
        <v>76</v>
      </c>
      <c r="F533" s="12" t="s">
        <v>70</v>
      </c>
      <c r="G533" s="12" t="str">
        <f>VLOOKUP(Table1[[#This Row],[Category]],Code!$C$2:$D$5,2,0)</f>
        <v>F-101</v>
      </c>
      <c r="H533" s="12" t="s">
        <v>72</v>
      </c>
      <c r="I533" s="12" t="s">
        <v>602</v>
      </c>
      <c r="J533" s="12">
        <v>1</v>
      </c>
      <c r="K533" s="12">
        <v>0.2</v>
      </c>
      <c r="L533" s="13">
        <v>11.919999999999987</v>
      </c>
      <c r="M533" s="12">
        <f>Table1[[#This Row],[Sales]]*Table1[[#This Row],[Discount]]</f>
        <v>38.144000000000005</v>
      </c>
      <c r="N533" s="12">
        <v>190.72000000000003</v>
      </c>
      <c r="O533" s="12">
        <f>Table1[[#This Row],[Quantity]]*$N$1</f>
        <v>150</v>
      </c>
      <c r="P533" s="12" t="str" cm="1">
        <f t="array" ref="P533">_xlfn.IFS(Table1[[#This Row],[New_Sales]]&gt;=2000,"A",Table1[[#This Row],[New_Sales]]&gt;=1000,"B",Table1[[#This Row],[New_Sales]]&gt;=500,"C",Table1[[#This Row],[New_Sales]]&gt;=100,"D",Table1[[#This Row],[New_Sales]]&lt;100,"E")</f>
        <v>D</v>
      </c>
    </row>
    <row r="534" spans="1:16">
      <c r="A534" s="12">
        <v>533</v>
      </c>
      <c r="B534" s="12" t="s">
        <v>80</v>
      </c>
      <c r="C534" s="12" t="s">
        <v>67</v>
      </c>
      <c r="D534" s="12" t="s">
        <v>75</v>
      </c>
      <c r="E534" s="12" t="s">
        <v>76</v>
      </c>
      <c r="F534" s="12" t="s">
        <v>70</v>
      </c>
      <c r="G534" s="12" t="str">
        <f>VLOOKUP(Table1[[#This Row],[Category]],Code!$C$2:$D$5,2,0)</f>
        <v>F-101</v>
      </c>
      <c r="H534" s="12" t="s">
        <v>86</v>
      </c>
      <c r="I534" s="12" t="s">
        <v>603</v>
      </c>
      <c r="J534" s="12">
        <v>3</v>
      </c>
      <c r="K534" s="12">
        <v>0</v>
      </c>
      <c r="L534" s="13">
        <v>2.3969999999999985</v>
      </c>
      <c r="M534" s="12">
        <f>Table1[[#This Row],[Sales]]*Table1[[#This Row],[Discount]]</f>
        <v>0</v>
      </c>
      <c r="N534" s="12">
        <v>47.94</v>
      </c>
      <c r="O534" s="12">
        <f>Table1[[#This Row],[Quantity]]*$N$1</f>
        <v>450</v>
      </c>
      <c r="P534" s="12" t="str" cm="1">
        <f t="array" ref="P534">_xlfn.IFS(Table1[[#This Row],[New_Sales]]&gt;=2000,"A",Table1[[#This Row],[New_Sales]]&gt;=1000,"B",Table1[[#This Row],[New_Sales]]&gt;=500,"C",Table1[[#This Row],[New_Sales]]&gt;=100,"D",Table1[[#This Row],[New_Sales]]&lt;100,"E")</f>
        <v>D</v>
      </c>
    </row>
    <row r="535" spans="1:16">
      <c r="A535" s="12">
        <v>534</v>
      </c>
      <c r="B535" s="12" t="s">
        <v>66</v>
      </c>
      <c r="C535" s="12" t="s">
        <v>67</v>
      </c>
      <c r="D535" s="12" t="s">
        <v>188</v>
      </c>
      <c r="E535" s="12" t="s">
        <v>69</v>
      </c>
      <c r="F535" s="12" t="s">
        <v>90</v>
      </c>
      <c r="G535" s="12" t="str">
        <f>VLOOKUP(Table1[[#This Row],[Category]],Code!$C$2:$D$5,2,0)</f>
        <v>T-103</v>
      </c>
      <c r="H535" s="12" t="s">
        <v>91</v>
      </c>
      <c r="I535" s="12" t="s">
        <v>604</v>
      </c>
      <c r="J535" s="12">
        <v>5</v>
      </c>
      <c r="K535" s="12">
        <v>0</v>
      </c>
      <c r="L535" s="13">
        <v>274.38600000000008</v>
      </c>
      <c r="M535" s="12">
        <f>Table1[[#This Row],[Sales]]*Table1[[#This Row],[Discount]]</f>
        <v>0</v>
      </c>
      <c r="N535" s="12">
        <v>979.95</v>
      </c>
      <c r="O535" s="12">
        <f>Table1[[#This Row],[Quantity]]*$N$1</f>
        <v>750</v>
      </c>
      <c r="P535" s="12" t="str" cm="1">
        <f t="array" ref="P535">_xlfn.IFS(Table1[[#This Row],[New_Sales]]&gt;=2000,"A",Table1[[#This Row],[New_Sales]]&gt;=1000,"B",Table1[[#This Row],[New_Sales]]&gt;=500,"C",Table1[[#This Row],[New_Sales]]&gt;=100,"D",Table1[[#This Row],[New_Sales]]&lt;100,"E")</f>
        <v>C</v>
      </c>
    </row>
    <row r="536" spans="1:16">
      <c r="A536" s="12">
        <v>535</v>
      </c>
      <c r="B536" s="12" t="s">
        <v>66</v>
      </c>
      <c r="C536" s="12" t="s">
        <v>67</v>
      </c>
      <c r="D536" s="12" t="s">
        <v>188</v>
      </c>
      <c r="E536" s="12" t="s">
        <v>69</v>
      </c>
      <c r="F536" s="12" t="s">
        <v>77</v>
      </c>
      <c r="G536" s="12" t="str">
        <f>VLOOKUP(Table1[[#This Row],[Category]],Code!$C$2:$D$5,2,0)</f>
        <v>O-102</v>
      </c>
      <c r="H536" s="12" t="s">
        <v>93</v>
      </c>
      <c r="I536" s="12" t="s">
        <v>374</v>
      </c>
      <c r="J536" s="12">
        <v>5</v>
      </c>
      <c r="K536" s="12">
        <v>0</v>
      </c>
      <c r="L536" s="13">
        <v>11.375</v>
      </c>
      <c r="M536" s="12">
        <f>Table1[[#This Row],[Sales]]*Table1[[#This Row],[Discount]]</f>
        <v>0</v>
      </c>
      <c r="N536" s="12">
        <v>22.75</v>
      </c>
      <c r="O536" s="12">
        <f>Table1[[#This Row],[Quantity]]*$N$1</f>
        <v>750</v>
      </c>
      <c r="P536" s="12" t="str" cm="1">
        <f t="array" ref="P536">_xlfn.IFS(Table1[[#This Row],[New_Sales]]&gt;=2000,"A",Table1[[#This Row],[New_Sales]]&gt;=1000,"B",Table1[[#This Row],[New_Sales]]&gt;=500,"C",Table1[[#This Row],[New_Sales]]&gt;=100,"D",Table1[[#This Row],[New_Sales]]&lt;100,"E")</f>
        <v>C</v>
      </c>
    </row>
    <row r="537" spans="1:16">
      <c r="A537" s="12">
        <v>536</v>
      </c>
      <c r="B537" s="12" t="s">
        <v>80</v>
      </c>
      <c r="C537" s="12" t="s">
        <v>67</v>
      </c>
      <c r="D537" s="12" t="s">
        <v>173</v>
      </c>
      <c r="E537" s="12" t="s">
        <v>76</v>
      </c>
      <c r="F537" s="12" t="s">
        <v>77</v>
      </c>
      <c r="G537" s="12" t="str">
        <f>VLOOKUP(Table1[[#This Row],[Category]],Code!$C$2:$D$5,2,0)</f>
        <v>O-102</v>
      </c>
      <c r="H537" s="12" t="s">
        <v>84</v>
      </c>
      <c r="I537" s="12" t="s">
        <v>605</v>
      </c>
      <c r="J537" s="12">
        <v>2</v>
      </c>
      <c r="K537" s="12">
        <v>0.2</v>
      </c>
      <c r="L537" s="13">
        <v>1.4672000000000001</v>
      </c>
      <c r="M537" s="12">
        <f>Table1[[#This Row],[Sales]]*Table1[[#This Row],[Discount]]</f>
        <v>3.3536000000000001</v>
      </c>
      <c r="N537" s="12">
        <v>16.768000000000001</v>
      </c>
      <c r="O537" s="12">
        <f>Table1[[#This Row],[Quantity]]*$N$1</f>
        <v>300</v>
      </c>
      <c r="P537" s="12" t="str" cm="1">
        <f t="array" ref="P537">_xlfn.IFS(Table1[[#This Row],[New_Sales]]&gt;=2000,"A",Table1[[#This Row],[New_Sales]]&gt;=1000,"B",Table1[[#This Row],[New_Sales]]&gt;=500,"C",Table1[[#This Row],[New_Sales]]&gt;=100,"D",Table1[[#This Row],[New_Sales]]&lt;100,"E")</f>
        <v>D</v>
      </c>
    </row>
    <row r="538" spans="1:16">
      <c r="A538" s="12">
        <v>537</v>
      </c>
      <c r="B538" s="12" t="s">
        <v>66</v>
      </c>
      <c r="C538" s="12" t="s">
        <v>67</v>
      </c>
      <c r="D538" s="12" t="s">
        <v>141</v>
      </c>
      <c r="E538" s="12" t="s">
        <v>106</v>
      </c>
      <c r="F538" s="12" t="s">
        <v>77</v>
      </c>
      <c r="G538" s="12" t="str">
        <f>VLOOKUP(Table1[[#This Row],[Category]],Code!$C$2:$D$5,2,0)</f>
        <v>O-102</v>
      </c>
      <c r="H538" s="12" t="s">
        <v>93</v>
      </c>
      <c r="I538" s="12" t="s">
        <v>606</v>
      </c>
      <c r="J538" s="12">
        <v>7</v>
      </c>
      <c r="K538" s="12">
        <v>0.8</v>
      </c>
      <c r="L538" s="13">
        <v>-68.185600000000022</v>
      </c>
      <c r="M538" s="12">
        <f>Table1[[#This Row],[Sales]]*Table1[[#This Row],[Discount]]</f>
        <v>34.092799999999997</v>
      </c>
      <c r="N538" s="12">
        <v>42.615999999999993</v>
      </c>
      <c r="O538" s="12">
        <f>Table1[[#This Row],[Quantity]]*$N$1</f>
        <v>1050</v>
      </c>
      <c r="P538" s="12" t="str" cm="1">
        <f t="array" ref="P538">_xlfn.IFS(Table1[[#This Row],[New_Sales]]&gt;=2000,"A",Table1[[#This Row],[New_Sales]]&gt;=1000,"B",Table1[[#This Row],[New_Sales]]&gt;=500,"C",Table1[[#This Row],[New_Sales]]&gt;=100,"D",Table1[[#This Row],[New_Sales]]&lt;100,"E")</f>
        <v>B</v>
      </c>
    </row>
    <row r="539" spans="1:16">
      <c r="A539" s="12">
        <v>538</v>
      </c>
      <c r="B539" s="12" t="s">
        <v>80</v>
      </c>
      <c r="C539" s="12" t="s">
        <v>104</v>
      </c>
      <c r="D539" s="12" t="s">
        <v>158</v>
      </c>
      <c r="E539" s="12" t="s">
        <v>120</v>
      </c>
      <c r="F539" s="12" t="s">
        <v>77</v>
      </c>
      <c r="G539" s="12" t="str">
        <f>VLOOKUP(Table1[[#This Row],[Category]],Code!$C$2:$D$5,2,0)</f>
        <v>O-102</v>
      </c>
      <c r="H539" s="12" t="s">
        <v>93</v>
      </c>
      <c r="I539" s="12" t="s">
        <v>607</v>
      </c>
      <c r="J539" s="12">
        <v>4</v>
      </c>
      <c r="K539" s="12">
        <v>0.2</v>
      </c>
      <c r="L539" s="13">
        <v>3.359999999999999</v>
      </c>
      <c r="M539" s="12">
        <f>Table1[[#This Row],[Sales]]*Table1[[#This Row],[Discount]]</f>
        <v>2.1504000000000003</v>
      </c>
      <c r="N539" s="12">
        <v>10.752000000000001</v>
      </c>
      <c r="O539" s="12">
        <f>Table1[[#This Row],[Quantity]]*$N$1</f>
        <v>600</v>
      </c>
      <c r="P539" s="12" t="str" cm="1">
        <f t="array" ref="P539">_xlfn.IFS(Table1[[#This Row],[New_Sales]]&gt;=2000,"A",Table1[[#This Row],[New_Sales]]&gt;=1000,"B",Table1[[#This Row],[New_Sales]]&gt;=500,"C",Table1[[#This Row],[New_Sales]]&gt;=100,"D",Table1[[#This Row],[New_Sales]]&lt;100,"E")</f>
        <v>C</v>
      </c>
    </row>
    <row r="540" spans="1:16">
      <c r="A540" s="12">
        <v>539</v>
      </c>
      <c r="B540" s="12" t="s">
        <v>80</v>
      </c>
      <c r="C540" s="12" t="s">
        <v>67</v>
      </c>
      <c r="D540" s="12" t="s">
        <v>68</v>
      </c>
      <c r="E540" s="12" t="s">
        <v>69</v>
      </c>
      <c r="F540" s="12" t="s">
        <v>77</v>
      </c>
      <c r="G540" s="12" t="str">
        <f>VLOOKUP(Table1[[#This Row],[Category]],Code!$C$2:$D$5,2,0)</f>
        <v>O-102</v>
      </c>
      <c r="H540" s="12" t="s">
        <v>95</v>
      </c>
      <c r="I540" s="12" t="s">
        <v>608</v>
      </c>
      <c r="J540" s="12">
        <v>3</v>
      </c>
      <c r="K540" s="12">
        <v>0</v>
      </c>
      <c r="L540" s="13">
        <v>41.293800000000005</v>
      </c>
      <c r="M540" s="12">
        <f>Table1[[#This Row],[Sales]]*Table1[[#This Row],[Discount]]</f>
        <v>0</v>
      </c>
      <c r="N540" s="12">
        <v>152.94</v>
      </c>
      <c r="O540" s="12">
        <f>Table1[[#This Row],[Quantity]]*$N$1</f>
        <v>450</v>
      </c>
      <c r="P540" s="12" t="str" cm="1">
        <f t="array" ref="P540">_xlfn.IFS(Table1[[#This Row],[New_Sales]]&gt;=2000,"A",Table1[[#This Row],[New_Sales]]&gt;=1000,"B",Table1[[#This Row],[New_Sales]]&gt;=500,"C",Table1[[#This Row],[New_Sales]]&gt;=100,"D",Table1[[#This Row],[New_Sales]]&lt;100,"E")</f>
        <v>D</v>
      </c>
    </row>
    <row r="541" spans="1:16">
      <c r="A541" s="12">
        <v>540</v>
      </c>
      <c r="B541" s="12" t="s">
        <v>80</v>
      </c>
      <c r="C541" s="12" t="s">
        <v>67</v>
      </c>
      <c r="D541" s="12" t="s">
        <v>68</v>
      </c>
      <c r="E541" s="12" t="s">
        <v>69</v>
      </c>
      <c r="F541" s="12" t="s">
        <v>70</v>
      </c>
      <c r="G541" s="12" t="str">
        <f>VLOOKUP(Table1[[#This Row],[Category]],Code!$C$2:$D$5,2,0)</f>
        <v>F-101</v>
      </c>
      <c r="H541" s="12" t="s">
        <v>72</v>
      </c>
      <c r="I541" s="12" t="s">
        <v>609</v>
      </c>
      <c r="J541" s="12">
        <v>4</v>
      </c>
      <c r="K541" s="12">
        <v>0</v>
      </c>
      <c r="L541" s="13">
        <v>70.980000000000018</v>
      </c>
      <c r="M541" s="12">
        <f>Table1[[#This Row],[Sales]]*Table1[[#This Row],[Discount]]</f>
        <v>0</v>
      </c>
      <c r="N541" s="12">
        <v>283.92</v>
      </c>
      <c r="O541" s="12">
        <f>Table1[[#This Row],[Quantity]]*$N$1</f>
        <v>600</v>
      </c>
      <c r="P541" s="12" t="str" cm="1">
        <f t="array" ref="P541">_xlfn.IFS(Table1[[#This Row],[New_Sales]]&gt;=2000,"A",Table1[[#This Row],[New_Sales]]&gt;=1000,"B",Table1[[#This Row],[New_Sales]]&gt;=500,"C",Table1[[#This Row],[New_Sales]]&gt;=100,"D",Table1[[#This Row],[New_Sales]]&lt;100,"E")</f>
        <v>C</v>
      </c>
    </row>
    <row r="542" spans="1:16">
      <c r="A542" s="12">
        <v>541</v>
      </c>
      <c r="B542" s="12" t="s">
        <v>134</v>
      </c>
      <c r="C542" s="12" t="s">
        <v>67</v>
      </c>
      <c r="D542" s="12" t="s">
        <v>109</v>
      </c>
      <c r="E542" s="12" t="s">
        <v>106</v>
      </c>
      <c r="F542" s="12" t="s">
        <v>90</v>
      </c>
      <c r="G542" s="12" t="str">
        <f>VLOOKUP(Table1[[#This Row],[Category]],Code!$C$2:$D$5,2,0)</f>
        <v>T-103</v>
      </c>
      <c r="H542" s="12" t="s">
        <v>123</v>
      </c>
      <c r="I542" s="12" t="s">
        <v>610</v>
      </c>
      <c r="J542" s="12">
        <v>6</v>
      </c>
      <c r="K542" s="12">
        <v>0</v>
      </c>
      <c r="L542" s="13">
        <v>206.31600000000006</v>
      </c>
      <c r="M542" s="12">
        <f>Table1[[#This Row],[Sales]]*Table1[[#This Row],[Discount]]</f>
        <v>0</v>
      </c>
      <c r="N542" s="12">
        <v>468.90000000000003</v>
      </c>
      <c r="O542" s="12">
        <f>Table1[[#This Row],[Quantity]]*$N$1</f>
        <v>900</v>
      </c>
      <c r="P542" s="12" t="str" cm="1">
        <f t="array" ref="P542">_xlfn.IFS(Table1[[#This Row],[New_Sales]]&gt;=2000,"A",Table1[[#This Row],[New_Sales]]&gt;=1000,"B",Table1[[#This Row],[New_Sales]]&gt;=500,"C",Table1[[#This Row],[New_Sales]]&gt;=100,"D",Table1[[#This Row],[New_Sales]]&lt;100,"E")</f>
        <v>C</v>
      </c>
    </row>
    <row r="543" spans="1:16">
      <c r="A543" s="12">
        <v>542</v>
      </c>
      <c r="B543" s="12" t="s">
        <v>134</v>
      </c>
      <c r="C543" s="12" t="s">
        <v>74</v>
      </c>
      <c r="D543" s="12" t="s">
        <v>173</v>
      </c>
      <c r="E543" s="12" t="s">
        <v>76</v>
      </c>
      <c r="F543" s="12" t="s">
        <v>90</v>
      </c>
      <c r="G543" s="12" t="str">
        <f>VLOOKUP(Table1[[#This Row],[Category]],Code!$C$2:$D$5,2,0)</f>
        <v>T-103</v>
      </c>
      <c r="H543" s="12" t="s">
        <v>91</v>
      </c>
      <c r="I543" s="12" t="s">
        <v>611</v>
      </c>
      <c r="J543" s="12">
        <v>8</v>
      </c>
      <c r="K543" s="12">
        <v>0.2</v>
      </c>
      <c r="L543" s="13">
        <v>38.086400000000026</v>
      </c>
      <c r="M543" s="12">
        <f>Table1[[#This Row],[Sales]]*Table1[[#This Row],[Discount]]</f>
        <v>76.172800000000009</v>
      </c>
      <c r="N543" s="12">
        <v>380.86400000000003</v>
      </c>
      <c r="O543" s="12">
        <f>Table1[[#This Row],[Quantity]]*$N$1</f>
        <v>1200</v>
      </c>
      <c r="P543" s="12" t="str" cm="1">
        <f t="array" ref="P543">_xlfn.IFS(Table1[[#This Row],[New_Sales]]&gt;=2000,"A",Table1[[#This Row],[New_Sales]]&gt;=1000,"B",Table1[[#This Row],[New_Sales]]&gt;=500,"C",Table1[[#This Row],[New_Sales]]&gt;=100,"D",Table1[[#This Row],[New_Sales]]&lt;100,"E")</f>
        <v>B</v>
      </c>
    </row>
    <row r="544" spans="1:16">
      <c r="A544" s="12">
        <v>543</v>
      </c>
      <c r="B544" s="12" t="s">
        <v>80</v>
      </c>
      <c r="C544" s="12" t="s">
        <v>67</v>
      </c>
      <c r="D544" s="12" t="s">
        <v>226</v>
      </c>
      <c r="E544" s="12" t="s">
        <v>120</v>
      </c>
      <c r="F544" s="12" t="s">
        <v>77</v>
      </c>
      <c r="G544" s="12" t="str">
        <f>VLOOKUP(Table1[[#This Row],[Category]],Code!$C$2:$D$5,2,0)</f>
        <v>O-102</v>
      </c>
      <c r="H544" s="12" t="s">
        <v>84</v>
      </c>
      <c r="I544" s="12" t="s">
        <v>567</v>
      </c>
      <c r="J544" s="12">
        <v>9</v>
      </c>
      <c r="K544" s="12">
        <v>0.2</v>
      </c>
      <c r="L544" s="13">
        <v>-145.52460000000002</v>
      </c>
      <c r="M544" s="12">
        <f>Table1[[#This Row],[Sales]]*Table1[[#This Row],[Discount]]</f>
        <v>129.35520000000002</v>
      </c>
      <c r="N544" s="12">
        <v>646.77600000000007</v>
      </c>
      <c r="O544" s="12">
        <f>Table1[[#This Row],[Quantity]]*$N$1</f>
        <v>1350</v>
      </c>
      <c r="P544" s="12" t="str" cm="1">
        <f t="array" ref="P544">_xlfn.IFS(Table1[[#This Row],[New_Sales]]&gt;=2000,"A",Table1[[#This Row],[New_Sales]]&gt;=1000,"B",Table1[[#This Row],[New_Sales]]&gt;=500,"C",Table1[[#This Row],[New_Sales]]&gt;=100,"D",Table1[[#This Row],[New_Sales]]&lt;100,"E")</f>
        <v>B</v>
      </c>
    </row>
    <row r="545" spans="1:16">
      <c r="A545" s="12">
        <v>544</v>
      </c>
      <c r="B545" s="12" t="s">
        <v>80</v>
      </c>
      <c r="C545" s="12" t="s">
        <v>67</v>
      </c>
      <c r="D545" s="12" t="s">
        <v>105</v>
      </c>
      <c r="E545" s="12" t="s">
        <v>106</v>
      </c>
      <c r="F545" s="12" t="s">
        <v>90</v>
      </c>
      <c r="G545" s="12" t="str">
        <f>VLOOKUP(Table1[[#This Row],[Category]],Code!$C$2:$D$5,2,0)</f>
        <v>T-103</v>
      </c>
      <c r="H545" s="12" t="s">
        <v>123</v>
      </c>
      <c r="I545" s="12" t="s">
        <v>612</v>
      </c>
      <c r="J545" s="12">
        <v>2</v>
      </c>
      <c r="K545" s="12">
        <v>0.2</v>
      </c>
      <c r="L545" s="13">
        <v>7.263999999999994</v>
      </c>
      <c r="M545" s="12">
        <f>Table1[[#This Row],[Sales]]*Table1[[#This Row],[Discount]]</f>
        <v>11.622400000000001</v>
      </c>
      <c r="N545" s="12">
        <v>58.112000000000002</v>
      </c>
      <c r="O545" s="12">
        <f>Table1[[#This Row],[Quantity]]*$N$1</f>
        <v>300</v>
      </c>
      <c r="P545" s="12" t="str" cm="1">
        <f t="array" ref="P545">_xlfn.IFS(Table1[[#This Row],[New_Sales]]&gt;=2000,"A",Table1[[#This Row],[New_Sales]]&gt;=1000,"B",Table1[[#This Row],[New_Sales]]&gt;=500,"C",Table1[[#This Row],[New_Sales]]&gt;=100,"D",Table1[[#This Row],[New_Sales]]&lt;100,"E")</f>
        <v>D</v>
      </c>
    </row>
    <row r="546" spans="1:16">
      <c r="A546" s="12">
        <v>545</v>
      </c>
      <c r="B546" s="12" t="s">
        <v>80</v>
      </c>
      <c r="C546" s="12" t="s">
        <v>67</v>
      </c>
      <c r="D546" s="12" t="s">
        <v>105</v>
      </c>
      <c r="E546" s="12" t="s">
        <v>106</v>
      </c>
      <c r="F546" s="12" t="s">
        <v>90</v>
      </c>
      <c r="G546" s="12" t="str">
        <f>VLOOKUP(Table1[[#This Row],[Category]],Code!$C$2:$D$5,2,0)</f>
        <v>T-103</v>
      </c>
      <c r="H546" s="12" t="s">
        <v>91</v>
      </c>
      <c r="I546" s="12" t="s">
        <v>613</v>
      </c>
      <c r="J546" s="12">
        <v>1</v>
      </c>
      <c r="K546" s="12">
        <v>0.2</v>
      </c>
      <c r="L546" s="13">
        <v>6.2995000000000019</v>
      </c>
      <c r="M546" s="12">
        <f>Table1[[#This Row],[Sales]]*Table1[[#This Row],[Discount]]</f>
        <v>20.1584</v>
      </c>
      <c r="N546" s="12">
        <v>100.792</v>
      </c>
      <c r="O546" s="12">
        <f>Table1[[#This Row],[Quantity]]*$N$1</f>
        <v>150</v>
      </c>
      <c r="P546" s="12" t="str" cm="1">
        <f t="array" ref="P546">_xlfn.IFS(Table1[[#This Row],[New_Sales]]&gt;=2000,"A",Table1[[#This Row],[New_Sales]]&gt;=1000,"B",Table1[[#This Row],[New_Sales]]&gt;=500,"C",Table1[[#This Row],[New_Sales]]&gt;=100,"D",Table1[[#This Row],[New_Sales]]&lt;100,"E")</f>
        <v>D</v>
      </c>
    </row>
    <row r="547" spans="1:16">
      <c r="A547" s="12">
        <v>546</v>
      </c>
      <c r="B547" s="12" t="s">
        <v>80</v>
      </c>
      <c r="C547" s="12" t="s">
        <v>67</v>
      </c>
      <c r="D547" s="12" t="s">
        <v>105</v>
      </c>
      <c r="E547" s="12" t="s">
        <v>106</v>
      </c>
      <c r="F547" s="12" t="s">
        <v>70</v>
      </c>
      <c r="G547" s="12" t="str">
        <f>VLOOKUP(Table1[[#This Row],[Category]],Code!$C$2:$D$5,2,0)</f>
        <v>F-101</v>
      </c>
      <c r="H547" s="12" t="s">
        <v>86</v>
      </c>
      <c r="I547" s="12" t="s">
        <v>614</v>
      </c>
      <c r="J547" s="12">
        <v>4</v>
      </c>
      <c r="K547" s="12">
        <v>0.6</v>
      </c>
      <c r="L547" s="13">
        <v>-84.292799999999986</v>
      </c>
      <c r="M547" s="12">
        <f>Table1[[#This Row],[Sales]]*Table1[[#This Row],[Discount]]</f>
        <v>39.667200000000001</v>
      </c>
      <c r="N547" s="12">
        <v>66.112000000000009</v>
      </c>
      <c r="O547" s="12">
        <f>Table1[[#This Row],[Quantity]]*$N$1</f>
        <v>600</v>
      </c>
      <c r="P547" s="12" t="str" cm="1">
        <f t="array" ref="P547">_xlfn.IFS(Table1[[#This Row],[New_Sales]]&gt;=2000,"A",Table1[[#This Row],[New_Sales]]&gt;=1000,"B",Table1[[#This Row],[New_Sales]]&gt;=500,"C",Table1[[#This Row],[New_Sales]]&gt;=100,"D",Table1[[#This Row],[New_Sales]]&lt;100,"E")</f>
        <v>C</v>
      </c>
    </row>
    <row r="548" spans="1:16">
      <c r="A548" s="12">
        <v>547</v>
      </c>
      <c r="B548" s="12" t="s">
        <v>134</v>
      </c>
      <c r="C548" s="12" t="s">
        <v>104</v>
      </c>
      <c r="D548" s="12" t="s">
        <v>158</v>
      </c>
      <c r="E548" s="12" t="s">
        <v>120</v>
      </c>
      <c r="F548" s="12" t="s">
        <v>77</v>
      </c>
      <c r="G548" s="12" t="str">
        <f>VLOOKUP(Table1[[#This Row],[Category]],Code!$C$2:$D$5,2,0)</f>
        <v>O-102</v>
      </c>
      <c r="H548" s="12" t="s">
        <v>93</v>
      </c>
      <c r="I548" s="12" t="s">
        <v>615</v>
      </c>
      <c r="J548" s="12">
        <v>6</v>
      </c>
      <c r="K548" s="12">
        <v>0.2</v>
      </c>
      <c r="L548" s="13">
        <v>13.931999999999999</v>
      </c>
      <c r="M548" s="12">
        <f>Table1[[#This Row],[Sales]]*Table1[[#This Row],[Discount]]</f>
        <v>8.2560000000000002</v>
      </c>
      <c r="N548" s="12">
        <v>41.28</v>
      </c>
      <c r="O548" s="12">
        <f>Table1[[#This Row],[Quantity]]*$N$1</f>
        <v>900</v>
      </c>
      <c r="P548" s="12" t="str" cm="1">
        <f t="array" ref="P548">_xlfn.IFS(Table1[[#This Row],[New_Sales]]&gt;=2000,"A",Table1[[#This Row],[New_Sales]]&gt;=1000,"B",Table1[[#This Row],[New_Sales]]&gt;=500,"C",Table1[[#This Row],[New_Sales]]&gt;=100,"D",Table1[[#This Row],[New_Sales]]&lt;100,"E")</f>
        <v>C</v>
      </c>
    </row>
    <row r="549" spans="1:16">
      <c r="A549" s="12">
        <v>548</v>
      </c>
      <c r="B549" s="12" t="s">
        <v>134</v>
      </c>
      <c r="C549" s="12" t="s">
        <v>104</v>
      </c>
      <c r="D549" s="12" t="s">
        <v>158</v>
      </c>
      <c r="E549" s="12" t="s">
        <v>120</v>
      </c>
      <c r="F549" s="12" t="s">
        <v>77</v>
      </c>
      <c r="G549" s="12" t="str">
        <f>VLOOKUP(Table1[[#This Row],[Category]],Code!$C$2:$D$5,2,0)</f>
        <v>O-102</v>
      </c>
      <c r="H549" s="12" t="s">
        <v>100</v>
      </c>
      <c r="I549" s="12" t="s">
        <v>616</v>
      </c>
      <c r="J549" s="12">
        <v>2</v>
      </c>
      <c r="K549" s="12">
        <v>0</v>
      </c>
      <c r="L549" s="13">
        <v>6.4127999999999998</v>
      </c>
      <c r="M549" s="12">
        <f>Table1[[#This Row],[Sales]]*Table1[[#This Row],[Discount]]</f>
        <v>0</v>
      </c>
      <c r="N549" s="12">
        <v>13.36</v>
      </c>
      <c r="O549" s="12">
        <f>Table1[[#This Row],[Quantity]]*$N$1</f>
        <v>300</v>
      </c>
      <c r="P549" s="12" t="str" cm="1">
        <f t="array" ref="P549">_xlfn.IFS(Table1[[#This Row],[New_Sales]]&gt;=2000,"A",Table1[[#This Row],[New_Sales]]&gt;=1000,"B",Table1[[#This Row],[New_Sales]]&gt;=500,"C",Table1[[#This Row],[New_Sales]]&gt;=100,"D",Table1[[#This Row],[New_Sales]]&lt;100,"E")</f>
        <v>D</v>
      </c>
    </row>
    <row r="550" spans="1:16">
      <c r="A550" s="12">
        <v>549</v>
      </c>
      <c r="B550" s="12" t="s">
        <v>66</v>
      </c>
      <c r="C550" s="12" t="s">
        <v>74</v>
      </c>
      <c r="D550" s="12" t="s">
        <v>141</v>
      </c>
      <c r="E550" s="12" t="s">
        <v>106</v>
      </c>
      <c r="F550" s="12" t="s">
        <v>77</v>
      </c>
      <c r="G550" s="12" t="str">
        <f>VLOOKUP(Table1[[#This Row],[Category]],Code!$C$2:$D$5,2,0)</f>
        <v>O-102</v>
      </c>
      <c r="H550" s="12" t="s">
        <v>84</v>
      </c>
      <c r="I550" s="12" t="s">
        <v>162</v>
      </c>
      <c r="J550" s="12">
        <v>9</v>
      </c>
      <c r="K550" s="12">
        <v>0.2</v>
      </c>
      <c r="L550" s="13">
        <v>15.641999999999982</v>
      </c>
      <c r="M550" s="12">
        <f>Table1[[#This Row],[Sales]]*Table1[[#This Row],[Discount]]</f>
        <v>50.054400000000001</v>
      </c>
      <c r="N550" s="12">
        <v>250.27199999999999</v>
      </c>
      <c r="O550" s="12">
        <f>Table1[[#This Row],[Quantity]]*$N$1</f>
        <v>1350</v>
      </c>
      <c r="P550" s="12" t="str" cm="1">
        <f t="array" ref="P550">_xlfn.IFS(Table1[[#This Row],[New_Sales]]&gt;=2000,"A",Table1[[#This Row],[New_Sales]]&gt;=1000,"B",Table1[[#This Row],[New_Sales]]&gt;=500,"C",Table1[[#This Row],[New_Sales]]&gt;=100,"D",Table1[[#This Row],[New_Sales]]&lt;100,"E")</f>
        <v>B</v>
      </c>
    </row>
    <row r="551" spans="1:16">
      <c r="A551" s="12">
        <v>550</v>
      </c>
      <c r="B551" s="12" t="s">
        <v>66</v>
      </c>
      <c r="C551" s="12" t="s">
        <v>74</v>
      </c>
      <c r="D551" s="12" t="s">
        <v>141</v>
      </c>
      <c r="E551" s="12" t="s">
        <v>106</v>
      </c>
      <c r="F551" s="12" t="s">
        <v>77</v>
      </c>
      <c r="G551" s="12" t="str">
        <f>VLOOKUP(Table1[[#This Row],[Category]],Code!$C$2:$D$5,2,0)</f>
        <v>O-102</v>
      </c>
      <c r="H551" s="12" t="s">
        <v>93</v>
      </c>
      <c r="I551" s="12" t="s">
        <v>206</v>
      </c>
      <c r="J551" s="12">
        <v>3</v>
      </c>
      <c r="K551" s="12">
        <v>0.8</v>
      </c>
      <c r="L551" s="13">
        <v>-17.045999999999999</v>
      </c>
      <c r="M551" s="12">
        <f>Table1[[#This Row],[Sales]]*Table1[[#This Row],[Discount]]</f>
        <v>9.0911999999999988</v>
      </c>
      <c r="N551" s="12">
        <v>11.363999999999997</v>
      </c>
      <c r="O551" s="12">
        <f>Table1[[#This Row],[Quantity]]*$N$1</f>
        <v>450</v>
      </c>
      <c r="P551" s="12" t="str" cm="1">
        <f t="array" ref="P551">_xlfn.IFS(Table1[[#This Row],[New_Sales]]&gt;=2000,"A",Table1[[#This Row],[New_Sales]]&gt;=1000,"B",Table1[[#This Row],[New_Sales]]&gt;=500,"C",Table1[[#This Row],[New_Sales]]&gt;=100,"D",Table1[[#This Row],[New_Sales]]&lt;100,"E")</f>
        <v>D</v>
      </c>
    </row>
    <row r="552" spans="1:16">
      <c r="A552" s="12">
        <v>551</v>
      </c>
      <c r="B552" s="12" t="s">
        <v>66</v>
      </c>
      <c r="C552" s="12" t="s">
        <v>74</v>
      </c>
      <c r="D552" s="12" t="s">
        <v>141</v>
      </c>
      <c r="E552" s="12" t="s">
        <v>106</v>
      </c>
      <c r="F552" s="12" t="s">
        <v>77</v>
      </c>
      <c r="G552" s="12" t="str">
        <f>VLOOKUP(Table1[[#This Row],[Category]],Code!$C$2:$D$5,2,0)</f>
        <v>O-102</v>
      </c>
      <c r="H552" s="12" t="s">
        <v>251</v>
      </c>
      <c r="I552" s="12" t="s">
        <v>456</v>
      </c>
      <c r="J552" s="12">
        <v>5</v>
      </c>
      <c r="K552" s="12">
        <v>0.2</v>
      </c>
      <c r="L552" s="13">
        <v>-1.7440000000000015</v>
      </c>
      <c r="M552" s="12">
        <f>Table1[[#This Row],[Sales]]*Table1[[#This Row],[Discount]]</f>
        <v>1.7440000000000002</v>
      </c>
      <c r="N552" s="12">
        <v>8.7200000000000006</v>
      </c>
      <c r="O552" s="12">
        <f>Table1[[#This Row],[Quantity]]*$N$1</f>
        <v>750</v>
      </c>
      <c r="P552" s="12" t="str" cm="1">
        <f t="array" ref="P552">_xlfn.IFS(Table1[[#This Row],[New_Sales]]&gt;=2000,"A",Table1[[#This Row],[New_Sales]]&gt;=1000,"B",Table1[[#This Row],[New_Sales]]&gt;=500,"C",Table1[[#This Row],[New_Sales]]&gt;=100,"D",Table1[[#This Row],[New_Sales]]&lt;100,"E")</f>
        <v>C</v>
      </c>
    </row>
    <row r="553" spans="1:16">
      <c r="A553" s="12">
        <v>552</v>
      </c>
      <c r="B553" s="12" t="s">
        <v>66</v>
      </c>
      <c r="C553" s="12" t="s">
        <v>67</v>
      </c>
      <c r="D553" s="12" t="s">
        <v>75</v>
      </c>
      <c r="E553" s="12" t="s">
        <v>76</v>
      </c>
      <c r="F553" s="12" t="s">
        <v>70</v>
      </c>
      <c r="G553" s="12" t="str">
        <f>VLOOKUP(Table1[[#This Row],[Category]],Code!$C$2:$D$5,2,0)</f>
        <v>F-101</v>
      </c>
      <c r="H553" s="12" t="s">
        <v>72</v>
      </c>
      <c r="I553" s="12" t="s">
        <v>617</v>
      </c>
      <c r="J553" s="12">
        <v>2</v>
      </c>
      <c r="K553" s="12">
        <v>0.2</v>
      </c>
      <c r="L553" s="13">
        <v>0</v>
      </c>
      <c r="M553" s="12">
        <f>Table1[[#This Row],[Sales]]*Table1[[#This Row],[Discount]]</f>
        <v>224.31360000000001</v>
      </c>
      <c r="N553" s="12">
        <v>1121.568</v>
      </c>
      <c r="O553" s="12">
        <f>Table1[[#This Row],[Quantity]]*$N$1</f>
        <v>300</v>
      </c>
      <c r="P553" s="12" t="str" cm="1">
        <f t="array" ref="P553">_xlfn.IFS(Table1[[#This Row],[New_Sales]]&gt;=2000,"A",Table1[[#This Row],[New_Sales]]&gt;=1000,"B",Table1[[#This Row],[New_Sales]]&gt;=500,"C",Table1[[#This Row],[New_Sales]]&gt;=100,"D",Table1[[#This Row],[New_Sales]]&lt;100,"E")</f>
        <v>D</v>
      </c>
    </row>
    <row r="554" spans="1:16">
      <c r="A554" s="12">
        <v>553</v>
      </c>
      <c r="B554" s="12" t="s">
        <v>134</v>
      </c>
      <c r="C554" s="12" t="s">
        <v>67</v>
      </c>
      <c r="D554" s="12" t="s">
        <v>81</v>
      </c>
      <c r="E554" s="12" t="s">
        <v>69</v>
      </c>
      <c r="F554" s="12" t="s">
        <v>70</v>
      </c>
      <c r="G554" s="12" t="str">
        <f>VLOOKUP(Table1[[#This Row],[Category]],Code!$C$2:$D$5,2,0)</f>
        <v>F-101</v>
      </c>
      <c r="H554" s="12" t="s">
        <v>86</v>
      </c>
      <c r="I554" s="12" t="s">
        <v>618</v>
      </c>
      <c r="J554" s="12">
        <v>1</v>
      </c>
      <c r="K554" s="12">
        <v>0.2</v>
      </c>
      <c r="L554" s="13">
        <v>6.0381999999999998</v>
      </c>
      <c r="M554" s="12">
        <f>Table1[[#This Row],[Sales]]*Table1[[#This Row],[Discount]]</f>
        <v>6.9008000000000012</v>
      </c>
      <c r="N554" s="12">
        <v>34.504000000000005</v>
      </c>
      <c r="O554" s="12">
        <f>Table1[[#This Row],[Quantity]]*$N$1</f>
        <v>150</v>
      </c>
      <c r="P554" s="12" t="str" cm="1">
        <f t="array" ref="P554">_xlfn.IFS(Table1[[#This Row],[New_Sales]]&gt;=2000,"A",Table1[[#This Row],[New_Sales]]&gt;=1000,"B",Table1[[#This Row],[New_Sales]]&gt;=500,"C",Table1[[#This Row],[New_Sales]]&gt;=100,"D",Table1[[#This Row],[New_Sales]]&lt;100,"E")</f>
        <v>D</v>
      </c>
    </row>
    <row r="555" spans="1:16">
      <c r="A555" s="12">
        <v>554</v>
      </c>
      <c r="B555" s="12" t="s">
        <v>80</v>
      </c>
      <c r="C555" s="12" t="s">
        <v>67</v>
      </c>
      <c r="D555" s="12" t="s">
        <v>105</v>
      </c>
      <c r="E555" s="12" t="s">
        <v>106</v>
      </c>
      <c r="F555" s="12" t="s">
        <v>77</v>
      </c>
      <c r="G555" s="12" t="str">
        <f>VLOOKUP(Table1[[#This Row],[Category]],Code!$C$2:$D$5,2,0)</f>
        <v>O-102</v>
      </c>
      <c r="H555" s="12" t="s">
        <v>159</v>
      </c>
      <c r="I555" s="12" t="s">
        <v>619</v>
      </c>
      <c r="J555" s="12">
        <v>3</v>
      </c>
      <c r="K555" s="12">
        <v>0.2</v>
      </c>
      <c r="L555" s="13">
        <v>2.5707</v>
      </c>
      <c r="M555" s="12">
        <f>Table1[[#This Row],[Sales]]*Table1[[#This Row],[Discount]]</f>
        <v>2.1648000000000001</v>
      </c>
      <c r="N555" s="12">
        <v>10.824</v>
      </c>
      <c r="O555" s="12">
        <f>Table1[[#This Row],[Quantity]]*$N$1</f>
        <v>450</v>
      </c>
      <c r="P555" s="12" t="str" cm="1">
        <f t="array" ref="P555">_xlfn.IFS(Table1[[#This Row],[New_Sales]]&gt;=2000,"A",Table1[[#This Row],[New_Sales]]&gt;=1000,"B",Table1[[#This Row],[New_Sales]]&gt;=500,"C",Table1[[#This Row],[New_Sales]]&gt;=100,"D",Table1[[#This Row],[New_Sales]]&lt;100,"E")</f>
        <v>D</v>
      </c>
    </row>
    <row r="556" spans="1:16">
      <c r="A556" s="12">
        <v>555</v>
      </c>
      <c r="B556" s="12" t="s">
        <v>66</v>
      </c>
      <c r="C556" s="12" t="s">
        <v>74</v>
      </c>
      <c r="D556" s="12" t="s">
        <v>75</v>
      </c>
      <c r="E556" s="12" t="s">
        <v>76</v>
      </c>
      <c r="F556" s="12" t="s">
        <v>77</v>
      </c>
      <c r="G556" s="12" t="str">
        <f>VLOOKUP(Table1[[#This Row],[Category]],Code!$C$2:$D$5,2,0)</f>
        <v>O-102</v>
      </c>
      <c r="H556" s="12" t="s">
        <v>84</v>
      </c>
      <c r="I556" s="12" t="s">
        <v>620</v>
      </c>
      <c r="J556" s="12">
        <v>2</v>
      </c>
      <c r="K556" s="12">
        <v>0</v>
      </c>
      <c r="L556" s="13">
        <v>310.98720000000003</v>
      </c>
      <c r="M556" s="12">
        <f>Table1[[#This Row],[Sales]]*Table1[[#This Row],[Discount]]</f>
        <v>0</v>
      </c>
      <c r="N556" s="12">
        <v>1295.78</v>
      </c>
      <c r="O556" s="12">
        <f>Table1[[#This Row],[Quantity]]*$N$1</f>
        <v>300</v>
      </c>
      <c r="P556" s="12" t="str" cm="1">
        <f t="array" ref="P556">_xlfn.IFS(Table1[[#This Row],[New_Sales]]&gt;=2000,"A",Table1[[#This Row],[New_Sales]]&gt;=1000,"B",Table1[[#This Row],[New_Sales]]&gt;=500,"C",Table1[[#This Row],[New_Sales]]&gt;=100,"D",Table1[[#This Row],[New_Sales]]&lt;100,"E")</f>
        <v>D</v>
      </c>
    </row>
    <row r="557" spans="1:16">
      <c r="A557" s="12">
        <v>556</v>
      </c>
      <c r="B557" s="12" t="s">
        <v>66</v>
      </c>
      <c r="C557" s="12" t="s">
        <v>67</v>
      </c>
      <c r="D557" s="12" t="s">
        <v>99</v>
      </c>
      <c r="E557" s="12" t="s">
        <v>69</v>
      </c>
      <c r="F557" s="12" t="s">
        <v>77</v>
      </c>
      <c r="G557" s="12" t="str">
        <f>VLOOKUP(Table1[[#This Row],[Category]],Code!$C$2:$D$5,2,0)</f>
        <v>O-102</v>
      </c>
      <c r="H557" s="12" t="s">
        <v>88</v>
      </c>
      <c r="I557" s="12" t="s">
        <v>621</v>
      </c>
      <c r="J557" s="12">
        <v>4</v>
      </c>
      <c r="K557" s="12">
        <v>0.2</v>
      </c>
      <c r="L557" s="13">
        <v>3.4047999999999981</v>
      </c>
      <c r="M557" s="12">
        <f>Table1[[#This Row],[Sales]]*Table1[[#This Row],[Discount]]</f>
        <v>3.8912000000000009</v>
      </c>
      <c r="N557" s="12">
        <v>19.456000000000003</v>
      </c>
      <c r="O557" s="12">
        <f>Table1[[#This Row],[Quantity]]*$N$1</f>
        <v>600</v>
      </c>
      <c r="P557" s="12" t="str" cm="1">
        <f t="array" ref="P557">_xlfn.IFS(Table1[[#This Row],[New_Sales]]&gt;=2000,"A",Table1[[#This Row],[New_Sales]]&gt;=1000,"B",Table1[[#This Row],[New_Sales]]&gt;=500,"C",Table1[[#This Row],[New_Sales]]&gt;=100,"D",Table1[[#This Row],[New_Sales]]&lt;100,"E")</f>
        <v>C</v>
      </c>
    </row>
    <row r="558" spans="1:16">
      <c r="A558" s="12">
        <v>557</v>
      </c>
      <c r="B558" s="12" t="s">
        <v>80</v>
      </c>
      <c r="C558" s="12" t="s">
        <v>67</v>
      </c>
      <c r="D558" s="12" t="s">
        <v>75</v>
      </c>
      <c r="E558" s="12" t="s">
        <v>76</v>
      </c>
      <c r="F558" s="12" t="s">
        <v>77</v>
      </c>
      <c r="G558" s="12" t="str">
        <f>VLOOKUP(Table1[[#This Row],[Category]],Code!$C$2:$D$5,2,0)</f>
        <v>O-102</v>
      </c>
      <c r="H558" s="12" t="s">
        <v>78</v>
      </c>
      <c r="I558" s="12" t="s">
        <v>622</v>
      </c>
      <c r="J558" s="12">
        <v>2</v>
      </c>
      <c r="K558" s="12">
        <v>0</v>
      </c>
      <c r="L558" s="13">
        <v>9.9359999999999999</v>
      </c>
      <c r="M558" s="12">
        <f>Table1[[#This Row],[Sales]]*Table1[[#This Row],[Discount]]</f>
        <v>0</v>
      </c>
      <c r="N558" s="12">
        <v>20.7</v>
      </c>
      <c r="O558" s="12">
        <f>Table1[[#This Row],[Quantity]]*$N$1</f>
        <v>300</v>
      </c>
      <c r="P558" s="12" t="str" cm="1">
        <f t="array" ref="P558">_xlfn.IFS(Table1[[#This Row],[New_Sales]]&gt;=2000,"A",Table1[[#This Row],[New_Sales]]&gt;=1000,"B",Table1[[#This Row],[New_Sales]]&gt;=500,"C",Table1[[#This Row],[New_Sales]]&gt;=100,"D",Table1[[#This Row],[New_Sales]]&lt;100,"E")</f>
        <v>D</v>
      </c>
    </row>
    <row r="559" spans="1:16">
      <c r="A559" s="12">
        <v>558</v>
      </c>
      <c r="B559" s="12" t="s">
        <v>80</v>
      </c>
      <c r="C559" s="12" t="s">
        <v>67</v>
      </c>
      <c r="D559" s="12" t="s">
        <v>75</v>
      </c>
      <c r="E559" s="12" t="s">
        <v>76</v>
      </c>
      <c r="F559" s="12" t="s">
        <v>70</v>
      </c>
      <c r="G559" s="12" t="str">
        <f>VLOOKUP(Table1[[#This Row],[Category]],Code!$C$2:$D$5,2,0)</f>
        <v>F-101</v>
      </c>
      <c r="H559" s="12" t="s">
        <v>82</v>
      </c>
      <c r="I559" s="12" t="s">
        <v>623</v>
      </c>
      <c r="J559" s="12">
        <v>4</v>
      </c>
      <c r="K559" s="12">
        <v>0.2</v>
      </c>
      <c r="L559" s="13">
        <v>-217.04800000000017</v>
      </c>
      <c r="M559" s="12">
        <f>Table1[[#This Row],[Sales]]*Table1[[#This Row],[Discount]]</f>
        <v>267.13600000000002</v>
      </c>
      <c r="N559" s="12">
        <v>1335.68</v>
      </c>
      <c r="O559" s="12">
        <f>Table1[[#This Row],[Quantity]]*$N$1</f>
        <v>600</v>
      </c>
      <c r="P559" s="12" t="str" cm="1">
        <f t="array" ref="P559">_xlfn.IFS(Table1[[#This Row],[New_Sales]]&gt;=2000,"A",Table1[[#This Row],[New_Sales]]&gt;=1000,"B",Table1[[#This Row],[New_Sales]]&gt;=500,"C",Table1[[#This Row],[New_Sales]]&gt;=100,"D",Table1[[#This Row],[New_Sales]]&lt;100,"E")</f>
        <v>C</v>
      </c>
    </row>
    <row r="560" spans="1:16">
      <c r="A560" s="12">
        <v>559</v>
      </c>
      <c r="B560" s="12" t="s">
        <v>80</v>
      </c>
      <c r="C560" s="12" t="s">
        <v>67</v>
      </c>
      <c r="D560" s="12" t="s">
        <v>75</v>
      </c>
      <c r="E560" s="12" t="s">
        <v>76</v>
      </c>
      <c r="F560" s="12" t="s">
        <v>77</v>
      </c>
      <c r="G560" s="12" t="str">
        <f>VLOOKUP(Table1[[#This Row],[Category]],Code!$C$2:$D$5,2,0)</f>
        <v>O-102</v>
      </c>
      <c r="H560" s="12" t="s">
        <v>100</v>
      </c>
      <c r="I560" s="12" t="s">
        <v>624</v>
      </c>
      <c r="J560" s="12">
        <v>5</v>
      </c>
      <c r="K560" s="12">
        <v>0</v>
      </c>
      <c r="L560" s="13">
        <v>15.552000000000001</v>
      </c>
      <c r="M560" s="12">
        <f>Table1[[#This Row],[Sales]]*Table1[[#This Row],[Discount]]</f>
        <v>0</v>
      </c>
      <c r="N560" s="12">
        <v>32.400000000000006</v>
      </c>
      <c r="O560" s="12">
        <f>Table1[[#This Row],[Quantity]]*$N$1</f>
        <v>750</v>
      </c>
      <c r="P560" s="12" t="str" cm="1">
        <f t="array" ref="P560">_xlfn.IFS(Table1[[#This Row],[New_Sales]]&gt;=2000,"A",Table1[[#This Row],[New_Sales]]&gt;=1000,"B",Table1[[#This Row],[New_Sales]]&gt;=500,"C",Table1[[#This Row],[New_Sales]]&gt;=100,"D",Table1[[#This Row],[New_Sales]]&lt;100,"E")</f>
        <v>C</v>
      </c>
    </row>
    <row r="561" spans="1:16">
      <c r="A561" s="12">
        <v>560</v>
      </c>
      <c r="B561" s="12" t="s">
        <v>66</v>
      </c>
      <c r="C561" s="12" t="s">
        <v>67</v>
      </c>
      <c r="D561" s="12" t="s">
        <v>75</v>
      </c>
      <c r="E561" s="12" t="s">
        <v>76</v>
      </c>
      <c r="F561" s="12" t="s">
        <v>70</v>
      </c>
      <c r="G561" s="12" t="str">
        <f>VLOOKUP(Table1[[#This Row],[Category]],Code!$C$2:$D$5,2,0)</f>
        <v>F-101</v>
      </c>
      <c r="H561" s="12" t="s">
        <v>86</v>
      </c>
      <c r="I561" s="12" t="s">
        <v>511</v>
      </c>
      <c r="J561" s="12">
        <v>3</v>
      </c>
      <c r="K561" s="12">
        <v>0</v>
      </c>
      <c r="L561" s="13">
        <v>16.614000000000001</v>
      </c>
      <c r="M561" s="12">
        <f>Table1[[#This Row],[Sales]]*Table1[[#This Row],[Discount]]</f>
        <v>0</v>
      </c>
      <c r="N561" s="12">
        <v>42.599999999999994</v>
      </c>
      <c r="O561" s="12">
        <f>Table1[[#This Row],[Quantity]]*$N$1</f>
        <v>450</v>
      </c>
      <c r="P561" s="12" t="str" cm="1">
        <f t="array" ref="P561">_xlfn.IFS(Table1[[#This Row],[New_Sales]]&gt;=2000,"A",Table1[[#This Row],[New_Sales]]&gt;=1000,"B",Table1[[#This Row],[New_Sales]]&gt;=500,"C",Table1[[#This Row],[New_Sales]]&gt;=100,"D",Table1[[#This Row],[New_Sales]]&lt;100,"E")</f>
        <v>D</v>
      </c>
    </row>
    <row r="562" spans="1:16">
      <c r="A562" s="12">
        <v>561</v>
      </c>
      <c r="B562" s="12" t="s">
        <v>66</v>
      </c>
      <c r="C562" s="12" t="s">
        <v>67</v>
      </c>
      <c r="D562" s="12" t="s">
        <v>75</v>
      </c>
      <c r="E562" s="12" t="s">
        <v>76</v>
      </c>
      <c r="F562" s="12" t="s">
        <v>77</v>
      </c>
      <c r="G562" s="12" t="str">
        <f>VLOOKUP(Table1[[#This Row],[Category]],Code!$C$2:$D$5,2,0)</f>
        <v>O-102</v>
      </c>
      <c r="H562" s="12" t="s">
        <v>93</v>
      </c>
      <c r="I562" s="12" t="s">
        <v>625</v>
      </c>
      <c r="J562" s="12">
        <v>7</v>
      </c>
      <c r="K562" s="12">
        <v>0.2</v>
      </c>
      <c r="L562" s="13">
        <v>27.318199999999983</v>
      </c>
      <c r="M562" s="12">
        <f>Table1[[#This Row],[Sales]]*Table1[[#This Row],[Discount]]</f>
        <v>16.811200000000003</v>
      </c>
      <c r="N562" s="12">
        <v>84.056000000000012</v>
      </c>
      <c r="O562" s="12">
        <f>Table1[[#This Row],[Quantity]]*$N$1</f>
        <v>1050</v>
      </c>
      <c r="P562" s="12" t="str" cm="1">
        <f t="array" ref="P562">_xlfn.IFS(Table1[[#This Row],[New_Sales]]&gt;=2000,"A",Table1[[#This Row],[New_Sales]]&gt;=1000,"B",Table1[[#This Row],[New_Sales]]&gt;=500,"C",Table1[[#This Row],[New_Sales]]&gt;=100,"D",Table1[[#This Row],[New_Sales]]&lt;100,"E")</f>
        <v>B</v>
      </c>
    </row>
    <row r="563" spans="1:16">
      <c r="A563" s="12">
        <v>562</v>
      </c>
      <c r="B563" s="12" t="s">
        <v>66</v>
      </c>
      <c r="C563" s="12" t="s">
        <v>67</v>
      </c>
      <c r="D563" s="12" t="s">
        <v>81</v>
      </c>
      <c r="E563" s="12" t="s">
        <v>69</v>
      </c>
      <c r="F563" s="12" t="s">
        <v>77</v>
      </c>
      <c r="G563" s="12" t="str">
        <f>VLOOKUP(Table1[[#This Row],[Category]],Code!$C$2:$D$5,2,0)</f>
        <v>O-102</v>
      </c>
      <c r="H563" s="12" t="s">
        <v>95</v>
      </c>
      <c r="I563" s="12" t="s">
        <v>626</v>
      </c>
      <c r="J563" s="12">
        <v>5</v>
      </c>
      <c r="K563" s="12">
        <v>0.2</v>
      </c>
      <c r="L563" s="13">
        <v>1.3000000000000007</v>
      </c>
      <c r="M563" s="12">
        <f>Table1[[#This Row],[Sales]]*Table1[[#This Row],[Discount]]</f>
        <v>2.6</v>
      </c>
      <c r="N563" s="12">
        <v>13</v>
      </c>
      <c r="O563" s="12">
        <f>Table1[[#This Row],[Quantity]]*$N$1</f>
        <v>750</v>
      </c>
      <c r="P563" s="12" t="str" cm="1">
        <f t="array" ref="P563">_xlfn.IFS(Table1[[#This Row],[New_Sales]]&gt;=2000,"A",Table1[[#This Row],[New_Sales]]&gt;=1000,"B",Table1[[#This Row],[New_Sales]]&gt;=500,"C",Table1[[#This Row],[New_Sales]]&gt;=100,"D",Table1[[#This Row],[New_Sales]]&lt;100,"E")</f>
        <v>C</v>
      </c>
    </row>
    <row r="564" spans="1:16">
      <c r="A564" s="12">
        <v>563</v>
      </c>
      <c r="B564" s="12" t="s">
        <v>66</v>
      </c>
      <c r="C564" s="12" t="s">
        <v>67</v>
      </c>
      <c r="D564" s="12" t="s">
        <v>81</v>
      </c>
      <c r="E564" s="12" t="s">
        <v>69</v>
      </c>
      <c r="F564" s="12" t="s">
        <v>70</v>
      </c>
      <c r="G564" s="12" t="str">
        <f>VLOOKUP(Table1[[#This Row],[Category]],Code!$C$2:$D$5,2,0)</f>
        <v>F-101</v>
      </c>
      <c r="H564" s="12" t="s">
        <v>86</v>
      </c>
      <c r="I564" s="12" t="s">
        <v>627</v>
      </c>
      <c r="J564" s="12">
        <v>3</v>
      </c>
      <c r="K564" s="12">
        <v>0.2</v>
      </c>
      <c r="L564" s="13">
        <v>3.7743000000000002</v>
      </c>
      <c r="M564" s="12">
        <f>Table1[[#This Row],[Sales]]*Table1[[#This Row],[Discount]]</f>
        <v>2.6256000000000004</v>
      </c>
      <c r="N564" s="12">
        <v>13.128</v>
      </c>
      <c r="O564" s="12">
        <f>Table1[[#This Row],[Quantity]]*$N$1</f>
        <v>450</v>
      </c>
      <c r="P564" s="12" t="str" cm="1">
        <f t="array" ref="P564">_xlfn.IFS(Table1[[#This Row],[New_Sales]]&gt;=2000,"A",Table1[[#This Row],[New_Sales]]&gt;=1000,"B",Table1[[#This Row],[New_Sales]]&gt;=500,"C",Table1[[#This Row],[New_Sales]]&gt;=100,"D",Table1[[#This Row],[New_Sales]]&lt;100,"E")</f>
        <v>D</v>
      </c>
    </row>
    <row r="565" spans="1:16">
      <c r="A565" s="12">
        <v>564</v>
      </c>
      <c r="B565" s="12" t="s">
        <v>134</v>
      </c>
      <c r="C565" s="12" t="s">
        <v>67</v>
      </c>
      <c r="D565" s="12" t="s">
        <v>102</v>
      </c>
      <c r="E565" s="12" t="s">
        <v>76</v>
      </c>
      <c r="F565" s="12" t="s">
        <v>77</v>
      </c>
      <c r="G565" s="12" t="str">
        <f>VLOOKUP(Table1[[#This Row],[Category]],Code!$C$2:$D$5,2,0)</f>
        <v>O-102</v>
      </c>
      <c r="H565" s="12" t="s">
        <v>159</v>
      </c>
      <c r="I565" s="12" t="s">
        <v>628</v>
      </c>
      <c r="J565" s="12">
        <v>2</v>
      </c>
      <c r="K565" s="12">
        <v>0</v>
      </c>
      <c r="L565" s="13">
        <v>0</v>
      </c>
      <c r="M565" s="12">
        <f>Table1[[#This Row],[Sales]]*Table1[[#This Row],[Discount]]</f>
        <v>0</v>
      </c>
      <c r="N565" s="12">
        <v>3.96</v>
      </c>
      <c r="O565" s="12">
        <f>Table1[[#This Row],[Quantity]]*$N$1</f>
        <v>300</v>
      </c>
      <c r="P565" s="12" t="str" cm="1">
        <f t="array" ref="P565">_xlfn.IFS(Table1[[#This Row],[New_Sales]]&gt;=2000,"A",Table1[[#This Row],[New_Sales]]&gt;=1000,"B",Table1[[#This Row],[New_Sales]]&gt;=500,"C",Table1[[#This Row],[New_Sales]]&gt;=100,"D",Table1[[#This Row],[New_Sales]]&lt;100,"E")</f>
        <v>D</v>
      </c>
    </row>
    <row r="566" spans="1:16">
      <c r="A566" s="12">
        <v>565</v>
      </c>
      <c r="B566" s="12" t="s">
        <v>134</v>
      </c>
      <c r="C566" s="12" t="s">
        <v>67</v>
      </c>
      <c r="D566" s="12" t="s">
        <v>102</v>
      </c>
      <c r="E566" s="12" t="s">
        <v>76</v>
      </c>
      <c r="F566" s="12" t="s">
        <v>77</v>
      </c>
      <c r="G566" s="12" t="str">
        <f>VLOOKUP(Table1[[#This Row],[Category]],Code!$C$2:$D$5,2,0)</f>
        <v>O-102</v>
      </c>
      <c r="H566" s="12" t="s">
        <v>78</v>
      </c>
      <c r="I566" s="12" t="s">
        <v>411</v>
      </c>
      <c r="J566" s="12">
        <v>1</v>
      </c>
      <c r="K566" s="12">
        <v>0</v>
      </c>
      <c r="L566" s="13">
        <v>1.2005999999999999</v>
      </c>
      <c r="M566" s="12">
        <f>Table1[[#This Row],[Sales]]*Table1[[#This Row],[Discount]]</f>
        <v>0</v>
      </c>
      <c r="N566" s="12">
        <v>2.61</v>
      </c>
      <c r="O566" s="12">
        <f>Table1[[#This Row],[Quantity]]*$N$1</f>
        <v>150</v>
      </c>
      <c r="P566" s="12" t="str" cm="1">
        <f t="array" ref="P566">_xlfn.IFS(Table1[[#This Row],[New_Sales]]&gt;=2000,"A",Table1[[#This Row],[New_Sales]]&gt;=1000,"B",Table1[[#This Row],[New_Sales]]&gt;=500,"C",Table1[[#This Row],[New_Sales]]&gt;=100,"D",Table1[[#This Row],[New_Sales]]&lt;100,"E")</f>
        <v>D</v>
      </c>
    </row>
    <row r="567" spans="1:16">
      <c r="A567" s="12">
        <v>566</v>
      </c>
      <c r="B567" s="12" t="s">
        <v>134</v>
      </c>
      <c r="C567" s="12" t="s">
        <v>67</v>
      </c>
      <c r="D567" s="12" t="s">
        <v>75</v>
      </c>
      <c r="E567" s="12" t="s">
        <v>76</v>
      </c>
      <c r="F567" s="12" t="s">
        <v>90</v>
      </c>
      <c r="G567" s="12" t="str">
        <f>VLOOKUP(Table1[[#This Row],[Category]],Code!$C$2:$D$5,2,0)</f>
        <v>T-103</v>
      </c>
      <c r="H567" s="12" t="s">
        <v>91</v>
      </c>
      <c r="I567" s="12" t="s">
        <v>629</v>
      </c>
      <c r="J567" s="12">
        <v>3</v>
      </c>
      <c r="K567" s="12">
        <v>0.2</v>
      </c>
      <c r="L567" s="13">
        <v>46.796999999999983</v>
      </c>
      <c r="M567" s="12">
        <f>Table1[[#This Row],[Sales]]*Table1[[#This Row],[Discount]]</f>
        <v>74.875200000000007</v>
      </c>
      <c r="N567" s="12">
        <v>374.37600000000003</v>
      </c>
      <c r="O567" s="12">
        <f>Table1[[#This Row],[Quantity]]*$N$1</f>
        <v>450</v>
      </c>
      <c r="P567" s="12" t="str" cm="1">
        <f t="array" ref="P567">_xlfn.IFS(Table1[[#This Row],[New_Sales]]&gt;=2000,"A",Table1[[#This Row],[New_Sales]]&gt;=1000,"B",Table1[[#This Row],[New_Sales]]&gt;=500,"C",Table1[[#This Row],[New_Sales]]&gt;=100,"D",Table1[[#This Row],[New_Sales]]&lt;100,"E")</f>
        <v>D</v>
      </c>
    </row>
    <row r="568" spans="1:16">
      <c r="A568" s="12">
        <v>567</v>
      </c>
      <c r="B568" s="12" t="s">
        <v>80</v>
      </c>
      <c r="C568" s="12" t="s">
        <v>74</v>
      </c>
      <c r="D568" s="12" t="s">
        <v>102</v>
      </c>
      <c r="E568" s="12" t="s">
        <v>76</v>
      </c>
      <c r="F568" s="12" t="s">
        <v>77</v>
      </c>
      <c r="G568" s="12" t="str">
        <f>VLOOKUP(Table1[[#This Row],[Category]],Code!$C$2:$D$5,2,0)</f>
        <v>O-102</v>
      </c>
      <c r="H568" s="12" t="s">
        <v>100</v>
      </c>
      <c r="I568" s="12" t="s">
        <v>630</v>
      </c>
      <c r="J568" s="12">
        <v>8</v>
      </c>
      <c r="K568" s="12">
        <v>0</v>
      </c>
      <c r="L568" s="13">
        <v>45.001600000000003</v>
      </c>
      <c r="M568" s="12">
        <f>Table1[[#This Row],[Sales]]*Table1[[#This Row],[Discount]]</f>
        <v>0</v>
      </c>
      <c r="N568" s="12">
        <v>91.84</v>
      </c>
      <c r="O568" s="12">
        <f>Table1[[#This Row],[Quantity]]*$N$1</f>
        <v>1200</v>
      </c>
      <c r="P568" s="12" t="str" cm="1">
        <f t="array" ref="P568">_xlfn.IFS(Table1[[#This Row],[New_Sales]]&gt;=2000,"A",Table1[[#This Row],[New_Sales]]&gt;=1000,"B",Table1[[#This Row],[New_Sales]]&gt;=500,"C",Table1[[#This Row],[New_Sales]]&gt;=100,"D",Table1[[#This Row],[New_Sales]]&lt;100,"E")</f>
        <v>B</v>
      </c>
    </row>
    <row r="569" spans="1:16">
      <c r="A569" s="12">
        <v>568</v>
      </c>
      <c r="B569" s="12" t="s">
        <v>80</v>
      </c>
      <c r="C569" s="12" t="s">
        <v>74</v>
      </c>
      <c r="D569" s="12" t="s">
        <v>102</v>
      </c>
      <c r="E569" s="12" t="s">
        <v>76</v>
      </c>
      <c r="F569" s="12" t="s">
        <v>77</v>
      </c>
      <c r="G569" s="12" t="str">
        <f>VLOOKUP(Table1[[#This Row],[Category]],Code!$C$2:$D$5,2,0)</f>
        <v>O-102</v>
      </c>
      <c r="H569" s="12" t="s">
        <v>93</v>
      </c>
      <c r="I569" s="12" t="s">
        <v>631</v>
      </c>
      <c r="J569" s="12">
        <v>7</v>
      </c>
      <c r="K569" s="12">
        <v>0.2</v>
      </c>
      <c r="L569" s="13">
        <v>27.3672</v>
      </c>
      <c r="M569" s="12">
        <f>Table1[[#This Row],[Sales]]*Table1[[#This Row],[Discount]]</f>
        <v>16.217600000000001</v>
      </c>
      <c r="N569" s="12">
        <v>81.088000000000008</v>
      </c>
      <c r="O569" s="12">
        <f>Table1[[#This Row],[Quantity]]*$N$1</f>
        <v>1050</v>
      </c>
      <c r="P569" s="12" t="str" cm="1">
        <f t="array" ref="P569">_xlfn.IFS(Table1[[#This Row],[New_Sales]]&gt;=2000,"A",Table1[[#This Row],[New_Sales]]&gt;=1000,"B",Table1[[#This Row],[New_Sales]]&gt;=500,"C",Table1[[#This Row],[New_Sales]]&gt;=100,"D",Table1[[#This Row],[New_Sales]]&lt;100,"E")</f>
        <v>B</v>
      </c>
    </row>
    <row r="570" spans="1:16">
      <c r="A570" s="12">
        <v>569</v>
      </c>
      <c r="B570" s="12" t="s">
        <v>80</v>
      </c>
      <c r="C570" s="12" t="s">
        <v>74</v>
      </c>
      <c r="D570" s="12" t="s">
        <v>102</v>
      </c>
      <c r="E570" s="12" t="s">
        <v>76</v>
      </c>
      <c r="F570" s="12" t="s">
        <v>77</v>
      </c>
      <c r="G570" s="12" t="str">
        <f>VLOOKUP(Table1[[#This Row],[Category]],Code!$C$2:$D$5,2,0)</f>
        <v>O-102</v>
      </c>
      <c r="H570" s="12" t="s">
        <v>100</v>
      </c>
      <c r="I570" s="12" t="s">
        <v>632</v>
      </c>
      <c r="J570" s="12">
        <v>3</v>
      </c>
      <c r="K570" s="12">
        <v>0</v>
      </c>
      <c r="L570" s="13">
        <v>9.3312000000000008</v>
      </c>
      <c r="M570" s="12">
        <f>Table1[[#This Row],[Sales]]*Table1[[#This Row],[Discount]]</f>
        <v>0</v>
      </c>
      <c r="N570" s="12">
        <v>19.440000000000001</v>
      </c>
      <c r="O570" s="12">
        <f>Table1[[#This Row],[Quantity]]*$N$1</f>
        <v>450</v>
      </c>
      <c r="P570" s="12" t="str" cm="1">
        <f t="array" ref="P570">_xlfn.IFS(Table1[[#This Row],[New_Sales]]&gt;=2000,"A",Table1[[#This Row],[New_Sales]]&gt;=1000,"B",Table1[[#This Row],[New_Sales]]&gt;=500,"C",Table1[[#This Row],[New_Sales]]&gt;=100,"D",Table1[[#This Row],[New_Sales]]&lt;100,"E")</f>
        <v>D</v>
      </c>
    </row>
    <row r="571" spans="1:16">
      <c r="A571" s="12">
        <v>570</v>
      </c>
      <c r="B571" s="12" t="s">
        <v>80</v>
      </c>
      <c r="C571" s="12" t="s">
        <v>74</v>
      </c>
      <c r="D571" s="12" t="s">
        <v>102</v>
      </c>
      <c r="E571" s="12" t="s">
        <v>76</v>
      </c>
      <c r="F571" s="12" t="s">
        <v>70</v>
      </c>
      <c r="G571" s="12" t="str">
        <f>VLOOKUP(Table1[[#This Row],[Category]],Code!$C$2:$D$5,2,0)</f>
        <v>F-101</v>
      </c>
      <c r="H571" s="12" t="s">
        <v>72</v>
      </c>
      <c r="I571" s="12" t="s">
        <v>633</v>
      </c>
      <c r="J571" s="12">
        <v>3</v>
      </c>
      <c r="K571" s="12">
        <v>0.2</v>
      </c>
      <c r="L571" s="13">
        <v>0</v>
      </c>
      <c r="M571" s="12">
        <f>Table1[[#This Row],[Sales]]*Table1[[#This Row],[Discount]]</f>
        <v>90.230399999999989</v>
      </c>
      <c r="N571" s="12">
        <v>451.15199999999993</v>
      </c>
      <c r="O571" s="12">
        <f>Table1[[#This Row],[Quantity]]*$N$1</f>
        <v>450</v>
      </c>
      <c r="P571" s="12" t="str" cm="1">
        <f t="array" ref="P571">_xlfn.IFS(Table1[[#This Row],[New_Sales]]&gt;=2000,"A",Table1[[#This Row],[New_Sales]]&gt;=1000,"B",Table1[[#This Row],[New_Sales]]&gt;=500,"C",Table1[[#This Row],[New_Sales]]&gt;=100,"D",Table1[[#This Row],[New_Sales]]&lt;100,"E")</f>
        <v>D</v>
      </c>
    </row>
    <row r="572" spans="1:16">
      <c r="A572" s="12">
        <v>571</v>
      </c>
      <c r="B572" s="12" t="s">
        <v>80</v>
      </c>
      <c r="C572" s="12" t="s">
        <v>67</v>
      </c>
      <c r="D572" s="12" t="s">
        <v>158</v>
      </c>
      <c r="E572" s="12" t="s">
        <v>120</v>
      </c>
      <c r="F572" s="12" t="s">
        <v>77</v>
      </c>
      <c r="G572" s="12" t="str">
        <f>VLOOKUP(Table1[[#This Row],[Category]],Code!$C$2:$D$5,2,0)</f>
        <v>O-102</v>
      </c>
      <c r="H572" s="12" t="s">
        <v>78</v>
      </c>
      <c r="I572" s="12" t="s">
        <v>622</v>
      </c>
      <c r="J572" s="12">
        <v>7</v>
      </c>
      <c r="K572" s="12">
        <v>0</v>
      </c>
      <c r="L572" s="13">
        <v>34.775999999999996</v>
      </c>
      <c r="M572" s="12">
        <f>Table1[[#This Row],[Sales]]*Table1[[#This Row],[Discount]]</f>
        <v>0</v>
      </c>
      <c r="N572" s="12">
        <v>72.45</v>
      </c>
      <c r="O572" s="12">
        <f>Table1[[#This Row],[Quantity]]*$N$1</f>
        <v>1050</v>
      </c>
      <c r="P572" s="12" t="str" cm="1">
        <f t="array" ref="P572">_xlfn.IFS(Table1[[#This Row],[New_Sales]]&gt;=2000,"A",Table1[[#This Row],[New_Sales]]&gt;=1000,"B",Table1[[#This Row],[New_Sales]]&gt;=500,"C",Table1[[#This Row],[New_Sales]]&gt;=100,"D",Table1[[#This Row],[New_Sales]]&lt;100,"E")</f>
        <v>B</v>
      </c>
    </row>
    <row r="573" spans="1:16">
      <c r="A573" s="12">
        <v>572</v>
      </c>
      <c r="B573" s="12" t="s">
        <v>80</v>
      </c>
      <c r="C573" s="12" t="s">
        <v>67</v>
      </c>
      <c r="D573" s="12" t="s">
        <v>158</v>
      </c>
      <c r="E573" s="12" t="s">
        <v>120</v>
      </c>
      <c r="F573" s="12" t="s">
        <v>77</v>
      </c>
      <c r="G573" s="12" t="str">
        <f>VLOOKUP(Table1[[#This Row],[Category]],Code!$C$2:$D$5,2,0)</f>
        <v>O-102</v>
      </c>
      <c r="H573" s="12" t="s">
        <v>159</v>
      </c>
      <c r="I573" s="12" t="s">
        <v>329</v>
      </c>
      <c r="J573" s="12">
        <v>4</v>
      </c>
      <c r="K573" s="12">
        <v>0</v>
      </c>
      <c r="L573" s="13">
        <v>6.4215999999999998</v>
      </c>
      <c r="M573" s="12">
        <f>Table1[[#This Row],[Sales]]*Table1[[#This Row],[Discount]]</f>
        <v>0</v>
      </c>
      <c r="N573" s="12">
        <v>13.96</v>
      </c>
      <c r="O573" s="12">
        <f>Table1[[#This Row],[Quantity]]*$N$1</f>
        <v>600</v>
      </c>
      <c r="P573" s="12" t="str" cm="1">
        <f t="array" ref="P573">_xlfn.IFS(Table1[[#This Row],[New_Sales]]&gt;=2000,"A",Table1[[#This Row],[New_Sales]]&gt;=1000,"B",Table1[[#This Row],[New_Sales]]&gt;=500,"C",Table1[[#This Row],[New_Sales]]&gt;=100,"D",Table1[[#This Row],[New_Sales]]&lt;100,"E")</f>
        <v>C</v>
      </c>
    </row>
    <row r="574" spans="1:16">
      <c r="A574" s="12">
        <v>573</v>
      </c>
      <c r="B574" s="12" t="s">
        <v>80</v>
      </c>
      <c r="C574" s="12" t="s">
        <v>67</v>
      </c>
      <c r="D574" s="12" t="s">
        <v>158</v>
      </c>
      <c r="E574" s="12" t="s">
        <v>120</v>
      </c>
      <c r="F574" s="12" t="s">
        <v>77</v>
      </c>
      <c r="G574" s="12" t="str">
        <f>VLOOKUP(Table1[[#This Row],[Category]],Code!$C$2:$D$5,2,0)</f>
        <v>O-102</v>
      </c>
      <c r="H574" s="12" t="s">
        <v>93</v>
      </c>
      <c r="I574" s="12" t="s">
        <v>430</v>
      </c>
      <c r="J574" s="12">
        <v>7</v>
      </c>
      <c r="K574" s="12">
        <v>0.2</v>
      </c>
      <c r="L574" s="13">
        <v>11.226599999999999</v>
      </c>
      <c r="M574" s="12">
        <f>Table1[[#This Row],[Sales]]*Table1[[#This Row],[Discount]]</f>
        <v>6.6528000000000009</v>
      </c>
      <c r="N574" s="12">
        <v>33.264000000000003</v>
      </c>
      <c r="O574" s="12">
        <f>Table1[[#This Row],[Quantity]]*$N$1</f>
        <v>1050</v>
      </c>
      <c r="P574" s="12" t="str" cm="1">
        <f t="array" ref="P574">_xlfn.IFS(Table1[[#This Row],[New_Sales]]&gt;=2000,"A",Table1[[#This Row],[New_Sales]]&gt;=1000,"B",Table1[[#This Row],[New_Sales]]&gt;=500,"C",Table1[[#This Row],[New_Sales]]&gt;=100,"D",Table1[[#This Row],[New_Sales]]&lt;100,"E")</f>
        <v>B</v>
      </c>
    </row>
    <row r="575" spans="1:16">
      <c r="A575" s="12">
        <v>574</v>
      </c>
      <c r="B575" s="12" t="s">
        <v>80</v>
      </c>
      <c r="C575" s="12" t="s">
        <v>67</v>
      </c>
      <c r="D575" s="12" t="s">
        <v>158</v>
      </c>
      <c r="E575" s="12" t="s">
        <v>120</v>
      </c>
      <c r="F575" s="12" t="s">
        <v>90</v>
      </c>
      <c r="G575" s="12" t="str">
        <f>VLOOKUP(Table1[[#This Row],[Category]],Code!$C$2:$D$5,2,0)</f>
        <v>T-103</v>
      </c>
      <c r="H575" s="12" t="s">
        <v>91</v>
      </c>
      <c r="I575" s="12" t="s">
        <v>634</v>
      </c>
      <c r="J575" s="12">
        <v>3</v>
      </c>
      <c r="K575" s="12">
        <v>0</v>
      </c>
      <c r="L575" s="13">
        <v>4.0095000000000001</v>
      </c>
      <c r="M575" s="12">
        <f>Table1[[#This Row],[Sales]]*Table1[[#This Row],[Discount]]</f>
        <v>0</v>
      </c>
      <c r="N575" s="12">
        <v>14.850000000000001</v>
      </c>
      <c r="O575" s="12">
        <f>Table1[[#This Row],[Quantity]]*$N$1</f>
        <v>450</v>
      </c>
      <c r="P575" s="12" t="str" cm="1">
        <f t="array" ref="P575">_xlfn.IFS(Table1[[#This Row],[New_Sales]]&gt;=2000,"A",Table1[[#This Row],[New_Sales]]&gt;=1000,"B",Table1[[#This Row],[New_Sales]]&gt;=500,"C",Table1[[#This Row],[New_Sales]]&gt;=100,"D",Table1[[#This Row],[New_Sales]]&lt;100,"E")</f>
        <v>D</v>
      </c>
    </row>
    <row r="576" spans="1:16">
      <c r="A576" s="12">
        <v>575</v>
      </c>
      <c r="B576" s="12" t="s">
        <v>80</v>
      </c>
      <c r="C576" s="12" t="s">
        <v>67</v>
      </c>
      <c r="D576" s="12" t="s">
        <v>102</v>
      </c>
      <c r="E576" s="12" t="s">
        <v>76</v>
      </c>
      <c r="F576" s="12" t="s">
        <v>77</v>
      </c>
      <c r="G576" s="12" t="str">
        <f>VLOOKUP(Table1[[#This Row],[Category]],Code!$C$2:$D$5,2,0)</f>
        <v>O-102</v>
      </c>
      <c r="H576" s="12" t="s">
        <v>88</v>
      </c>
      <c r="I576" s="12" t="s">
        <v>635</v>
      </c>
      <c r="J576" s="12">
        <v>3</v>
      </c>
      <c r="K576" s="12">
        <v>0</v>
      </c>
      <c r="L576" s="13">
        <v>2.3814000000000002</v>
      </c>
      <c r="M576" s="12">
        <f>Table1[[#This Row],[Sales]]*Table1[[#This Row],[Discount]]</f>
        <v>0</v>
      </c>
      <c r="N576" s="12">
        <v>8.82</v>
      </c>
      <c r="O576" s="12">
        <f>Table1[[#This Row],[Quantity]]*$N$1</f>
        <v>450</v>
      </c>
      <c r="P576" s="12" t="str" cm="1">
        <f t="array" ref="P576">_xlfn.IFS(Table1[[#This Row],[New_Sales]]&gt;=2000,"A",Table1[[#This Row],[New_Sales]]&gt;=1000,"B",Table1[[#This Row],[New_Sales]]&gt;=500,"C",Table1[[#This Row],[New_Sales]]&gt;=100,"D",Table1[[#This Row],[New_Sales]]&lt;100,"E")</f>
        <v>D</v>
      </c>
    </row>
    <row r="577" spans="1:16">
      <c r="A577" s="12">
        <v>576</v>
      </c>
      <c r="B577" s="12" t="s">
        <v>66</v>
      </c>
      <c r="C577" s="12" t="s">
        <v>67</v>
      </c>
      <c r="D577" s="12" t="s">
        <v>75</v>
      </c>
      <c r="E577" s="12" t="s">
        <v>76</v>
      </c>
      <c r="F577" s="12" t="s">
        <v>77</v>
      </c>
      <c r="G577" s="12" t="str">
        <f>VLOOKUP(Table1[[#This Row],[Category]],Code!$C$2:$D$5,2,0)</f>
        <v>O-102</v>
      </c>
      <c r="H577" s="12" t="s">
        <v>100</v>
      </c>
      <c r="I577" s="12" t="s">
        <v>630</v>
      </c>
      <c r="J577" s="12">
        <v>14</v>
      </c>
      <c r="K577" s="12">
        <v>0</v>
      </c>
      <c r="L577" s="13">
        <v>78.752800000000008</v>
      </c>
      <c r="M577" s="12">
        <f>Table1[[#This Row],[Sales]]*Table1[[#This Row],[Discount]]</f>
        <v>0</v>
      </c>
      <c r="N577" s="12">
        <v>160.72</v>
      </c>
      <c r="O577" s="12">
        <f>Table1[[#This Row],[Quantity]]*$N$1</f>
        <v>2100</v>
      </c>
      <c r="P577" s="12" t="str" cm="1">
        <f t="array" ref="P577">_xlfn.IFS(Table1[[#This Row],[New_Sales]]&gt;=2000,"A",Table1[[#This Row],[New_Sales]]&gt;=1000,"B",Table1[[#This Row],[New_Sales]]&gt;=500,"C",Table1[[#This Row],[New_Sales]]&gt;=100,"D",Table1[[#This Row],[New_Sales]]&lt;100,"E")</f>
        <v>A</v>
      </c>
    </row>
    <row r="578" spans="1:16">
      <c r="A578" s="12">
        <v>577</v>
      </c>
      <c r="B578" s="12" t="s">
        <v>66</v>
      </c>
      <c r="C578" s="12" t="s">
        <v>67</v>
      </c>
      <c r="D578" s="12" t="s">
        <v>75</v>
      </c>
      <c r="E578" s="12" t="s">
        <v>76</v>
      </c>
      <c r="F578" s="12" t="s">
        <v>77</v>
      </c>
      <c r="G578" s="12" t="str">
        <f>VLOOKUP(Table1[[#This Row],[Category]],Code!$C$2:$D$5,2,0)</f>
        <v>O-102</v>
      </c>
      <c r="H578" s="12" t="s">
        <v>100</v>
      </c>
      <c r="I578" s="12" t="s">
        <v>636</v>
      </c>
      <c r="J578" s="12">
        <v>4</v>
      </c>
      <c r="K578" s="12">
        <v>0</v>
      </c>
      <c r="L578" s="13">
        <v>9.7608000000000015</v>
      </c>
      <c r="M578" s="12">
        <f>Table1[[#This Row],[Sales]]*Table1[[#This Row],[Discount]]</f>
        <v>0</v>
      </c>
      <c r="N578" s="12">
        <v>19.920000000000002</v>
      </c>
      <c r="O578" s="12">
        <f>Table1[[#This Row],[Quantity]]*$N$1</f>
        <v>600</v>
      </c>
      <c r="P578" s="12" t="str" cm="1">
        <f t="array" ref="P578">_xlfn.IFS(Table1[[#This Row],[New_Sales]]&gt;=2000,"A",Table1[[#This Row],[New_Sales]]&gt;=1000,"B",Table1[[#This Row],[New_Sales]]&gt;=500,"C",Table1[[#This Row],[New_Sales]]&gt;=100,"D",Table1[[#This Row],[New_Sales]]&lt;100,"E")</f>
        <v>C</v>
      </c>
    </row>
    <row r="579" spans="1:16">
      <c r="A579" s="12">
        <v>578</v>
      </c>
      <c r="B579" s="12" t="s">
        <v>66</v>
      </c>
      <c r="C579" s="12" t="s">
        <v>67</v>
      </c>
      <c r="D579" s="12" t="s">
        <v>75</v>
      </c>
      <c r="E579" s="12" t="s">
        <v>76</v>
      </c>
      <c r="F579" s="12" t="s">
        <v>77</v>
      </c>
      <c r="G579" s="12" t="str">
        <f>VLOOKUP(Table1[[#This Row],[Category]],Code!$C$2:$D$5,2,0)</f>
        <v>O-102</v>
      </c>
      <c r="H579" s="12" t="s">
        <v>251</v>
      </c>
      <c r="I579" s="12" t="s">
        <v>637</v>
      </c>
      <c r="J579" s="12">
        <v>2</v>
      </c>
      <c r="K579" s="12">
        <v>0</v>
      </c>
      <c r="L579" s="13">
        <v>2.1899999999999995</v>
      </c>
      <c r="M579" s="12">
        <f>Table1[[#This Row],[Sales]]*Table1[[#This Row],[Discount]]</f>
        <v>0</v>
      </c>
      <c r="N579" s="12">
        <v>7.3</v>
      </c>
      <c r="O579" s="12">
        <f>Table1[[#This Row],[Quantity]]*$N$1</f>
        <v>300</v>
      </c>
      <c r="P579" s="12" t="str" cm="1">
        <f t="array" ref="P579">_xlfn.IFS(Table1[[#This Row],[New_Sales]]&gt;=2000,"A",Table1[[#This Row],[New_Sales]]&gt;=1000,"B",Table1[[#This Row],[New_Sales]]&gt;=500,"C",Table1[[#This Row],[New_Sales]]&gt;=100,"D",Table1[[#This Row],[New_Sales]]&lt;100,"E")</f>
        <v>D</v>
      </c>
    </row>
    <row r="580" spans="1:16">
      <c r="A580" s="12">
        <v>579</v>
      </c>
      <c r="B580" s="12" t="s">
        <v>80</v>
      </c>
      <c r="C580" s="12" t="s">
        <v>67</v>
      </c>
      <c r="D580" s="12" t="s">
        <v>141</v>
      </c>
      <c r="E580" s="12" t="s">
        <v>106</v>
      </c>
      <c r="F580" s="12" t="s">
        <v>77</v>
      </c>
      <c r="G580" s="12" t="str">
        <f>VLOOKUP(Table1[[#This Row],[Category]],Code!$C$2:$D$5,2,0)</f>
        <v>O-102</v>
      </c>
      <c r="H580" s="12" t="s">
        <v>84</v>
      </c>
      <c r="I580" s="12" t="s">
        <v>240</v>
      </c>
      <c r="J580" s="12">
        <v>2</v>
      </c>
      <c r="K580" s="12">
        <v>0.2</v>
      </c>
      <c r="L580" s="13">
        <v>8.7139999999999951</v>
      </c>
      <c r="M580" s="12">
        <f>Table1[[#This Row],[Sales]]*Table1[[#This Row],[Discount]]</f>
        <v>13.942400000000001</v>
      </c>
      <c r="N580" s="12">
        <v>69.712000000000003</v>
      </c>
      <c r="O580" s="12">
        <f>Table1[[#This Row],[Quantity]]*$N$1</f>
        <v>300</v>
      </c>
      <c r="P580" s="12" t="str" cm="1">
        <f t="array" ref="P580">_xlfn.IFS(Table1[[#This Row],[New_Sales]]&gt;=2000,"A",Table1[[#This Row],[New_Sales]]&gt;=1000,"B",Table1[[#This Row],[New_Sales]]&gt;=500,"C",Table1[[#This Row],[New_Sales]]&gt;=100,"D",Table1[[#This Row],[New_Sales]]&lt;100,"E")</f>
        <v>D</v>
      </c>
    </row>
    <row r="581" spans="1:16">
      <c r="A581" s="12">
        <v>580</v>
      </c>
      <c r="B581" s="12" t="s">
        <v>80</v>
      </c>
      <c r="C581" s="12" t="s">
        <v>67</v>
      </c>
      <c r="D581" s="12" t="s">
        <v>141</v>
      </c>
      <c r="E581" s="12" t="s">
        <v>106</v>
      </c>
      <c r="F581" s="12" t="s">
        <v>70</v>
      </c>
      <c r="G581" s="12" t="str">
        <f>VLOOKUP(Table1[[#This Row],[Category]],Code!$C$2:$D$5,2,0)</f>
        <v>F-101</v>
      </c>
      <c r="H581" s="12" t="s">
        <v>86</v>
      </c>
      <c r="I581" s="12" t="s">
        <v>638</v>
      </c>
      <c r="J581" s="12">
        <v>1</v>
      </c>
      <c r="K581" s="12">
        <v>0.6</v>
      </c>
      <c r="L581" s="13">
        <v>-5.7148000000000003</v>
      </c>
      <c r="M581" s="12">
        <f>Table1[[#This Row],[Sales]]*Table1[[#This Row],[Discount]]</f>
        <v>5.2751999999999999</v>
      </c>
      <c r="N581" s="12">
        <v>8.7919999999999998</v>
      </c>
      <c r="O581" s="12">
        <f>Table1[[#This Row],[Quantity]]*$N$1</f>
        <v>150</v>
      </c>
      <c r="P581" s="12" t="str" cm="1">
        <f t="array" ref="P581">_xlfn.IFS(Table1[[#This Row],[New_Sales]]&gt;=2000,"A",Table1[[#This Row],[New_Sales]]&gt;=1000,"B",Table1[[#This Row],[New_Sales]]&gt;=500,"C",Table1[[#This Row],[New_Sales]]&gt;=100,"D",Table1[[#This Row],[New_Sales]]&lt;100,"E")</f>
        <v>D</v>
      </c>
    </row>
    <row r="582" spans="1:16">
      <c r="A582" s="12">
        <v>581</v>
      </c>
      <c r="B582" s="12" t="s">
        <v>80</v>
      </c>
      <c r="C582" s="12" t="s">
        <v>67</v>
      </c>
      <c r="D582" s="12" t="s">
        <v>75</v>
      </c>
      <c r="E582" s="12" t="s">
        <v>76</v>
      </c>
      <c r="F582" s="12" t="s">
        <v>77</v>
      </c>
      <c r="G582" s="12" t="str">
        <f>VLOOKUP(Table1[[#This Row],[Category]],Code!$C$2:$D$5,2,0)</f>
        <v>O-102</v>
      </c>
      <c r="H582" s="12" t="s">
        <v>251</v>
      </c>
      <c r="I582" s="12" t="s">
        <v>639</v>
      </c>
      <c r="J582" s="12">
        <v>4</v>
      </c>
      <c r="K582" s="12">
        <v>0</v>
      </c>
      <c r="L582" s="13">
        <v>1.5456000000000003</v>
      </c>
      <c r="M582" s="12">
        <f>Table1[[#This Row],[Sales]]*Table1[[#This Row],[Discount]]</f>
        <v>0</v>
      </c>
      <c r="N582" s="12">
        <v>51.52</v>
      </c>
      <c r="O582" s="12">
        <f>Table1[[#This Row],[Quantity]]*$N$1</f>
        <v>600</v>
      </c>
      <c r="P582" s="12" t="str" cm="1">
        <f t="array" ref="P582">_xlfn.IFS(Table1[[#This Row],[New_Sales]]&gt;=2000,"A",Table1[[#This Row],[New_Sales]]&gt;=1000,"B",Table1[[#This Row],[New_Sales]]&gt;=500,"C",Table1[[#This Row],[New_Sales]]&gt;=100,"D",Table1[[#This Row],[New_Sales]]&lt;100,"E")</f>
        <v>C</v>
      </c>
    </row>
    <row r="583" spans="1:16">
      <c r="A583" s="12">
        <v>582</v>
      </c>
      <c r="B583" s="12" t="s">
        <v>80</v>
      </c>
      <c r="C583" s="12" t="s">
        <v>67</v>
      </c>
      <c r="D583" s="12" t="s">
        <v>214</v>
      </c>
      <c r="E583" s="12" t="s">
        <v>76</v>
      </c>
      <c r="F583" s="12" t="s">
        <v>90</v>
      </c>
      <c r="G583" s="12" t="str">
        <f>VLOOKUP(Table1[[#This Row],[Category]],Code!$C$2:$D$5,2,0)</f>
        <v>T-103</v>
      </c>
      <c r="H583" s="12" t="s">
        <v>91</v>
      </c>
      <c r="I583" s="12" t="s">
        <v>135</v>
      </c>
      <c r="J583" s="12">
        <v>3</v>
      </c>
      <c r="K583" s="12">
        <v>0.2</v>
      </c>
      <c r="L583" s="13">
        <v>52.917299999999955</v>
      </c>
      <c r="M583" s="12">
        <f>Table1[[#This Row],[Sales]]*Table1[[#This Row],[Discount]]</f>
        <v>94.075200000000024</v>
      </c>
      <c r="N583" s="12">
        <v>470.37600000000009</v>
      </c>
      <c r="O583" s="12">
        <f>Table1[[#This Row],[Quantity]]*$N$1</f>
        <v>450</v>
      </c>
      <c r="P583" s="12" t="str" cm="1">
        <f t="array" ref="P583">_xlfn.IFS(Table1[[#This Row],[New_Sales]]&gt;=2000,"A",Table1[[#This Row],[New_Sales]]&gt;=1000,"B",Table1[[#This Row],[New_Sales]]&gt;=500,"C",Table1[[#This Row],[New_Sales]]&gt;=100,"D",Table1[[#This Row],[New_Sales]]&lt;100,"E")</f>
        <v>D</v>
      </c>
    </row>
    <row r="584" spans="1:16">
      <c r="A584" s="12">
        <v>583</v>
      </c>
      <c r="B584" s="12" t="s">
        <v>80</v>
      </c>
      <c r="C584" s="12" t="s">
        <v>67</v>
      </c>
      <c r="D584" s="12" t="s">
        <v>214</v>
      </c>
      <c r="E584" s="12" t="s">
        <v>76</v>
      </c>
      <c r="F584" s="12" t="s">
        <v>90</v>
      </c>
      <c r="G584" s="12" t="str">
        <f>VLOOKUP(Table1[[#This Row],[Category]],Code!$C$2:$D$5,2,0)</f>
        <v>T-103</v>
      </c>
      <c r="H584" s="12" t="s">
        <v>91</v>
      </c>
      <c r="I584" s="12" t="s">
        <v>640</v>
      </c>
      <c r="J584" s="12">
        <v>2</v>
      </c>
      <c r="K584" s="12">
        <v>0.2</v>
      </c>
      <c r="L584" s="13">
        <v>9.2386000000000053</v>
      </c>
      <c r="M584" s="12">
        <f>Table1[[#This Row],[Sales]]*Table1[[#This Row],[Discount]]</f>
        <v>21.116800000000001</v>
      </c>
      <c r="N584" s="12">
        <v>105.584</v>
      </c>
      <c r="O584" s="12">
        <f>Table1[[#This Row],[Quantity]]*$N$1</f>
        <v>300</v>
      </c>
      <c r="P584" s="12" t="str" cm="1">
        <f t="array" ref="P584">_xlfn.IFS(Table1[[#This Row],[New_Sales]]&gt;=2000,"A",Table1[[#This Row],[New_Sales]]&gt;=1000,"B",Table1[[#This Row],[New_Sales]]&gt;=500,"C",Table1[[#This Row],[New_Sales]]&gt;=100,"D",Table1[[#This Row],[New_Sales]]&lt;100,"E")</f>
        <v>D</v>
      </c>
    </row>
    <row r="585" spans="1:16">
      <c r="A585" s="12">
        <v>584</v>
      </c>
      <c r="B585" s="12" t="s">
        <v>80</v>
      </c>
      <c r="C585" s="12" t="s">
        <v>67</v>
      </c>
      <c r="D585" s="12" t="s">
        <v>214</v>
      </c>
      <c r="E585" s="12" t="s">
        <v>76</v>
      </c>
      <c r="F585" s="12" t="s">
        <v>77</v>
      </c>
      <c r="G585" s="12" t="str">
        <f>VLOOKUP(Table1[[#This Row],[Category]],Code!$C$2:$D$5,2,0)</f>
        <v>O-102</v>
      </c>
      <c r="H585" s="12" t="s">
        <v>95</v>
      </c>
      <c r="I585" s="12" t="s">
        <v>209</v>
      </c>
      <c r="J585" s="12">
        <v>3</v>
      </c>
      <c r="K585" s="12">
        <v>0.2</v>
      </c>
      <c r="L585" s="13">
        <v>3.5045999999999964</v>
      </c>
      <c r="M585" s="12">
        <f>Table1[[#This Row],[Sales]]*Table1[[#This Row],[Discount]]</f>
        <v>6.2304000000000004</v>
      </c>
      <c r="N585" s="12">
        <v>31.152000000000001</v>
      </c>
      <c r="O585" s="12">
        <f>Table1[[#This Row],[Quantity]]*$N$1</f>
        <v>450</v>
      </c>
      <c r="P585" s="12" t="str" cm="1">
        <f t="array" ref="P585">_xlfn.IFS(Table1[[#This Row],[New_Sales]]&gt;=2000,"A",Table1[[#This Row],[New_Sales]]&gt;=1000,"B",Table1[[#This Row],[New_Sales]]&gt;=500,"C",Table1[[#This Row],[New_Sales]]&gt;=100,"D",Table1[[#This Row],[New_Sales]]&lt;100,"E")</f>
        <v>D</v>
      </c>
    </row>
    <row r="586" spans="1:16">
      <c r="A586" s="12">
        <v>585</v>
      </c>
      <c r="B586" s="12" t="s">
        <v>80</v>
      </c>
      <c r="C586" s="12" t="s">
        <v>67</v>
      </c>
      <c r="D586" s="12" t="s">
        <v>214</v>
      </c>
      <c r="E586" s="12" t="s">
        <v>76</v>
      </c>
      <c r="F586" s="12" t="s">
        <v>77</v>
      </c>
      <c r="G586" s="12" t="str">
        <f>VLOOKUP(Table1[[#This Row],[Category]],Code!$C$2:$D$5,2,0)</f>
        <v>O-102</v>
      </c>
      <c r="H586" s="12" t="s">
        <v>93</v>
      </c>
      <c r="I586" s="12" t="s">
        <v>641</v>
      </c>
      <c r="J586" s="12">
        <v>7</v>
      </c>
      <c r="K586" s="12">
        <v>0.7</v>
      </c>
      <c r="L586" s="13">
        <v>-4.7480999999999973</v>
      </c>
      <c r="M586" s="12">
        <f>Table1[[#This Row],[Sales]]*Table1[[#This Row],[Discount]]</f>
        <v>4.7481</v>
      </c>
      <c r="N586" s="12">
        <v>6.7830000000000004</v>
      </c>
      <c r="O586" s="12">
        <f>Table1[[#This Row],[Quantity]]*$N$1</f>
        <v>1050</v>
      </c>
      <c r="P586" s="12" t="str" cm="1">
        <f t="array" ref="P586">_xlfn.IFS(Table1[[#This Row],[New_Sales]]&gt;=2000,"A",Table1[[#This Row],[New_Sales]]&gt;=1000,"B",Table1[[#This Row],[New_Sales]]&gt;=500,"C",Table1[[#This Row],[New_Sales]]&gt;=100,"D",Table1[[#This Row],[New_Sales]]&lt;100,"E")</f>
        <v>B</v>
      </c>
    </row>
    <row r="587" spans="1:16">
      <c r="A587" s="12">
        <v>586</v>
      </c>
      <c r="B587" s="12" t="s">
        <v>80</v>
      </c>
      <c r="C587" s="12" t="s">
        <v>67</v>
      </c>
      <c r="D587" s="12" t="s">
        <v>214</v>
      </c>
      <c r="E587" s="12" t="s">
        <v>76</v>
      </c>
      <c r="F587" s="12" t="s">
        <v>90</v>
      </c>
      <c r="G587" s="12" t="str">
        <f>VLOOKUP(Table1[[#This Row],[Category]],Code!$C$2:$D$5,2,0)</f>
        <v>T-103</v>
      </c>
      <c r="H587" s="12" t="s">
        <v>91</v>
      </c>
      <c r="I587" s="12" t="s">
        <v>263</v>
      </c>
      <c r="J587" s="12">
        <v>4</v>
      </c>
      <c r="K587" s="12">
        <v>0.2</v>
      </c>
      <c r="L587" s="13">
        <v>30.477599999999981</v>
      </c>
      <c r="M587" s="12">
        <f>Table1[[#This Row],[Sales]]*Table1[[#This Row],[Discount]]</f>
        <v>81.273600000000002</v>
      </c>
      <c r="N587" s="12">
        <v>406.36799999999999</v>
      </c>
      <c r="O587" s="12">
        <f>Table1[[#This Row],[Quantity]]*$N$1</f>
        <v>600</v>
      </c>
      <c r="P587" s="12" t="str" cm="1">
        <f t="array" ref="P587">_xlfn.IFS(Table1[[#This Row],[New_Sales]]&gt;=2000,"A",Table1[[#This Row],[New_Sales]]&gt;=1000,"B",Table1[[#This Row],[New_Sales]]&gt;=500,"C",Table1[[#This Row],[New_Sales]]&gt;=100,"D",Table1[[#This Row],[New_Sales]]&lt;100,"E")</f>
        <v>C</v>
      </c>
    </row>
    <row r="588" spans="1:16">
      <c r="A588" s="12">
        <v>587</v>
      </c>
      <c r="B588" s="12" t="s">
        <v>80</v>
      </c>
      <c r="C588" s="12" t="s">
        <v>67</v>
      </c>
      <c r="D588" s="12" t="s">
        <v>68</v>
      </c>
      <c r="E588" s="12" t="s">
        <v>69</v>
      </c>
      <c r="F588" s="12" t="s">
        <v>70</v>
      </c>
      <c r="G588" s="12" t="str">
        <f>VLOOKUP(Table1[[#This Row],[Category]],Code!$C$2:$D$5,2,0)</f>
        <v>F-101</v>
      </c>
      <c r="H588" s="12" t="s">
        <v>72</v>
      </c>
      <c r="I588" s="12" t="s">
        <v>499</v>
      </c>
      <c r="J588" s="12">
        <v>1</v>
      </c>
      <c r="K588" s="12">
        <v>0</v>
      </c>
      <c r="L588" s="13">
        <v>4.968599999999995</v>
      </c>
      <c r="M588" s="12">
        <f>Table1[[#This Row],[Sales]]*Table1[[#This Row],[Discount]]</f>
        <v>0</v>
      </c>
      <c r="N588" s="12">
        <v>70.98</v>
      </c>
      <c r="O588" s="12">
        <f>Table1[[#This Row],[Quantity]]*$N$1</f>
        <v>150</v>
      </c>
      <c r="P588" s="12" t="str" cm="1">
        <f t="array" ref="P588">_xlfn.IFS(Table1[[#This Row],[New_Sales]]&gt;=2000,"A",Table1[[#This Row],[New_Sales]]&gt;=1000,"B",Table1[[#This Row],[New_Sales]]&gt;=500,"C",Table1[[#This Row],[New_Sales]]&gt;=100,"D",Table1[[#This Row],[New_Sales]]&lt;100,"E")</f>
        <v>D</v>
      </c>
    </row>
    <row r="589" spans="1:16">
      <c r="A589" s="12">
        <v>588</v>
      </c>
      <c r="B589" s="12" t="s">
        <v>80</v>
      </c>
      <c r="C589" s="12" t="s">
        <v>67</v>
      </c>
      <c r="D589" s="12" t="s">
        <v>68</v>
      </c>
      <c r="E589" s="12" t="s">
        <v>69</v>
      </c>
      <c r="F589" s="12" t="s">
        <v>77</v>
      </c>
      <c r="G589" s="12" t="str">
        <f>VLOOKUP(Table1[[#This Row],[Category]],Code!$C$2:$D$5,2,0)</f>
        <v>O-102</v>
      </c>
      <c r="H589" s="12" t="s">
        <v>78</v>
      </c>
      <c r="I589" s="12" t="s">
        <v>642</v>
      </c>
      <c r="J589" s="12">
        <v>3</v>
      </c>
      <c r="K589" s="12">
        <v>0</v>
      </c>
      <c r="L589" s="13">
        <v>144.51570000000001</v>
      </c>
      <c r="M589" s="12">
        <f>Table1[[#This Row],[Sales]]*Table1[[#This Row],[Discount]]</f>
        <v>0</v>
      </c>
      <c r="N589" s="12">
        <v>294.93</v>
      </c>
      <c r="O589" s="12">
        <f>Table1[[#This Row],[Quantity]]*$N$1</f>
        <v>450</v>
      </c>
      <c r="P589" s="12" t="str" cm="1">
        <f t="array" ref="P589">_xlfn.IFS(Table1[[#This Row],[New_Sales]]&gt;=2000,"A",Table1[[#This Row],[New_Sales]]&gt;=1000,"B",Table1[[#This Row],[New_Sales]]&gt;=500,"C",Table1[[#This Row],[New_Sales]]&gt;=100,"D",Table1[[#This Row],[New_Sales]]&lt;100,"E")</f>
        <v>D</v>
      </c>
    </row>
    <row r="590" spans="1:16">
      <c r="A590" s="12">
        <v>589</v>
      </c>
      <c r="B590" s="12" t="s">
        <v>80</v>
      </c>
      <c r="C590" s="12" t="s">
        <v>67</v>
      </c>
      <c r="D590" s="12" t="s">
        <v>205</v>
      </c>
      <c r="E590" s="12" t="s">
        <v>76</v>
      </c>
      <c r="F590" s="12" t="s">
        <v>90</v>
      </c>
      <c r="G590" s="12" t="str">
        <f>VLOOKUP(Table1[[#This Row],[Category]],Code!$C$2:$D$5,2,0)</f>
        <v>T-103</v>
      </c>
      <c r="H590" s="12" t="s">
        <v>91</v>
      </c>
      <c r="I590" s="12" t="s">
        <v>643</v>
      </c>
      <c r="J590" s="12">
        <v>2</v>
      </c>
      <c r="K590" s="12">
        <v>0.2</v>
      </c>
      <c r="L590" s="13">
        <v>-20.136200000000006</v>
      </c>
      <c r="M590" s="12">
        <f>Table1[[#This Row],[Sales]]*Table1[[#This Row],[Discount]]</f>
        <v>16.956800000000001</v>
      </c>
      <c r="N590" s="12">
        <v>84.784000000000006</v>
      </c>
      <c r="O590" s="12">
        <f>Table1[[#This Row],[Quantity]]*$N$1</f>
        <v>300</v>
      </c>
      <c r="P590" s="12" t="str" cm="1">
        <f t="array" ref="P590">_xlfn.IFS(Table1[[#This Row],[New_Sales]]&gt;=2000,"A",Table1[[#This Row],[New_Sales]]&gt;=1000,"B",Table1[[#This Row],[New_Sales]]&gt;=500,"C",Table1[[#This Row],[New_Sales]]&gt;=100,"D",Table1[[#This Row],[New_Sales]]&lt;100,"E")</f>
        <v>D</v>
      </c>
    </row>
    <row r="591" spans="1:16">
      <c r="A591" s="12">
        <v>590</v>
      </c>
      <c r="B591" s="12" t="s">
        <v>80</v>
      </c>
      <c r="C591" s="12" t="s">
        <v>67</v>
      </c>
      <c r="D591" s="12" t="s">
        <v>205</v>
      </c>
      <c r="E591" s="12" t="s">
        <v>76</v>
      </c>
      <c r="F591" s="12" t="s">
        <v>77</v>
      </c>
      <c r="G591" s="12" t="str">
        <f>VLOOKUP(Table1[[#This Row],[Category]],Code!$C$2:$D$5,2,0)</f>
        <v>O-102</v>
      </c>
      <c r="H591" s="12" t="s">
        <v>100</v>
      </c>
      <c r="I591" s="12" t="s">
        <v>644</v>
      </c>
      <c r="J591" s="12">
        <v>4</v>
      </c>
      <c r="K591" s="12">
        <v>0.2</v>
      </c>
      <c r="L591" s="13">
        <v>7.2576000000000001</v>
      </c>
      <c r="M591" s="12">
        <f>Table1[[#This Row],[Sales]]*Table1[[#This Row],[Discount]]</f>
        <v>4.1472000000000007</v>
      </c>
      <c r="N591" s="12">
        <v>20.736000000000004</v>
      </c>
      <c r="O591" s="12">
        <f>Table1[[#This Row],[Quantity]]*$N$1</f>
        <v>600</v>
      </c>
      <c r="P591" s="12" t="str" cm="1">
        <f t="array" ref="P591">_xlfn.IFS(Table1[[#This Row],[New_Sales]]&gt;=2000,"A",Table1[[#This Row],[New_Sales]]&gt;=1000,"B",Table1[[#This Row],[New_Sales]]&gt;=500,"C",Table1[[#This Row],[New_Sales]]&gt;=100,"D",Table1[[#This Row],[New_Sales]]&lt;100,"E")</f>
        <v>C</v>
      </c>
    </row>
    <row r="592" spans="1:16">
      <c r="A592" s="12">
        <v>591</v>
      </c>
      <c r="B592" s="12" t="s">
        <v>80</v>
      </c>
      <c r="C592" s="12" t="s">
        <v>67</v>
      </c>
      <c r="D592" s="12" t="s">
        <v>205</v>
      </c>
      <c r="E592" s="12" t="s">
        <v>76</v>
      </c>
      <c r="F592" s="12" t="s">
        <v>77</v>
      </c>
      <c r="G592" s="12" t="str">
        <f>VLOOKUP(Table1[[#This Row],[Category]],Code!$C$2:$D$5,2,0)</f>
        <v>O-102</v>
      </c>
      <c r="H592" s="12" t="s">
        <v>93</v>
      </c>
      <c r="I592" s="12" t="s">
        <v>573</v>
      </c>
      <c r="J592" s="12">
        <v>3</v>
      </c>
      <c r="K592" s="12">
        <v>0.7</v>
      </c>
      <c r="L592" s="13">
        <v>-12.896100000000004</v>
      </c>
      <c r="M592" s="12">
        <f>Table1[[#This Row],[Sales]]*Table1[[#This Row],[Discount]]</f>
        <v>11.774700000000003</v>
      </c>
      <c r="N592" s="12">
        <v>16.821000000000005</v>
      </c>
      <c r="O592" s="12">
        <f>Table1[[#This Row],[Quantity]]*$N$1</f>
        <v>450</v>
      </c>
      <c r="P592" s="12" t="str" cm="1">
        <f t="array" ref="P592">_xlfn.IFS(Table1[[#This Row],[New_Sales]]&gt;=2000,"A",Table1[[#This Row],[New_Sales]]&gt;=1000,"B",Table1[[#This Row],[New_Sales]]&gt;=500,"C",Table1[[#This Row],[New_Sales]]&gt;=100,"D",Table1[[#This Row],[New_Sales]]&lt;100,"E")</f>
        <v>D</v>
      </c>
    </row>
    <row r="593" spans="1:16">
      <c r="A593" s="12">
        <v>592</v>
      </c>
      <c r="B593" s="12" t="s">
        <v>80</v>
      </c>
      <c r="C593" s="12" t="s">
        <v>67</v>
      </c>
      <c r="D593" s="12" t="s">
        <v>205</v>
      </c>
      <c r="E593" s="12" t="s">
        <v>76</v>
      </c>
      <c r="F593" s="12" t="s">
        <v>77</v>
      </c>
      <c r="G593" s="12" t="str">
        <f>VLOOKUP(Table1[[#This Row],[Category]],Code!$C$2:$D$5,2,0)</f>
        <v>O-102</v>
      </c>
      <c r="H593" s="12" t="s">
        <v>100</v>
      </c>
      <c r="I593" s="12" t="s">
        <v>645</v>
      </c>
      <c r="J593" s="12">
        <v>2</v>
      </c>
      <c r="K593" s="12">
        <v>0.2</v>
      </c>
      <c r="L593" s="13">
        <v>3.6288</v>
      </c>
      <c r="M593" s="12">
        <f>Table1[[#This Row],[Sales]]*Table1[[#This Row],[Discount]]</f>
        <v>2.0736000000000003</v>
      </c>
      <c r="N593" s="12">
        <v>10.368000000000002</v>
      </c>
      <c r="O593" s="12">
        <f>Table1[[#This Row],[Quantity]]*$N$1</f>
        <v>300</v>
      </c>
      <c r="P593" s="12" t="str" cm="1">
        <f t="array" ref="P593">_xlfn.IFS(Table1[[#This Row],[New_Sales]]&gt;=2000,"A",Table1[[#This Row],[New_Sales]]&gt;=1000,"B",Table1[[#This Row],[New_Sales]]&gt;=500,"C",Table1[[#This Row],[New_Sales]]&gt;=100,"D",Table1[[#This Row],[New_Sales]]&lt;100,"E")</f>
        <v>D</v>
      </c>
    </row>
    <row r="594" spans="1:16">
      <c r="A594" s="12">
        <v>593</v>
      </c>
      <c r="B594" s="12" t="s">
        <v>80</v>
      </c>
      <c r="C594" s="12" t="s">
        <v>67</v>
      </c>
      <c r="D594" s="12" t="s">
        <v>105</v>
      </c>
      <c r="E594" s="12" t="s">
        <v>106</v>
      </c>
      <c r="F594" s="12" t="s">
        <v>77</v>
      </c>
      <c r="G594" s="12" t="str">
        <f>VLOOKUP(Table1[[#This Row],[Category]],Code!$C$2:$D$5,2,0)</f>
        <v>O-102</v>
      </c>
      <c r="H594" s="12" t="s">
        <v>88</v>
      </c>
      <c r="I594" s="12" t="s">
        <v>646</v>
      </c>
      <c r="J594" s="12">
        <v>2</v>
      </c>
      <c r="K594" s="12">
        <v>0.2</v>
      </c>
      <c r="L594" s="13">
        <v>1.1679999999999997</v>
      </c>
      <c r="M594" s="12">
        <f>Table1[[#This Row],[Sales]]*Table1[[#This Row],[Discount]]</f>
        <v>1.8688</v>
      </c>
      <c r="N594" s="12">
        <v>9.3439999999999994</v>
      </c>
      <c r="O594" s="12">
        <f>Table1[[#This Row],[Quantity]]*$N$1</f>
        <v>300</v>
      </c>
      <c r="P594" s="12" t="str" cm="1">
        <f t="array" ref="P594">_xlfn.IFS(Table1[[#This Row],[New_Sales]]&gt;=2000,"A",Table1[[#This Row],[New_Sales]]&gt;=1000,"B",Table1[[#This Row],[New_Sales]]&gt;=500,"C",Table1[[#This Row],[New_Sales]]&gt;=100,"D",Table1[[#This Row],[New_Sales]]&lt;100,"E")</f>
        <v>D</v>
      </c>
    </row>
    <row r="595" spans="1:16">
      <c r="A595" s="12">
        <v>594</v>
      </c>
      <c r="B595" s="12" t="s">
        <v>80</v>
      </c>
      <c r="C595" s="12" t="s">
        <v>67</v>
      </c>
      <c r="D595" s="12" t="s">
        <v>105</v>
      </c>
      <c r="E595" s="12" t="s">
        <v>106</v>
      </c>
      <c r="F595" s="12" t="s">
        <v>90</v>
      </c>
      <c r="G595" s="12" t="str">
        <f>VLOOKUP(Table1[[#This Row],[Category]],Code!$C$2:$D$5,2,0)</f>
        <v>T-103</v>
      </c>
      <c r="H595" s="12" t="s">
        <v>123</v>
      </c>
      <c r="I595" s="12" t="s">
        <v>323</v>
      </c>
      <c r="J595" s="12">
        <v>3</v>
      </c>
      <c r="K595" s="12">
        <v>0.2</v>
      </c>
      <c r="L595" s="13">
        <v>9.7499999999999964</v>
      </c>
      <c r="M595" s="12">
        <f>Table1[[#This Row],[Sales]]*Table1[[#This Row],[Discount]]</f>
        <v>6.2400000000000011</v>
      </c>
      <c r="N595" s="12">
        <v>31.200000000000003</v>
      </c>
      <c r="O595" s="12">
        <f>Table1[[#This Row],[Quantity]]*$N$1</f>
        <v>450</v>
      </c>
      <c r="P595" s="12" t="str" cm="1">
        <f t="array" ref="P595">_xlfn.IFS(Table1[[#This Row],[New_Sales]]&gt;=2000,"A",Table1[[#This Row],[New_Sales]]&gt;=1000,"B",Table1[[#This Row],[New_Sales]]&gt;=500,"C",Table1[[#This Row],[New_Sales]]&gt;=100,"D",Table1[[#This Row],[New_Sales]]&lt;100,"E")</f>
        <v>D</v>
      </c>
    </row>
    <row r="596" spans="1:16">
      <c r="A596" s="12">
        <v>595</v>
      </c>
      <c r="B596" s="12" t="s">
        <v>80</v>
      </c>
      <c r="C596" s="12" t="s">
        <v>67</v>
      </c>
      <c r="D596" s="12" t="s">
        <v>75</v>
      </c>
      <c r="E596" s="12" t="s">
        <v>76</v>
      </c>
      <c r="F596" s="12" t="s">
        <v>77</v>
      </c>
      <c r="G596" s="12" t="str">
        <f>VLOOKUP(Table1[[#This Row],[Category]],Code!$C$2:$D$5,2,0)</f>
        <v>O-102</v>
      </c>
      <c r="H596" s="12" t="s">
        <v>95</v>
      </c>
      <c r="I596" s="12" t="s">
        <v>647</v>
      </c>
      <c r="J596" s="12">
        <v>2</v>
      </c>
      <c r="K596" s="12">
        <v>0</v>
      </c>
      <c r="L596" s="13">
        <v>22.074799999999996</v>
      </c>
      <c r="M596" s="12">
        <f>Table1[[#This Row],[Sales]]*Table1[[#This Row],[Discount]]</f>
        <v>0</v>
      </c>
      <c r="N596" s="12">
        <v>76.12</v>
      </c>
      <c r="O596" s="12">
        <f>Table1[[#This Row],[Quantity]]*$N$1</f>
        <v>300</v>
      </c>
      <c r="P596" s="12" t="str" cm="1">
        <f t="array" ref="P596">_xlfn.IFS(Table1[[#This Row],[New_Sales]]&gt;=2000,"A",Table1[[#This Row],[New_Sales]]&gt;=1000,"B",Table1[[#This Row],[New_Sales]]&gt;=500,"C",Table1[[#This Row],[New_Sales]]&gt;=100,"D",Table1[[#This Row],[New_Sales]]&lt;100,"E")</f>
        <v>D</v>
      </c>
    </row>
    <row r="597" spans="1:16">
      <c r="A597" s="12">
        <v>596</v>
      </c>
      <c r="B597" s="12" t="s">
        <v>80</v>
      </c>
      <c r="C597" s="12" t="s">
        <v>67</v>
      </c>
      <c r="D597" s="12" t="s">
        <v>75</v>
      </c>
      <c r="E597" s="12" t="s">
        <v>76</v>
      </c>
      <c r="F597" s="12" t="s">
        <v>90</v>
      </c>
      <c r="G597" s="12" t="str">
        <f>VLOOKUP(Table1[[#This Row],[Category]],Code!$C$2:$D$5,2,0)</f>
        <v>T-103</v>
      </c>
      <c r="H597" s="12" t="s">
        <v>431</v>
      </c>
      <c r="I597" s="12" t="s">
        <v>492</v>
      </c>
      <c r="J597" s="12">
        <v>3</v>
      </c>
      <c r="K597" s="12">
        <v>0.2</v>
      </c>
      <c r="L597" s="13">
        <v>434.99130000000002</v>
      </c>
      <c r="M597" s="12">
        <f>Table1[[#This Row],[Sales]]*Table1[[#This Row],[Discount]]</f>
        <v>239.99520000000004</v>
      </c>
      <c r="N597" s="12">
        <v>1199.9760000000001</v>
      </c>
      <c r="O597" s="12">
        <f>Table1[[#This Row],[Quantity]]*$N$1</f>
        <v>450</v>
      </c>
      <c r="P597" s="12" t="str" cm="1">
        <f t="array" ref="P597">_xlfn.IFS(Table1[[#This Row],[New_Sales]]&gt;=2000,"A",Table1[[#This Row],[New_Sales]]&gt;=1000,"B",Table1[[#This Row],[New_Sales]]&gt;=500,"C",Table1[[#This Row],[New_Sales]]&gt;=100,"D",Table1[[#This Row],[New_Sales]]&lt;100,"E")</f>
        <v>D</v>
      </c>
    </row>
    <row r="598" spans="1:16">
      <c r="A598" s="12">
        <v>597</v>
      </c>
      <c r="B598" s="12" t="s">
        <v>80</v>
      </c>
      <c r="C598" s="12" t="s">
        <v>67</v>
      </c>
      <c r="D598" s="12" t="s">
        <v>75</v>
      </c>
      <c r="E598" s="12" t="s">
        <v>76</v>
      </c>
      <c r="F598" s="12" t="s">
        <v>90</v>
      </c>
      <c r="G598" s="12" t="str">
        <f>VLOOKUP(Table1[[#This Row],[Category]],Code!$C$2:$D$5,2,0)</f>
        <v>T-103</v>
      </c>
      <c r="H598" s="12" t="s">
        <v>91</v>
      </c>
      <c r="I598" s="12" t="s">
        <v>413</v>
      </c>
      <c r="J598" s="12">
        <v>5</v>
      </c>
      <c r="K598" s="12">
        <v>0.2</v>
      </c>
      <c r="L598" s="13">
        <v>55.744999999999948</v>
      </c>
      <c r="M598" s="12">
        <f>Table1[[#This Row],[Sales]]*Table1[[#This Row],[Discount]]</f>
        <v>89.192000000000007</v>
      </c>
      <c r="N598" s="12">
        <v>445.96000000000004</v>
      </c>
      <c r="O598" s="12">
        <f>Table1[[#This Row],[Quantity]]*$N$1</f>
        <v>750</v>
      </c>
      <c r="P598" s="12" t="str" cm="1">
        <f t="array" ref="P598">_xlfn.IFS(Table1[[#This Row],[New_Sales]]&gt;=2000,"A",Table1[[#This Row],[New_Sales]]&gt;=1000,"B",Table1[[#This Row],[New_Sales]]&gt;=500,"C",Table1[[#This Row],[New_Sales]]&gt;=100,"D",Table1[[#This Row],[New_Sales]]&lt;100,"E")</f>
        <v>C</v>
      </c>
    </row>
    <row r="599" spans="1:16">
      <c r="A599" s="12">
        <v>598</v>
      </c>
      <c r="B599" s="12" t="s">
        <v>80</v>
      </c>
      <c r="C599" s="12" t="s">
        <v>67</v>
      </c>
      <c r="D599" s="12" t="s">
        <v>75</v>
      </c>
      <c r="E599" s="12" t="s">
        <v>76</v>
      </c>
      <c r="F599" s="12" t="s">
        <v>70</v>
      </c>
      <c r="G599" s="12" t="str">
        <f>VLOOKUP(Table1[[#This Row],[Category]],Code!$C$2:$D$5,2,0)</f>
        <v>F-101</v>
      </c>
      <c r="H599" s="12" t="s">
        <v>86</v>
      </c>
      <c r="I599" s="12" t="s">
        <v>648</v>
      </c>
      <c r="J599" s="12">
        <v>8</v>
      </c>
      <c r="K599" s="12">
        <v>0</v>
      </c>
      <c r="L599" s="13">
        <v>91.772800000000018</v>
      </c>
      <c r="M599" s="12">
        <f>Table1[[#This Row],[Sales]]*Table1[[#This Row],[Discount]]</f>
        <v>0</v>
      </c>
      <c r="N599" s="12">
        <v>327.76</v>
      </c>
      <c r="O599" s="12">
        <f>Table1[[#This Row],[Quantity]]*$N$1</f>
        <v>1200</v>
      </c>
      <c r="P599" s="12" t="str" cm="1">
        <f t="array" ref="P599">_xlfn.IFS(Table1[[#This Row],[New_Sales]]&gt;=2000,"A",Table1[[#This Row],[New_Sales]]&gt;=1000,"B",Table1[[#This Row],[New_Sales]]&gt;=500,"C",Table1[[#This Row],[New_Sales]]&gt;=100,"D",Table1[[#This Row],[New_Sales]]&lt;100,"E")</f>
        <v>B</v>
      </c>
    </row>
    <row r="600" spans="1:16">
      <c r="A600" s="12">
        <v>599</v>
      </c>
      <c r="B600" s="12" t="s">
        <v>134</v>
      </c>
      <c r="C600" s="12" t="s">
        <v>67</v>
      </c>
      <c r="D600" s="12" t="s">
        <v>119</v>
      </c>
      <c r="E600" s="12" t="s">
        <v>120</v>
      </c>
      <c r="F600" s="12" t="s">
        <v>77</v>
      </c>
      <c r="G600" s="12" t="str">
        <f>VLOOKUP(Table1[[#This Row],[Category]],Code!$C$2:$D$5,2,0)</f>
        <v>O-102</v>
      </c>
      <c r="H600" s="12" t="s">
        <v>251</v>
      </c>
      <c r="I600" s="12" t="s">
        <v>649</v>
      </c>
      <c r="J600" s="12">
        <v>2</v>
      </c>
      <c r="K600" s="12">
        <v>0.2</v>
      </c>
      <c r="L600" s="13">
        <v>1.0178000000000007</v>
      </c>
      <c r="M600" s="12">
        <f>Table1[[#This Row],[Sales]]*Table1[[#This Row],[Discount]]</f>
        <v>2.3264</v>
      </c>
      <c r="N600" s="12">
        <v>11.632</v>
      </c>
      <c r="O600" s="12">
        <f>Table1[[#This Row],[Quantity]]*$N$1</f>
        <v>300</v>
      </c>
      <c r="P600" s="12" t="str" cm="1">
        <f t="array" ref="P600">_xlfn.IFS(Table1[[#This Row],[New_Sales]]&gt;=2000,"A",Table1[[#This Row],[New_Sales]]&gt;=1000,"B",Table1[[#This Row],[New_Sales]]&gt;=500,"C",Table1[[#This Row],[New_Sales]]&gt;=100,"D",Table1[[#This Row],[New_Sales]]&lt;100,"E")</f>
        <v>D</v>
      </c>
    </row>
    <row r="601" spans="1:16">
      <c r="A601" s="12">
        <v>600</v>
      </c>
      <c r="B601" s="12" t="s">
        <v>80</v>
      </c>
      <c r="C601" s="12" t="s">
        <v>67</v>
      </c>
      <c r="D601" s="12" t="s">
        <v>119</v>
      </c>
      <c r="E601" s="12" t="s">
        <v>120</v>
      </c>
      <c r="F601" s="12" t="s">
        <v>90</v>
      </c>
      <c r="G601" s="12" t="str">
        <f>VLOOKUP(Table1[[#This Row],[Category]],Code!$C$2:$D$5,2,0)</f>
        <v>T-103</v>
      </c>
      <c r="H601" s="12" t="s">
        <v>91</v>
      </c>
      <c r="I601" s="12" t="s">
        <v>650</v>
      </c>
      <c r="J601" s="12">
        <v>3</v>
      </c>
      <c r="K601" s="12">
        <v>0.4</v>
      </c>
      <c r="L601" s="13">
        <v>-28.796400000000006</v>
      </c>
      <c r="M601" s="12">
        <f>Table1[[#This Row],[Sales]]*Table1[[#This Row],[Discount]]</f>
        <v>57.59279999999999</v>
      </c>
      <c r="N601" s="12">
        <v>143.98199999999997</v>
      </c>
      <c r="O601" s="12">
        <f>Table1[[#This Row],[Quantity]]*$N$1</f>
        <v>450</v>
      </c>
      <c r="P601" s="12" t="str" cm="1">
        <f t="array" ref="P601">_xlfn.IFS(Table1[[#This Row],[New_Sales]]&gt;=2000,"A",Table1[[#This Row],[New_Sales]]&gt;=1000,"B",Table1[[#This Row],[New_Sales]]&gt;=500,"C",Table1[[#This Row],[New_Sales]]&gt;=100,"D",Table1[[#This Row],[New_Sales]]&lt;100,"E")</f>
        <v>D</v>
      </c>
    </row>
    <row r="602" spans="1:16">
      <c r="A602" s="12">
        <v>601</v>
      </c>
      <c r="B602" s="12" t="s">
        <v>80</v>
      </c>
      <c r="C602" s="12" t="s">
        <v>67</v>
      </c>
      <c r="D602" s="12" t="s">
        <v>119</v>
      </c>
      <c r="E602" s="12" t="s">
        <v>120</v>
      </c>
      <c r="F602" s="12" t="s">
        <v>90</v>
      </c>
      <c r="G602" s="12" t="str">
        <f>VLOOKUP(Table1[[#This Row],[Category]],Code!$C$2:$D$5,2,0)</f>
        <v>T-103</v>
      </c>
      <c r="H602" s="12" t="s">
        <v>91</v>
      </c>
      <c r="I602" s="12" t="s">
        <v>651</v>
      </c>
      <c r="J602" s="12">
        <v>4</v>
      </c>
      <c r="K602" s="12">
        <v>0.4</v>
      </c>
      <c r="L602" s="13">
        <v>-115.35440000000006</v>
      </c>
      <c r="M602" s="12">
        <f>Table1[[#This Row],[Sales]]*Table1[[#This Row],[Discount]]</f>
        <v>197.75040000000001</v>
      </c>
      <c r="N602" s="12">
        <v>494.37599999999998</v>
      </c>
      <c r="O602" s="12">
        <f>Table1[[#This Row],[Quantity]]*$N$1</f>
        <v>600</v>
      </c>
      <c r="P602" s="12" t="str" cm="1">
        <f t="array" ref="P602">_xlfn.IFS(Table1[[#This Row],[New_Sales]]&gt;=2000,"A",Table1[[#This Row],[New_Sales]]&gt;=1000,"B",Table1[[#This Row],[New_Sales]]&gt;=500,"C",Table1[[#This Row],[New_Sales]]&gt;=100,"D",Table1[[#This Row],[New_Sales]]&lt;100,"E")</f>
        <v>C</v>
      </c>
    </row>
    <row r="603" spans="1:16">
      <c r="A603" s="12">
        <v>602</v>
      </c>
      <c r="B603" s="12" t="s">
        <v>80</v>
      </c>
      <c r="C603" s="12" t="s">
        <v>67</v>
      </c>
      <c r="D603" s="12" t="s">
        <v>119</v>
      </c>
      <c r="E603" s="12" t="s">
        <v>120</v>
      </c>
      <c r="F603" s="12" t="s">
        <v>77</v>
      </c>
      <c r="G603" s="12" t="str">
        <f>VLOOKUP(Table1[[#This Row],[Category]],Code!$C$2:$D$5,2,0)</f>
        <v>O-102</v>
      </c>
      <c r="H603" s="12" t="s">
        <v>251</v>
      </c>
      <c r="I603" s="12" t="s">
        <v>637</v>
      </c>
      <c r="J603" s="12">
        <v>2</v>
      </c>
      <c r="K603" s="12">
        <v>0.2</v>
      </c>
      <c r="L603" s="13">
        <v>0.72999999999999954</v>
      </c>
      <c r="M603" s="12">
        <f>Table1[[#This Row],[Sales]]*Table1[[#This Row],[Discount]]</f>
        <v>1.1679999999999999</v>
      </c>
      <c r="N603" s="12">
        <v>5.84</v>
      </c>
      <c r="O603" s="12">
        <f>Table1[[#This Row],[Quantity]]*$N$1</f>
        <v>300</v>
      </c>
      <c r="P603" s="12" t="str" cm="1">
        <f t="array" ref="P603">_xlfn.IFS(Table1[[#This Row],[New_Sales]]&gt;=2000,"A",Table1[[#This Row],[New_Sales]]&gt;=1000,"B",Table1[[#This Row],[New_Sales]]&gt;=500,"C",Table1[[#This Row],[New_Sales]]&gt;=100,"D",Table1[[#This Row],[New_Sales]]&lt;100,"E")</f>
        <v>D</v>
      </c>
    </row>
    <row r="604" spans="1:16">
      <c r="A604" s="12">
        <v>603</v>
      </c>
      <c r="B604" s="12" t="s">
        <v>80</v>
      </c>
      <c r="C604" s="12" t="s">
        <v>67</v>
      </c>
      <c r="D604" s="12" t="s">
        <v>81</v>
      </c>
      <c r="E604" s="12" t="s">
        <v>69</v>
      </c>
      <c r="F604" s="12" t="s">
        <v>77</v>
      </c>
      <c r="G604" s="12" t="str">
        <f>VLOOKUP(Table1[[#This Row],[Category]],Code!$C$2:$D$5,2,0)</f>
        <v>O-102</v>
      </c>
      <c r="H604" s="12" t="s">
        <v>84</v>
      </c>
      <c r="I604" s="12" t="s">
        <v>652</v>
      </c>
      <c r="J604" s="12">
        <v>1</v>
      </c>
      <c r="K604" s="12">
        <v>0.2</v>
      </c>
      <c r="L604" s="13">
        <v>17.84699999999998</v>
      </c>
      <c r="M604" s="12">
        <f>Table1[[#This Row],[Sales]]*Table1[[#This Row],[Discount]]</f>
        <v>28.555200000000003</v>
      </c>
      <c r="N604" s="12">
        <v>142.77600000000001</v>
      </c>
      <c r="O604" s="12">
        <f>Table1[[#This Row],[Quantity]]*$N$1</f>
        <v>150</v>
      </c>
      <c r="P604" s="12" t="str" cm="1">
        <f t="array" ref="P604">_xlfn.IFS(Table1[[#This Row],[New_Sales]]&gt;=2000,"A",Table1[[#This Row],[New_Sales]]&gt;=1000,"B",Table1[[#This Row],[New_Sales]]&gt;=500,"C",Table1[[#This Row],[New_Sales]]&gt;=100,"D",Table1[[#This Row],[New_Sales]]&lt;100,"E")</f>
        <v>D</v>
      </c>
    </row>
    <row r="605" spans="1:16">
      <c r="A605" s="12">
        <v>604</v>
      </c>
      <c r="B605" s="12" t="s">
        <v>80</v>
      </c>
      <c r="C605" s="12" t="s">
        <v>67</v>
      </c>
      <c r="D605" s="12" t="s">
        <v>81</v>
      </c>
      <c r="E605" s="12" t="s">
        <v>69</v>
      </c>
      <c r="F605" s="12" t="s">
        <v>70</v>
      </c>
      <c r="G605" s="12" t="str">
        <f>VLOOKUP(Table1[[#This Row],[Category]],Code!$C$2:$D$5,2,0)</f>
        <v>F-101</v>
      </c>
      <c r="H605" s="12" t="s">
        <v>86</v>
      </c>
      <c r="I605" s="12" t="s">
        <v>410</v>
      </c>
      <c r="J605" s="12">
        <v>3</v>
      </c>
      <c r="K605" s="12">
        <v>0.2</v>
      </c>
      <c r="L605" s="13">
        <v>5.1407999999999916</v>
      </c>
      <c r="M605" s="12">
        <f>Table1[[#This Row],[Sales]]*Table1[[#This Row],[Discount]]</f>
        <v>9.1392000000000007</v>
      </c>
      <c r="N605" s="12">
        <v>45.695999999999998</v>
      </c>
      <c r="O605" s="12">
        <f>Table1[[#This Row],[Quantity]]*$N$1</f>
        <v>450</v>
      </c>
      <c r="P605" s="12" t="str" cm="1">
        <f t="array" ref="P605">_xlfn.IFS(Table1[[#This Row],[New_Sales]]&gt;=2000,"A",Table1[[#This Row],[New_Sales]]&gt;=1000,"B",Table1[[#This Row],[New_Sales]]&gt;=500,"C",Table1[[#This Row],[New_Sales]]&gt;=100,"D",Table1[[#This Row],[New_Sales]]&lt;100,"E")</f>
        <v>D</v>
      </c>
    </row>
    <row r="606" spans="1:16">
      <c r="A606" s="12">
        <v>605</v>
      </c>
      <c r="B606" s="12" t="s">
        <v>80</v>
      </c>
      <c r="C606" s="12" t="s">
        <v>67</v>
      </c>
      <c r="D606" s="12" t="s">
        <v>81</v>
      </c>
      <c r="E606" s="12" t="s">
        <v>69</v>
      </c>
      <c r="F606" s="12" t="s">
        <v>77</v>
      </c>
      <c r="G606" s="12" t="str">
        <f>VLOOKUP(Table1[[#This Row],[Category]],Code!$C$2:$D$5,2,0)</f>
        <v>O-102</v>
      </c>
      <c r="H606" s="12" t="s">
        <v>93</v>
      </c>
      <c r="I606" s="12" t="s">
        <v>518</v>
      </c>
      <c r="J606" s="12">
        <v>3</v>
      </c>
      <c r="K606" s="12">
        <v>0.7</v>
      </c>
      <c r="L606" s="13">
        <v>-5.5338000000000012</v>
      </c>
      <c r="M606" s="12">
        <f>Table1[[#This Row],[Sales]]*Table1[[#This Row],[Discount]]</f>
        <v>5.0526</v>
      </c>
      <c r="N606" s="12">
        <v>7.218</v>
      </c>
      <c r="O606" s="12">
        <f>Table1[[#This Row],[Quantity]]*$N$1</f>
        <v>450</v>
      </c>
      <c r="P606" s="12" t="str" cm="1">
        <f t="array" ref="P606">_xlfn.IFS(Table1[[#This Row],[New_Sales]]&gt;=2000,"A",Table1[[#This Row],[New_Sales]]&gt;=1000,"B",Table1[[#This Row],[New_Sales]]&gt;=500,"C",Table1[[#This Row],[New_Sales]]&gt;=100,"D",Table1[[#This Row],[New_Sales]]&lt;100,"E")</f>
        <v>D</v>
      </c>
    </row>
    <row r="607" spans="1:16">
      <c r="A607" s="12">
        <v>606</v>
      </c>
      <c r="B607" s="12" t="s">
        <v>80</v>
      </c>
      <c r="C607" s="12" t="s">
        <v>67</v>
      </c>
      <c r="D607" s="12" t="s">
        <v>81</v>
      </c>
      <c r="E607" s="12" t="s">
        <v>69</v>
      </c>
      <c r="F607" s="12" t="s">
        <v>77</v>
      </c>
      <c r="G607" s="12" t="str">
        <f>VLOOKUP(Table1[[#This Row],[Category]],Code!$C$2:$D$5,2,0)</f>
        <v>O-102</v>
      </c>
      <c r="H607" s="12" t="s">
        <v>93</v>
      </c>
      <c r="I607" s="12" t="s">
        <v>512</v>
      </c>
      <c r="J607" s="12">
        <v>4</v>
      </c>
      <c r="K607" s="12">
        <v>0.7</v>
      </c>
      <c r="L607" s="13">
        <v>-31.671199999999999</v>
      </c>
      <c r="M607" s="12">
        <f>Table1[[#This Row],[Sales]]*Table1[[#This Row],[Discount]]</f>
        <v>30.231600000000004</v>
      </c>
      <c r="N607" s="12">
        <v>43.188000000000009</v>
      </c>
      <c r="O607" s="12">
        <f>Table1[[#This Row],[Quantity]]*$N$1</f>
        <v>600</v>
      </c>
      <c r="P607" s="12" t="str" cm="1">
        <f t="array" ref="P607">_xlfn.IFS(Table1[[#This Row],[New_Sales]]&gt;=2000,"A",Table1[[#This Row],[New_Sales]]&gt;=1000,"B",Table1[[#This Row],[New_Sales]]&gt;=500,"C",Table1[[#This Row],[New_Sales]]&gt;=100,"D",Table1[[#This Row],[New_Sales]]&lt;100,"E")</f>
        <v>C</v>
      </c>
    </row>
    <row r="608" spans="1:16">
      <c r="A608" s="12">
        <v>607</v>
      </c>
      <c r="B608" s="12" t="s">
        <v>80</v>
      </c>
      <c r="C608" s="12" t="s">
        <v>67</v>
      </c>
      <c r="D608" s="12" t="s">
        <v>81</v>
      </c>
      <c r="E608" s="12" t="s">
        <v>69</v>
      </c>
      <c r="F608" s="12" t="s">
        <v>77</v>
      </c>
      <c r="G608" s="12" t="str">
        <f>VLOOKUP(Table1[[#This Row],[Category]],Code!$C$2:$D$5,2,0)</f>
        <v>O-102</v>
      </c>
      <c r="H608" s="12" t="s">
        <v>100</v>
      </c>
      <c r="I608" s="12" t="s">
        <v>653</v>
      </c>
      <c r="J608" s="12">
        <v>3</v>
      </c>
      <c r="K608" s="12">
        <v>0.2</v>
      </c>
      <c r="L608" s="13">
        <v>47.815200000000004</v>
      </c>
      <c r="M608" s="12">
        <f>Table1[[#This Row],[Sales]]*Table1[[#This Row],[Discount]]</f>
        <v>26.380800000000001</v>
      </c>
      <c r="N608" s="12">
        <v>131.904</v>
      </c>
      <c r="O608" s="12">
        <f>Table1[[#This Row],[Quantity]]*$N$1</f>
        <v>450</v>
      </c>
      <c r="P608" s="12" t="str" cm="1">
        <f t="array" ref="P608">_xlfn.IFS(Table1[[#This Row],[New_Sales]]&gt;=2000,"A",Table1[[#This Row],[New_Sales]]&gt;=1000,"B",Table1[[#This Row],[New_Sales]]&gt;=500,"C",Table1[[#This Row],[New_Sales]]&gt;=100,"D",Table1[[#This Row],[New_Sales]]&lt;100,"E")</f>
        <v>D</v>
      </c>
    </row>
    <row r="609" spans="1:16">
      <c r="A609" s="12">
        <v>608</v>
      </c>
      <c r="B609" s="12" t="s">
        <v>80</v>
      </c>
      <c r="C609" s="12" t="s">
        <v>67</v>
      </c>
      <c r="D609" s="12" t="s">
        <v>119</v>
      </c>
      <c r="E609" s="12" t="s">
        <v>120</v>
      </c>
      <c r="F609" s="12" t="s">
        <v>77</v>
      </c>
      <c r="G609" s="12" t="str">
        <f>VLOOKUP(Table1[[#This Row],[Category]],Code!$C$2:$D$5,2,0)</f>
        <v>O-102</v>
      </c>
      <c r="H609" s="12" t="s">
        <v>93</v>
      </c>
      <c r="I609" s="12" t="s">
        <v>654</v>
      </c>
      <c r="J609" s="12">
        <v>2</v>
      </c>
      <c r="K609" s="12">
        <v>0.7</v>
      </c>
      <c r="L609" s="13">
        <v>-2.6256000000000004</v>
      </c>
      <c r="M609" s="12">
        <f>Table1[[#This Row],[Sales]]*Table1[[#This Row],[Discount]]</f>
        <v>2.2974000000000001</v>
      </c>
      <c r="N609" s="12">
        <v>3.2820000000000005</v>
      </c>
      <c r="O609" s="12">
        <f>Table1[[#This Row],[Quantity]]*$N$1</f>
        <v>300</v>
      </c>
      <c r="P609" s="12" t="str" cm="1">
        <f t="array" ref="P609">_xlfn.IFS(Table1[[#This Row],[New_Sales]]&gt;=2000,"A",Table1[[#This Row],[New_Sales]]&gt;=1000,"B",Table1[[#This Row],[New_Sales]]&gt;=500,"C",Table1[[#This Row],[New_Sales]]&gt;=100,"D",Table1[[#This Row],[New_Sales]]&lt;100,"E")</f>
        <v>D</v>
      </c>
    </row>
    <row r="610" spans="1:16">
      <c r="A610" s="12">
        <v>609</v>
      </c>
      <c r="B610" s="12" t="s">
        <v>80</v>
      </c>
      <c r="C610" s="12" t="s">
        <v>67</v>
      </c>
      <c r="D610" s="12" t="s">
        <v>119</v>
      </c>
      <c r="E610" s="12" t="s">
        <v>120</v>
      </c>
      <c r="F610" s="12" t="s">
        <v>77</v>
      </c>
      <c r="G610" s="12" t="str">
        <f>VLOOKUP(Table1[[#This Row],[Category]],Code!$C$2:$D$5,2,0)</f>
        <v>O-102</v>
      </c>
      <c r="H610" s="12" t="s">
        <v>88</v>
      </c>
      <c r="I610" s="12" t="s">
        <v>588</v>
      </c>
      <c r="J610" s="12">
        <v>9</v>
      </c>
      <c r="K610" s="12">
        <v>0.2</v>
      </c>
      <c r="L610" s="13">
        <v>2.3813999999999984</v>
      </c>
      <c r="M610" s="12">
        <f>Table1[[#This Row],[Sales]]*Table1[[#This Row],[Discount]]</f>
        <v>4.2336</v>
      </c>
      <c r="N610" s="12">
        <v>21.167999999999999</v>
      </c>
      <c r="O610" s="12">
        <f>Table1[[#This Row],[Quantity]]*$N$1</f>
        <v>1350</v>
      </c>
      <c r="P610" s="12" t="str" cm="1">
        <f t="array" ref="P610">_xlfn.IFS(Table1[[#This Row],[New_Sales]]&gt;=2000,"A",Table1[[#This Row],[New_Sales]]&gt;=1000,"B",Table1[[#This Row],[New_Sales]]&gt;=500,"C",Table1[[#This Row],[New_Sales]]&gt;=100,"D",Table1[[#This Row],[New_Sales]]&lt;100,"E")</f>
        <v>B</v>
      </c>
    </row>
    <row r="611" spans="1:16">
      <c r="A611" s="12">
        <v>610</v>
      </c>
      <c r="B611" s="12" t="s">
        <v>80</v>
      </c>
      <c r="C611" s="12" t="s">
        <v>67</v>
      </c>
      <c r="D611" s="12" t="s">
        <v>119</v>
      </c>
      <c r="E611" s="12" t="s">
        <v>120</v>
      </c>
      <c r="F611" s="12" t="s">
        <v>90</v>
      </c>
      <c r="G611" s="12" t="str">
        <f>VLOOKUP(Table1[[#This Row],[Category]],Code!$C$2:$D$5,2,0)</f>
        <v>T-103</v>
      </c>
      <c r="H611" s="12" t="s">
        <v>91</v>
      </c>
      <c r="I611" s="12" t="s">
        <v>655</v>
      </c>
      <c r="J611" s="12">
        <v>2</v>
      </c>
      <c r="K611" s="12">
        <v>0.4</v>
      </c>
      <c r="L611" s="13">
        <v>-10.117800000000003</v>
      </c>
      <c r="M611" s="12">
        <f>Table1[[#This Row],[Sales]]*Table1[[#This Row],[Discount]]</f>
        <v>22.075200000000002</v>
      </c>
      <c r="N611" s="12">
        <v>55.188000000000002</v>
      </c>
      <c r="O611" s="12">
        <f>Table1[[#This Row],[Quantity]]*$N$1</f>
        <v>300</v>
      </c>
      <c r="P611" s="12" t="str" cm="1">
        <f t="array" ref="P611">_xlfn.IFS(Table1[[#This Row],[New_Sales]]&gt;=2000,"A",Table1[[#This Row],[New_Sales]]&gt;=1000,"B",Table1[[#This Row],[New_Sales]]&gt;=500,"C",Table1[[#This Row],[New_Sales]]&gt;=100,"D",Table1[[#This Row],[New_Sales]]&lt;100,"E")</f>
        <v>D</v>
      </c>
    </row>
    <row r="612" spans="1:16">
      <c r="A612" s="12">
        <v>611</v>
      </c>
      <c r="B612" s="12" t="s">
        <v>134</v>
      </c>
      <c r="C612" s="12" t="s">
        <v>74</v>
      </c>
      <c r="D612" s="12" t="s">
        <v>105</v>
      </c>
      <c r="E612" s="12" t="s">
        <v>106</v>
      </c>
      <c r="F612" s="12" t="s">
        <v>90</v>
      </c>
      <c r="G612" s="12" t="str">
        <f>VLOOKUP(Table1[[#This Row],[Category]],Code!$C$2:$D$5,2,0)</f>
        <v>T-103</v>
      </c>
      <c r="H612" s="12" t="s">
        <v>91</v>
      </c>
      <c r="I612" s="12" t="s">
        <v>477</v>
      </c>
      <c r="J612" s="12">
        <v>3</v>
      </c>
      <c r="K612" s="12">
        <v>0.2</v>
      </c>
      <c r="L612" s="13">
        <v>41.577299999999951</v>
      </c>
      <c r="M612" s="12">
        <f>Table1[[#This Row],[Sales]]*Table1[[#This Row],[Discount]]</f>
        <v>73.915200000000013</v>
      </c>
      <c r="N612" s="12">
        <v>369.57600000000002</v>
      </c>
      <c r="O612" s="12">
        <f>Table1[[#This Row],[Quantity]]*$N$1</f>
        <v>450</v>
      </c>
      <c r="P612" s="12" t="str" cm="1">
        <f t="array" ref="P612">_xlfn.IFS(Table1[[#This Row],[New_Sales]]&gt;=2000,"A",Table1[[#This Row],[New_Sales]]&gt;=1000,"B",Table1[[#This Row],[New_Sales]]&gt;=500,"C",Table1[[#This Row],[New_Sales]]&gt;=100,"D",Table1[[#This Row],[New_Sales]]&lt;100,"E")</f>
        <v>D</v>
      </c>
    </row>
    <row r="613" spans="1:16">
      <c r="A613" s="12">
        <v>612</v>
      </c>
      <c r="B613" s="12" t="s">
        <v>134</v>
      </c>
      <c r="C613" s="12" t="s">
        <v>74</v>
      </c>
      <c r="D613" s="12" t="s">
        <v>105</v>
      </c>
      <c r="E613" s="12" t="s">
        <v>106</v>
      </c>
      <c r="F613" s="12" t="s">
        <v>77</v>
      </c>
      <c r="G613" s="12" t="str">
        <f>VLOOKUP(Table1[[#This Row],[Category]],Code!$C$2:$D$5,2,0)</f>
        <v>O-102</v>
      </c>
      <c r="H613" s="12" t="s">
        <v>78</v>
      </c>
      <c r="I613" s="12" t="s">
        <v>656</v>
      </c>
      <c r="J613" s="12">
        <v>4</v>
      </c>
      <c r="K613" s="12">
        <v>0.2</v>
      </c>
      <c r="L613" s="13">
        <v>5.6955999999999989</v>
      </c>
      <c r="M613" s="12">
        <f>Table1[[#This Row],[Sales]]*Table1[[#This Row],[Discount]]</f>
        <v>3.1424000000000003</v>
      </c>
      <c r="N613" s="12">
        <v>15.712000000000002</v>
      </c>
      <c r="O613" s="12">
        <f>Table1[[#This Row],[Quantity]]*$N$1</f>
        <v>600</v>
      </c>
      <c r="P613" s="12" t="str" cm="1">
        <f t="array" ref="P613">_xlfn.IFS(Table1[[#This Row],[New_Sales]]&gt;=2000,"A",Table1[[#This Row],[New_Sales]]&gt;=1000,"B",Table1[[#This Row],[New_Sales]]&gt;=500,"C",Table1[[#This Row],[New_Sales]]&gt;=100,"D",Table1[[#This Row],[New_Sales]]&lt;100,"E")</f>
        <v>C</v>
      </c>
    </row>
    <row r="614" spans="1:16">
      <c r="A614" s="12">
        <v>613</v>
      </c>
      <c r="B614" s="12" t="s">
        <v>66</v>
      </c>
      <c r="C614" s="12" t="s">
        <v>74</v>
      </c>
      <c r="D614" s="12" t="s">
        <v>119</v>
      </c>
      <c r="E614" s="12" t="s">
        <v>120</v>
      </c>
      <c r="F614" s="12" t="s">
        <v>77</v>
      </c>
      <c r="G614" s="12" t="str">
        <f>VLOOKUP(Table1[[#This Row],[Category]],Code!$C$2:$D$5,2,0)</f>
        <v>O-102</v>
      </c>
      <c r="H614" s="12" t="s">
        <v>100</v>
      </c>
      <c r="I614" s="12" t="s">
        <v>657</v>
      </c>
      <c r="J614" s="12">
        <v>2</v>
      </c>
      <c r="K614" s="12">
        <v>0.2</v>
      </c>
      <c r="L614" s="13">
        <v>2.6399999999999997</v>
      </c>
      <c r="M614" s="12">
        <f>Table1[[#This Row],[Sales]]*Table1[[#This Row],[Discount]]</f>
        <v>1.6896000000000002</v>
      </c>
      <c r="N614" s="12">
        <v>8.4480000000000004</v>
      </c>
      <c r="O614" s="12">
        <f>Table1[[#This Row],[Quantity]]*$N$1</f>
        <v>300</v>
      </c>
      <c r="P614" s="12" t="str" cm="1">
        <f t="array" ref="P614">_xlfn.IFS(Table1[[#This Row],[New_Sales]]&gt;=2000,"A",Table1[[#This Row],[New_Sales]]&gt;=1000,"B",Table1[[#This Row],[New_Sales]]&gt;=500,"C",Table1[[#This Row],[New_Sales]]&gt;=100,"D",Table1[[#This Row],[New_Sales]]&lt;100,"E")</f>
        <v>D</v>
      </c>
    </row>
    <row r="615" spans="1:16">
      <c r="A615" s="12">
        <v>614</v>
      </c>
      <c r="B615" s="12" t="s">
        <v>66</v>
      </c>
      <c r="C615" s="12" t="s">
        <v>74</v>
      </c>
      <c r="D615" s="12" t="s">
        <v>119</v>
      </c>
      <c r="E615" s="12" t="s">
        <v>120</v>
      </c>
      <c r="F615" s="12" t="s">
        <v>90</v>
      </c>
      <c r="G615" s="12" t="str">
        <f>VLOOKUP(Table1[[#This Row],[Category]],Code!$C$2:$D$5,2,0)</f>
        <v>T-103</v>
      </c>
      <c r="H615" s="12" t="s">
        <v>91</v>
      </c>
      <c r="I615" s="12" t="s">
        <v>658</v>
      </c>
      <c r="J615" s="12">
        <v>9</v>
      </c>
      <c r="K615" s="12">
        <v>0.4</v>
      </c>
      <c r="L615" s="13">
        <v>-157.93830000000008</v>
      </c>
      <c r="M615" s="12">
        <f>Table1[[#This Row],[Sales]]*Table1[[#This Row],[Discount]]</f>
        <v>291.57840000000004</v>
      </c>
      <c r="N615" s="12">
        <v>728.94600000000003</v>
      </c>
      <c r="O615" s="12">
        <f>Table1[[#This Row],[Quantity]]*$N$1</f>
        <v>1350</v>
      </c>
      <c r="P615" s="12" t="str" cm="1">
        <f t="array" ref="P615">_xlfn.IFS(Table1[[#This Row],[New_Sales]]&gt;=2000,"A",Table1[[#This Row],[New_Sales]]&gt;=1000,"B",Table1[[#This Row],[New_Sales]]&gt;=500,"C",Table1[[#This Row],[New_Sales]]&gt;=100,"D",Table1[[#This Row],[New_Sales]]&lt;100,"E")</f>
        <v>B</v>
      </c>
    </row>
    <row r="616" spans="1:16">
      <c r="A616" s="12">
        <v>615</v>
      </c>
      <c r="B616" s="12" t="s">
        <v>66</v>
      </c>
      <c r="C616" s="12" t="s">
        <v>67</v>
      </c>
      <c r="D616" s="12" t="s">
        <v>226</v>
      </c>
      <c r="E616" s="12" t="s">
        <v>120</v>
      </c>
      <c r="F616" s="12" t="s">
        <v>90</v>
      </c>
      <c r="G616" s="12" t="str">
        <f>VLOOKUP(Table1[[#This Row],[Category]],Code!$C$2:$D$5,2,0)</f>
        <v>T-103</v>
      </c>
      <c r="H616" s="12" t="s">
        <v>91</v>
      </c>
      <c r="I616" s="12" t="s">
        <v>348</v>
      </c>
      <c r="J616" s="12">
        <v>10</v>
      </c>
      <c r="K616" s="12">
        <v>0.4</v>
      </c>
      <c r="L616" s="13">
        <v>15.99199999999999</v>
      </c>
      <c r="M616" s="12">
        <f>Table1[[#This Row],[Sales]]*Table1[[#This Row],[Discount]]</f>
        <v>47.975999999999999</v>
      </c>
      <c r="N616" s="12">
        <v>119.93999999999998</v>
      </c>
      <c r="O616" s="12">
        <f>Table1[[#This Row],[Quantity]]*$N$1</f>
        <v>1500</v>
      </c>
      <c r="P616" s="12" t="str" cm="1">
        <f t="array" ref="P616">_xlfn.IFS(Table1[[#This Row],[New_Sales]]&gt;=2000,"A",Table1[[#This Row],[New_Sales]]&gt;=1000,"B",Table1[[#This Row],[New_Sales]]&gt;=500,"C",Table1[[#This Row],[New_Sales]]&gt;=100,"D",Table1[[#This Row],[New_Sales]]&lt;100,"E")</f>
        <v>B</v>
      </c>
    </row>
    <row r="617" spans="1:16">
      <c r="A617" s="12">
        <v>616</v>
      </c>
      <c r="B617" s="12" t="s">
        <v>66</v>
      </c>
      <c r="C617" s="12" t="s">
        <v>67</v>
      </c>
      <c r="D617" s="12" t="s">
        <v>226</v>
      </c>
      <c r="E617" s="12" t="s">
        <v>120</v>
      </c>
      <c r="F617" s="12" t="s">
        <v>77</v>
      </c>
      <c r="G617" s="12" t="str">
        <f>VLOOKUP(Table1[[#This Row],[Category]],Code!$C$2:$D$5,2,0)</f>
        <v>O-102</v>
      </c>
      <c r="H617" s="12" t="s">
        <v>93</v>
      </c>
      <c r="I617" s="12" t="s">
        <v>659</v>
      </c>
      <c r="J617" s="12">
        <v>2</v>
      </c>
      <c r="K617" s="12">
        <v>0.7</v>
      </c>
      <c r="L617" s="13">
        <v>-2.7967999999999993</v>
      </c>
      <c r="M617" s="12">
        <f>Table1[[#This Row],[Sales]]*Table1[[#This Row],[Discount]]</f>
        <v>2.5536000000000003</v>
      </c>
      <c r="N617" s="12">
        <v>3.6480000000000006</v>
      </c>
      <c r="O617" s="12">
        <f>Table1[[#This Row],[Quantity]]*$N$1</f>
        <v>300</v>
      </c>
      <c r="P617" s="12" t="str" cm="1">
        <f t="array" ref="P617">_xlfn.IFS(Table1[[#This Row],[New_Sales]]&gt;=2000,"A",Table1[[#This Row],[New_Sales]]&gt;=1000,"B",Table1[[#This Row],[New_Sales]]&gt;=500,"C",Table1[[#This Row],[New_Sales]]&gt;=100,"D",Table1[[#This Row],[New_Sales]]&lt;100,"E")</f>
        <v>D</v>
      </c>
    </row>
    <row r="618" spans="1:16">
      <c r="A618" s="12">
        <v>617</v>
      </c>
      <c r="B618" s="12" t="s">
        <v>66</v>
      </c>
      <c r="C618" s="12" t="s">
        <v>74</v>
      </c>
      <c r="D618" s="12" t="s">
        <v>158</v>
      </c>
      <c r="E618" s="12" t="s">
        <v>120</v>
      </c>
      <c r="F618" s="12" t="s">
        <v>70</v>
      </c>
      <c r="G618" s="12" t="str">
        <f>VLOOKUP(Table1[[#This Row],[Category]],Code!$C$2:$D$5,2,0)</f>
        <v>F-101</v>
      </c>
      <c r="H618" s="12" t="s">
        <v>86</v>
      </c>
      <c r="I618" s="12" t="s">
        <v>660</v>
      </c>
      <c r="J618" s="12">
        <v>2</v>
      </c>
      <c r="K618" s="12">
        <v>0</v>
      </c>
      <c r="L618" s="13">
        <v>15.787199999999999</v>
      </c>
      <c r="M618" s="12">
        <f>Table1[[#This Row],[Sales]]*Table1[[#This Row],[Discount]]</f>
        <v>0</v>
      </c>
      <c r="N618" s="12">
        <v>40.479999999999997</v>
      </c>
      <c r="O618" s="12">
        <f>Table1[[#This Row],[Quantity]]*$N$1</f>
        <v>300</v>
      </c>
      <c r="P618" s="12" t="str" cm="1">
        <f t="array" ref="P618">_xlfn.IFS(Table1[[#This Row],[New_Sales]]&gt;=2000,"A",Table1[[#This Row],[New_Sales]]&gt;=1000,"B",Table1[[#This Row],[New_Sales]]&gt;=500,"C",Table1[[#This Row],[New_Sales]]&gt;=100,"D",Table1[[#This Row],[New_Sales]]&lt;100,"E")</f>
        <v>D</v>
      </c>
    </row>
    <row r="619" spans="1:16">
      <c r="A619" s="12">
        <v>618</v>
      </c>
      <c r="B619" s="12" t="s">
        <v>66</v>
      </c>
      <c r="C619" s="12" t="s">
        <v>74</v>
      </c>
      <c r="D619" s="12" t="s">
        <v>158</v>
      </c>
      <c r="E619" s="12" t="s">
        <v>120</v>
      </c>
      <c r="F619" s="12" t="s">
        <v>70</v>
      </c>
      <c r="G619" s="12" t="str">
        <f>VLOOKUP(Table1[[#This Row],[Category]],Code!$C$2:$D$5,2,0)</f>
        <v>F-101</v>
      </c>
      <c r="H619" s="12" t="s">
        <v>86</v>
      </c>
      <c r="I619" s="12" t="s">
        <v>661</v>
      </c>
      <c r="J619" s="12">
        <v>2</v>
      </c>
      <c r="K619" s="12">
        <v>0</v>
      </c>
      <c r="L619" s="13">
        <v>3.0813999999999995</v>
      </c>
      <c r="M619" s="12">
        <f>Table1[[#This Row],[Sales]]*Table1[[#This Row],[Discount]]</f>
        <v>0</v>
      </c>
      <c r="N619" s="12">
        <v>9.94</v>
      </c>
      <c r="O619" s="12">
        <f>Table1[[#This Row],[Quantity]]*$N$1</f>
        <v>300</v>
      </c>
      <c r="P619" s="12" t="str" cm="1">
        <f t="array" ref="P619">_xlfn.IFS(Table1[[#This Row],[New_Sales]]&gt;=2000,"A",Table1[[#This Row],[New_Sales]]&gt;=1000,"B",Table1[[#This Row],[New_Sales]]&gt;=500,"C",Table1[[#This Row],[New_Sales]]&gt;=100,"D",Table1[[#This Row],[New_Sales]]&lt;100,"E")</f>
        <v>D</v>
      </c>
    </row>
    <row r="620" spans="1:16">
      <c r="A620" s="12">
        <v>619</v>
      </c>
      <c r="B620" s="12" t="s">
        <v>66</v>
      </c>
      <c r="C620" s="12" t="s">
        <v>74</v>
      </c>
      <c r="D620" s="12" t="s">
        <v>158</v>
      </c>
      <c r="E620" s="12" t="s">
        <v>120</v>
      </c>
      <c r="F620" s="12" t="s">
        <v>77</v>
      </c>
      <c r="G620" s="12" t="str">
        <f>VLOOKUP(Table1[[#This Row],[Category]],Code!$C$2:$D$5,2,0)</f>
        <v>O-102</v>
      </c>
      <c r="H620" s="12" t="s">
        <v>93</v>
      </c>
      <c r="I620" s="12" t="s">
        <v>662</v>
      </c>
      <c r="J620" s="12">
        <v>9</v>
      </c>
      <c r="K620" s="12">
        <v>0.2</v>
      </c>
      <c r="L620" s="13">
        <v>33.569999999999986</v>
      </c>
      <c r="M620" s="12">
        <f>Table1[[#This Row],[Sales]]*Table1[[#This Row],[Discount]]</f>
        <v>21.484800000000003</v>
      </c>
      <c r="N620" s="12">
        <v>107.42400000000001</v>
      </c>
      <c r="O620" s="12">
        <f>Table1[[#This Row],[Quantity]]*$N$1</f>
        <v>1350</v>
      </c>
      <c r="P620" s="12" t="str" cm="1">
        <f t="array" ref="P620">_xlfn.IFS(Table1[[#This Row],[New_Sales]]&gt;=2000,"A",Table1[[#This Row],[New_Sales]]&gt;=1000,"B",Table1[[#This Row],[New_Sales]]&gt;=500,"C",Table1[[#This Row],[New_Sales]]&gt;=100,"D",Table1[[#This Row],[New_Sales]]&lt;100,"E")</f>
        <v>B</v>
      </c>
    </row>
    <row r="621" spans="1:16">
      <c r="A621" s="12">
        <v>620</v>
      </c>
      <c r="B621" s="12" t="s">
        <v>66</v>
      </c>
      <c r="C621" s="12" t="s">
        <v>74</v>
      </c>
      <c r="D621" s="12" t="s">
        <v>158</v>
      </c>
      <c r="E621" s="12" t="s">
        <v>120</v>
      </c>
      <c r="F621" s="12" t="s">
        <v>90</v>
      </c>
      <c r="G621" s="12" t="str">
        <f>VLOOKUP(Table1[[#This Row],[Category]],Code!$C$2:$D$5,2,0)</f>
        <v>T-103</v>
      </c>
      <c r="H621" s="12" t="s">
        <v>91</v>
      </c>
      <c r="I621" s="12" t="s">
        <v>663</v>
      </c>
      <c r="J621" s="12">
        <v>1</v>
      </c>
      <c r="K621" s="12">
        <v>0</v>
      </c>
      <c r="L621" s="13">
        <v>10.993899999999996</v>
      </c>
      <c r="M621" s="12">
        <f>Table1[[#This Row],[Sales]]*Table1[[#This Row],[Discount]]</f>
        <v>0</v>
      </c>
      <c r="N621" s="12">
        <v>37.909999999999997</v>
      </c>
      <c r="O621" s="12">
        <f>Table1[[#This Row],[Quantity]]*$N$1</f>
        <v>150</v>
      </c>
      <c r="P621" s="12" t="str" cm="1">
        <f t="array" ref="P621">_xlfn.IFS(Table1[[#This Row],[New_Sales]]&gt;=2000,"A",Table1[[#This Row],[New_Sales]]&gt;=1000,"B",Table1[[#This Row],[New_Sales]]&gt;=500,"C",Table1[[#This Row],[New_Sales]]&gt;=100,"D",Table1[[#This Row],[New_Sales]]&lt;100,"E")</f>
        <v>D</v>
      </c>
    </row>
    <row r="622" spans="1:16">
      <c r="A622" s="12">
        <v>621</v>
      </c>
      <c r="B622" s="12" t="s">
        <v>66</v>
      </c>
      <c r="C622" s="12" t="s">
        <v>74</v>
      </c>
      <c r="D622" s="12" t="s">
        <v>158</v>
      </c>
      <c r="E622" s="12" t="s">
        <v>120</v>
      </c>
      <c r="F622" s="12" t="s">
        <v>70</v>
      </c>
      <c r="G622" s="12" t="str">
        <f>VLOOKUP(Table1[[#This Row],[Category]],Code!$C$2:$D$5,2,0)</f>
        <v>F-101</v>
      </c>
      <c r="H622" s="12" t="s">
        <v>86</v>
      </c>
      <c r="I622" s="12" t="s">
        <v>258</v>
      </c>
      <c r="J622" s="12">
        <v>3</v>
      </c>
      <c r="K622" s="12">
        <v>0</v>
      </c>
      <c r="L622" s="13">
        <v>27.286199999999994</v>
      </c>
      <c r="M622" s="12">
        <f>Table1[[#This Row],[Sales]]*Table1[[#This Row],[Discount]]</f>
        <v>0</v>
      </c>
      <c r="N622" s="12">
        <v>88.02</v>
      </c>
      <c r="O622" s="12">
        <f>Table1[[#This Row],[Quantity]]*$N$1</f>
        <v>450</v>
      </c>
      <c r="P622" s="12" t="str" cm="1">
        <f t="array" ref="P622">_xlfn.IFS(Table1[[#This Row],[New_Sales]]&gt;=2000,"A",Table1[[#This Row],[New_Sales]]&gt;=1000,"B",Table1[[#This Row],[New_Sales]]&gt;=500,"C",Table1[[#This Row],[New_Sales]]&gt;=100,"D",Table1[[#This Row],[New_Sales]]&lt;100,"E")</f>
        <v>D</v>
      </c>
    </row>
    <row r="623" spans="1:16">
      <c r="A623" s="12">
        <v>622</v>
      </c>
      <c r="B623" s="12" t="s">
        <v>80</v>
      </c>
      <c r="C623" s="12" t="s">
        <v>67</v>
      </c>
      <c r="D623" s="12" t="s">
        <v>141</v>
      </c>
      <c r="E623" s="12" t="s">
        <v>106</v>
      </c>
      <c r="F623" s="12" t="s">
        <v>77</v>
      </c>
      <c r="G623" s="12" t="str">
        <f>VLOOKUP(Table1[[#This Row],[Category]],Code!$C$2:$D$5,2,0)</f>
        <v>O-102</v>
      </c>
      <c r="H623" s="12" t="s">
        <v>93</v>
      </c>
      <c r="I623" s="12" t="s">
        <v>664</v>
      </c>
      <c r="J623" s="12">
        <v>5</v>
      </c>
      <c r="K623" s="12">
        <v>0.8</v>
      </c>
      <c r="L623" s="13">
        <v>-14.773</v>
      </c>
      <c r="M623" s="12">
        <f>Table1[[#This Row],[Sales]]*Table1[[#This Row],[Discount]]</f>
        <v>6.9519999999999982</v>
      </c>
      <c r="N623" s="12">
        <v>8.6899999999999977</v>
      </c>
      <c r="O623" s="12">
        <f>Table1[[#This Row],[Quantity]]*$N$1</f>
        <v>750</v>
      </c>
      <c r="P623" s="12" t="str" cm="1">
        <f t="array" ref="P623">_xlfn.IFS(Table1[[#This Row],[New_Sales]]&gt;=2000,"A",Table1[[#This Row],[New_Sales]]&gt;=1000,"B",Table1[[#This Row],[New_Sales]]&gt;=500,"C",Table1[[#This Row],[New_Sales]]&gt;=100,"D",Table1[[#This Row],[New_Sales]]&lt;100,"E")</f>
        <v>C</v>
      </c>
    </row>
    <row r="624" spans="1:16">
      <c r="A624" s="12">
        <v>623</v>
      </c>
      <c r="B624" s="12" t="s">
        <v>80</v>
      </c>
      <c r="C624" s="12" t="s">
        <v>74</v>
      </c>
      <c r="D624" s="12" t="s">
        <v>148</v>
      </c>
      <c r="E624" s="12" t="s">
        <v>106</v>
      </c>
      <c r="F624" s="12" t="s">
        <v>70</v>
      </c>
      <c r="G624" s="12" t="str">
        <f>VLOOKUP(Table1[[#This Row],[Category]],Code!$C$2:$D$5,2,0)</f>
        <v>F-101</v>
      </c>
      <c r="H624" s="12" t="s">
        <v>72</v>
      </c>
      <c r="I624" s="12" t="s">
        <v>665</v>
      </c>
      <c r="J624" s="12">
        <v>2</v>
      </c>
      <c r="K624" s="12">
        <v>0</v>
      </c>
      <c r="L624" s="13">
        <v>87.568399999999968</v>
      </c>
      <c r="M624" s="12">
        <f>Table1[[#This Row],[Sales]]*Table1[[#This Row],[Discount]]</f>
        <v>0</v>
      </c>
      <c r="N624" s="12">
        <v>301.95999999999998</v>
      </c>
      <c r="O624" s="12">
        <f>Table1[[#This Row],[Quantity]]*$N$1</f>
        <v>300</v>
      </c>
      <c r="P624" s="12" t="str" cm="1">
        <f t="array" ref="P624">_xlfn.IFS(Table1[[#This Row],[New_Sales]]&gt;=2000,"A",Table1[[#This Row],[New_Sales]]&gt;=1000,"B",Table1[[#This Row],[New_Sales]]&gt;=500,"C",Table1[[#This Row],[New_Sales]]&gt;=100,"D",Table1[[#This Row],[New_Sales]]&lt;100,"E")</f>
        <v>D</v>
      </c>
    </row>
    <row r="625" spans="1:16">
      <c r="A625" s="12">
        <v>624</v>
      </c>
      <c r="B625" s="12" t="s">
        <v>80</v>
      </c>
      <c r="C625" s="12" t="s">
        <v>74</v>
      </c>
      <c r="D625" s="12" t="s">
        <v>148</v>
      </c>
      <c r="E625" s="12" t="s">
        <v>106</v>
      </c>
      <c r="F625" s="12" t="s">
        <v>77</v>
      </c>
      <c r="G625" s="12" t="str">
        <f>VLOOKUP(Table1[[#This Row],[Category]],Code!$C$2:$D$5,2,0)</f>
        <v>O-102</v>
      </c>
      <c r="H625" s="12" t="s">
        <v>95</v>
      </c>
      <c r="I625" s="12" t="s">
        <v>666</v>
      </c>
      <c r="J625" s="12">
        <v>5</v>
      </c>
      <c r="K625" s="12">
        <v>0.1</v>
      </c>
      <c r="L625" s="13">
        <v>178.90100000000001</v>
      </c>
      <c r="M625" s="12">
        <f>Table1[[#This Row],[Sales]]*Table1[[#This Row],[Discount]]</f>
        <v>55.521000000000008</v>
      </c>
      <c r="N625" s="12">
        <v>555.21</v>
      </c>
      <c r="O625" s="12">
        <f>Table1[[#This Row],[Quantity]]*$N$1</f>
        <v>750</v>
      </c>
      <c r="P625" s="12" t="str" cm="1">
        <f t="array" ref="P625">_xlfn.IFS(Table1[[#This Row],[New_Sales]]&gt;=2000,"A",Table1[[#This Row],[New_Sales]]&gt;=1000,"B",Table1[[#This Row],[New_Sales]]&gt;=500,"C",Table1[[#This Row],[New_Sales]]&gt;=100,"D",Table1[[#This Row],[New_Sales]]&lt;100,"E")</f>
        <v>C</v>
      </c>
    </row>
    <row r="626" spans="1:16">
      <c r="A626" s="12">
        <v>625</v>
      </c>
      <c r="B626" s="12" t="s">
        <v>80</v>
      </c>
      <c r="C626" s="12" t="s">
        <v>74</v>
      </c>
      <c r="D626" s="12" t="s">
        <v>148</v>
      </c>
      <c r="E626" s="12" t="s">
        <v>106</v>
      </c>
      <c r="F626" s="12" t="s">
        <v>77</v>
      </c>
      <c r="G626" s="12" t="str">
        <f>VLOOKUP(Table1[[#This Row],[Category]],Code!$C$2:$D$5,2,0)</f>
        <v>O-102</v>
      </c>
      <c r="H626" s="12" t="s">
        <v>84</v>
      </c>
      <c r="I626" s="12" t="s">
        <v>667</v>
      </c>
      <c r="J626" s="12">
        <v>4</v>
      </c>
      <c r="K626" s="12">
        <v>0</v>
      </c>
      <c r="L626" s="13">
        <v>130.87</v>
      </c>
      <c r="M626" s="12">
        <f>Table1[[#This Row],[Sales]]*Table1[[#This Row],[Discount]]</f>
        <v>0</v>
      </c>
      <c r="N626" s="12">
        <v>523.48</v>
      </c>
      <c r="O626" s="12">
        <f>Table1[[#This Row],[Quantity]]*$N$1</f>
        <v>600</v>
      </c>
      <c r="P626" s="12" t="str" cm="1">
        <f t="array" ref="P626">_xlfn.IFS(Table1[[#This Row],[New_Sales]]&gt;=2000,"A",Table1[[#This Row],[New_Sales]]&gt;=1000,"B",Table1[[#This Row],[New_Sales]]&gt;=500,"C",Table1[[#This Row],[New_Sales]]&gt;=100,"D",Table1[[#This Row],[New_Sales]]&lt;100,"E")</f>
        <v>C</v>
      </c>
    </row>
    <row r="627" spans="1:16">
      <c r="A627" s="12">
        <v>626</v>
      </c>
      <c r="B627" s="12" t="s">
        <v>80</v>
      </c>
      <c r="C627" s="12" t="s">
        <v>74</v>
      </c>
      <c r="D627" s="12" t="s">
        <v>148</v>
      </c>
      <c r="E627" s="12" t="s">
        <v>106</v>
      </c>
      <c r="F627" s="12" t="s">
        <v>77</v>
      </c>
      <c r="G627" s="12" t="str">
        <f>VLOOKUP(Table1[[#This Row],[Category]],Code!$C$2:$D$5,2,0)</f>
        <v>O-102</v>
      </c>
      <c r="H627" s="12" t="s">
        <v>88</v>
      </c>
      <c r="I627" s="12" t="s">
        <v>130</v>
      </c>
      <c r="J627" s="12">
        <v>9</v>
      </c>
      <c r="K627" s="12">
        <v>0</v>
      </c>
      <c r="L627" s="13">
        <v>46.927799999999984</v>
      </c>
      <c r="M627" s="12">
        <f>Table1[[#This Row],[Sales]]*Table1[[#This Row],[Discount]]</f>
        <v>0</v>
      </c>
      <c r="N627" s="12">
        <v>161.82</v>
      </c>
      <c r="O627" s="12">
        <f>Table1[[#This Row],[Quantity]]*$N$1</f>
        <v>1350</v>
      </c>
      <c r="P627" s="12" t="str" cm="1">
        <f t="array" ref="P627">_xlfn.IFS(Table1[[#This Row],[New_Sales]]&gt;=2000,"A",Table1[[#This Row],[New_Sales]]&gt;=1000,"B",Table1[[#This Row],[New_Sales]]&gt;=500,"C",Table1[[#This Row],[New_Sales]]&gt;=100,"D",Table1[[#This Row],[New_Sales]]&lt;100,"E")</f>
        <v>B</v>
      </c>
    </row>
    <row r="628" spans="1:16">
      <c r="A628" s="12">
        <v>627</v>
      </c>
      <c r="B628" s="12" t="s">
        <v>80</v>
      </c>
      <c r="C628" s="12" t="s">
        <v>104</v>
      </c>
      <c r="D628" s="12" t="s">
        <v>158</v>
      </c>
      <c r="E628" s="12" t="s">
        <v>120</v>
      </c>
      <c r="F628" s="12" t="s">
        <v>70</v>
      </c>
      <c r="G628" s="12" t="str">
        <f>VLOOKUP(Table1[[#This Row],[Category]],Code!$C$2:$D$5,2,0)</f>
        <v>F-101</v>
      </c>
      <c r="H628" s="12" t="s">
        <v>86</v>
      </c>
      <c r="I628" s="12" t="s">
        <v>668</v>
      </c>
      <c r="J628" s="12">
        <v>7</v>
      </c>
      <c r="K628" s="12">
        <v>0</v>
      </c>
      <c r="L628" s="13">
        <v>12.090399999999999</v>
      </c>
      <c r="M628" s="12">
        <f>Table1[[#This Row],[Sales]]*Table1[[#This Row],[Discount]]</f>
        <v>0</v>
      </c>
      <c r="N628" s="12">
        <v>35.56</v>
      </c>
      <c r="O628" s="12">
        <f>Table1[[#This Row],[Quantity]]*$N$1</f>
        <v>1050</v>
      </c>
      <c r="P628" s="12" t="str" cm="1">
        <f t="array" ref="P628">_xlfn.IFS(Table1[[#This Row],[New_Sales]]&gt;=2000,"A",Table1[[#This Row],[New_Sales]]&gt;=1000,"B",Table1[[#This Row],[New_Sales]]&gt;=500,"C",Table1[[#This Row],[New_Sales]]&gt;=100,"D",Table1[[#This Row],[New_Sales]]&lt;100,"E")</f>
        <v>B</v>
      </c>
    </row>
    <row r="629" spans="1:16">
      <c r="A629" s="12">
        <v>628</v>
      </c>
      <c r="B629" s="12" t="s">
        <v>80</v>
      </c>
      <c r="C629" s="12" t="s">
        <v>67</v>
      </c>
      <c r="D629" s="12" t="s">
        <v>102</v>
      </c>
      <c r="E629" s="12" t="s">
        <v>76</v>
      </c>
      <c r="F629" s="12" t="s">
        <v>77</v>
      </c>
      <c r="G629" s="12" t="str">
        <f>VLOOKUP(Table1[[#This Row],[Category]],Code!$C$2:$D$5,2,0)</f>
        <v>O-102</v>
      </c>
      <c r="H629" s="12" t="s">
        <v>95</v>
      </c>
      <c r="I629" s="12" t="s">
        <v>669</v>
      </c>
      <c r="J629" s="12">
        <v>2</v>
      </c>
      <c r="K629" s="12">
        <v>0</v>
      </c>
      <c r="L629" s="13">
        <v>28.176399999999987</v>
      </c>
      <c r="M629" s="12">
        <f>Table1[[#This Row],[Sales]]*Table1[[#This Row],[Discount]]</f>
        <v>0</v>
      </c>
      <c r="N629" s="12">
        <v>97.16</v>
      </c>
      <c r="O629" s="12">
        <f>Table1[[#This Row],[Quantity]]*$N$1</f>
        <v>300</v>
      </c>
      <c r="P629" s="12" t="str" cm="1">
        <f t="array" ref="P629">_xlfn.IFS(Table1[[#This Row],[New_Sales]]&gt;=2000,"A",Table1[[#This Row],[New_Sales]]&gt;=1000,"B",Table1[[#This Row],[New_Sales]]&gt;=500,"C",Table1[[#This Row],[New_Sales]]&gt;=100,"D",Table1[[#This Row],[New_Sales]]&lt;100,"E")</f>
        <v>D</v>
      </c>
    </row>
    <row r="630" spans="1:16">
      <c r="A630" s="12">
        <v>629</v>
      </c>
      <c r="B630" s="12" t="s">
        <v>80</v>
      </c>
      <c r="C630" s="12" t="s">
        <v>67</v>
      </c>
      <c r="D630" s="12" t="s">
        <v>75</v>
      </c>
      <c r="E630" s="12" t="s">
        <v>76</v>
      </c>
      <c r="F630" s="12" t="s">
        <v>77</v>
      </c>
      <c r="G630" s="12" t="str">
        <f>VLOOKUP(Table1[[#This Row],[Category]],Code!$C$2:$D$5,2,0)</f>
        <v>O-102</v>
      </c>
      <c r="H630" s="12" t="s">
        <v>93</v>
      </c>
      <c r="I630" s="12" t="s">
        <v>670</v>
      </c>
      <c r="J630" s="12">
        <v>5</v>
      </c>
      <c r="K630" s="12">
        <v>0.2</v>
      </c>
      <c r="L630" s="13">
        <v>5.1434999999999977</v>
      </c>
      <c r="M630" s="12">
        <f>Table1[[#This Row],[Sales]]*Table1[[#This Row],[Discount]]</f>
        <v>3.048</v>
      </c>
      <c r="N630" s="12">
        <v>15.24</v>
      </c>
      <c r="O630" s="12">
        <f>Table1[[#This Row],[Quantity]]*$N$1</f>
        <v>750</v>
      </c>
      <c r="P630" s="12" t="str" cm="1">
        <f t="array" ref="P630">_xlfn.IFS(Table1[[#This Row],[New_Sales]]&gt;=2000,"A",Table1[[#This Row],[New_Sales]]&gt;=1000,"B",Table1[[#This Row],[New_Sales]]&gt;=500,"C",Table1[[#This Row],[New_Sales]]&gt;=100,"D",Table1[[#This Row],[New_Sales]]&lt;100,"E")</f>
        <v>C</v>
      </c>
    </row>
    <row r="631" spans="1:16">
      <c r="A631" s="12">
        <v>630</v>
      </c>
      <c r="B631" s="12" t="s">
        <v>80</v>
      </c>
      <c r="C631" s="12" t="s">
        <v>67</v>
      </c>
      <c r="D631" s="12" t="s">
        <v>75</v>
      </c>
      <c r="E631" s="12" t="s">
        <v>76</v>
      </c>
      <c r="F631" s="12" t="s">
        <v>77</v>
      </c>
      <c r="G631" s="12" t="str">
        <f>VLOOKUP(Table1[[#This Row],[Category]],Code!$C$2:$D$5,2,0)</f>
        <v>O-102</v>
      </c>
      <c r="H631" s="12" t="s">
        <v>100</v>
      </c>
      <c r="I631" s="12" t="s">
        <v>375</v>
      </c>
      <c r="J631" s="12">
        <v>3</v>
      </c>
      <c r="K631" s="12">
        <v>0</v>
      </c>
      <c r="L631" s="13">
        <v>6.0857999999999999</v>
      </c>
      <c r="M631" s="12">
        <f>Table1[[#This Row],[Sales]]*Table1[[#This Row],[Discount]]</f>
        <v>0</v>
      </c>
      <c r="N631" s="12">
        <v>13.23</v>
      </c>
      <c r="O631" s="12">
        <f>Table1[[#This Row],[Quantity]]*$N$1</f>
        <v>450</v>
      </c>
      <c r="P631" s="12" t="str" cm="1">
        <f t="array" ref="P631">_xlfn.IFS(Table1[[#This Row],[New_Sales]]&gt;=2000,"A",Table1[[#This Row],[New_Sales]]&gt;=1000,"B",Table1[[#This Row],[New_Sales]]&gt;=500,"C",Table1[[#This Row],[New_Sales]]&gt;=100,"D",Table1[[#This Row],[New_Sales]]&lt;100,"E")</f>
        <v>D</v>
      </c>
    </row>
    <row r="632" spans="1:16">
      <c r="A632" s="12">
        <v>631</v>
      </c>
      <c r="B632" s="12" t="s">
        <v>66</v>
      </c>
      <c r="C632" s="12" t="s">
        <v>67</v>
      </c>
      <c r="D632" s="12" t="s">
        <v>214</v>
      </c>
      <c r="E632" s="12" t="s">
        <v>76</v>
      </c>
      <c r="F632" s="12" t="s">
        <v>77</v>
      </c>
      <c r="G632" s="12" t="str">
        <f>VLOOKUP(Table1[[#This Row],[Category]],Code!$C$2:$D$5,2,0)</f>
        <v>O-102</v>
      </c>
      <c r="H632" s="12" t="s">
        <v>84</v>
      </c>
      <c r="I632" s="12" t="s">
        <v>671</v>
      </c>
      <c r="J632" s="12">
        <v>3</v>
      </c>
      <c r="K632" s="12">
        <v>0.2</v>
      </c>
      <c r="L632" s="13">
        <v>-51.719100000000012</v>
      </c>
      <c r="M632" s="12">
        <f>Table1[[#This Row],[Sales]]*Table1[[#This Row],[Discount]]</f>
        <v>48.676800000000007</v>
      </c>
      <c r="N632" s="12">
        <v>243.38400000000001</v>
      </c>
      <c r="O632" s="12">
        <f>Table1[[#This Row],[Quantity]]*$N$1</f>
        <v>450</v>
      </c>
      <c r="P632" s="12" t="str" cm="1">
        <f t="array" ref="P632">_xlfn.IFS(Table1[[#This Row],[New_Sales]]&gt;=2000,"A",Table1[[#This Row],[New_Sales]]&gt;=1000,"B",Table1[[#This Row],[New_Sales]]&gt;=500,"C",Table1[[#This Row],[New_Sales]]&gt;=100,"D",Table1[[#This Row],[New_Sales]]&lt;100,"E")</f>
        <v>D</v>
      </c>
    </row>
    <row r="633" spans="1:16">
      <c r="A633" s="12">
        <v>632</v>
      </c>
      <c r="B633" s="12" t="s">
        <v>66</v>
      </c>
      <c r="C633" s="12" t="s">
        <v>67</v>
      </c>
      <c r="D633" s="12" t="s">
        <v>214</v>
      </c>
      <c r="E633" s="12" t="s">
        <v>76</v>
      </c>
      <c r="F633" s="12" t="s">
        <v>90</v>
      </c>
      <c r="G633" s="12" t="str">
        <f>VLOOKUP(Table1[[#This Row],[Category]],Code!$C$2:$D$5,2,0)</f>
        <v>T-103</v>
      </c>
      <c r="H633" s="12" t="s">
        <v>123</v>
      </c>
      <c r="I633" s="12" t="s">
        <v>672</v>
      </c>
      <c r="J633" s="12">
        <v>5</v>
      </c>
      <c r="K633" s="12">
        <v>0.2</v>
      </c>
      <c r="L633" s="13">
        <v>29.950000000000003</v>
      </c>
      <c r="M633" s="12">
        <f>Table1[[#This Row],[Sales]]*Table1[[#This Row],[Discount]]</f>
        <v>23.960000000000004</v>
      </c>
      <c r="N633" s="12">
        <v>119.80000000000001</v>
      </c>
      <c r="O633" s="12">
        <f>Table1[[#This Row],[Quantity]]*$N$1</f>
        <v>750</v>
      </c>
      <c r="P633" s="12" t="str" cm="1">
        <f t="array" ref="P633">_xlfn.IFS(Table1[[#This Row],[New_Sales]]&gt;=2000,"A",Table1[[#This Row],[New_Sales]]&gt;=1000,"B",Table1[[#This Row],[New_Sales]]&gt;=500,"C",Table1[[#This Row],[New_Sales]]&gt;=100,"D",Table1[[#This Row],[New_Sales]]&lt;100,"E")</f>
        <v>C</v>
      </c>
    </row>
    <row r="634" spans="1:16">
      <c r="A634" s="12">
        <v>633</v>
      </c>
      <c r="B634" s="12" t="s">
        <v>66</v>
      </c>
      <c r="C634" s="12" t="s">
        <v>67</v>
      </c>
      <c r="D634" s="12" t="s">
        <v>214</v>
      </c>
      <c r="E634" s="12" t="s">
        <v>76</v>
      </c>
      <c r="F634" s="12" t="s">
        <v>90</v>
      </c>
      <c r="G634" s="12" t="str">
        <f>VLOOKUP(Table1[[#This Row],[Category]],Code!$C$2:$D$5,2,0)</f>
        <v>T-103</v>
      </c>
      <c r="H634" s="12" t="s">
        <v>91</v>
      </c>
      <c r="I634" s="12" t="s">
        <v>673</v>
      </c>
      <c r="J634" s="12">
        <v>4</v>
      </c>
      <c r="K634" s="12">
        <v>0.2</v>
      </c>
      <c r="L634" s="13">
        <v>30.076800000000006</v>
      </c>
      <c r="M634" s="12">
        <f>Table1[[#This Row],[Sales]]*Table1[[#This Row],[Discount]]</f>
        <v>60.153599999999997</v>
      </c>
      <c r="N634" s="12">
        <v>300.76799999999997</v>
      </c>
      <c r="O634" s="12">
        <f>Table1[[#This Row],[Quantity]]*$N$1</f>
        <v>600</v>
      </c>
      <c r="P634" s="12" t="str" cm="1">
        <f t="array" ref="P634">_xlfn.IFS(Table1[[#This Row],[New_Sales]]&gt;=2000,"A",Table1[[#This Row],[New_Sales]]&gt;=1000,"B",Table1[[#This Row],[New_Sales]]&gt;=500,"C",Table1[[#This Row],[New_Sales]]&gt;=100,"D",Table1[[#This Row],[New_Sales]]&lt;100,"E")</f>
        <v>C</v>
      </c>
    </row>
    <row r="635" spans="1:16">
      <c r="A635" s="12">
        <v>634</v>
      </c>
      <c r="B635" s="12" t="s">
        <v>66</v>
      </c>
      <c r="C635" s="12" t="s">
        <v>67</v>
      </c>
      <c r="D635" s="12" t="s">
        <v>81</v>
      </c>
      <c r="E635" s="12" t="s">
        <v>69</v>
      </c>
      <c r="F635" s="12" t="s">
        <v>90</v>
      </c>
      <c r="G635" s="12" t="str">
        <f>VLOOKUP(Table1[[#This Row],[Category]],Code!$C$2:$D$5,2,0)</f>
        <v>T-103</v>
      </c>
      <c r="H635" s="12" t="s">
        <v>123</v>
      </c>
      <c r="I635" s="12" t="s">
        <v>674</v>
      </c>
      <c r="J635" s="12">
        <v>3</v>
      </c>
      <c r="K635" s="12">
        <v>0.2</v>
      </c>
      <c r="L635" s="13">
        <v>2.458499999999999</v>
      </c>
      <c r="M635" s="12">
        <f>Table1[[#This Row],[Sales]]*Table1[[#This Row],[Discount]]</f>
        <v>3.5760000000000005</v>
      </c>
      <c r="N635" s="12">
        <v>17.880000000000003</v>
      </c>
      <c r="O635" s="12">
        <f>Table1[[#This Row],[Quantity]]*$N$1</f>
        <v>450</v>
      </c>
      <c r="P635" s="12" t="str" cm="1">
        <f t="array" ref="P635">_xlfn.IFS(Table1[[#This Row],[New_Sales]]&gt;=2000,"A",Table1[[#This Row],[New_Sales]]&gt;=1000,"B",Table1[[#This Row],[New_Sales]]&gt;=500,"C",Table1[[#This Row],[New_Sales]]&gt;=100,"D",Table1[[#This Row],[New_Sales]]&lt;100,"E")</f>
        <v>D</v>
      </c>
    </row>
    <row r="636" spans="1:16">
      <c r="A636" s="12">
        <v>635</v>
      </c>
      <c r="B636" s="12" t="s">
        <v>66</v>
      </c>
      <c r="C636" s="12" t="s">
        <v>67</v>
      </c>
      <c r="D636" s="12" t="s">
        <v>81</v>
      </c>
      <c r="E636" s="12" t="s">
        <v>69</v>
      </c>
      <c r="F636" s="12" t="s">
        <v>77</v>
      </c>
      <c r="G636" s="12" t="str">
        <f>VLOOKUP(Table1[[#This Row],[Category]],Code!$C$2:$D$5,2,0)</f>
        <v>O-102</v>
      </c>
      <c r="H636" s="12" t="s">
        <v>78</v>
      </c>
      <c r="I636" s="12" t="s">
        <v>642</v>
      </c>
      <c r="J636" s="12">
        <v>3</v>
      </c>
      <c r="K636" s="12">
        <v>0.2</v>
      </c>
      <c r="L636" s="13">
        <v>85.529700000000005</v>
      </c>
      <c r="M636" s="12">
        <f>Table1[[#This Row],[Sales]]*Table1[[#This Row],[Discount]]</f>
        <v>47.188800000000008</v>
      </c>
      <c r="N636" s="12">
        <v>235.94400000000002</v>
      </c>
      <c r="O636" s="12">
        <f>Table1[[#This Row],[Quantity]]*$N$1</f>
        <v>450</v>
      </c>
      <c r="P636" s="12" t="str" cm="1">
        <f t="array" ref="P636">_xlfn.IFS(Table1[[#This Row],[New_Sales]]&gt;=2000,"A",Table1[[#This Row],[New_Sales]]&gt;=1000,"B",Table1[[#This Row],[New_Sales]]&gt;=500,"C",Table1[[#This Row],[New_Sales]]&gt;=100,"D",Table1[[#This Row],[New_Sales]]&lt;100,"E")</f>
        <v>D</v>
      </c>
    </row>
    <row r="637" spans="1:16">
      <c r="A637" s="12">
        <v>636</v>
      </c>
      <c r="B637" s="12" t="s">
        <v>66</v>
      </c>
      <c r="C637" s="12" t="s">
        <v>74</v>
      </c>
      <c r="D637" s="12" t="s">
        <v>448</v>
      </c>
      <c r="E637" s="12" t="s">
        <v>69</v>
      </c>
      <c r="F637" s="12" t="s">
        <v>70</v>
      </c>
      <c r="G637" s="12" t="str">
        <f>VLOOKUP(Table1[[#This Row],[Category]],Code!$C$2:$D$5,2,0)</f>
        <v>F-101</v>
      </c>
      <c r="H637" s="12" t="s">
        <v>72</v>
      </c>
      <c r="I637" s="12" t="s">
        <v>675</v>
      </c>
      <c r="J637" s="12">
        <v>3</v>
      </c>
      <c r="K637" s="12">
        <v>0</v>
      </c>
      <c r="L637" s="13">
        <v>43.223399999999984</v>
      </c>
      <c r="M637" s="12">
        <f>Table1[[#This Row],[Sales]]*Table1[[#This Row],[Discount]]</f>
        <v>0</v>
      </c>
      <c r="N637" s="12">
        <v>392.93999999999994</v>
      </c>
      <c r="O637" s="12">
        <f>Table1[[#This Row],[Quantity]]*$N$1</f>
        <v>450</v>
      </c>
      <c r="P637" s="12" t="str" cm="1">
        <f t="array" ref="P637">_xlfn.IFS(Table1[[#This Row],[New_Sales]]&gt;=2000,"A",Table1[[#This Row],[New_Sales]]&gt;=1000,"B",Table1[[#This Row],[New_Sales]]&gt;=500,"C",Table1[[#This Row],[New_Sales]]&gt;=100,"D",Table1[[#This Row],[New_Sales]]&lt;100,"E")</f>
        <v>D</v>
      </c>
    </row>
    <row r="638" spans="1:16">
      <c r="A638" s="12">
        <v>637</v>
      </c>
      <c r="B638" s="12" t="s">
        <v>80</v>
      </c>
      <c r="C638" s="12" t="s">
        <v>67</v>
      </c>
      <c r="D638" s="12" t="s">
        <v>214</v>
      </c>
      <c r="E638" s="12" t="s">
        <v>76</v>
      </c>
      <c r="F638" s="12" t="s">
        <v>77</v>
      </c>
      <c r="G638" s="12" t="str">
        <f>VLOOKUP(Table1[[#This Row],[Category]],Code!$C$2:$D$5,2,0)</f>
        <v>O-102</v>
      </c>
      <c r="H638" s="12" t="s">
        <v>93</v>
      </c>
      <c r="I638" s="12" t="s">
        <v>676</v>
      </c>
      <c r="J638" s="12">
        <v>3</v>
      </c>
      <c r="K638" s="12">
        <v>0.7</v>
      </c>
      <c r="L638" s="13">
        <v>-13.846800000000002</v>
      </c>
      <c r="M638" s="12">
        <f>Table1[[#This Row],[Sales]]*Table1[[#This Row],[Discount]]</f>
        <v>13.217400000000003</v>
      </c>
      <c r="N638" s="12">
        <v>18.882000000000005</v>
      </c>
      <c r="O638" s="12">
        <f>Table1[[#This Row],[Quantity]]*$N$1</f>
        <v>450</v>
      </c>
      <c r="P638" s="12" t="str" cm="1">
        <f t="array" ref="P638">_xlfn.IFS(Table1[[#This Row],[New_Sales]]&gt;=2000,"A",Table1[[#This Row],[New_Sales]]&gt;=1000,"B",Table1[[#This Row],[New_Sales]]&gt;=500,"C",Table1[[#This Row],[New_Sales]]&gt;=100,"D",Table1[[#This Row],[New_Sales]]&lt;100,"E")</f>
        <v>D</v>
      </c>
    </row>
    <row r="639" spans="1:16">
      <c r="A639" s="12">
        <v>638</v>
      </c>
      <c r="B639" s="12" t="s">
        <v>80</v>
      </c>
      <c r="C639" s="12" t="s">
        <v>67</v>
      </c>
      <c r="D639" s="12" t="s">
        <v>214</v>
      </c>
      <c r="E639" s="12" t="s">
        <v>76</v>
      </c>
      <c r="F639" s="12" t="s">
        <v>77</v>
      </c>
      <c r="G639" s="12" t="str">
        <f>VLOOKUP(Table1[[#This Row],[Category]],Code!$C$2:$D$5,2,0)</f>
        <v>O-102</v>
      </c>
      <c r="H639" s="12" t="s">
        <v>95</v>
      </c>
      <c r="I639" s="12" t="s">
        <v>677</v>
      </c>
      <c r="J639" s="12">
        <v>3</v>
      </c>
      <c r="K639" s="12">
        <v>0.2</v>
      </c>
      <c r="L639" s="13">
        <v>12.232799999999997</v>
      </c>
      <c r="M639" s="12">
        <f>Table1[[#This Row],[Sales]]*Table1[[#This Row],[Discount]]</f>
        <v>24.465600000000002</v>
      </c>
      <c r="N639" s="12">
        <v>122.328</v>
      </c>
      <c r="O639" s="12">
        <f>Table1[[#This Row],[Quantity]]*$N$1</f>
        <v>450</v>
      </c>
      <c r="P639" s="12" t="str" cm="1">
        <f t="array" ref="P639">_xlfn.IFS(Table1[[#This Row],[New_Sales]]&gt;=2000,"A",Table1[[#This Row],[New_Sales]]&gt;=1000,"B",Table1[[#This Row],[New_Sales]]&gt;=500,"C",Table1[[#This Row],[New_Sales]]&gt;=100,"D",Table1[[#This Row],[New_Sales]]&lt;100,"E")</f>
        <v>D</v>
      </c>
    </row>
    <row r="640" spans="1:16">
      <c r="A640" s="12">
        <v>639</v>
      </c>
      <c r="B640" s="12" t="s">
        <v>80</v>
      </c>
      <c r="C640" s="12" t="s">
        <v>104</v>
      </c>
      <c r="D640" s="12" t="s">
        <v>75</v>
      </c>
      <c r="E640" s="12" t="s">
        <v>76</v>
      </c>
      <c r="F640" s="12" t="s">
        <v>70</v>
      </c>
      <c r="G640" s="12" t="str">
        <f>VLOOKUP(Table1[[#This Row],[Category]],Code!$C$2:$D$5,2,0)</f>
        <v>F-101</v>
      </c>
      <c r="H640" s="12" t="s">
        <v>86</v>
      </c>
      <c r="I640" s="12" t="s">
        <v>346</v>
      </c>
      <c r="J640" s="12">
        <v>5</v>
      </c>
      <c r="K640" s="12">
        <v>0</v>
      </c>
      <c r="L640" s="13">
        <v>272.79200000000003</v>
      </c>
      <c r="M640" s="12">
        <f>Table1[[#This Row],[Sales]]*Table1[[#This Row],[Discount]]</f>
        <v>0</v>
      </c>
      <c r="N640" s="12">
        <v>1049.2</v>
      </c>
      <c r="O640" s="12">
        <f>Table1[[#This Row],[Quantity]]*$N$1</f>
        <v>750</v>
      </c>
      <c r="P640" s="12" t="str" cm="1">
        <f t="array" ref="P640">_xlfn.IFS(Table1[[#This Row],[New_Sales]]&gt;=2000,"A",Table1[[#This Row],[New_Sales]]&gt;=1000,"B",Table1[[#This Row],[New_Sales]]&gt;=500,"C",Table1[[#This Row],[New_Sales]]&gt;=100,"D",Table1[[#This Row],[New_Sales]]&lt;100,"E")</f>
        <v>C</v>
      </c>
    </row>
    <row r="641" spans="1:16">
      <c r="A641" s="12">
        <v>640</v>
      </c>
      <c r="B641" s="12" t="s">
        <v>80</v>
      </c>
      <c r="C641" s="12" t="s">
        <v>104</v>
      </c>
      <c r="D641" s="12" t="s">
        <v>75</v>
      </c>
      <c r="E641" s="12" t="s">
        <v>76</v>
      </c>
      <c r="F641" s="12" t="s">
        <v>77</v>
      </c>
      <c r="G641" s="12" t="str">
        <f>VLOOKUP(Table1[[#This Row],[Category]],Code!$C$2:$D$5,2,0)</f>
        <v>O-102</v>
      </c>
      <c r="H641" s="12" t="s">
        <v>93</v>
      </c>
      <c r="I641" s="12" t="s">
        <v>678</v>
      </c>
      <c r="J641" s="12">
        <v>4</v>
      </c>
      <c r="K641" s="12">
        <v>0.2</v>
      </c>
      <c r="L641" s="13">
        <v>5.0128000000000004</v>
      </c>
      <c r="M641" s="12">
        <f>Table1[[#This Row],[Sales]]*Table1[[#This Row],[Discount]]</f>
        <v>3.0848000000000004</v>
      </c>
      <c r="N641" s="12">
        <v>15.424000000000001</v>
      </c>
      <c r="O641" s="12">
        <f>Table1[[#This Row],[Quantity]]*$N$1</f>
        <v>600</v>
      </c>
      <c r="P641" s="12" t="str" cm="1">
        <f t="array" ref="P641">_xlfn.IFS(Table1[[#This Row],[New_Sales]]&gt;=2000,"A",Table1[[#This Row],[New_Sales]]&gt;=1000,"B",Table1[[#This Row],[New_Sales]]&gt;=500,"C",Table1[[#This Row],[New_Sales]]&gt;=100,"D",Table1[[#This Row],[New_Sales]]&lt;100,"E")</f>
        <v>C</v>
      </c>
    </row>
    <row r="642" spans="1:16">
      <c r="A642" s="12">
        <v>641</v>
      </c>
      <c r="B642" s="12" t="s">
        <v>80</v>
      </c>
      <c r="C642" s="12" t="s">
        <v>74</v>
      </c>
      <c r="D642" s="12" t="s">
        <v>145</v>
      </c>
      <c r="E642" s="12" t="s">
        <v>106</v>
      </c>
      <c r="F642" s="12" t="s">
        <v>70</v>
      </c>
      <c r="G642" s="12" t="str">
        <f>VLOOKUP(Table1[[#This Row],[Category]],Code!$C$2:$D$5,2,0)</f>
        <v>F-101</v>
      </c>
      <c r="H642" s="12" t="s">
        <v>86</v>
      </c>
      <c r="I642" s="12" t="s">
        <v>679</v>
      </c>
      <c r="J642" s="12">
        <v>3</v>
      </c>
      <c r="K642" s="12">
        <v>0</v>
      </c>
      <c r="L642" s="13">
        <v>6.0287999999999995</v>
      </c>
      <c r="M642" s="12">
        <f>Table1[[#This Row],[Sales]]*Table1[[#This Row],[Discount]]</f>
        <v>0</v>
      </c>
      <c r="N642" s="12">
        <v>18.84</v>
      </c>
      <c r="O642" s="12">
        <f>Table1[[#This Row],[Quantity]]*$N$1</f>
        <v>450</v>
      </c>
      <c r="P642" s="12" t="str" cm="1">
        <f t="array" ref="P642">_xlfn.IFS(Table1[[#This Row],[New_Sales]]&gt;=2000,"A",Table1[[#This Row],[New_Sales]]&gt;=1000,"B",Table1[[#This Row],[New_Sales]]&gt;=500,"C",Table1[[#This Row],[New_Sales]]&gt;=100,"D",Table1[[#This Row],[New_Sales]]&lt;100,"E")</f>
        <v>D</v>
      </c>
    </row>
    <row r="643" spans="1:16">
      <c r="A643" s="12">
        <v>642</v>
      </c>
      <c r="B643" s="12" t="s">
        <v>66</v>
      </c>
      <c r="C643" s="12" t="s">
        <v>67</v>
      </c>
      <c r="D643" s="12" t="s">
        <v>75</v>
      </c>
      <c r="E643" s="12" t="s">
        <v>76</v>
      </c>
      <c r="F643" s="12" t="s">
        <v>77</v>
      </c>
      <c r="G643" s="12" t="str">
        <f>VLOOKUP(Table1[[#This Row],[Category]],Code!$C$2:$D$5,2,0)</f>
        <v>O-102</v>
      </c>
      <c r="H643" s="12" t="s">
        <v>84</v>
      </c>
      <c r="I643" s="12" t="s">
        <v>680</v>
      </c>
      <c r="J643" s="12">
        <v>2</v>
      </c>
      <c r="K643" s="12">
        <v>0</v>
      </c>
      <c r="L643" s="13">
        <v>85.903999999999996</v>
      </c>
      <c r="M643" s="12">
        <f>Table1[[#This Row],[Sales]]*Table1[[#This Row],[Discount]]</f>
        <v>0</v>
      </c>
      <c r="N643" s="12">
        <v>330.4</v>
      </c>
      <c r="O643" s="12">
        <f>Table1[[#This Row],[Quantity]]*$N$1</f>
        <v>300</v>
      </c>
      <c r="P643" s="12" t="str" cm="1">
        <f t="array" ref="P643">_xlfn.IFS(Table1[[#This Row],[New_Sales]]&gt;=2000,"A",Table1[[#This Row],[New_Sales]]&gt;=1000,"B",Table1[[#This Row],[New_Sales]]&gt;=500,"C",Table1[[#This Row],[New_Sales]]&gt;=100,"D",Table1[[#This Row],[New_Sales]]&lt;100,"E")</f>
        <v>D</v>
      </c>
    </row>
    <row r="644" spans="1:16">
      <c r="A644" s="12">
        <v>643</v>
      </c>
      <c r="B644" s="12" t="s">
        <v>66</v>
      </c>
      <c r="C644" s="12" t="s">
        <v>67</v>
      </c>
      <c r="D644" s="12" t="s">
        <v>75</v>
      </c>
      <c r="E644" s="12" t="s">
        <v>76</v>
      </c>
      <c r="F644" s="12" t="s">
        <v>77</v>
      </c>
      <c r="G644" s="12" t="str">
        <f>VLOOKUP(Table1[[#This Row],[Category]],Code!$C$2:$D$5,2,0)</f>
        <v>O-102</v>
      </c>
      <c r="H644" s="12" t="s">
        <v>78</v>
      </c>
      <c r="I644" s="12" t="s">
        <v>681</v>
      </c>
      <c r="J644" s="12">
        <v>7</v>
      </c>
      <c r="K644" s="12">
        <v>0</v>
      </c>
      <c r="L644" s="13">
        <v>12.599999999999998</v>
      </c>
      <c r="M644" s="12">
        <f>Table1[[#This Row],[Sales]]*Table1[[#This Row],[Discount]]</f>
        <v>0</v>
      </c>
      <c r="N644" s="12">
        <v>26.25</v>
      </c>
      <c r="O644" s="12">
        <f>Table1[[#This Row],[Quantity]]*$N$1</f>
        <v>1050</v>
      </c>
      <c r="P644" s="12" t="str" cm="1">
        <f t="array" ref="P644">_xlfn.IFS(Table1[[#This Row],[New_Sales]]&gt;=2000,"A",Table1[[#This Row],[New_Sales]]&gt;=1000,"B",Table1[[#This Row],[New_Sales]]&gt;=500,"C",Table1[[#This Row],[New_Sales]]&gt;=100,"D",Table1[[#This Row],[New_Sales]]&lt;100,"E")</f>
        <v>B</v>
      </c>
    </row>
    <row r="645" spans="1:16">
      <c r="A645" s="12">
        <v>644</v>
      </c>
      <c r="B645" s="12" t="s">
        <v>80</v>
      </c>
      <c r="C645" s="12" t="s">
        <v>67</v>
      </c>
      <c r="D645" s="12" t="s">
        <v>148</v>
      </c>
      <c r="E645" s="12" t="s">
        <v>106</v>
      </c>
      <c r="F645" s="12" t="s">
        <v>90</v>
      </c>
      <c r="G645" s="12" t="str">
        <f>VLOOKUP(Table1[[#This Row],[Category]],Code!$C$2:$D$5,2,0)</f>
        <v>T-103</v>
      </c>
      <c r="H645" s="12" t="s">
        <v>123</v>
      </c>
      <c r="I645" s="12" t="s">
        <v>597</v>
      </c>
      <c r="J645" s="12">
        <v>4</v>
      </c>
      <c r="K645" s="12">
        <v>0</v>
      </c>
      <c r="L645" s="13">
        <v>54.333200000000005</v>
      </c>
      <c r="M645" s="12">
        <f>Table1[[#This Row],[Sales]]*Table1[[#This Row],[Discount]]</f>
        <v>0</v>
      </c>
      <c r="N645" s="12">
        <v>132.52000000000001</v>
      </c>
      <c r="O645" s="12">
        <f>Table1[[#This Row],[Quantity]]*$N$1</f>
        <v>600</v>
      </c>
      <c r="P645" s="12" t="str" cm="1">
        <f t="array" ref="P645">_xlfn.IFS(Table1[[#This Row],[New_Sales]]&gt;=2000,"A",Table1[[#This Row],[New_Sales]]&gt;=1000,"B",Table1[[#This Row],[New_Sales]]&gt;=500,"C",Table1[[#This Row],[New_Sales]]&gt;=100,"D",Table1[[#This Row],[New_Sales]]&lt;100,"E")</f>
        <v>C</v>
      </c>
    </row>
    <row r="646" spans="1:16">
      <c r="A646" s="12">
        <v>645</v>
      </c>
      <c r="B646" s="12" t="s">
        <v>80</v>
      </c>
      <c r="C646" s="12" t="s">
        <v>104</v>
      </c>
      <c r="D646" s="12" t="s">
        <v>309</v>
      </c>
      <c r="E646" s="12" t="s">
        <v>120</v>
      </c>
      <c r="F646" s="12" t="s">
        <v>77</v>
      </c>
      <c r="G646" s="12" t="str">
        <f>VLOOKUP(Table1[[#This Row],[Category]],Code!$C$2:$D$5,2,0)</f>
        <v>O-102</v>
      </c>
      <c r="H646" s="12" t="s">
        <v>100</v>
      </c>
      <c r="I646" s="12" t="s">
        <v>682</v>
      </c>
      <c r="J646" s="12">
        <v>1</v>
      </c>
      <c r="K646" s="12">
        <v>0</v>
      </c>
      <c r="L646" s="13">
        <v>3.1752000000000002</v>
      </c>
      <c r="M646" s="12">
        <f>Table1[[#This Row],[Sales]]*Table1[[#This Row],[Discount]]</f>
        <v>0</v>
      </c>
      <c r="N646" s="12">
        <v>6.48</v>
      </c>
      <c r="O646" s="12">
        <f>Table1[[#This Row],[Quantity]]*$N$1</f>
        <v>150</v>
      </c>
      <c r="P646" s="12" t="str" cm="1">
        <f t="array" ref="P646">_xlfn.IFS(Table1[[#This Row],[New_Sales]]&gt;=2000,"A",Table1[[#This Row],[New_Sales]]&gt;=1000,"B",Table1[[#This Row],[New_Sales]]&gt;=500,"C",Table1[[#This Row],[New_Sales]]&gt;=100,"D",Table1[[#This Row],[New_Sales]]&lt;100,"E")</f>
        <v>D</v>
      </c>
    </row>
    <row r="647" spans="1:16">
      <c r="A647" s="12">
        <v>646</v>
      </c>
      <c r="B647" s="12" t="s">
        <v>80</v>
      </c>
      <c r="C647" s="12" t="s">
        <v>104</v>
      </c>
      <c r="D647" s="12" t="s">
        <v>153</v>
      </c>
      <c r="E647" s="12" t="s">
        <v>106</v>
      </c>
      <c r="F647" s="12" t="s">
        <v>77</v>
      </c>
      <c r="G647" s="12" t="str">
        <f>VLOOKUP(Table1[[#This Row],[Category]],Code!$C$2:$D$5,2,0)</f>
        <v>O-102</v>
      </c>
      <c r="H647" s="12" t="s">
        <v>95</v>
      </c>
      <c r="I647" s="12" t="s">
        <v>683</v>
      </c>
      <c r="J647" s="12">
        <v>2</v>
      </c>
      <c r="K647" s="12">
        <v>0</v>
      </c>
      <c r="L647" s="13">
        <v>56.510999999999996</v>
      </c>
      <c r="M647" s="12">
        <f>Table1[[#This Row],[Sales]]*Table1[[#This Row],[Discount]]</f>
        <v>0</v>
      </c>
      <c r="N647" s="12">
        <v>209.3</v>
      </c>
      <c r="O647" s="12">
        <f>Table1[[#This Row],[Quantity]]*$N$1</f>
        <v>300</v>
      </c>
      <c r="P647" s="12" t="str" cm="1">
        <f t="array" ref="P647">_xlfn.IFS(Table1[[#This Row],[New_Sales]]&gt;=2000,"A",Table1[[#This Row],[New_Sales]]&gt;=1000,"B",Table1[[#This Row],[New_Sales]]&gt;=500,"C",Table1[[#This Row],[New_Sales]]&gt;=100,"D",Table1[[#This Row],[New_Sales]]&lt;100,"E")</f>
        <v>D</v>
      </c>
    </row>
    <row r="648" spans="1:16">
      <c r="A648" s="12">
        <v>647</v>
      </c>
      <c r="B648" s="12" t="s">
        <v>80</v>
      </c>
      <c r="C648" s="12" t="s">
        <v>74</v>
      </c>
      <c r="D648" s="12" t="s">
        <v>173</v>
      </c>
      <c r="E648" s="12" t="s">
        <v>76</v>
      </c>
      <c r="F648" s="12" t="s">
        <v>77</v>
      </c>
      <c r="G648" s="12" t="str">
        <f>VLOOKUP(Table1[[#This Row],[Category]],Code!$C$2:$D$5,2,0)</f>
        <v>O-102</v>
      </c>
      <c r="H648" s="12" t="s">
        <v>159</v>
      </c>
      <c r="I648" s="12" t="s">
        <v>245</v>
      </c>
      <c r="J648" s="12">
        <v>5</v>
      </c>
      <c r="K648" s="12">
        <v>0.2</v>
      </c>
      <c r="L648" s="13">
        <v>9.8624999999999972</v>
      </c>
      <c r="M648" s="12">
        <f>Table1[[#This Row],[Sales]]*Table1[[#This Row],[Discount]]</f>
        <v>6.3120000000000012</v>
      </c>
      <c r="N648" s="12">
        <v>31.560000000000002</v>
      </c>
      <c r="O648" s="12">
        <f>Table1[[#This Row],[Quantity]]*$N$1</f>
        <v>750</v>
      </c>
      <c r="P648" s="12" t="str" cm="1">
        <f t="array" ref="P648">_xlfn.IFS(Table1[[#This Row],[New_Sales]]&gt;=2000,"A",Table1[[#This Row],[New_Sales]]&gt;=1000,"B",Table1[[#This Row],[New_Sales]]&gt;=500,"C",Table1[[#This Row],[New_Sales]]&gt;=100,"D",Table1[[#This Row],[New_Sales]]&lt;100,"E")</f>
        <v>C</v>
      </c>
    </row>
    <row r="649" spans="1:16">
      <c r="A649" s="12">
        <v>648</v>
      </c>
      <c r="B649" s="12" t="s">
        <v>80</v>
      </c>
      <c r="C649" s="12" t="s">
        <v>74</v>
      </c>
      <c r="D649" s="12" t="s">
        <v>173</v>
      </c>
      <c r="E649" s="12" t="s">
        <v>76</v>
      </c>
      <c r="F649" s="12" t="s">
        <v>77</v>
      </c>
      <c r="G649" s="12" t="str">
        <f>VLOOKUP(Table1[[#This Row],[Category]],Code!$C$2:$D$5,2,0)</f>
        <v>O-102</v>
      </c>
      <c r="H649" s="12" t="s">
        <v>95</v>
      </c>
      <c r="I649" s="12" t="s">
        <v>684</v>
      </c>
      <c r="J649" s="12">
        <v>2</v>
      </c>
      <c r="K649" s="12">
        <v>0.2</v>
      </c>
      <c r="L649" s="13">
        <v>3.0143999999999993</v>
      </c>
      <c r="M649" s="12">
        <f>Table1[[#This Row],[Sales]]*Table1[[#This Row],[Discount]]</f>
        <v>6.0288000000000004</v>
      </c>
      <c r="N649" s="12">
        <v>30.144000000000002</v>
      </c>
      <c r="O649" s="12">
        <f>Table1[[#This Row],[Quantity]]*$N$1</f>
        <v>300</v>
      </c>
      <c r="P649" s="12" t="str" cm="1">
        <f t="array" ref="P649">_xlfn.IFS(Table1[[#This Row],[New_Sales]]&gt;=2000,"A",Table1[[#This Row],[New_Sales]]&gt;=1000,"B",Table1[[#This Row],[New_Sales]]&gt;=500,"C",Table1[[#This Row],[New_Sales]]&gt;=100,"D",Table1[[#This Row],[New_Sales]]&lt;100,"E")</f>
        <v>D</v>
      </c>
    </row>
    <row r="650" spans="1:16">
      <c r="A650" s="12">
        <v>649</v>
      </c>
      <c r="B650" s="12" t="s">
        <v>66</v>
      </c>
      <c r="C650" s="12" t="s">
        <v>74</v>
      </c>
      <c r="D650" s="12" t="s">
        <v>102</v>
      </c>
      <c r="E650" s="12" t="s">
        <v>76</v>
      </c>
      <c r="F650" s="12" t="s">
        <v>70</v>
      </c>
      <c r="G650" s="12" t="str">
        <f>VLOOKUP(Table1[[#This Row],[Category]],Code!$C$2:$D$5,2,0)</f>
        <v>F-101</v>
      </c>
      <c r="H650" s="12" t="s">
        <v>86</v>
      </c>
      <c r="I650" s="12" t="s">
        <v>474</v>
      </c>
      <c r="J650" s="12">
        <v>4</v>
      </c>
      <c r="K650" s="12">
        <v>0</v>
      </c>
      <c r="L650" s="13">
        <v>6.0680000000000014</v>
      </c>
      <c r="M650" s="12">
        <f>Table1[[#This Row],[Sales]]*Table1[[#This Row],[Discount]]</f>
        <v>0</v>
      </c>
      <c r="N650" s="12">
        <v>14.8</v>
      </c>
      <c r="O650" s="12">
        <f>Table1[[#This Row],[Quantity]]*$N$1</f>
        <v>600</v>
      </c>
      <c r="P650" s="12" t="str" cm="1">
        <f t="array" ref="P650">_xlfn.IFS(Table1[[#This Row],[New_Sales]]&gt;=2000,"A",Table1[[#This Row],[New_Sales]]&gt;=1000,"B",Table1[[#This Row],[New_Sales]]&gt;=500,"C",Table1[[#This Row],[New_Sales]]&gt;=100,"D",Table1[[#This Row],[New_Sales]]&lt;100,"E")</f>
        <v>C</v>
      </c>
    </row>
    <row r="651" spans="1:16">
      <c r="A651" s="12">
        <v>650</v>
      </c>
      <c r="B651" s="12" t="s">
        <v>66</v>
      </c>
      <c r="C651" s="12" t="s">
        <v>74</v>
      </c>
      <c r="D651" s="12" t="s">
        <v>102</v>
      </c>
      <c r="E651" s="12" t="s">
        <v>76</v>
      </c>
      <c r="F651" s="12" t="s">
        <v>90</v>
      </c>
      <c r="G651" s="12" t="str">
        <f>VLOOKUP(Table1[[#This Row],[Category]],Code!$C$2:$D$5,2,0)</f>
        <v>T-103</v>
      </c>
      <c r="H651" s="12" t="s">
        <v>91</v>
      </c>
      <c r="I651" s="12" t="s">
        <v>296</v>
      </c>
      <c r="J651" s="12">
        <v>3</v>
      </c>
      <c r="K651" s="12">
        <v>0.2</v>
      </c>
      <c r="L651" s="13">
        <v>22.678200000000018</v>
      </c>
      <c r="M651" s="12">
        <f>Table1[[#This Row],[Sales]]*Table1[[#This Row],[Discount]]</f>
        <v>60.475200000000001</v>
      </c>
      <c r="N651" s="12">
        <v>302.37599999999998</v>
      </c>
      <c r="O651" s="12">
        <f>Table1[[#This Row],[Quantity]]*$N$1</f>
        <v>450</v>
      </c>
      <c r="P651" s="12" t="str" cm="1">
        <f t="array" ref="P651">_xlfn.IFS(Table1[[#This Row],[New_Sales]]&gt;=2000,"A",Table1[[#This Row],[New_Sales]]&gt;=1000,"B",Table1[[#This Row],[New_Sales]]&gt;=500,"C",Table1[[#This Row],[New_Sales]]&gt;=100,"D",Table1[[#This Row],[New_Sales]]&lt;100,"E")</f>
        <v>D</v>
      </c>
    </row>
    <row r="652" spans="1:16">
      <c r="A652" s="12">
        <v>651</v>
      </c>
      <c r="B652" s="12" t="s">
        <v>66</v>
      </c>
      <c r="C652" s="12" t="s">
        <v>74</v>
      </c>
      <c r="D652" s="12" t="s">
        <v>102</v>
      </c>
      <c r="E652" s="12" t="s">
        <v>76</v>
      </c>
      <c r="F652" s="12" t="s">
        <v>90</v>
      </c>
      <c r="G652" s="12" t="str">
        <f>VLOOKUP(Table1[[#This Row],[Category]],Code!$C$2:$D$5,2,0)</f>
        <v>T-103</v>
      </c>
      <c r="H652" s="12" t="s">
        <v>123</v>
      </c>
      <c r="I652" s="12" t="s">
        <v>685</v>
      </c>
      <c r="J652" s="12">
        <v>4</v>
      </c>
      <c r="K652" s="12">
        <v>0</v>
      </c>
      <c r="L652" s="13">
        <v>31.599999999999966</v>
      </c>
      <c r="M652" s="12">
        <f>Table1[[#This Row],[Sales]]*Table1[[#This Row],[Discount]]</f>
        <v>0</v>
      </c>
      <c r="N652" s="12">
        <v>316</v>
      </c>
      <c r="O652" s="12">
        <f>Table1[[#This Row],[Quantity]]*$N$1</f>
        <v>600</v>
      </c>
      <c r="P652" s="12" t="str" cm="1">
        <f t="array" ref="P652">_xlfn.IFS(Table1[[#This Row],[New_Sales]]&gt;=2000,"A",Table1[[#This Row],[New_Sales]]&gt;=1000,"B",Table1[[#This Row],[New_Sales]]&gt;=500,"C",Table1[[#This Row],[New_Sales]]&gt;=100,"D",Table1[[#This Row],[New_Sales]]&lt;100,"E")</f>
        <v>C</v>
      </c>
    </row>
    <row r="653" spans="1:16">
      <c r="A653" s="12">
        <v>652</v>
      </c>
      <c r="B653" s="12" t="s">
        <v>80</v>
      </c>
      <c r="C653" s="12" t="s">
        <v>104</v>
      </c>
      <c r="D653" s="12" t="s">
        <v>158</v>
      </c>
      <c r="E653" s="12" t="s">
        <v>120</v>
      </c>
      <c r="F653" s="12" t="s">
        <v>77</v>
      </c>
      <c r="G653" s="12" t="str">
        <f>VLOOKUP(Table1[[#This Row],[Category]],Code!$C$2:$D$5,2,0)</f>
        <v>O-102</v>
      </c>
      <c r="H653" s="12" t="s">
        <v>100</v>
      </c>
      <c r="I653" s="12" t="s">
        <v>177</v>
      </c>
      <c r="J653" s="12">
        <v>10</v>
      </c>
      <c r="K653" s="12">
        <v>0</v>
      </c>
      <c r="L653" s="13">
        <v>178.31799999999998</v>
      </c>
      <c r="M653" s="12">
        <f>Table1[[#This Row],[Sales]]*Table1[[#This Row],[Discount]]</f>
        <v>0</v>
      </c>
      <c r="N653" s="12">
        <v>379.4</v>
      </c>
      <c r="O653" s="12">
        <f>Table1[[#This Row],[Quantity]]*$N$1</f>
        <v>1500</v>
      </c>
      <c r="P653" s="12" t="str" cm="1">
        <f t="array" ref="P653">_xlfn.IFS(Table1[[#This Row],[New_Sales]]&gt;=2000,"A",Table1[[#This Row],[New_Sales]]&gt;=1000,"B",Table1[[#This Row],[New_Sales]]&gt;=500,"C",Table1[[#This Row],[New_Sales]]&gt;=100,"D",Table1[[#This Row],[New_Sales]]&lt;100,"E")</f>
        <v>B</v>
      </c>
    </row>
    <row r="654" spans="1:16">
      <c r="A654" s="12">
        <v>653</v>
      </c>
      <c r="B654" s="12" t="s">
        <v>80</v>
      </c>
      <c r="C654" s="12" t="s">
        <v>74</v>
      </c>
      <c r="D654" s="12" t="s">
        <v>158</v>
      </c>
      <c r="E654" s="12" t="s">
        <v>120</v>
      </c>
      <c r="F654" s="12" t="s">
        <v>77</v>
      </c>
      <c r="G654" s="12" t="str">
        <f>VLOOKUP(Table1[[#This Row],[Category]],Code!$C$2:$D$5,2,0)</f>
        <v>O-102</v>
      </c>
      <c r="H654" s="12" t="s">
        <v>100</v>
      </c>
      <c r="I654" s="12" t="s">
        <v>170</v>
      </c>
      <c r="J654" s="12">
        <v>2</v>
      </c>
      <c r="K654" s="12">
        <v>0</v>
      </c>
      <c r="L654" s="13">
        <v>45.975399999999993</v>
      </c>
      <c r="M654" s="12">
        <f>Table1[[#This Row],[Sales]]*Table1[[#This Row],[Discount]]</f>
        <v>0</v>
      </c>
      <c r="N654" s="12">
        <v>97.82</v>
      </c>
      <c r="O654" s="12">
        <f>Table1[[#This Row],[Quantity]]*$N$1</f>
        <v>300</v>
      </c>
      <c r="P654" s="12" t="str" cm="1">
        <f t="array" ref="P654">_xlfn.IFS(Table1[[#This Row],[New_Sales]]&gt;=2000,"A",Table1[[#This Row],[New_Sales]]&gt;=1000,"B",Table1[[#This Row],[New_Sales]]&gt;=500,"C",Table1[[#This Row],[New_Sales]]&gt;=100,"D",Table1[[#This Row],[New_Sales]]&lt;100,"E")</f>
        <v>D</v>
      </c>
    </row>
    <row r="655" spans="1:16">
      <c r="A655" s="12">
        <v>654</v>
      </c>
      <c r="B655" s="12" t="s">
        <v>80</v>
      </c>
      <c r="C655" s="12" t="s">
        <v>74</v>
      </c>
      <c r="D655" s="12" t="s">
        <v>158</v>
      </c>
      <c r="E655" s="12" t="s">
        <v>120</v>
      </c>
      <c r="F655" s="12" t="s">
        <v>90</v>
      </c>
      <c r="G655" s="12" t="str">
        <f>VLOOKUP(Table1[[#This Row],[Category]],Code!$C$2:$D$5,2,0)</f>
        <v>T-103</v>
      </c>
      <c r="H655" s="12" t="s">
        <v>123</v>
      </c>
      <c r="I655" s="12" t="s">
        <v>686</v>
      </c>
      <c r="J655" s="12">
        <v>8</v>
      </c>
      <c r="K655" s="12">
        <v>0</v>
      </c>
      <c r="L655" s="13">
        <v>10.311999999999998</v>
      </c>
      <c r="M655" s="12">
        <f>Table1[[#This Row],[Sales]]*Table1[[#This Row],[Discount]]</f>
        <v>0</v>
      </c>
      <c r="N655" s="12">
        <v>103.12</v>
      </c>
      <c r="O655" s="12">
        <f>Table1[[#This Row],[Quantity]]*$N$1</f>
        <v>1200</v>
      </c>
      <c r="P655" s="12" t="str" cm="1">
        <f t="array" ref="P655">_xlfn.IFS(Table1[[#This Row],[New_Sales]]&gt;=2000,"A",Table1[[#This Row],[New_Sales]]&gt;=1000,"B",Table1[[#This Row],[New_Sales]]&gt;=500,"C",Table1[[#This Row],[New_Sales]]&gt;=100,"D",Table1[[#This Row],[New_Sales]]&lt;100,"E")</f>
        <v>B</v>
      </c>
    </row>
    <row r="656" spans="1:16">
      <c r="A656" s="12">
        <v>655</v>
      </c>
      <c r="B656" s="12" t="s">
        <v>80</v>
      </c>
      <c r="C656" s="12" t="s">
        <v>67</v>
      </c>
      <c r="D656" s="12" t="s">
        <v>226</v>
      </c>
      <c r="E656" s="12" t="s">
        <v>120</v>
      </c>
      <c r="F656" s="12" t="s">
        <v>77</v>
      </c>
      <c r="G656" s="12" t="str">
        <f>VLOOKUP(Table1[[#This Row],[Category]],Code!$C$2:$D$5,2,0)</f>
        <v>O-102</v>
      </c>
      <c r="H656" s="12" t="s">
        <v>95</v>
      </c>
      <c r="I656" s="12" t="s">
        <v>687</v>
      </c>
      <c r="J656" s="12">
        <v>2</v>
      </c>
      <c r="K656" s="12">
        <v>0.2</v>
      </c>
      <c r="L656" s="13">
        <v>8.5163999999999938</v>
      </c>
      <c r="M656" s="12">
        <f>Table1[[#This Row],[Sales]]*Table1[[#This Row],[Discount]]</f>
        <v>22.710400000000003</v>
      </c>
      <c r="N656" s="12">
        <v>113.55200000000001</v>
      </c>
      <c r="O656" s="12">
        <f>Table1[[#This Row],[Quantity]]*$N$1</f>
        <v>300</v>
      </c>
      <c r="P656" s="12" t="str" cm="1">
        <f t="array" ref="P656">_xlfn.IFS(Table1[[#This Row],[New_Sales]]&gt;=2000,"A",Table1[[#This Row],[New_Sales]]&gt;=1000,"B",Table1[[#This Row],[New_Sales]]&gt;=500,"C",Table1[[#This Row],[New_Sales]]&gt;=100,"D",Table1[[#This Row],[New_Sales]]&lt;100,"E")</f>
        <v>D</v>
      </c>
    </row>
    <row r="657" spans="1:16">
      <c r="A657" s="12">
        <v>656</v>
      </c>
      <c r="B657" s="12" t="s">
        <v>80</v>
      </c>
      <c r="C657" s="12" t="s">
        <v>67</v>
      </c>
      <c r="D657" s="12" t="s">
        <v>226</v>
      </c>
      <c r="E657" s="12" t="s">
        <v>120</v>
      </c>
      <c r="F657" s="12" t="s">
        <v>77</v>
      </c>
      <c r="G657" s="12" t="str">
        <f>VLOOKUP(Table1[[#This Row],[Category]],Code!$C$2:$D$5,2,0)</f>
        <v>O-102</v>
      </c>
      <c r="H657" s="12" t="s">
        <v>93</v>
      </c>
      <c r="I657" s="12" t="s">
        <v>688</v>
      </c>
      <c r="J657" s="12">
        <v>2</v>
      </c>
      <c r="K657" s="12">
        <v>0.7</v>
      </c>
      <c r="L657" s="13">
        <v>-2.6543999999999999</v>
      </c>
      <c r="M657" s="12">
        <f>Table1[[#This Row],[Sales]]*Table1[[#This Row],[Discount]]</f>
        <v>2.3226</v>
      </c>
      <c r="N657" s="12">
        <v>3.3180000000000005</v>
      </c>
      <c r="O657" s="12">
        <f>Table1[[#This Row],[Quantity]]*$N$1</f>
        <v>300</v>
      </c>
      <c r="P657" s="12" t="str" cm="1">
        <f t="array" ref="P657">_xlfn.IFS(Table1[[#This Row],[New_Sales]]&gt;=2000,"A",Table1[[#This Row],[New_Sales]]&gt;=1000,"B",Table1[[#This Row],[New_Sales]]&gt;=500,"C",Table1[[#This Row],[New_Sales]]&gt;=100,"D",Table1[[#This Row],[New_Sales]]&lt;100,"E")</f>
        <v>D</v>
      </c>
    </row>
    <row r="658" spans="1:16">
      <c r="A658" s="12">
        <v>657</v>
      </c>
      <c r="B658" s="12" t="s">
        <v>80</v>
      </c>
      <c r="C658" s="12" t="s">
        <v>67</v>
      </c>
      <c r="D658" s="12" t="s">
        <v>226</v>
      </c>
      <c r="E658" s="12" t="s">
        <v>120</v>
      </c>
      <c r="F658" s="12" t="s">
        <v>77</v>
      </c>
      <c r="G658" s="12" t="str">
        <f>VLOOKUP(Table1[[#This Row],[Category]],Code!$C$2:$D$5,2,0)</f>
        <v>O-102</v>
      </c>
      <c r="H658" s="12" t="s">
        <v>128</v>
      </c>
      <c r="I658" s="12" t="s">
        <v>689</v>
      </c>
      <c r="J658" s="12">
        <v>2</v>
      </c>
      <c r="K658" s="12">
        <v>0.2</v>
      </c>
      <c r="L658" s="13">
        <v>45.322199999999995</v>
      </c>
      <c r="M658" s="12">
        <f>Table1[[#This Row],[Sales]]*Table1[[#This Row],[Discount]]</f>
        <v>26.857600000000005</v>
      </c>
      <c r="N658" s="12">
        <v>134.28800000000001</v>
      </c>
      <c r="O658" s="12">
        <f>Table1[[#This Row],[Quantity]]*$N$1</f>
        <v>300</v>
      </c>
      <c r="P658" s="12" t="str" cm="1">
        <f t="array" ref="P658">_xlfn.IFS(Table1[[#This Row],[New_Sales]]&gt;=2000,"A",Table1[[#This Row],[New_Sales]]&gt;=1000,"B",Table1[[#This Row],[New_Sales]]&gt;=500,"C",Table1[[#This Row],[New_Sales]]&gt;=100,"D",Table1[[#This Row],[New_Sales]]&lt;100,"E")</f>
        <v>D</v>
      </c>
    </row>
    <row r="659" spans="1:16">
      <c r="A659" s="12">
        <v>658</v>
      </c>
      <c r="B659" s="12" t="s">
        <v>454</v>
      </c>
      <c r="C659" s="12" t="s">
        <v>104</v>
      </c>
      <c r="D659" s="12" t="s">
        <v>141</v>
      </c>
      <c r="E659" s="12" t="s">
        <v>106</v>
      </c>
      <c r="F659" s="12" t="s">
        <v>70</v>
      </c>
      <c r="G659" s="12" t="str">
        <f>VLOOKUP(Table1[[#This Row],[Category]],Code!$C$2:$D$5,2,0)</f>
        <v>F-101</v>
      </c>
      <c r="H659" s="12" t="s">
        <v>72</v>
      </c>
      <c r="I659" s="12" t="s">
        <v>578</v>
      </c>
      <c r="J659" s="12">
        <v>2</v>
      </c>
      <c r="K659" s="12">
        <v>0.3</v>
      </c>
      <c r="L659" s="13">
        <v>-50.098000000000013</v>
      </c>
      <c r="M659" s="12">
        <f>Table1[[#This Row],[Sales]]*Table1[[#This Row],[Discount]]</f>
        <v>210.41159999999999</v>
      </c>
      <c r="N659" s="12">
        <v>701.37199999999996</v>
      </c>
      <c r="O659" s="12">
        <f>Table1[[#This Row],[Quantity]]*$N$1</f>
        <v>300</v>
      </c>
      <c r="P659" s="12" t="str" cm="1">
        <f t="array" ref="P659">_xlfn.IFS(Table1[[#This Row],[New_Sales]]&gt;=2000,"A",Table1[[#This Row],[New_Sales]]&gt;=1000,"B",Table1[[#This Row],[New_Sales]]&gt;=500,"C",Table1[[#This Row],[New_Sales]]&gt;=100,"D",Table1[[#This Row],[New_Sales]]&lt;100,"E")</f>
        <v>D</v>
      </c>
    </row>
    <row r="660" spans="1:16">
      <c r="A660" s="12">
        <v>659</v>
      </c>
      <c r="B660" s="12" t="s">
        <v>454</v>
      </c>
      <c r="C660" s="12" t="s">
        <v>104</v>
      </c>
      <c r="D660" s="12" t="s">
        <v>141</v>
      </c>
      <c r="E660" s="12" t="s">
        <v>106</v>
      </c>
      <c r="F660" s="12" t="s">
        <v>77</v>
      </c>
      <c r="G660" s="12" t="str">
        <f>VLOOKUP(Table1[[#This Row],[Category]],Code!$C$2:$D$5,2,0)</f>
        <v>O-102</v>
      </c>
      <c r="H660" s="12" t="s">
        <v>93</v>
      </c>
      <c r="I660" s="12" t="s">
        <v>178</v>
      </c>
      <c r="J660" s="12">
        <v>2</v>
      </c>
      <c r="K660" s="12">
        <v>0.8</v>
      </c>
      <c r="L660" s="13">
        <v>-3.4619999999999997</v>
      </c>
      <c r="M660" s="12">
        <f>Table1[[#This Row],[Sales]]*Table1[[#This Row],[Discount]]</f>
        <v>1.8463999999999996</v>
      </c>
      <c r="N660" s="12">
        <v>2.3079999999999994</v>
      </c>
      <c r="O660" s="12">
        <f>Table1[[#This Row],[Quantity]]*$N$1</f>
        <v>300</v>
      </c>
      <c r="P660" s="12" t="str" cm="1">
        <f t="array" ref="P660">_xlfn.IFS(Table1[[#This Row],[New_Sales]]&gt;=2000,"A",Table1[[#This Row],[New_Sales]]&gt;=1000,"B",Table1[[#This Row],[New_Sales]]&gt;=500,"C",Table1[[#This Row],[New_Sales]]&gt;=100,"D",Table1[[#This Row],[New_Sales]]&lt;100,"E")</f>
        <v>D</v>
      </c>
    </row>
    <row r="661" spans="1:16">
      <c r="A661" s="12">
        <v>660</v>
      </c>
      <c r="B661" s="12" t="s">
        <v>80</v>
      </c>
      <c r="C661" s="12" t="s">
        <v>67</v>
      </c>
      <c r="D661" s="12" t="s">
        <v>105</v>
      </c>
      <c r="E661" s="12" t="s">
        <v>106</v>
      </c>
      <c r="F661" s="12" t="s">
        <v>77</v>
      </c>
      <c r="G661" s="12" t="str">
        <f>VLOOKUP(Table1[[#This Row],[Category]],Code!$C$2:$D$5,2,0)</f>
        <v>O-102</v>
      </c>
      <c r="H661" s="12" t="s">
        <v>84</v>
      </c>
      <c r="I661" s="12" t="s">
        <v>652</v>
      </c>
      <c r="J661" s="12">
        <v>7</v>
      </c>
      <c r="K661" s="12">
        <v>0.2</v>
      </c>
      <c r="L661" s="13">
        <v>124.92899999999986</v>
      </c>
      <c r="M661" s="12">
        <f>Table1[[#This Row],[Sales]]*Table1[[#This Row],[Discount]]</f>
        <v>199.88640000000001</v>
      </c>
      <c r="N661" s="12">
        <v>999.43200000000002</v>
      </c>
      <c r="O661" s="12">
        <f>Table1[[#This Row],[Quantity]]*$N$1</f>
        <v>1050</v>
      </c>
      <c r="P661" s="12" t="str" cm="1">
        <f t="array" ref="P661">_xlfn.IFS(Table1[[#This Row],[New_Sales]]&gt;=2000,"A",Table1[[#This Row],[New_Sales]]&gt;=1000,"B",Table1[[#This Row],[New_Sales]]&gt;=500,"C",Table1[[#This Row],[New_Sales]]&gt;=100,"D",Table1[[#This Row],[New_Sales]]&lt;100,"E")</f>
        <v>B</v>
      </c>
    </row>
    <row r="662" spans="1:16">
      <c r="A662" s="12">
        <v>661</v>
      </c>
      <c r="B662" s="12" t="s">
        <v>80</v>
      </c>
      <c r="C662" s="12" t="s">
        <v>67</v>
      </c>
      <c r="D662" s="12" t="s">
        <v>105</v>
      </c>
      <c r="E662" s="12" t="s">
        <v>106</v>
      </c>
      <c r="F662" s="12" t="s">
        <v>77</v>
      </c>
      <c r="G662" s="12" t="str">
        <f>VLOOKUP(Table1[[#This Row],[Category]],Code!$C$2:$D$5,2,0)</f>
        <v>O-102</v>
      </c>
      <c r="H662" s="12" t="s">
        <v>84</v>
      </c>
      <c r="I662" s="12" t="s">
        <v>690</v>
      </c>
      <c r="J662" s="12">
        <v>14</v>
      </c>
      <c r="K662" s="12">
        <v>0.2</v>
      </c>
      <c r="L662" s="13">
        <v>-135.7650000000001</v>
      </c>
      <c r="M662" s="12">
        <f>Table1[[#This Row],[Sales]]*Table1[[#This Row],[Discount]]</f>
        <v>144.816</v>
      </c>
      <c r="N662" s="12">
        <v>724.08</v>
      </c>
      <c r="O662" s="12">
        <f>Table1[[#This Row],[Quantity]]*$N$1</f>
        <v>2100</v>
      </c>
      <c r="P662" s="12" t="str" cm="1">
        <f t="array" ref="P662">_xlfn.IFS(Table1[[#This Row],[New_Sales]]&gt;=2000,"A",Table1[[#This Row],[New_Sales]]&gt;=1000,"B",Table1[[#This Row],[New_Sales]]&gt;=500,"C",Table1[[#This Row],[New_Sales]]&gt;=100,"D",Table1[[#This Row],[New_Sales]]&lt;100,"E")</f>
        <v>A</v>
      </c>
    </row>
    <row r="663" spans="1:16">
      <c r="A663" s="12">
        <v>662</v>
      </c>
      <c r="B663" s="12" t="s">
        <v>80</v>
      </c>
      <c r="C663" s="12" t="s">
        <v>67</v>
      </c>
      <c r="D663" s="12" t="s">
        <v>105</v>
      </c>
      <c r="E663" s="12" t="s">
        <v>106</v>
      </c>
      <c r="F663" s="12" t="s">
        <v>70</v>
      </c>
      <c r="G663" s="12" t="str">
        <f>VLOOKUP(Table1[[#This Row],[Category]],Code!$C$2:$D$5,2,0)</f>
        <v>F-101</v>
      </c>
      <c r="H663" s="12" t="s">
        <v>82</v>
      </c>
      <c r="I663" s="12" t="s">
        <v>231</v>
      </c>
      <c r="J663" s="12">
        <v>5</v>
      </c>
      <c r="K663" s="12">
        <v>0.3</v>
      </c>
      <c r="L663" s="13">
        <v>-118.12950000000006</v>
      </c>
      <c r="M663" s="12">
        <f>Table1[[#This Row],[Sales]]*Table1[[#This Row],[Discount]]</f>
        <v>275.63549999999992</v>
      </c>
      <c r="N663" s="12">
        <v>918.78499999999985</v>
      </c>
      <c r="O663" s="12">
        <f>Table1[[#This Row],[Quantity]]*$N$1</f>
        <v>750</v>
      </c>
      <c r="P663" s="12" t="str" cm="1">
        <f t="array" ref="P663">_xlfn.IFS(Table1[[#This Row],[New_Sales]]&gt;=2000,"A",Table1[[#This Row],[New_Sales]]&gt;=1000,"B",Table1[[#This Row],[New_Sales]]&gt;=500,"C",Table1[[#This Row],[New_Sales]]&gt;=100,"D",Table1[[#This Row],[New_Sales]]&lt;100,"E")</f>
        <v>C</v>
      </c>
    </row>
    <row r="664" spans="1:16">
      <c r="A664" s="12">
        <v>663</v>
      </c>
      <c r="B664" s="12" t="s">
        <v>80</v>
      </c>
      <c r="C664" s="12" t="s">
        <v>67</v>
      </c>
      <c r="D664" s="12" t="s">
        <v>105</v>
      </c>
      <c r="E664" s="12" t="s">
        <v>106</v>
      </c>
      <c r="F664" s="12" t="s">
        <v>77</v>
      </c>
      <c r="G664" s="12" t="str">
        <f>VLOOKUP(Table1[[#This Row],[Category]],Code!$C$2:$D$5,2,0)</f>
        <v>O-102</v>
      </c>
      <c r="H664" s="12" t="s">
        <v>93</v>
      </c>
      <c r="I664" s="12" t="s">
        <v>225</v>
      </c>
      <c r="J664" s="12">
        <v>3</v>
      </c>
      <c r="K664" s="12">
        <v>0.8</v>
      </c>
      <c r="L664" s="13">
        <v>-4.2222000000000008</v>
      </c>
      <c r="M664" s="12">
        <f>Table1[[#This Row],[Sales]]*Table1[[#This Row],[Discount]]</f>
        <v>2.1791999999999994</v>
      </c>
      <c r="N664" s="12">
        <v>2.7239999999999993</v>
      </c>
      <c r="O664" s="12">
        <f>Table1[[#This Row],[Quantity]]*$N$1</f>
        <v>450</v>
      </c>
      <c r="P664" s="12" t="str" cm="1">
        <f t="array" ref="P664">_xlfn.IFS(Table1[[#This Row],[New_Sales]]&gt;=2000,"A",Table1[[#This Row],[New_Sales]]&gt;=1000,"B",Table1[[#This Row],[New_Sales]]&gt;=500,"C",Table1[[#This Row],[New_Sales]]&gt;=100,"D",Table1[[#This Row],[New_Sales]]&lt;100,"E")</f>
        <v>D</v>
      </c>
    </row>
    <row r="665" spans="1:16">
      <c r="A665" s="12">
        <v>664</v>
      </c>
      <c r="B665" s="12" t="s">
        <v>80</v>
      </c>
      <c r="C665" s="12" t="s">
        <v>74</v>
      </c>
      <c r="D665" s="12" t="s">
        <v>158</v>
      </c>
      <c r="E665" s="12" t="s">
        <v>120</v>
      </c>
      <c r="F665" s="12" t="s">
        <v>77</v>
      </c>
      <c r="G665" s="12" t="str">
        <f>VLOOKUP(Table1[[#This Row],[Category]],Code!$C$2:$D$5,2,0)</f>
        <v>O-102</v>
      </c>
      <c r="H665" s="12" t="s">
        <v>84</v>
      </c>
      <c r="I665" s="12" t="s">
        <v>322</v>
      </c>
      <c r="J665" s="12">
        <v>5</v>
      </c>
      <c r="K665" s="12">
        <v>0</v>
      </c>
      <c r="L665" s="13">
        <v>18.397999999999968</v>
      </c>
      <c r="M665" s="12">
        <f>Table1[[#This Row],[Sales]]*Table1[[#This Row],[Discount]]</f>
        <v>0</v>
      </c>
      <c r="N665" s="12">
        <v>459.95</v>
      </c>
      <c r="O665" s="12">
        <f>Table1[[#This Row],[Quantity]]*$N$1</f>
        <v>750</v>
      </c>
      <c r="P665" s="12" t="str" cm="1">
        <f t="array" ref="P665">_xlfn.IFS(Table1[[#This Row],[New_Sales]]&gt;=2000,"A",Table1[[#This Row],[New_Sales]]&gt;=1000,"B",Table1[[#This Row],[New_Sales]]&gt;=500,"C",Table1[[#This Row],[New_Sales]]&gt;=100,"D",Table1[[#This Row],[New_Sales]]&lt;100,"E")</f>
        <v>C</v>
      </c>
    </row>
    <row r="666" spans="1:16">
      <c r="A666" s="12">
        <v>665</v>
      </c>
      <c r="B666" s="12" t="s">
        <v>454</v>
      </c>
      <c r="C666" s="12" t="s">
        <v>67</v>
      </c>
      <c r="D666" s="12" t="s">
        <v>68</v>
      </c>
      <c r="E666" s="12" t="s">
        <v>69</v>
      </c>
      <c r="F666" s="12" t="s">
        <v>77</v>
      </c>
      <c r="G666" s="12" t="str">
        <f>VLOOKUP(Table1[[#This Row],[Category]],Code!$C$2:$D$5,2,0)</f>
        <v>O-102</v>
      </c>
      <c r="H666" s="12" t="s">
        <v>159</v>
      </c>
      <c r="I666" s="12" t="s">
        <v>227</v>
      </c>
      <c r="J666" s="12">
        <v>3</v>
      </c>
      <c r="K666" s="12">
        <v>0</v>
      </c>
      <c r="L666" s="13">
        <v>5.2625999999999999</v>
      </c>
      <c r="M666" s="12">
        <f>Table1[[#This Row],[Sales]]*Table1[[#This Row],[Discount]]</f>
        <v>0</v>
      </c>
      <c r="N666" s="12">
        <v>10.74</v>
      </c>
      <c r="O666" s="12">
        <f>Table1[[#This Row],[Quantity]]*$N$1</f>
        <v>450</v>
      </c>
      <c r="P666" s="12" t="str" cm="1">
        <f t="array" ref="P666">_xlfn.IFS(Table1[[#This Row],[New_Sales]]&gt;=2000,"A",Table1[[#This Row],[New_Sales]]&gt;=1000,"B",Table1[[#This Row],[New_Sales]]&gt;=500,"C",Table1[[#This Row],[New_Sales]]&gt;=100,"D",Table1[[#This Row],[New_Sales]]&lt;100,"E")</f>
        <v>D</v>
      </c>
    </row>
    <row r="667" spans="1:16">
      <c r="A667" s="12">
        <v>666</v>
      </c>
      <c r="B667" s="12" t="s">
        <v>66</v>
      </c>
      <c r="C667" s="12" t="s">
        <v>74</v>
      </c>
      <c r="D667" s="12" t="s">
        <v>105</v>
      </c>
      <c r="E667" s="12" t="s">
        <v>106</v>
      </c>
      <c r="F667" s="12" t="s">
        <v>77</v>
      </c>
      <c r="G667" s="12" t="str">
        <f>VLOOKUP(Table1[[#This Row],[Category]],Code!$C$2:$D$5,2,0)</f>
        <v>O-102</v>
      </c>
      <c r="H667" s="12" t="s">
        <v>251</v>
      </c>
      <c r="I667" s="12" t="s">
        <v>691</v>
      </c>
      <c r="J667" s="12">
        <v>3</v>
      </c>
      <c r="K667" s="12">
        <v>0.2</v>
      </c>
      <c r="L667" s="13">
        <v>2.0789999999999997</v>
      </c>
      <c r="M667" s="12">
        <f>Table1[[#This Row],[Sales]]*Table1[[#This Row],[Discount]]</f>
        <v>4.7520000000000007</v>
      </c>
      <c r="N667" s="12">
        <v>23.76</v>
      </c>
      <c r="O667" s="12">
        <f>Table1[[#This Row],[Quantity]]*$N$1</f>
        <v>450</v>
      </c>
      <c r="P667" s="12" t="str" cm="1">
        <f t="array" ref="P667">_xlfn.IFS(Table1[[#This Row],[New_Sales]]&gt;=2000,"A",Table1[[#This Row],[New_Sales]]&gt;=1000,"B",Table1[[#This Row],[New_Sales]]&gt;=500,"C",Table1[[#This Row],[New_Sales]]&gt;=100,"D",Table1[[#This Row],[New_Sales]]&lt;100,"E")</f>
        <v>D</v>
      </c>
    </row>
    <row r="668" spans="1:16">
      <c r="A668" s="12">
        <v>667</v>
      </c>
      <c r="B668" s="12" t="s">
        <v>66</v>
      </c>
      <c r="C668" s="12" t="s">
        <v>74</v>
      </c>
      <c r="D668" s="12" t="s">
        <v>105</v>
      </c>
      <c r="E668" s="12" t="s">
        <v>106</v>
      </c>
      <c r="F668" s="12" t="s">
        <v>77</v>
      </c>
      <c r="G668" s="12" t="str">
        <f>VLOOKUP(Table1[[#This Row],[Category]],Code!$C$2:$D$5,2,0)</f>
        <v>O-102</v>
      </c>
      <c r="H668" s="12" t="s">
        <v>100</v>
      </c>
      <c r="I668" s="12" t="s">
        <v>133</v>
      </c>
      <c r="J668" s="12">
        <v>3</v>
      </c>
      <c r="K668" s="12">
        <v>0.2</v>
      </c>
      <c r="L668" s="13">
        <v>28.706399999999991</v>
      </c>
      <c r="M668" s="12">
        <f>Table1[[#This Row],[Sales]]*Table1[[#This Row],[Discount]]</f>
        <v>17.011199999999999</v>
      </c>
      <c r="N668" s="12">
        <v>85.055999999999997</v>
      </c>
      <c r="O668" s="12">
        <f>Table1[[#This Row],[Quantity]]*$N$1</f>
        <v>450</v>
      </c>
      <c r="P668" s="12" t="str" cm="1">
        <f t="array" ref="P668">_xlfn.IFS(Table1[[#This Row],[New_Sales]]&gt;=2000,"A",Table1[[#This Row],[New_Sales]]&gt;=1000,"B",Table1[[#This Row],[New_Sales]]&gt;=500,"C",Table1[[#This Row],[New_Sales]]&gt;=100,"D",Table1[[#This Row],[New_Sales]]&lt;100,"E")</f>
        <v>D</v>
      </c>
    </row>
    <row r="669" spans="1:16">
      <c r="A669" s="12">
        <v>668</v>
      </c>
      <c r="B669" s="12" t="s">
        <v>66</v>
      </c>
      <c r="C669" s="12" t="s">
        <v>74</v>
      </c>
      <c r="D669" s="12" t="s">
        <v>105</v>
      </c>
      <c r="E669" s="12" t="s">
        <v>106</v>
      </c>
      <c r="F669" s="12" t="s">
        <v>90</v>
      </c>
      <c r="G669" s="12" t="str">
        <f>VLOOKUP(Table1[[#This Row],[Category]],Code!$C$2:$D$5,2,0)</f>
        <v>T-103</v>
      </c>
      <c r="H669" s="12" t="s">
        <v>91</v>
      </c>
      <c r="I669" s="12" t="s">
        <v>692</v>
      </c>
      <c r="J669" s="12">
        <v>3</v>
      </c>
      <c r="K669" s="12">
        <v>0.2</v>
      </c>
      <c r="L669" s="13">
        <v>28.618200000000002</v>
      </c>
      <c r="M669" s="12">
        <f>Table1[[#This Row],[Sales]]*Table1[[#This Row],[Discount]]</f>
        <v>76.315200000000004</v>
      </c>
      <c r="N669" s="12">
        <v>381.57600000000002</v>
      </c>
      <c r="O669" s="12">
        <f>Table1[[#This Row],[Quantity]]*$N$1</f>
        <v>450</v>
      </c>
      <c r="P669" s="12" t="str" cm="1">
        <f t="array" ref="P669">_xlfn.IFS(Table1[[#This Row],[New_Sales]]&gt;=2000,"A",Table1[[#This Row],[New_Sales]]&gt;=1000,"B",Table1[[#This Row],[New_Sales]]&gt;=500,"C",Table1[[#This Row],[New_Sales]]&gt;=100,"D",Table1[[#This Row],[New_Sales]]&lt;100,"E")</f>
        <v>D</v>
      </c>
    </row>
    <row r="670" spans="1:16">
      <c r="A670" s="12">
        <v>669</v>
      </c>
      <c r="B670" s="12" t="s">
        <v>134</v>
      </c>
      <c r="C670" s="12" t="s">
        <v>67</v>
      </c>
      <c r="D670" s="12" t="s">
        <v>226</v>
      </c>
      <c r="E670" s="12" t="s">
        <v>120</v>
      </c>
      <c r="F670" s="12" t="s">
        <v>70</v>
      </c>
      <c r="G670" s="12" t="str">
        <f>VLOOKUP(Table1[[#This Row],[Category]],Code!$C$2:$D$5,2,0)</f>
        <v>F-101</v>
      </c>
      <c r="H670" s="12" t="s">
        <v>86</v>
      </c>
      <c r="I670" s="12" t="s">
        <v>693</v>
      </c>
      <c r="J670" s="12">
        <v>5</v>
      </c>
      <c r="K670" s="12">
        <v>0.2</v>
      </c>
      <c r="L670" s="13">
        <v>8.7285000000000004</v>
      </c>
      <c r="M670" s="12">
        <f>Table1[[#This Row],[Sales]]*Table1[[#This Row],[Discount]]</f>
        <v>6.0720000000000001</v>
      </c>
      <c r="N670" s="12">
        <v>30.36</v>
      </c>
      <c r="O670" s="12">
        <f>Table1[[#This Row],[Quantity]]*$N$1</f>
        <v>750</v>
      </c>
      <c r="P670" s="12" t="str" cm="1">
        <f t="array" ref="P670">_xlfn.IFS(Table1[[#This Row],[New_Sales]]&gt;=2000,"A",Table1[[#This Row],[New_Sales]]&gt;=1000,"B",Table1[[#This Row],[New_Sales]]&gt;=500,"C",Table1[[#This Row],[New_Sales]]&gt;=100,"D",Table1[[#This Row],[New_Sales]]&lt;100,"E")</f>
        <v>C</v>
      </c>
    </row>
    <row r="671" spans="1:16">
      <c r="A671" s="12">
        <v>670</v>
      </c>
      <c r="B671" s="12" t="s">
        <v>80</v>
      </c>
      <c r="C671" s="12" t="s">
        <v>104</v>
      </c>
      <c r="D671" s="12" t="s">
        <v>141</v>
      </c>
      <c r="E671" s="12" t="s">
        <v>106</v>
      </c>
      <c r="F671" s="12" t="s">
        <v>70</v>
      </c>
      <c r="G671" s="12" t="str">
        <f>VLOOKUP(Table1[[#This Row],[Category]],Code!$C$2:$D$5,2,0)</f>
        <v>F-101</v>
      </c>
      <c r="H671" s="12" t="s">
        <v>86</v>
      </c>
      <c r="I671" s="12" t="s">
        <v>694</v>
      </c>
      <c r="J671" s="12">
        <v>3</v>
      </c>
      <c r="K671" s="12">
        <v>0.6</v>
      </c>
      <c r="L671" s="13">
        <v>-14.385599999999997</v>
      </c>
      <c r="M671" s="12">
        <f>Table1[[#This Row],[Sales]]*Table1[[#This Row],[Discount]]</f>
        <v>14.385600000000002</v>
      </c>
      <c r="N671" s="12">
        <v>23.976000000000003</v>
      </c>
      <c r="O671" s="12">
        <f>Table1[[#This Row],[Quantity]]*$N$1</f>
        <v>450</v>
      </c>
      <c r="P671" s="12" t="str" cm="1">
        <f t="array" ref="P671">_xlfn.IFS(Table1[[#This Row],[New_Sales]]&gt;=2000,"A",Table1[[#This Row],[New_Sales]]&gt;=1000,"B",Table1[[#This Row],[New_Sales]]&gt;=500,"C",Table1[[#This Row],[New_Sales]]&gt;=100,"D",Table1[[#This Row],[New_Sales]]&lt;100,"E")</f>
        <v>D</v>
      </c>
    </row>
    <row r="672" spans="1:16">
      <c r="A672" s="12">
        <v>671</v>
      </c>
      <c r="B672" s="12" t="s">
        <v>80</v>
      </c>
      <c r="C672" s="12" t="s">
        <v>104</v>
      </c>
      <c r="D672" s="12" t="s">
        <v>141</v>
      </c>
      <c r="E672" s="12" t="s">
        <v>106</v>
      </c>
      <c r="F672" s="12" t="s">
        <v>70</v>
      </c>
      <c r="G672" s="12" t="str">
        <f>VLOOKUP(Table1[[#This Row],[Category]],Code!$C$2:$D$5,2,0)</f>
        <v>F-101</v>
      </c>
      <c r="H672" s="12" t="s">
        <v>82</v>
      </c>
      <c r="I672" s="12" t="s">
        <v>695</v>
      </c>
      <c r="J672" s="12">
        <v>1</v>
      </c>
      <c r="K672" s="12">
        <v>0.5</v>
      </c>
      <c r="L672" s="13">
        <v>-71.890500000000017</v>
      </c>
      <c r="M672" s="12">
        <f>Table1[[#This Row],[Sales]]*Table1[[#This Row],[Discount]]</f>
        <v>54.462499999999999</v>
      </c>
      <c r="N672" s="12">
        <v>108.925</v>
      </c>
      <c r="O672" s="12">
        <f>Table1[[#This Row],[Quantity]]*$N$1</f>
        <v>150</v>
      </c>
      <c r="P672" s="12" t="str" cm="1">
        <f t="array" ref="P672">_xlfn.IFS(Table1[[#This Row],[New_Sales]]&gt;=2000,"A",Table1[[#This Row],[New_Sales]]&gt;=1000,"B",Table1[[#This Row],[New_Sales]]&gt;=500,"C",Table1[[#This Row],[New_Sales]]&gt;=100,"D",Table1[[#This Row],[New_Sales]]&lt;100,"E")</f>
        <v>D</v>
      </c>
    </row>
    <row r="673" spans="1:16">
      <c r="A673" s="12">
        <v>672</v>
      </c>
      <c r="B673" s="12" t="s">
        <v>80</v>
      </c>
      <c r="C673" s="12" t="s">
        <v>104</v>
      </c>
      <c r="D673" s="12" t="s">
        <v>141</v>
      </c>
      <c r="E673" s="12" t="s">
        <v>106</v>
      </c>
      <c r="F673" s="12" t="s">
        <v>77</v>
      </c>
      <c r="G673" s="12" t="str">
        <f>VLOOKUP(Table1[[#This Row],[Category]],Code!$C$2:$D$5,2,0)</f>
        <v>O-102</v>
      </c>
      <c r="H673" s="12" t="s">
        <v>100</v>
      </c>
      <c r="I673" s="12" t="s">
        <v>696</v>
      </c>
      <c r="J673" s="12">
        <v>8</v>
      </c>
      <c r="K673" s="12">
        <v>0.2</v>
      </c>
      <c r="L673" s="13">
        <v>11.359999999999998</v>
      </c>
      <c r="M673" s="12">
        <f>Table1[[#This Row],[Sales]]*Table1[[#This Row],[Discount]]</f>
        <v>7.2703999999999995</v>
      </c>
      <c r="N673" s="12">
        <v>36.351999999999997</v>
      </c>
      <c r="O673" s="12">
        <f>Table1[[#This Row],[Quantity]]*$N$1</f>
        <v>1200</v>
      </c>
      <c r="P673" s="12" t="str" cm="1">
        <f t="array" ref="P673">_xlfn.IFS(Table1[[#This Row],[New_Sales]]&gt;=2000,"A",Table1[[#This Row],[New_Sales]]&gt;=1000,"B",Table1[[#This Row],[New_Sales]]&gt;=500,"C",Table1[[#This Row],[New_Sales]]&gt;=100,"D",Table1[[#This Row],[New_Sales]]&lt;100,"E")</f>
        <v>B</v>
      </c>
    </row>
    <row r="674" spans="1:16">
      <c r="A674" s="12">
        <v>673</v>
      </c>
      <c r="B674" s="12" t="s">
        <v>80</v>
      </c>
      <c r="C674" s="12" t="s">
        <v>67</v>
      </c>
      <c r="D674" s="12" t="s">
        <v>141</v>
      </c>
      <c r="E674" s="12" t="s">
        <v>106</v>
      </c>
      <c r="F674" s="12" t="s">
        <v>77</v>
      </c>
      <c r="G674" s="12" t="str">
        <f>VLOOKUP(Table1[[#This Row],[Category]],Code!$C$2:$D$5,2,0)</f>
        <v>O-102</v>
      </c>
      <c r="H674" s="12" t="s">
        <v>88</v>
      </c>
      <c r="I674" s="12" t="s">
        <v>697</v>
      </c>
      <c r="J674" s="12">
        <v>5</v>
      </c>
      <c r="K674" s="12">
        <v>0.2</v>
      </c>
      <c r="L674" s="13">
        <v>1.7115</v>
      </c>
      <c r="M674" s="12">
        <f>Table1[[#This Row],[Sales]]*Table1[[#This Row],[Discount]]</f>
        <v>3.9119999999999999</v>
      </c>
      <c r="N674" s="12">
        <v>19.559999999999999</v>
      </c>
      <c r="O674" s="12">
        <f>Table1[[#This Row],[Quantity]]*$N$1</f>
        <v>750</v>
      </c>
      <c r="P674" s="12" t="str" cm="1">
        <f t="array" ref="P674">_xlfn.IFS(Table1[[#This Row],[New_Sales]]&gt;=2000,"A",Table1[[#This Row],[New_Sales]]&gt;=1000,"B",Table1[[#This Row],[New_Sales]]&gt;=500,"C",Table1[[#This Row],[New_Sales]]&gt;=100,"D",Table1[[#This Row],[New_Sales]]&lt;100,"E")</f>
        <v>C</v>
      </c>
    </row>
    <row r="675" spans="1:16">
      <c r="A675" s="12">
        <v>674</v>
      </c>
      <c r="B675" s="12" t="s">
        <v>134</v>
      </c>
      <c r="C675" s="12" t="s">
        <v>67</v>
      </c>
      <c r="D675" s="12" t="s">
        <v>153</v>
      </c>
      <c r="E675" s="12" t="s">
        <v>106</v>
      </c>
      <c r="F675" s="12" t="s">
        <v>77</v>
      </c>
      <c r="G675" s="12" t="str">
        <f>VLOOKUP(Table1[[#This Row],[Category]],Code!$C$2:$D$5,2,0)</f>
        <v>O-102</v>
      </c>
      <c r="H675" s="12" t="s">
        <v>95</v>
      </c>
      <c r="I675" s="12" t="s">
        <v>698</v>
      </c>
      <c r="J675" s="12">
        <v>3</v>
      </c>
      <c r="K675" s="12">
        <v>0</v>
      </c>
      <c r="L675" s="13">
        <v>16.588799999999999</v>
      </c>
      <c r="M675" s="12">
        <f>Table1[[#This Row],[Sales]]*Table1[[#This Row],[Discount]]</f>
        <v>0</v>
      </c>
      <c r="N675" s="12">
        <v>61.44</v>
      </c>
      <c r="O675" s="12">
        <f>Table1[[#This Row],[Quantity]]*$N$1</f>
        <v>450</v>
      </c>
      <c r="P675" s="12" t="str" cm="1">
        <f t="array" ref="P675">_xlfn.IFS(Table1[[#This Row],[New_Sales]]&gt;=2000,"A",Table1[[#This Row],[New_Sales]]&gt;=1000,"B",Table1[[#This Row],[New_Sales]]&gt;=500,"C",Table1[[#This Row],[New_Sales]]&gt;=100,"D",Table1[[#This Row],[New_Sales]]&lt;100,"E")</f>
        <v>D</v>
      </c>
    </row>
    <row r="676" spans="1:16">
      <c r="A676" s="12">
        <v>675</v>
      </c>
      <c r="B676" s="12" t="s">
        <v>134</v>
      </c>
      <c r="C676" s="12" t="s">
        <v>67</v>
      </c>
      <c r="D676" s="12" t="s">
        <v>153</v>
      </c>
      <c r="E676" s="12" t="s">
        <v>106</v>
      </c>
      <c r="F676" s="12" t="s">
        <v>77</v>
      </c>
      <c r="G676" s="12" t="str">
        <f>VLOOKUP(Table1[[#This Row],[Category]],Code!$C$2:$D$5,2,0)</f>
        <v>O-102</v>
      </c>
      <c r="H676" s="12" t="s">
        <v>100</v>
      </c>
      <c r="I676" s="12" t="s">
        <v>699</v>
      </c>
      <c r="J676" s="12">
        <v>5</v>
      </c>
      <c r="K676" s="12">
        <v>0</v>
      </c>
      <c r="L676" s="13">
        <v>17.504999999999995</v>
      </c>
      <c r="M676" s="12">
        <f>Table1[[#This Row],[Sales]]*Table1[[#This Row],[Discount]]</f>
        <v>0</v>
      </c>
      <c r="N676" s="12">
        <v>38.9</v>
      </c>
      <c r="O676" s="12">
        <f>Table1[[#This Row],[Quantity]]*$N$1</f>
        <v>750</v>
      </c>
      <c r="P676" s="12" t="str" cm="1">
        <f t="array" ref="P676">_xlfn.IFS(Table1[[#This Row],[New_Sales]]&gt;=2000,"A",Table1[[#This Row],[New_Sales]]&gt;=1000,"B",Table1[[#This Row],[New_Sales]]&gt;=500,"C",Table1[[#This Row],[New_Sales]]&gt;=100,"D",Table1[[#This Row],[New_Sales]]&lt;100,"E")</f>
        <v>C</v>
      </c>
    </row>
    <row r="677" spans="1:16">
      <c r="A677" s="12">
        <v>676</v>
      </c>
      <c r="B677" s="12" t="s">
        <v>134</v>
      </c>
      <c r="C677" s="12" t="s">
        <v>67</v>
      </c>
      <c r="D677" s="12" t="s">
        <v>153</v>
      </c>
      <c r="E677" s="12" t="s">
        <v>106</v>
      </c>
      <c r="F677" s="12" t="s">
        <v>90</v>
      </c>
      <c r="G677" s="12" t="str">
        <f>VLOOKUP(Table1[[#This Row],[Category]],Code!$C$2:$D$5,2,0)</f>
        <v>T-103</v>
      </c>
      <c r="H677" s="12" t="s">
        <v>123</v>
      </c>
      <c r="I677" s="12" t="s">
        <v>597</v>
      </c>
      <c r="J677" s="12">
        <v>3</v>
      </c>
      <c r="K677" s="12">
        <v>0</v>
      </c>
      <c r="L677" s="13">
        <v>40.749900000000004</v>
      </c>
      <c r="M677" s="12">
        <f>Table1[[#This Row],[Sales]]*Table1[[#This Row],[Discount]]</f>
        <v>0</v>
      </c>
      <c r="N677" s="12">
        <v>99.390000000000015</v>
      </c>
      <c r="O677" s="12">
        <f>Table1[[#This Row],[Quantity]]*$N$1</f>
        <v>450</v>
      </c>
      <c r="P677" s="12" t="str" cm="1">
        <f t="array" ref="P677">_xlfn.IFS(Table1[[#This Row],[New_Sales]]&gt;=2000,"A",Table1[[#This Row],[New_Sales]]&gt;=1000,"B",Table1[[#This Row],[New_Sales]]&gt;=500,"C",Table1[[#This Row],[New_Sales]]&gt;=100,"D",Table1[[#This Row],[New_Sales]]&lt;100,"E")</f>
        <v>D</v>
      </c>
    </row>
    <row r="678" spans="1:16">
      <c r="A678" s="12">
        <v>677</v>
      </c>
      <c r="B678" s="12" t="s">
        <v>80</v>
      </c>
      <c r="C678" s="12" t="s">
        <v>67</v>
      </c>
      <c r="D678" s="12" t="s">
        <v>105</v>
      </c>
      <c r="E678" s="12" t="s">
        <v>106</v>
      </c>
      <c r="F678" s="12" t="s">
        <v>77</v>
      </c>
      <c r="G678" s="12" t="str">
        <f>VLOOKUP(Table1[[#This Row],[Category]],Code!$C$2:$D$5,2,0)</f>
        <v>O-102</v>
      </c>
      <c r="H678" s="12" t="s">
        <v>95</v>
      </c>
      <c r="I678" s="12" t="s">
        <v>700</v>
      </c>
      <c r="J678" s="12">
        <v>3</v>
      </c>
      <c r="K678" s="12">
        <v>0.8</v>
      </c>
      <c r="L678" s="13">
        <v>-7.3920000000000021</v>
      </c>
      <c r="M678" s="12">
        <f>Table1[[#This Row],[Sales]]*Table1[[#This Row],[Discount]]</f>
        <v>2.1503999999999999</v>
      </c>
      <c r="N678" s="12">
        <v>2.6879999999999997</v>
      </c>
      <c r="O678" s="12">
        <f>Table1[[#This Row],[Quantity]]*$N$1</f>
        <v>450</v>
      </c>
      <c r="P678" s="12" t="str" cm="1">
        <f t="array" ref="P678">_xlfn.IFS(Table1[[#This Row],[New_Sales]]&gt;=2000,"A",Table1[[#This Row],[New_Sales]]&gt;=1000,"B",Table1[[#This Row],[New_Sales]]&gt;=500,"C",Table1[[#This Row],[New_Sales]]&gt;=100,"D",Table1[[#This Row],[New_Sales]]&lt;100,"E")</f>
        <v>D</v>
      </c>
    </row>
    <row r="679" spans="1:16">
      <c r="A679" s="12">
        <v>678</v>
      </c>
      <c r="B679" s="12" t="s">
        <v>80</v>
      </c>
      <c r="C679" s="12" t="s">
        <v>67</v>
      </c>
      <c r="D679" s="12" t="s">
        <v>105</v>
      </c>
      <c r="E679" s="12" t="s">
        <v>106</v>
      </c>
      <c r="F679" s="12" t="s">
        <v>90</v>
      </c>
      <c r="G679" s="12" t="str">
        <f>VLOOKUP(Table1[[#This Row],[Category]],Code!$C$2:$D$5,2,0)</f>
        <v>T-103</v>
      </c>
      <c r="H679" s="12" t="s">
        <v>123</v>
      </c>
      <c r="I679" s="12" t="s">
        <v>701</v>
      </c>
      <c r="J679" s="12">
        <v>3</v>
      </c>
      <c r="K679" s="12">
        <v>0.2</v>
      </c>
      <c r="L679" s="13">
        <v>4.5200999999999958</v>
      </c>
      <c r="M679" s="12">
        <f>Table1[[#This Row],[Sales]]*Table1[[#This Row],[Discount]]</f>
        <v>5.563200000000001</v>
      </c>
      <c r="N679" s="12">
        <v>27.816000000000003</v>
      </c>
      <c r="O679" s="12">
        <f>Table1[[#This Row],[Quantity]]*$N$1</f>
        <v>450</v>
      </c>
      <c r="P679" s="12" t="str" cm="1">
        <f t="array" ref="P679">_xlfn.IFS(Table1[[#This Row],[New_Sales]]&gt;=2000,"A",Table1[[#This Row],[New_Sales]]&gt;=1000,"B",Table1[[#This Row],[New_Sales]]&gt;=500,"C",Table1[[#This Row],[New_Sales]]&gt;=100,"D",Table1[[#This Row],[New_Sales]]&lt;100,"E")</f>
        <v>D</v>
      </c>
    </row>
    <row r="680" spans="1:16">
      <c r="A680" s="12">
        <v>679</v>
      </c>
      <c r="B680" s="12" t="s">
        <v>80</v>
      </c>
      <c r="C680" s="12" t="s">
        <v>67</v>
      </c>
      <c r="D680" s="12" t="s">
        <v>105</v>
      </c>
      <c r="E680" s="12" t="s">
        <v>106</v>
      </c>
      <c r="F680" s="12" t="s">
        <v>70</v>
      </c>
      <c r="G680" s="12" t="str">
        <f>VLOOKUP(Table1[[#This Row],[Category]],Code!$C$2:$D$5,2,0)</f>
        <v>F-101</v>
      </c>
      <c r="H680" s="12" t="s">
        <v>86</v>
      </c>
      <c r="I680" s="12" t="s">
        <v>702</v>
      </c>
      <c r="J680" s="12">
        <v>3</v>
      </c>
      <c r="K680" s="12">
        <v>0.6</v>
      </c>
      <c r="L680" s="13">
        <v>-41.261999999999972</v>
      </c>
      <c r="M680" s="12">
        <f>Table1[[#This Row],[Sales]]*Table1[[#This Row],[Discount]]</f>
        <v>49.514400000000002</v>
      </c>
      <c r="N680" s="12">
        <v>82.524000000000001</v>
      </c>
      <c r="O680" s="12">
        <f>Table1[[#This Row],[Quantity]]*$N$1</f>
        <v>450</v>
      </c>
      <c r="P680" s="12" t="str" cm="1">
        <f t="array" ref="P680">_xlfn.IFS(Table1[[#This Row],[New_Sales]]&gt;=2000,"A",Table1[[#This Row],[New_Sales]]&gt;=1000,"B",Table1[[#This Row],[New_Sales]]&gt;=500,"C",Table1[[#This Row],[New_Sales]]&gt;=100,"D",Table1[[#This Row],[New_Sales]]&lt;100,"E")</f>
        <v>D</v>
      </c>
    </row>
    <row r="681" spans="1:16">
      <c r="A681" s="12">
        <v>680</v>
      </c>
      <c r="B681" s="12" t="s">
        <v>80</v>
      </c>
      <c r="C681" s="12" t="s">
        <v>67</v>
      </c>
      <c r="D681" s="12" t="s">
        <v>105</v>
      </c>
      <c r="E681" s="12" t="s">
        <v>106</v>
      </c>
      <c r="F681" s="12" t="s">
        <v>77</v>
      </c>
      <c r="G681" s="12" t="str">
        <f>VLOOKUP(Table1[[#This Row],[Category]],Code!$C$2:$D$5,2,0)</f>
        <v>O-102</v>
      </c>
      <c r="H681" s="12" t="s">
        <v>93</v>
      </c>
      <c r="I681" s="12" t="s">
        <v>703</v>
      </c>
      <c r="J681" s="12">
        <v>3</v>
      </c>
      <c r="K681" s="12">
        <v>0.8</v>
      </c>
      <c r="L681" s="13">
        <v>-320.23950000000013</v>
      </c>
      <c r="M681" s="12">
        <f>Table1[[#This Row],[Sales]]*Table1[[#This Row],[Discount]]</f>
        <v>146.39519999999999</v>
      </c>
      <c r="N681" s="12">
        <v>182.99399999999997</v>
      </c>
      <c r="O681" s="12">
        <f>Table1[[#This Row],[Quantity]]*$N$1</f>
        <v>450</v>
      </c>
      <c r="P681" s="12" t="str" cm="1">
        <f t="array" ref="P681">_xlfn.IFS(Table1[[#This Row],[New_Sales]]&gt;=2000,"A",Table1[[#This Row],[New_Sales]]&gt;=1000,"B",Table1[[#This Row],[New_Sales]]&gt;=500,"C",Table1[[#This Row],[New_Sales]]&gt;=100,"D",Table1[[#This Row],[New_Sales]]&lt;100,"E")</f>
        <v>D</v>
      </c>
    </row>
    <row r="682" spans="1:16">
      <c r="A682" s="12">
        <v>681</v>
      </c>
      <c r="B682" s="12" t="s">
        <v>80</v>
      </c>
      <c r="C682" s="12" t="s">
        <v>67</v>
      </c>
      <c r="D682" s="12" t="s">
        <v>158</v>
      </c>
      <c r="E682" s="12" t="s">
        <v>120</v>
      </c>
      <c r="F682" s="12" t="s">
        <v>77</v>
      </c>
      <c r="G682" s="12" t="str">
        <f>VLOOKUP(Table1[[#This Row],[Category]],Code!$C$2:$D$5,2,0)</f>
        <v>O-102</v>
      </c>
      <c r="H682" s="12" t="s">
        <v>93</v>
      </c>
      <c r="I682" s="12" t="s">
        <v>704</v>
      </c>
      <c r="J682" s="12">
        <v>3</v>
      </c>
      <c r="K682" s="12">
        <v>0.2</v>
      </c>
      <c r="L682" s="13">
        <v>4.6643999999999988</v>
      </c>
      <c r="M682" s="12">
        <f>Table1[[#This Row],[Sales]]*Table1[[#This Row],[Discount]]</f>
        <v>2.8704000000000005</v>
      </c>
      <c r="N682" s="12">
        <v>14.352000000000002</v>
      </c>
      <c r="O682" s="12">
        <f>Table1[[#This Row],[Quantity]]*$N$1</f>
        <v>450</v>
      </c>
      <c r="P682" s="12" t="str" cm="1">
        <f t="array" ref="P682">_xlfn.IFS(Table1[[#This Row],[New_Sales]]&gt;=2000,"A",Table1[[#This Row],[New_Sales]]&gt;=1000,"B",Table1[[#This Row],[New_Sales]]&gt;=500,"C",Table1[[#This Row],[New_Sales]]&gt;=100,"D",Table1[[#This Row],[New_Sales]]&lt;100,"E")</f>
        <v>D</v>
      </c>
    </row>
    <row r="683" spans="1:16">
      <c r="A683" s="12">
        <v>682</v>
      </c>
      <c r="B683" s="12" t="s">
        <v>80</v>
      </c>
      <c r="C683" s="12" t="s">
        <v>67</v>
      </c>
      <c r="D683" s="12" t="s">
        <v>158</v>
      </c>
      <c r="E683" s="12" t="s">
        <v>120</v>
      </c>
      <c r="F683" s="12" t="s">
        <v>77</v>
      </c>
      <c r="G683" s="12" t="str">
        <f>VLOOKUP(Table1[[#This Row],[Category]],Code!$C$2:$D$5,2,0)</f>
        <v>O-102</v>
      </c>
      <c r="H683" s="12" t="s">
        <v>84</v>
      </c>
      <c r="I683" s="12" t="s">
        <v>705</v>
      </c>
      <c r="J683" s="12">
        <v>2</v>
      </c>
      <c r="K683" s="12">
        <v>0</v>
      </c>
      <c r="L683" s="13">
        <v>2.598399999999998</v>
      </c>
      <c r="M683" s="12">
        <f>Table1[[#This Row],[Sales]]*Table1[[#This Row],[Discount]]</f>
        <v>0</v>
      </c>
      <c r="N683" s="12">
        <v>64.959999999999994</v>
      </c>
      <c r="O683" s="12">
        <f>Table1[[#This Row],[Quantity]]*$N$1</f>
        <v>300</v>
      </c>
      <c r="P683" s="12" t="str" cm="1">
        <f t="array" ref="P683">_xlfn.IFS(Table1[[#This Row],[New_Sales]]&gt;=2000,"A",Table1[[#This Row],[New_Sales]]&gt;=1000,"B",Table1[[#This Row],[New_Sales]]&gt;=500,"C",Table1[[#This Row],[New_Sales]]&gt;=100,"D",Table1[[#This Row],[New_Sales]]&lt;100,"E")</f>
        <v>D</v>
      </c>
    </row>
    <row r="684" spans="1:16">
      <c r="A684" s="12">
        <v>683</v>
      </c>
      <c r="B684" s="12" t="s">
        <v>80</v>
      </c>
      <c r="C684" s="12" t="s">
        <v>67</v>
      </c>
      <c r="D684" s="12" t="s">
        <v>158</v>
      </c>
      <c r="E684" s="12" t="s">
        <v>120</v>
      </c>
      <c r="F684" s="12" t="s">
        <v>77</v>
      </c>
      <c r="G684" s="12" t="str">
        <f>VLOOKUP(Table1[[#This Row],[Category]],Code!$C$2:$D$5,2,0)</f>
        <v>O-102</v>
      </c>
      <c r="H684" s="12" t="s">
        <v>84</v>
      </c>
      <c r="I684" s="12" t="s">
        <v>591</v>
      </c>
      <c r="J684" s="12">
        <v>4</v>
      </c>
      <c r="K684" s="12">
        <v>0</v>
      </c>
      <c r="L684" s="13">
        <v>18.521999999999998</v>
      </c>
      <c r="M684" s="12">
        <f>Table1[[#This Row],[Sales]]*Table1[[#This Row],[Discount]]</f>
        <v>0</v>
      </c>
      <c r="N684" s="12">
        <v>68.599999999999994</v>
      </c>
      <c r="O684" s="12">
        <f>Table1[[#This Row],[Quantity]]*$N$1</f>
        <v>600</v>
      </c>
      <c r="P684" s="12" t="str" cm="1">
        <f t="array" ref="P684">_xlfn.IFS(Table1[[#This Row],[New_Sales]]&gt;=2000,"A",Table1[[#This Row],[New_Sales]]&gt;=1000,"B",Table1[[#This Row],[New_Sales]]&gt;=500,"C",Table1[[#This Row],[New_Sales]]&gt;=100,"D",Table1[[#This Row],[New_Sales]]&lt;100,"E")</f>
        <v>C</v>
      </c>
    </row>
    <row r="685" spans="1:16">
      <c r="A685" s="12">
        <v>684</v>
      </c>
      <c r="B685" s="12" t="s">
        <v>454</v>
      </c>
      <c r="C685" s="12" t="s">
        <v>74</v>
      </c>
      <c r="D685" s="12" t="s">
        <v>99</v>
      </c>
      <c r="E685" s="12" t="s">
        <v>69</v>
      </c>
      <c r="F685" s="12" t="s">
        <v>90</v>
      </c>
      <c r="G685" s="12" t="str">
        <f>VLOOKUP(Table1[[#This Row],[Category]],Code!$C$2:$D$5,2,0)</f>
        <v>T-103</v>
      </c>
      <c r="H685" s="12" t="s">
        <v>277</v>
      </c>
      <c r="I685" s="12" t="s">
        <v>706</v>
      </c>
      <c r="J685" s="12">
        <v>4</v>
      </c>
      <c r="K685" s="12">
        <v>0.5</v>
      </c>
      <c r="L685" s="13">
        <v>-3839.9903999999988</v>
      </c>
      <c r="M685" s="12">
        <f>Table1[[#This Row],[Sales]]*Table1[[#This Row],[Discount]]</f>
        <v>3999.99</v>
      </c>
      <c r="N685" s="12">
        <v>7999.98</v>
      </c>
      <c r="O685" s="12">
        <f>Table1[[#This Row],[Quantity]]*$N$1</f>
        <v>600</v>
      </c>
      <c r="P685" s="12" t="str" cm="1">
        <f t="array" ref="P685">_xlfn.IFS(Table1[[#This Row],[New_Sales]]&gt;=2000,"A",Table1[[#This Row],[New_Sales]]&gt;=1000,"B",Table1[[#This Row],[New_Sales]]&gt;=500,"C",Table1[[#This Row],[New_Sales]]&gt;=100,"D",Table1[[#This Row],[New_Sales]]&lt;100,"E")</f>
        <v>C</v>
      </c>
    </row>
    <row r="686" spans="1:16">
      <c r="A686" s="12">
        <v>685</v>
      </c>
      <c r="B686" s="12" t="s">
        <v>454</v>
      </c>
      <c r="C686" s="12" t="s">
        <v>74</v>
      </c>
      <c r="D686" s="12" t="s">
        <v>99</v>
      </c>
      <c r="E686" s="12" t="s">
        <v>69</v>
      </c>
      <c r="F686" s="12" t="s">
        <v>77</v>
      </c>
      <c r="G686" s="12" t="str">
        <f>VLOOKUP(Table1[[#This Row],[Category]],Code!$C$2:$D$5,2,0)</f>
        <v>O-102</v>
      </c>
      <c r="H686" s="12" t="s">
        <v>95</v>
      </c>
      <c r="I686" s="12" t="s">
        <v>683</v>
      </c>
      <c r="J686" s="12">
        <v>2</v>
      </c>
      <c r="K686" s="12">
        <v>0.2</v>
      </c>
      <c r="L686" s="13">
        <v>14.650999999999989</v>
      </c>
      <c r="M686" s="12">
        <f>Table1[[#This Row],[Sales]]*Table1[[#This Row],[Discount]]</f>
        <v>33.488000000000007</v>
      </c>
      <c r="N686" s="12">
        <v>167.44000000000003</v>
      </c>
      <c r="O686" s="12">
        <f>Table1[[#This Row],[Quantity]]*$N$1</f>
        <v>300</v>
      </c>
      <c r="P686" s="12" t="str" cm="1">
        <f t="array" ref="P686">_xlfn.IFS(Table1[[#This Row],[New_Sales]]&gt;=2000,"A",Table1[[#This Row],[New_Sales]]&gt;=1000,"B",Table1[[#This Row],[New_Sales]]&gt;=500,"C",Table1[[#This Row],[New_Sales]]&gt;=100,"D",Table1[[#This Row],[New_Sales]]&lt;100,"E")</f>
        <v>D</v>
      </c>
    </row>
    <row r="687" spans="1:16">
      <c r="A687" s="12">
        <v>686</v>
      </c>
      <c r="B687" s="12" t="s">
        <v>134</v>
      </c>
      <c r="C687" s="12" t="s">
        <v>67</v>
      </c>
      <c r="D687" s="12" t="s">
        <v>509</v>
      </c>
      <c r="E687" s="12" t="s">
        <v>69</v>
      </c>
      <c r="F687" s="12" t="s">
        <v>90</v>
      </c>
      <c r="G687" s="12" t="str">
        <f>VLOOKUP(Table1[[#This Row],[Category]],Code!$C$2:$D$5,2,0)</f>
        <v>T-103</v>
      </c>
      <c r="H687" s="12" t="s">
        <v>123</v>
      </c>
      <c r="I687" s="12" t="s">
        <v>460</v>
      </c>
      <c r="J687" s="12">
        <v>3</v>
      </c>
      <c r="K687" s="12">
        <v>0</v>
      </c>
      <c r="L687" s="13">
        <v>163.18979999999999</v>
      </c>
      <c r="M687" s="12">
        <f>Table1[[#This Row],[Sales]]*Table1[[#This Row],[Discount]]</f>
        <v>0</v>
      </c>
      <c r="N687" s="12">
        <v>479.97</v>
      </c>
      <c r="O687" s="12">
        <f>Table1[[#This Row],[Quantity]]*$N$1</f>
        <v>450</v>
      </c>
      <c r="P687" s="12" t="str" cm="1">
        <f t="array" ref="P687">_xlfn.IFS(Table1[[#This Row],[New_Sales]]&gt;=2000,"A",Table1[[#This Row],[New_Sales]]&gt;=1000,"B",Table1[[#This Row],[New_Sales]]&gt;=500,"C",Table1[[#This Row],[New_Sales]]&gt;=100,"D",Table1[[#This Row],[New_Sales]]&lt;100,"E")</f>
        <v>D</v>
      </c>
    </row>
    <row r="688" spans="1:16">
      <c r="A688" s="12">
        <v>687</v>
      </c>
      <c r="B688" s="12" t="s">
        <v>134</v>
      </c>
      <c r="C688" s="12" t="s">
        <v>67</v>
      </c>
      <c r="D688" s="12" t="s">
        <v>509</v>
      </c>
      <c r="E688" s="12" t="s">
        <v>69</v>
      </c>
      <c r="F688" s="12" t="s">
        <v>77</v>
      </c>
      <c r="G688" s="12" t="str">
        <f>VLOOKUP(Table1[[#This Row],[Category]],Code!$C$2:$D$5,2,0)</f>
        <v>O-102</v>
      </c>
      <c r="H688" s="12" t="s">
        <v>78</v>
      </c>
      <c r="I688" s="12" t="s">
        <v>707</v>
      </c>
      <c r="J688" s="12">
        <v>2</v>
      </c>
      <c r="K688" s="12">
        <v>0</v>
      </c>
      <c r="L688" s="13">
        <v>6.8713999999999995</v>
      </c>
      <c r="M688" s="12">
        <f>Table1[[#This Row],[Sales]]*Table1[[#This Row],[Discount]]</f>
        <v>0</v>
      </c>
      <c r="N688" s="12">
        <v>14.62</v>
      </c>
      <c r="O688" s="12">
        <f>Table1[[#This Row],[Quantity]]*$N$1</f>
        <v>300</v>
      </c>
      <c r="P688" s="12" t="str" cm="1">
        <f t="array" ref="P688">_xlfn.IFS(Table1[[#This Row],[New_Sales]]&gt;=2000,"A",Table1[[#This Row],[New_Sales]]&gt;=1000,"B",Table1[[#This Row],[New_Sales]]&gt;=500,"C",Table1[[#This Row],[New_Sales]]&gt;=100,"D",Table1[[#This Row],[New_Sales]]&lt;100,"E")</f>
        <v>D</v>
      </c>
    </row>
    <row r="689" spans="1:16">
      <c r="A689" s="12">
        <v>688</v>
      </c>
      <c r="B689" s="12" t="s">
        <v>134</v>
      </c>
      <c r="C689" s="12" t="s">
        <v>67</v>
      </c>
      <c r="D689" s="12" t="s">
        <v>509</v>
      </c>
      <c r="E689" s="12" t="s">
        <v>69</v>
      </c>
      <c r="F689" s="12" t="s">
        <v>77</v>
      </c>
      <c r="G689" s="12" t="str">
        <f>VLOOKUP(Table1[[#This Row],[Category]],Code!$C$2:$D$5,2,0)</f>
        <v>O-102</v>
      </c>
      <c r="H689" s="12" t="s">
        <v>100</v>
      </c>
      <c r="I689" s="12" t="s">
        <v>201</v>
      </c>
      <c r="J689" s="12">
        <v>3</v>
      </c>
      <c r="K689" s="12">
        <v>0</v>
      </c>
      <c r="L689" s="13">
        <v>9.3312000000000008</v>
      </c>
      <c r="M689" s="12">
        <f>Table1[[#This Row],[Sales]]*Table1[[#This Row],[Discount]]</f>
        <v>0</v>
      </c>
      <c r="N689" s="12">
        <v>19.440000000000001</v>
      </c>
      <c r="O689" s="12">
        <f>Table1[[#This Row],[Quantity]]*$N$1</f>
        <v>450</v>
      </c>
      <c r="P689" s="12" t="str" cm="1">
        <f t="array" ref="P689">_xlfn.IFS(Table1[[#This Row],[New_Sales]]&gt;=2000,"A",Table1[[#This Row],[New_Sales]]&gt;=1000,"B",Table1[[#This Row],[New_Sales]]&gt;=500,"C",Table1[[#This Row],[New_Sales]]&gt;=100,"D",Table1[[#This Row],[New_Sales]]&lt;100,"E")</f>
        <v>D</v>
      </c>
    </row>
    <row r="690" spans="1:16">
      <c r="A690" s="12">
        <v>689</v>
      </c>
      <c r="B690" s="12" t="s">
        <v>80</v>
      </c>
      <c r="C690" s="12" t="s">
        <v>67</v>
      </c>
      <c r="D690" s="12" t="s">
        <v>158</v>
      </c>
      <c r="E690" s="12" t="s">
        <v>120</v>
      </c>
      <c r="F690" s="12" t="s">
        <v>70</v>
      </c>
      <c r="G690" s="12" t="str">
        <f>VLOOKUP(Table1[[#This Row],[Category]],Code!$C$2:$D$5,2,0)</f>
        <v>F-101</v>
      </c>
      <c r="H690" s="12" t="s">
        <v>71</v>
      </c>
      <c r="I690" s="12" t="s">
        <v>708</v>
      </c>
      <c r="J690" s="12">
        <v>2</v>
      </c>
      <c r="K690" s="12">
        <v>0.2</v>
      </c>
      <c r="L690" s="13">
        <v>4.7995999999999768</v>
      </c>
      <c r="M690" s="12">
        <f>Table1[[#This Row],[Sales]]*Table1[[#This Row],[Discount]]</f>
        <v>38.396800000000006</v>
      </c>
      <c r="N690" s="12">
        <v>191.98400000000001</v>
      </c>
      <c r="O690" s="12">
        <f>Table1[[#This Row],[Quantity]]*$N$1</f>
        <v>300</v>
      </c>
      <c r="P690" s="12" t="str" cm="1">
        <f t="array" ref="P690">_xlfn.IFS(Table1[[#This Row],[New_Sales]]&gt;=2000,"A",Table1[[#This Row],[New_Sales]]&gt;=1000,"B",Table1[[#This Row],[New_Sales]]&gt;=500,"C",Table1[[#This Row],[New_Sales]]&gt;=100,"D",Table1[[#This Row],[New_Sales]]&lt;100,"E")</f>
        <v>D</v>
      </c>
    </row>
    <row r="691" spans="1:16">
      <c r="A691" s="12">
        <v>690</v>
      </c>
      <c r="B691" s="12" t="s">
        <v>66</v>
      </c>
      <c r="C691" s="12" t="s">
        <v>67</v>
      </c>
      <c r="D691" s="12" t="s">
        <v>176</v>
      </c>
      <c r="E691" s="12" t="s">
        <v>69</v>
      </c>
      <c r="F691" s="12" t="s">
        <v>70</v>
      </c>
      <c r="G691" s="12" t="str">
        <f>VLOOKUP(Table1[[#This Row],[Category]],Code!$C$2:$D$5,2,0)</f>
        <v>F-101</v>
      </c>
      <c r="H691" s="12" t="s">
        <v>86</v>
      </c>
      <c r="I691" s="12" t="s">
        <v>709</v>
      </c>
      <c r="J691" s="12">
        <v>1</v>
      </c>
      <c r="K691" s="12">
        <v>0</v>
      </c>
      <c r="L691" s="13">
        <v>14.561400000000006</v>
      </c>
      <c r="M691" s="12">
        <f>Table1[[#This Row],[Sales]]*Table1[[#This Row],[Discount]]</f>
        <v>0</v>
      </c>
      <c r="N691" s="12">
        <v>104.01</v>
      </c>
      <c r="O691" s="12">
        <f>Table1[[#This Row],[Quantity]]*$N$1</f>
        <v>150</v>
      </c>
      <c r="P691" s="12" t="str" cm="1">
        <f t="array" ref="P691">_xlfn.IFS(Table1[[#This Row],[New_Sales]]&gt;=2000,"A",Table1[[#This Row],[New_Sales]]&gt;=1000,"B",Table1[[#This Row],[New_Sales]]&gt;=500,"C",Table1[[#This Row],[New_Sales]]&gt;=100,"D",Table1[[#This Row],[New_Sales]]&lt;100,"E")</f>
        <v>D</v>
      </c>
    </row>
    <row r="692" spans="1:16">
      <c r="A692" s="12">
        <v>691</v>
      </c>
      <c r="B692" s="12" t="s">
        <v>66</v>
      </c>
      <c r="C692" s="12" t="s">
        <v>67</v>
      </c>
      <c r="D692" s="12" t="s">
        <v>176</v>
      </c>
      <c r="E692" s="12" t="s">
        <v>69</v>
      </c>
      <c r="F692" s="12" t="s">
        <v>90</v>
      </c>
      <c r="G692" s="12" t="str">
        <f>VLOOKUP(Table1[[#This Row],[Category]],Code!$C$2:$D$5,2,0)</f>
        <v>T-103</v>
      </c>
      <c r="H692" s="12" t="s">
        <v>91</v>
      </c>
      <c r="I692" s="12" t="s">
        <v>98</v>
      </c>
      <c r="J692" s="12">
        <v>1</v>
      </c>
      <c r="K692" s="12">
        <v>0</v>
      </c>
      <c r="L692" s="13">
        <v>74.053200000000004</v>
      </c>
      <c r="M692" s="12">
        <f>Table1[[#This Row],[Sales]]*Table1[[#This Row],[Discount]]</f>
        <v>0</v>
      </c>
      <c r="N692" s="12">
        <v>284.82</v>
      </c>
      <c r="O692" s="12">
        <f>Table1[[#This Row],[Quantity]]*$N$1</f>
        <v>150</v>
      </c>
      <c r="P692" s="12" t="str" cm="1">
        <f t="array" ref="P692">_xlfn.IFS(Table1[[#This Row],[New_Sales]]&gt;=2000,"A",Table1[[#This Row],[New_Sales]]&gt;=1000,"B",Table1[[#This Row],[New_Sales]]&gt;=500,"C",Table1[[#This Row],[New_Sales]]&gt;=100,"D",Table1[[#This Row],[New_Sales]]&lt;100,"E")</f>
        <v>D</v>
      </c>
    </row>
    <row r="693" spans="1:16">
      <c r="A693" s="12">
        <v>692</v>
      </c>
      <c r="B693" s="12" t="s">
        <v>66</v>
      </c>
      <c r="C693" s="12" t="s">
        <v>67</v>
      </c>
      <c r="D693" s="12" t="s">
        <v>176</v>
      </c>
      <c r="E693" s="12" t="s">
        <v>69</v>
      </c>
      <c r="F693" s="12" t="s">
        <v>77</v>
      </c>
      <c r="G693" s="12" t="str">
        <f>VLOOKUP(Table1[[#This Row],[Category]],Code!$C$2:$D$5,2,0)</f>
        <v>O-102</v>
      </c>
      <c r="H693" s="12" t="s">
        <v>84</v>
      </c>
      <c r="I693" s="12" t="s">
        <v>710</v>
      </c>
      <c r="J693" s="12">
        <v>3</v>
      </c>
      <c r="K693" s="12">
        <v>0</v>
      </c>
      <c r="L693" s="13">
        <v>10.315199999999999</v>
      </c>
      <c r="M693" s="12">
        <f>Table1[[#This Row],[Sales]]*Table1[[#This Row],[Discount]]</f>
        <v>0</v>
      </c>
      <c r="N693" s="12">
        <v>36.839999999999996</v>
      </c>
      <c r="O693" s="12">
        <f>Table1[[#This Row],[Quantity]]*$N$1</f>
        <v>450</v>
      </c>
      <c r="P693" s="12" t="str" cm="1">
        <f t="array" ref="P693">_xlfn.IFS(Table1[[#This Row],[New_Sales]]&gt;=2000,"A",Table1[[#This Row],[New_Sales]]&gt;=1000,"B",Table1[[#This Row],[New_Sales]]&gt;=500,"C",Table1[[#This Row],[New_Sales]]&gt;=100,"D",Table1[[#This Row],[New_Sales]]&lt;100,"E")</f>
        <v>D</v>
      </c>
    </row>
    <row r="694" spans="1:16">
      <c r="A694" s="12">
        <v>693</v>
      </c>
      <c r="B694" s="12" t="s">
        <v>80</v>
      </c>
      <c r="C694" s="12" t="s">
        <v>67</v>
      </c>
      <c r="D694" s="12" t="s">
        <v>75</v>
      </c>
      <c r="E694" s="12" t="s">
        <v>76</v>
      </c>
      <c r="F694" s="12" t="s">
        <v>90</v>
      </c>
      <c r="G694" s="12" t="str">
        <f>VLOOKUP(Table1[[#This Row],[Category]],Code!$C$2:$D$5,2,0)</f>
        <v>T-103</v>
      </c>
      <c r="H694" s="12" t="s">
        <v>123</v>
      </c>
      <c r="I694" s="12" t="s">
        <v>711</v>
      </c>
      <c r="J694" s="12">
        <v>1</v>
      </c>
      <c r="K694" s="12">
        <v>0</v>
      </c>
      <c r="L694" s="13">
        <v>24.936000000000007</v>
      </c>
      <c r="M694" s="12">
        <f>Table1[[#This Row],[Sales]]*Table1[[#This Row],[Discount]]</f>
        <v>0</v>
      </c>
      <c r="N694" s="12">
        <v>166.24</v>
      </c>
      <c r="O694" s="12">
        <f>Table1[[#This Row],[Quantity]]*$N$1</f>
        <v>150</v>
      </c>
      <c r="P694" s="12" t="str" cm="1">
        <f t="array" ref="P694">_xlfn.IFS(Table1[[#This Row],[New_Sales]]&gt;=2000,"A",Table1[[#This Row],[New_Sales]]&gt;=1000,"B",Table1[[#This Row],[New_Sales]]&gt;=500,"C",Table1[[#This Row],[New_Sales]]&gt;=100,"D",Table1[[#This Row],[New_Sales]]&lt;100,"E")</f>
        <v>D</v>
      </c>
    </row>
    <row r="695" spans="1:16">
      <c r="A695" s="12">
        <v>694</v>
      </c>
      <c r="B695" s="12" t="s">
        <v>80</v>
      </c>
      <c r="C695" s="12" t="s">
        <v>67</v>
      </c>
      <c r="D695" s="12" t="s">
        <v>75</v>
      </c>
      <c r="E695" s="12" t="s">
        <v>76</v>
      </c>
      <c r="F695" s="12" t="s">
        <v>77</v>
      </c>
      <c r="G695" s="12" t="str">
        <f>VLOOKUP(Table1[[#This Row],[Category]],Code!$C$2:$D$5,2,0)</f>
        <v>O-102</v>
      </c>
      <c r="H695" s="12" t="s">
        <v>100</v>
      </c>
      <c r="I695" s="12" t="s">
        <v>712</v>
      </c>
      <c r="J695" s="12">
        <v>5</v>
      </c>
      <c r="K695" s="12">
        <v>0</v>
      </c>
      <c r="L695" s="13">
        <v>16.032</v>
      </c>
      <c r="M695" s="12">
        <f>Table1[[#This Row],[Sales]]*Table1[[#This Row],[Discount]]</f>
        <v>0</v>
      </c>
      <c r="N695" s="12">
        <v>33.4</v>
      </c>
      <c r="O695" s="12">
        <f>Table1[[#This Row],[Quantity]]*$N$1</f>
        <v>750</v>
      </c>
      <c r="P695" s="12" t="str" cm="1">
        <f t="array" ref="P695">_xlfn.IFS(Table1[[#This Row],[New_Sales]]&gt;=2000,"A",Table1[[#This Row],[New_Sales]]&gt;=1000,"B",Table1[[#This Row],[New_Sales]]&gt;=500,"C",Table1[[#This Row],[New_Sales]]&gt;=100,"D",Table1[[#This Row],[New_Sales]]&lt;100,"E")</f>
        <v>C</v>
      </c>
    </row>
    <row r="696" spans="1:16">
      <c r="A696" s="12">
        <v>695</v>
      </c>
      <c r="B696" s="12" t="s">
        <v>134</v>
      </c>
      <c r="C696" s="12" t="s">
        <v>104</v>
      </c>
      <c r="D696" s="12" t="s">
        <v>119</v>
      </c>
      <c r="E696" s="12" t="s">
        <v>120</v>
      </c>
      <c r="F696" s="12" t="s">
        <v>77</v>
      </c>
      <c r="G696" s="12" t="str">
        <f>VLOOKUP(Table1[[#This Row],[Category]],Code!$C$2:$D$5,2,0)</f>
        <v>O-102</v>
      </c>
      <c r="H696" s="12" t="s">
        <v>88</v>
      </c>
      <c r="I696" s="12" t="s">
        <v>415</v>
      </c>
      <c r="J696" s="12">
        <v>8</v>
      </c>
      <c r="K696" s="12">
        <v>0.2</v>
      </c>
      <c r="L696" s="13">
        <v>17.34879999999999</v>
      </c>
      <c r="M696" s="12">
        <f>Table1[[#This Row],[Sales]]*Table1[[#This Row],[Discount]]</f>
        <v>39.65440000000001</v>
      </c>
      <c r="N696" s="12">
        <v>198.27200000000002</v>
      </c>
      <c r="O696" s="12">
        <f>Table1[[#This Row],[Quantity]]*$N$1</f>
        <v>1200</v>
      </c>
      <c r="P696" s="12" t="str" cm="1">
        <f t="array" ref="P696">_xlfn.IFS(Table1[[#This Row],[New_Sales]]&gt;=2000,"A",Table1[[#This Row],[New_Sales]]&gt;=1000,"B",Table1[[#This Row],[New_Sales]]&gt;=500,"C",Table1[[#This Row],[New_Sales]]&gt;=100,"D",Table1[[#This Row],[New_Sales]]&lt;100,"E")</f>
        <v>B</v>
      </c>
    </row>
    <row r="697" spans="1:16">
      <c r="A697" s="12">
        <v>696</v>
      </c>
      <c r="B697" s="12" t="s">
        <v>134</v>
      </c>
      <c r="C697" s="12" t="s">
        <v>104</v>
      </c>
      <c r="D697" s="12" t="s">
        <v>119</v>
      </c>
      <c r="E697" s="12" t="s">
        <v>120</v>
      </c>
      <c r="F697" s="12" t="s">
        <v>77</v>
      </c>
      <c r="G697" s="12" t="str">
        <f>VLOOKUP(Table1[[#This Row],[Category]],Code!$C$2:$D$5,2,0)</f>
        <v>O-102</v>
      </c>
      <c r="H697" s="12" t="s">
        <v>78</v>
      </c>
      <c r="I697" s="12" t="s">
        <v>713</v>
      </c>
      <c r="J697" s="12">
        <v>4</v>
      </c>
      <c r="K697" s="12">
        <v>0.2</v>
      </c>
      <c r="L697" s="13">
        <v>17.759999999999998</v>
      </c>
      <c r="M697" s="12">
        <f>Table1[[#This Row],[Sales]]*Table1[[#This Row],[Discount]]</f>
        <v>9.4720000000000013</v>
      </c>
      <c r="N697" s="12">
        <v>47.360000000000007</v>
      </c>
      <c r="O697" s="12">
        <f>Table1[[#This Row],[Quantity]]*$N$1</f>
        <v>600</v>
      </c>
      <c r="P697" s="12" t="str" cm="1">
        <f t="array" ref="P697">_xlfn.IFS(Table1[[#This Row],[New_Sales]]&gt;=2000,"A",Table1[[#This Row],[New_Sales]]&gt;=1000,"B",Table1[[#This Row],[New_Sales]]&gt;=500,"C",Table1[[#This Row],[New_Sales]]&gt;=100,"D",Table1[[#This Row],[New_Sales]]&lt;100,"E")</f>
        <v>C</v>
      </c>
    </row>
    <row r="698" spans="1:16">
      <c r="A698" s="12">
        <v>697</v>
      </c>
      <c r="B698" s="12" t="s">
        <v>134</v>
      </c>
      <c r="C698" s="12" t="s">
        <v>104</v>
      </c>
      <c r="D698" s="12" t="s">
        <v>119</v>
      </c>
      <c r="E698" s="12" t="s">
        <v>120</v>
      </c>
      <c r="F698" s="12" t="s">
        <v>77</v>
      </c>
      <c r="G698" s="12" t="str">
        <f>VLOOKUP(Table1[[#This Row],[Category]],Code!$C$2:$D$5,2,0)</f>
        <v>O-102</v>
      </c>
      <c r="H698" s="12" t="s">
        <v>128</v>
      </c>
      <c r="I698" s="12" t="s">
        <v>193</v>
      </c>
      <c r="J698" s="12">
        <v>7</v>
      </c>
      <c r="K698" s="12">
        <v>0.2</v>
      </c>
      <c r="L698" s="13">
        <v>62.807499999999976</v>
      </c>
      <c r="M698" s="12">
        <f>Table1[[#This Row],[Sales]]*Table1[[#This Row],[Discount]]</f>
        <v>40.19680000000001</v>
      </c>
      <c r="N698" s="12">
        <v>200.98400000000004</v>
      </c>
      <c r="O698" s="12">
        <f>Table1[[#This Row],[Quantity]]*$N$1</f>
        <v>1050</v>
      </c>
      <c r="P698" s="12" t="str" cm="1">
        <f t="array" ref="P698">_xlfn.IFS(Table1[[#This Row],[New_Sales]]&gt;=2000,"A",Table1[[#This Row],[New_Sales]]&gt;=1000,"B",Table1[[#This Row],[New_Sales]]&gt;=500,"C",Table1[[#This Row],[New_Sales]]&gt;=100,"D",Table1[[#This Row],[New_Sales]]&lt;100,"E")</f>
        <v>B</v>
      </c>
    </row>
    <row r="699" spans="1:16">
      <c r="A699" s="12">
        <v>698</v>
      </c>
      <c r="B699" s="12" t="s">
        <v>134</v>
      </c>
      <c r="C699" s="12" t="s">
        <v>104</v>
      </c>
      <c r="D699" s="12" t="s">
        <v>119</v>
      </c>
      <c r="E699" s="12" t="s">
        <v>120</v>
      </c>
      <c r="F699" s="12" t="s">
        <v>77</v>
      </c>
      <c r="G699" s="12" t="str">
        <f>VLOOKUP(Table1[[#This Row],[Category]],Code!$C$2:$D$5,2,0)</f>
        <v>O-102</v>
      </c>
      <c r="H699" s="12" t="s">
        <v>78</v>
      </c>
      <c r="I699" s="12" t="s">
        <v>714</v>
      </c>
      <c r="J699" s="12">
        <v>4</v>
      </c>
      <c r="K699" s="12">
        <v>0.2</v>
      </c>
      <c r="L699" s="13">
        <v>31.751200000000001</v>
      </c>
      <c r="M699" s="12">
        <f>Table1[[#This Row],[Sales]]*Table1[[#This Row],[Discount]]</f>
        <v>19.539200000000005</v>
      </c>
      <c r="N699" s="12">
        <v>97.696000000000012</v>
      </c>
      <c r="O699" s="12">
        <f>Table1[[#This Row],[Quantity]]*$N$1</f>
        <v>600</v>
      </c>
      <c r="P699" s="12" t="str" cm="1">
        <f t="array" ref="P699">_xlfn.IFS(Table1[[#This Row],[New_Sales]]&gt;=2000,"A",Table1[[#This Row],[New_Sales]]&gt;=1000,"B",Table1[[#This Row],[New_Sales]]&gt;=500,"C",Table1[[#This Row],[New_Sales]]&gt;=100,"D",Table1[[#This Row],[New_Sales]]&lt;100,"E")</f>
        <v>C</v>
      </c>
    </row>
    <row r="700" spans="1:16">
      <c r="A700" s="12">
        <v>699</v>
      </c>
      <c r="B700" s="12" t="s">
        <v>134</v>
      </c>
      <c r="C700" s="12" t="s">
        <v>104</v>
      </c>
      <c r="D700" s="12" t="s">
        <v>119</v>
      </c>
      <c r="E700" s="12" t="s">
        <v>120</v>
      </c>
      <c r="F700" s="12" t="s">
        <v>77</v>
      </c>
      <c r="G700" s="12" t="str">
        <f>VLOOKUP(Table1[[#This Row],[Category]],Code!$C$2:$D$5,2,0)</f>
        <v>O-102</v>
      </c>
      <c r="H700" s="12" t="s">
        <v>88</v>
      </c>
      <c r="I700" s="12" t="s">
        <v>715</v>
      </c>
      <c r="J700" s="12">
        <v>1</v>
      </c>
      <c r="K700" s="12">
        <v>0.2</v>
      </c>
      <c r="L700" s="13">
        <v>0.8088000000000003</v>
      </c>
      <c r="M700" s="12">
        <f>Table1[[#This Row],[Sales]]*Table1[[#This Row],[Discount]]</f>
        <v>0.53920000000000001</v>
      </c>
      <c r="N700" s="12">
        <v>2.6960000000000002</v>
      </c>
      <c r="O700" s="12">
        <f>Table1[[#This Row],[Quantity]]*$N$1</f>
        <v>150</v>
      </c>
      <c r="P700" s="12" t="str" cm="1">
        <f t="array" ref="P700">_xlfn.IFS(Table1[[#This Row],[New_Sales]]&gt;=2000,"A",Table1[[#This Row],[New_Sales]]&gt;=1000,"B",Table1[[#This Row],[New_Sales]]&gt;=500,"C",Table1[[#This Row],[New_Sales]]&gt;=100,"D",Table1[[#This Row],[New_Sales]]&lt;100,"E")</f>
        <v>D</v>
      </c>
    </row>
    <row r="701" spans="1:16">
      <c r="A701" s="12">
        <v>700</v>
      </c>
      <c r="B701" s="12" t="s">
        <v>134</v>
      </c>
      <c r="C701" s="12" t="s">
        <v>104</v>
      </c>
      <c r="D701" s="12" t="s">
        <v>119</v>
      </c>
      <c r="E701" s="12" t="s">
        <v>120</v>
      </c>
      <c r="F701" s="12" t="s">
        <v>77</v>
      </c>
      <c r="G701" s="12" t="str">
        <f>VLOOKUP(Table1[[#This Row],[Category]],Code!$C$2:$D$5,2,0)</f>
        <v>O-102</v>
      </c>
      <c r="H701" s="12" t="s">
        <v>93</v>
      </c>
      <c r="I701" s="12" t="s">
        <v>716</v>
      </c>
      <c r="J701" s="12">
        <v>2</v>
      </c>
      <c r="K701" s="12">
        <v>0.7</v>
      </c>
      <c r="L701" s="13">
        <v>-13.6312</v>
      </c>
      <c r="M701" s="12">
        <f>Table1[[#This Row],[Sales]]*Table1[[#This Row],[Discount]]</f>
        <v>13.011600000000003</v>
      </c>
      <c r="N701" s="12">
        <v>18.588000000000005</v>
      </c>
      <c r="O701" s="12">
        <f>Table1[[#This Row],[Quantity]]*$N$1</f>
        <v>300</v>
      </c>
      <c r="P701" s="12" t="str" cm="1">
        <f t="array" ref="P701">_xlfn.IFS(Table1[[#This Row],[New_Sales]]&gt;=2000,"A",Table1[[#This Row],[New_Sales]]&gt;=1000,"B",Table1[[#This Row],[New_Sales]]&gt;=500,"C",Table1[[#This Row],[New_Sales]]&gt;=100,"D",Table1[[#This Row],[New_Sales]]&lt;100,"E")</f>
        <v>D</v>
      </c>
    </row>
    <row r="702" spans="1:16">
      <c r="A702" s="12">
        <v>701</v>
      </c>
      <c r="B702" s="12" t="s">
        <v>134</v>
      </c>
      <c r="C702" s="12" t="s">
        <v>104</v>
      </c>
      <c r="D702" s="12" t="s">
        <v>119</v>
      </c>
      <c r="E702" s="12" t="s">
        <v>120</v>
      </c>
      <c r="F702" s="12" t="s">
        <v>77</v>
      </c>
      <c r="G702" s="12" t="str">
        <f>VLOOKUP(Table1[[#This Row],[Category]],Code!$C$2:$D$5,2,0)</f>
        <v>O-102</v>
      </c>
      <c r="H702" s="12" t="s">
        <v>93</v>
      </c>
      <c r="I702" s="12" t="s">
        <v>429</v>
      </c>
      <c r="J702" s="12">
        <v>3</v>
      </c>
      <c r="K702" s="12">
        <v>0.7</v>
      </c>
      <c r="L702" s="13">
        <v>-3.4271999999999991</v>
      </c>
      <c r="M702" s="12">
        <f>Table1[[#This Row],[Sales]]*Table1[[#This Row],[Discount]]</f>
        <v>3.4272000000000005</v>
      </c>
      <c r="N702" s="12">
        <v>4.8960000000000008</v>
      </c>
      <c r="O702" s="12">
        <f>Table1[[#This Row],[Quantity]]*$N$1</f>
        <v>450</v>
      </c>
      <c r="P702" s="12" t="str" cm="1">
        <f t="array" ref="P702">_xlfn.IFS(Table1[[#This Row],[New_Sales]]&gt;=2000,"A",Table1[[#This Row],[New_Sales]]&gt;=1000,"B",Table1[[#This Row],[New_Sales]]&gt;=500,"C",Table1[[#This Row],[New_Sales]]&gt;=100,"D",Table1[[#This Row],[New_Sales]]&lt;100,"E")</f>
        <v>D</v>
      </c>
    </row>
    <row r="703" spans="1:16">
      <c r="A703" s="12">
        <v>702</v>
      </c>
      <c r="B703" s="12" t="s">
        <v>80</v>
      </c>
      <c r="C703" s="12" t="s">
        <v>74</v>
      </c>
      <c r="D703" s="12" t="s">
        <v>226</v>
      </c>
      <c r="E703" s="12" t="s">
        <v>120</v>
      </c>
      <c r="F703" s="12" t="s">
        <v>70</v>
      </c>
      <c r="G703" s="12" t="str">
        <f>VLOOKUP(Table1[[#This Row],[Category]],Code!$C$2:$D$5,2,0)</f>
        <v>F-101</v>
      </c>
      <c r="H703" s="12" t="s">
        <v>86</v>
      </c>
      <c r="I703" s="12" t="s">
        <v>317</v>
      </c>
      <c r="J703" s="12">
        <v>3</v>
      </c>
      <c r="K703" s="12">
        <v>0.2</v>
      </c>
      <c r="L703" s="13">
        <v>4.1448</v>
      </c>
      <c r="M703" s="12">
        <f>Table1[[#This Row],[Sales]]*Table1[[#This Row],[Discount]]</f>
        <v>3.0144000000000006</v>
      </c>
      <c r="N703" s="12">
        <v>15.072000000000003</v>
      </c>
      <c r="O703" s="12">
        <f>Table1[[#This Row],[Quantity]]*$N$1</f>
        <v>450</v>
      </c>
      <c r="P703" s="12" t="str" cm="1">
        <f t="array" ref="P703">_xlfn.IFS(Table1[[#This Row],[New_Sales]]&gt;=2000,"A",Table1[[#This Row],[New_Sales]]&gt;=1000,"B",Table1[[#This Row],[New_Sales]]&gt;=500,"C",Table1[[#This Row],[New_Sales]]&gt;=100,"D",Table1[[#This Row],[New_Sales]]&lt;100,"E")</f>
        <v>D</v>
      </c>
    </row>
    <row r="704" spans="1:16">
      <c r="A704" s="12">
        <v>703</v>
      </c>
      <c r="B704" s="12" t="s">
        <v>66</v>
      </c>
      <c r="C704" s="12" t="s">
        <v>74</v>
      </c>
      <c r="D704" s="12" t="s">
        <v>102</v>
      </c>
      <c r="E704" s="12" t="s">
        <v>76</v>
      </c>
      <c r="F704" s="12" t="s">
        <v>70</v>
      </c>
      <c r="G704" s="12" t="str">
        <f>VLOOKUP(Table1[[#This Row],[Category]],Code!$C$2:$D$5,2,0)</f>
        <v>F-101</v>
      </c>
      <c r="H704" s="12" t="s">
        <v>86</v>
      </c>
      <c r="I704" s="12" t="s">
        <v>717</v>
      </c>
      <c r="J704" s="12">
        <v>3</v>
      </c>
      <c r="K704" s="12">
        <v>0</v>
      </c>
      <c r="L704" s="13">
        <v>35.679599999999979</v>
      </c>
      <c r="M704" s="12">
        <f>Table1[[#This Row],[Sales]]*Table1[[#This Row],[Discount]]</f>
        <v>0</v>
      </c>
      <c r="N704" s="12">
        <v>209.88</v>
      </c>
      <c r="O704" s="12">
        <f>Table1[[#This Row],[Quantity]]*$N$1</f>
        <v>450</v>
      </c>
      <c r="P704" s="12" t="str" cm="1">
        <f t="array" ref="P704">_xlfn.IFS(Table1[[#This Row],[New_Sales]]&gt;=2000,"A",Table1[[#This Row],[New_Sales]]&gt;=1000,"B",Table1[[#This Row],[New_Sales]]&gt;=500,"C",Table1[[#This Row],[New_Sales]]&gt;=100,"D",Table1[[#This Row],[New_Sales]]&lt;100,"E")</f>
        <v>D</v>
      </c>
    </row>
    <row r="705" spans="1:16">
      <c r="A705" s="12">
        <v>704</v>
      </c>
      <c r="B705" s="12" t="s">
        <v>80</v>
      </c>
      <c r="C705" s="12" t="s">
        <v>67</v>
      </c>
      <c r="D705" s="12" t="s">
        <v>75</v>
      </c>
      <c r="E705" s="12" t="s">
        <v>76</v>
      </c>
      <c r="F705" s="12" t="s">
        <v>70</v>
      </c>
      <c r="G705" s="12" t="str">
        <f>VLOOKUP(Table1[[#This Row],[Category]],Code!$C$2:$D$5,2,0)</f>
        <v>F-101</v>
      </c>
      <c r="H705" s="12" t="s">
        <v>82</v>
      </c>
      <c r="I705" s="12" t="s">
        <v>718</v>
      </c>
      <c r="J705" s="12">
        <v>3</v>
      </c>
      <c r="K705" s="12">
        <v>0.2</v>
      </c>
      <c r="L705" s="13">
        <v>-13.871700000000047</v>
      </c>
      <c r="M705" s="12">
        <f>Table1[[#This Row],[Sales]]*Table1[[#This Row],[Discount]]</f>
        <v>73.982400000000013</v>
      </c>
      <c r="N705" s="12">
        <v>369.91200000000003</v>
      </c>
      <c r="O705" s="12">
        <f>Table1[[#This Row],[Quantity]]*$N$1</f>
        <v>450</v>
      </c>
      <c r="P705" s="12" t="str" cm="1">
        <f t="array" ref="P705">_xlfn.IFS(Table1[[#This Row],[New_Sales]]&gt;=2000,"A",Table1[[#This Row],[New_Sales]]&gt;=1000,"B",Table1[[#This Row],[New_Sales]]&gt;=500,"C",Table1[[#This Row],[New_Sales]]&gt;=100,"D",Table1[[#This Row],[New_Sales]]&lt;100,"E")</f>
        <v>D</v>
      </c>
    </row>
    <row r="706" spans="1:16">
      <c r="A706" s="12">
        <v>705</v>
      </c>
      <c r="B706" s="12" t="s">
        <v>80</v>
      </c>
      <c r="C706" s="12" t="s">
        <v>74</v>
      </c>
      <c r="D706" s="12" t="s">
        <v>99</v>
      </c>
      <c r="E706" s="12" t="s">
        <v>69</v>
      </c>
      <c r="F706" s="12" t="s">
        <v>77</v>
      </c>
      <c r="G706" s="12" t="str">
        <f>VLOOKUP(Table1[[#This Row],[Category]],Code!$C$2:$D$5,2,0)</f>
        <v>O-102</v>
      </c>
      <c r="H706" s="12" t="s">
        <v>100</v>
      </c>
      <c r="I706" s="12" t="s">
        <v>719</v>
      </c>
      <c r="J706" s="12">
        <v>2</v>
      </c>
      <c r="K706" s="12">
        <v>0.2</v>
      </c>
      <c r="L706" s="13">
        <v>3.6288</v>
      </c>
      <c r="M706" s="12">
        <f>Table1[[#This Row],[Sales]]*Table1[[#This Row],[Discount]]</f>
        <v>2.0736000000000003</v>
      </c>
      <c r="N706" s="12">
        <v>10.368000000000002</v>
      </c>
      <c r="O706" s="12">
        <f>Table1[[#This Row],[Quantity]]*$N$1</f>
        <v>300</v>
      </c>
      <c r="P706" s="12" t="str" cm="1">
        <f t="array" ref="P706">_xlfn.IFS(Table1[[#This Row],[New_Sales]]&gt;=2000,"A",Table1[[#This Row],[New_Sales]]&gt;=1000,"B",Table1[[#This Row],[New_Sales]]&gt;=500,"C",Table1[[#This Row],[New_Sales]]&gt;=100,"D",Table1[[#This Row],[New_Sales]]&lt;100,"E")</f>
        <v>D</v>
      </c>
    </row>
    <row r="707" spans="1:16">
      <c r="A707" s="12">
        <v>706</v>
      </c>
      <c r="B707" s="12" t="s">
        <v>80</v>
      </c>
      <c r="C707" s="12" t="s">
        <v>74</v>
      </c>
      <c r="D707" s="12" t="s">
        <v>99</v>
      </c>
      <c r="E707" s="12" t="s">
        <v>69</v>
      </c>
      <c r="F707" s="12" t="s">
        <v>77</v>
      </c>
      <c r="G707" s="12" t="str">
        <f>VLOOKUP(Table1[[#This Row],[Category]],Code!$C$2:$D$5,2,0)</f>
        <v>O-102</v>
      </c>
      <c r="H707" s="12" t="s">
        <v>95</v>
      </c>
      <c r="I707" s="12" t="s">
        <v>720</v>
      </c>
      <c r="J707" s="12">
        <v>5</v>
      </c>
      <c r="K707" s="12">
        <v>0.2</v>
      </c>
      <c r="L707" s="13">
        <v>18.769499999999987</v>
      </c>
      <c r="M707" s="12">
        <f>Table1[[#This Row],[Sales]]*Table1[[#This Row],[Discount]]</f>
        <v>33.368000000000002</v>
      </c>
      <c r="N707" s="12">
        <v>166.84</v>
      </c>
      <c r="O707" s="12">
        <f>Table1[[#This Row],[Quantity]]*$N$1</f>
        <v>750</v>
      </c>
      <c r="P707" s="12" t="str" cm="1">
        <f t="array" ref="P707">_xlfn.IFS(Table1[[#This Row],[New_Sales]]&gt;=2000,"A",Table1[[#This Row],[New_Sales]]&gt;=1000,"B",Table1[[#This Row],[New_Sales]]&gt;=500,"C",Table1[[#This Row],[New_Sales]]&gt;=100,"D",Table1[[#This Row],[New_Sales]]&lt;100,"E")</f>
        <v>C</v>
      </c>
    </row>
    <row r="708" spans="1:16">
      <c r="A708" s="12">
        <v>707</v>
      </c>
      <c r="B708" s="12" t="s">
        <v>80</v>
      </c>
      <c r="C708" s="12" t="s">
        <v>74</v>
      </c>
      <c r="D708" s="12" t="s">
        <v>99</v>
      </c>
      <c r="E708" s="12" t="s">
        <v>69</v>
      </c>
      <c r="F708" s="12" t="s">
        <v>90</v>
      </c>
      <c r="G708" s="12" t="str">
        <f>VLOOKUP(Table1[[#This Row],[Category]],Code!$C$2:$D$5,2,0)</f>
        <v>T-103</v>
      </c>
      <c r="H708" s="12" t="s">
        <v>123</v>
      </c>
      <c r="I708" s="12" t="s">
        <v>586</v>
      </c>
      <c r="J708" s="12">
        <v>1</v>
      </c>
      <c r="K708" s="12">
        <v>0.2</v>
      </c>
      <c r="L708" s="13">
        <v>2.2823999999999991</v>
      </c>
      <c r="M708" s="12">
        <f>Table1[[#This Row],[Sales]]*Table1[[#This Row],[Discount]]</f>
        <v>3.0432000000000006</v>
      </c>
      <c r="N708" s="12">
        <v>15.216000000000001</v>
      </c>
      <c r="O708" s="12">
        <f>Table1[[#This Row],[Quantity]]*$N$1</f>
        <v>150</v>
      </c>
      <c r="P708" s="12" t="str" cm="1">
        <f t="array" ref="P708">_xlfn.IFS(Table1[[#This Row],[New_Sales]]&gt;=2000,"A",Table1[[#This Row],[New_Sales]]&gt;=1000,"B",Table1[[#This Row],[New_Sales]]&gt;=500,"C",Table1[[#This Row],[New_Sales]]&gt;=100,"D",Table1[[#This Row],[New_Sales]]&lt;100,"E")</f>
        <v>D</v>
      </c>
    </row>
    <row r="709" spans="1:16">
      <c r="A709" s="12">
        <v>708</v>
      </c>
      <c r="B709" s="12" t="s">
        <v>134</v>
      </c>
      <c r="C709" s="12" t="s">
        <v>67</v>
      </c>
      <c r="D709" s="12" t="s">
        <v>158</v>
      </c>
      <c r="E709" s="12" t="s">
        <v>120</v>
      </c>
      <c r="F709" s="12" t="s">
        <v>90</v>
      </c>
      <c r="G709" s="12" t="str">
        <f>VLOOKUP(Table1[[#This Row],[Category]],Code!$C$2:$D$5,2,0)</f>
        <v>T-103</v>
      </c>
      <c r="H709" s="12" t="s">
        <v>123</v>
      </c>
      <c r="I709" s="12" t="s">
        <v>372</v>
      </c>
      <c r="J709" s="12">
        <v>4</v>
      </c>
      <c r="K709" s="12">
        <v>0</v>
      </c>
      <c r="L709" s="13">
        <v>52.78240000000001</v>
      </c>
      <c r="M709" s="12">
        <f>Table1[[#This Row],[Sales]]*Table1[[#This Row],[Discount]]</f>
        <v>0</v>
      </c>
      <c r="N709" s="12">
        <v>119.96</v>
      </c>
      <c r="O709" s="12">
        <f>Table1[[#This Row],[Quantity]]*$N$1</f>
        <v>600</v>
      </c>
      <c r="P709" s="12" t="str" cm="1">
        <f t="array" ref="P709">_xlfn.IFS(Table1[[#This Row],[New_Sales]]&gt;=2000,"A",Table1[[#This Row],[New_Sales]]&gt;=1000,"B",Table1[[#This Row],[New_Sales]]&gt;=500,"C",Table1[[#This Row],[New_Sales]]&gt;=100,"D",Table1[[#This Row],[New_Sales]]&lt;100,"E")</f>
        <v>C</v>
      </c>
    </row>
    <row r="710" spans="1:16">
      <c r="A710" s="12">
        <v>709</v>
      </c>
      <c r="B710" s="12" t="s">
        <v>134</v>
      </c>
      <c r="C710" s="12" t="s">
        <v>67</v>
      </c>
      <c r="D710" s="12" t="s">
        <v>158</v>
      </c>
      <c r="E710" s="12" t="s">
        <v>120</v>
      </c>
      <c r="F710" s="12" t="s">
        <v>70</v>
      </c>
      <c r="G710" s="12" t="str">
        <f>VLOOKUP(Table1[[#This Row],[Category]],Code!$C$2:$D$5,2,0)</f>
        <v>F-101</v>
      </c>
      <c r="H710" s="12" t="s">
        <v>71</v>
      </c>
      <c r="I710" s="12" t="s">
        <v>721</v>
      </c>
      <c r="J710" s="12">
        <v>5</v>
      </c>
      <c r="K710" s="12">
        <v>0.2</v>
      </c>
      <c r="L710" s="13">
        <v>-110.49000000000007</v>
      </c>
      <c r="M710" s="12">
        <f>Table1[[#This Row],[Sales]]*Table1[[#This Row],[Discount]]</f>
        <v>176.78399999999999</v>
      </c>
      <c r="N710" s="12">
        <v>883.92</v>
      </c>
      <c r="O710" s="12">
        <f>Table1[[#This Row],[Quantity]]*$N$1</f>
        <v>750</v>
      </c>
      <c r="P710" s="12" t="str" cm="1">
        <f t="array" ref="P710">_xlfn.IFS(Table1[[#This Row],[New_Sales]]&gt;=2000,"A",Table1[[#This Row],[New_Sales]]&gt;=1000,"B",Table1[[#This Row],[New_Sales]]&gt;=500,"C",Table1[[#This Row],[New_Sales]]&gt;=100,"D",Table1[[#This Row],[New_Sales]]&lt;100,"E")</f>
        <v>C</v>
      </c>
    </row>
    <row r="711" spans="1:16">
      <c r="A711" s="12">
        <v>710</v>
      </c>
      <c r="B711" s="12" t="s">
        <v>134</v>
      </c>
      <c r="C711" s="12" t="s">
        <v>67</v>
      </c>
      <c r="D711" s="12" t="s">
        <v>158</v>
      </c>
      <c r="E711" s="12" t="s">
        <v>120</v>
      </c>
      <c r="F711" s="12" t="s">
        <v>77</v>
      </c>
      <c r="G711" s="12" t="str">
        <f>VLOOKUP(Table1[[#This Row],[Category]],Code!$C$2:$D$5,2,0)</f>
        <v>O-102</v>
      </c>
      <c r="H711" s="12" t="s">
        <v>93</v>
      </c>
      <c r="I711" s="12" t="s">
        <v>476</v>
      </c>
      <c r="J711" s="12">
        <v>8</v>
      </c>
      <c r="K711" s="12">
        <v>0.2</v>
      </c>
      <c r="L711" s="13">
        <v>15.767999999999997</v>
      </c>
      <c r="M711" s="12">
        <f>Table1[[#This Row],[Sales]]*Table1[[#This Row],[Discount]]</f>
        <v>9.3439999999999994</v>
      </c>
      <c r="N711" s="12">
        <v>46.72</v>
      </c>
      <c r="O711" s="12">
        <f>Table1[[#This Row],[Quantity]]*$N$1</f>
        <v>1200</v>
      </c>
      <c r="P711" s="12" t="str" cm="1">
        <f t="array" ref="P711">_xlfn.IFS(Table1[[#This Row],[New_Sales]]&gt;=2000,"A",Table1[[#This Row],[New_Sales]]&gt;=1000,"B",Table1[[#This Row],[New_Sales]]&gt;=500,"C",Table1[[#This Row],[New_Sales]]&gt;=100,"D",Table1[[#This Row],[New_Sales]]&lt;100,"E")</f>
        <v>B</v>
      </c>
    </row>
    <row r="712" spans="1:16">
      <c r="A712" s="12">
        <v>711</v>
      </c>
      <c r="B712" s="12" t="s">
        <v>134</v>
      </c>
      <c r="C712" s="12" t="s">
        <v>104</v>
      </c>
      <c r="D712" s="12" t="s">
        <v>158</v>
      </c>
      <c r="E712" s="12" t="s">
        <v>120</v>
      </c>
      <c r="F712" s="12" t="s">
        <v>77</v>
      </c>
      <c r="G712" s="12" t="str">
        <f>VLOOKUP(Table1[[#This Row],[Category]],Code!$C$2:$D$5,2,0)</f>
        <v>O-102</v>
      </c>
      <c r="H712" s="12" t="s">
        <v>100</v>
      </c>
      <c r="I712" s="12" t="s">
        <v>549</v>
      </c>
      <c r="J712" s="12">
        <v>1</v>
      </c>
      <c r="K712" s="12">
        <v>0</v>
      </c>
      <c r="L712" s="13">
        <v>26.630399999999998</v>
      </c>
      <c r="M712" s="12">
        <f>Table1[[#This Row],[Sales]]*Table1[[#This Row],[Discount]]</f>
        <v>0</v>
      </c>
      <c r="N712" s="12">
        <v>55.48</v>
      </c>
      <c r="O712" s="12">
        <f>Table1[[#This Row],[Quantity]]*$N$1</f>
        <v>150</v>
      </c>
      <c r="P712" s="12" t="str" cm="1">
        <f t="array" ref="P712">_xlfn.IFS(Table1[[#This Row],[New_Sales]]&gt;=2000,"A",Table1[[#This Row],[New_Sales]]&gt;=1000,"B",Table1[[#This Row],[New_Sales]]&gt;=500,"C",Table1[[#This Row],[New_Sales]]&gt;=100,"D",Table1[[#This Row],[New_Sales]]&lt;100,"E")</f>
        <v>D</v>
      </c>
    </row>
    <row r="713" spans="1:16">
      <c r="A713" s="12">
        <v>712</v>
      </c>
      <c r="B713" s="12" t="s">
        <v>80</v>
      </c>
      <c r="C713" s="12" t="s">
        <v>67</v>
      </c>
      <c r="D713" s="12" t="s">
        <v>81</v>
      </c>
      <c r="E713" s="12" t="s">
        <v>69</v>
      </c>
      <c r="F713" s="12" t="s">
        <v>77</v>
      </c>
      <c r="G713" s="12" t="str">
        <f>VLOOKUP(Table1[[#This Row],[Category]],Code!$C$2:$D$5,2,0)</f>
        <v>O-102</v>
      </c>
      <c r="H713" s="12" t="s">
        <v>128</v>
      </c>
      <c r="I713" s="12" t="s">
        <v>722</v>
      </c>
      <c r="J713" s="12">
        <v>4</v>
      </c>
      <c r="K713" s="12">
        <v>0.2</v>
      </c>
      <c r="L713" s="13">
        <v>8.8623999999999992</v>
      </c>
      <c r="M713" s="12">
        <f>Table1[[#This Row],[Sales]]*Table1[[#This Row],[Discount]]</f>
        <v>4.8896000000000006</v>
      </c>
      <c r="N713" s="12">
        <v>24.448</v>
      </c>
      <c r="O713" s="12">
        <f>Table1[[#This Row],[Quantity]]*$N$1</f>
        <v>600</v>
      </c>
      <c r="P713" s="12" t="str" cm="1">
        <f t="array" ref="P713">_xlfn.IFS(Table1[[#This Row],[New_Sales]]&gt;=2000,"A",Table1[[#This Row],[New_Sales]]&gt;=1000,"B",Table1[[#This Row],[New_Sales]]&gt;=500,"C",Table1[[#This Row],[New_Sales]]&gt;=100,"D",Table1[[#This Row],[New_Sales]]&lt;100,"E")</f>
        <v>C</v>
      </c>
    </row>
    <row r="714" spans="1:16">
      <c r="A714" s="12">
        <v>713</v>
      </c>
      <c r="B714" s="12" t="s">
        <v>80</v>
      </c>
      <c r="C714" s="12" t="s">
        <v>74</v>
      </c>
      <c r="D714" s="12" t="s">
        <v>158</v>
      </c>
      <c r="E714" s="12" t="s">
        <v>120</v>
      </c>
      <c r="F714" s="12" t="s">
        <v>77</v>
      </c>
      <c r="G714" s="12" t="str">
        <f>VLOOKUP(Table1[[#This Row],[Category]],Code!$C$2:$D$5,2,0)</f>
        <v>O-102</v>
      </c>
      <c r="H714" s="12" t="s">
        <v>95</v>
      </c>
      <c r="I714" s="12" t="s">
        <v>723</v>
      </c>
      <c r="J714" s="12">
        <v>6</v>
      </c>
      <c r="K714" s="12">
        <v>0</v>
      </c>
      <c r="L714" s="13">
        <v>109.72260000000001</v>
      </c>
      <c r="M714" s="12">
        <f>Table1[[#This Row],[Sales]]*Table1[[#This Row],[Discount]]</f>
        <v>0</v>
      </c>
      <c r="N714" s="12">
        <v>281.34000000000003</v>
      </c>
      <c r="O714" s="12">
        <f>Table1[[#This Row],[Quantity]]*$N$1</f>
        <v>900</v>
      </c>
      <c r="P714" s="12" t="str" cm="1">
        <f t="array" ref="P714">_xlfn.IFS(Table1[[#This Row],[New_Sales]]&gt;=2000,"A",Table1[[#This Row],[New_Sales]]&gt;=1000,"B",Table1[[#This Row],[New_Sales]]&gt;=500,"C",Table1[[#This Row],[New_Sales]]&gt;=100,"D",Table1[[#This Row],[New_Sales]]&lt;100,"E")</f>
        <v>C</v>
      </c>
    </row>
    <row r="715" spans="1:16">
      <c r="A715" s="12">
        <v>714</v>
      </c>
      <c r="B715" s="12" t="s">
        <v>80</v>
      </c>
      <c r="C715" s="12" t="s">
        <v>74</v>
      </c>
      <c r="D715" s="12" t="s">
        <v>158</v>
      </c>
      <c r="E715" s="12" t="s">
        <v>120</v>
      </c>
      <c r="F715" s="12" t="s">
        <v>90</v>
      </c>
      <c r="G715" s="12" t="str">
        <f>VLOOKUP(Table1[[#This Row],[Category]],Code!$C$2:$D$5,2,0)</f>
        <v>T-103</v>
      </c>
      <c r="H715" s="12" t="s">
        <v>91</v>
      </c>
      <c r="I715" s="12" t="s">
        <v>477</v>
      </c>
      <c r="J715" s="12">
        <v>2</v>
      </c>
      <c r="K715" s="12">
        <v>0</v>
      </c>
      <c r="L715" s="13">
        <v>89.314199999999971</v>
      </c>
      <c r="M715" s="12">
        <f>Table1[[#This Row],[Sales]]*Table1[[#This Row],[Discount]]</f>
        <v>0</v>
      </c>
      <c r="N715" s="12">
        <v>307.98</v>
      </c>
      <c r="O715" s="12">
        <f>Table1[[#This Row],[Quantity]]*$N$1</f>
        <v>300</v>
      </c>
      <c r="P715" s="12" t="str" cm="1">
        <f t="array" ref="P715">_xlfn.IFS(Table1[[#This Row],[New_Sales]]&gt;=2000,"A",Table1[[#This Row],[New_Sales]]&gt;=1000,"B",Table1[[#This Row],[New_Sales]]&gt;=500,"C",Table1[[#This Row],[New_Sales]]&gt;=100,"D",Table1[[#This Row],[New_Sales]]&lt;100,"E")</f>
        <v>D</v>
      </c>
    </row>
    <row r="716" spans="1:16">
      <c r="A716" s="12">
        <v>715</v>
      </c>
      <c r="B716" s="12" t="s">
        <v>80</v>
      </c>
      <c r="C716" s="12" t="s">
        <v>74</v>
      </c>
      <c r="D716" s="12" t="s">
        <v>158</v>
      </c>
      <c r="E716" s="12" t="s">
        <v>120</v>
      </c>
      <c r="F716" s="12" t="s">
        <v>90</v>
      </c>
      <c r="G716" s="12" t="str">
        <f>VLOOKUP(Table1[[#This Row],[Category]],Code!$C$2:$D$5,2,0)</f>
        <v>T-103</v>
      </c>
      <c r="H716" s="12" t="s">
        <v>123</v>
      </c>
      <c r="I716" s="12" t="s">
        <v>724</v>
      </c>
      <c r="J716" s="12">
        <v>3</v>
      </c>
      <c r="K716" s="12">
        <v>0</v>
      </c>
      <c r="L716" s="13">
        <v>113.98860000000001</v>
      </c>
      <c r="M716" s="12">
        <f>Table1[[#This Row],[Sales]]*Table1[[#This Row],[Discount]]</f>
        <v>0</v>
      </c>
      <c r="N716" s="12">
        <v>299.96999999999997</v>
      </c>
      <c r="O716" s="12">
        <f>Table1[[#This Row],[Quantity]]*$N$1</f>
        <v>450</v>
      </c>
      <c r="P716" s="12" t="str" cm="1">
        <f t="array" ref="P716">_xlfn.IFS(Table1[[#This Row],[New_Sales]]&gt;=2000,"A",Table1[[#This Row],[New_Sales]]&gt;=1000,"B",Table1[[#This Row],[New_Sales]]&gt;=500,"C",Table1[[#This Row],[New_Sales]]&gt;=100,"D",Table1[[#This Row],[New_Sales]]&lt;100,"E")</f>
        <v>D</v>
      </c>
    </row>
    <row r="717" spans="1:16">
      <c r="A717" s="12">
        <v>716</v>
      </c>
      <c r="B717" s="12" t="s">
        <v>66</v>
      </c>
      <c r="C717" s="12" t="s">
        <v>74</v>
      </c>
      <c r="D717" s="12" t="s">
        <v>102</v>
      </c>
      <c r="E717" s="12" t="s">
        <v>76</v>
      </c>
      <c r="F717" s="12" t="s">
        <v>77</v>
      </c>
      <c r="G717" s="12" t="str">
        <f>VLOOKUP(Table1[[#This Row],[Category]],Code!$C$2:$D$5,2,0)</f>
        <v>O-102</v>
      </c>
      <c r="H717" s="12" t="s">
        <v>93</v>
      </c>
      <c r="I717" s="12" t="s">
        <v>725</v>
      </c>
      <c r="J717" s="12">
        <v>5</v>
      </c>
      <c r="K717" s="12">
        <v>0.2</v>
      </c>
      <c r="L717" s="13">
        <v>6.9719999999999995</v>
      </c>
      <c r="M717" s="12">
        <f>Table1[[#This Row],[Sales]]*Table1[[#This Row],[Discount]]</f>
        <v>3.9840000000000004</v>
      </c>
      <c r="N717" s="12">
        <v>19.920000000000002</v>
      </c>
      <c r="O717" s="12">
        <f>Table1[[#This Row],[Quantity]]*$N$1</f>
        <v>750</v>
      </c>
      <c r="P717" s="12" t="str" cm="1">
        <f t="array" ref="P717">_xlfn.IFS(Table1[[#This Row],[New_Sales]]&gt;=2000,"A",Table1[[#This Row],[New_Sales]]&gt;=1000,"B",Table1[[#This Row],[New_Sales]]&gt;=500,"C",Table1[[#This Row],[New_Sales]]&gt;=100,"D",Table1[[#This Row],[New_Sales]]&lt;100,"E")</f>
        <v>C</v>
      </c>
    </row>
    <row r="718" spans="1:16">
      <c r="A718" s="12">
        <v>717</v>
      </c>
      <c r="B718" s="12" t="s">
        <v>134</v>
      </c>
      <c r="C718" s="12" t="s">
        <v>67</v>
      </c>
      <c r="D718" s="12" t="s">
        <v>150</v>
      </c>
      <c r="E718" s="12" t="s">
        <v>120</v>
      </c>
      <c r="F718" s="12" t="s">
        <v>70</v>
      </c>
      <c r="G718" s="12" t="str">
        <f>VLOOKUP(Table1[[#This Row],[Category]],Code!$C$2:$D$5,2,0)</f>
        <v>F-101</v>
      </c>
      <c r="H718" s="12" t="s">
        <v>86</v>
      </c>
      <c r="I718" s="12" t="s">
        <v>661</v>
      </c>
      <c r="J718" s="12">
        <v>2</v>
      </c>
      <c r="K718" s="12">
        <v>0</v>
      </c>
      <c r="L718" s="13">
        <v>3.0813999999999995</v>
      </c>
      <c r="M718" s="12">
        <f>Table1[[#This Row],[Sales]]*Table1[[#This Row],[Discount]]</f>
        <v>0</v>
      </c>
      <c r="N718" s="12">
        <v>9.94</v>
      </c>
      <c r="O718" s="12">
        <f>Table1[[#This Row],[Quantity]]*$N$1</f>
        <v>300</v>
      </c>
      <c r="P718" s="12" t="str" cm="1">
        <f t="array" ref="P718">_xlfn.IFS(Table1[[#This Row],[New_Sales]]&gt;=2000,"A",Table1[[#This Row],[New_Sales]]&gt;=1000,"B",Table1[[#This Row],[New_Sales]]&gt;=500,"C",Table1[[#This Row],[New_Sales]]&gt;=100,"D",Table1[[#This Row],[New_Sales]]&lt;100,"E")</f>
        <v>D</v>
      </c>
    </row>
    <row r="719" spans="1:16">
      <c r="A719" s="12">
        <v>718</v>
      </c>
      <c r="B719" s="12" t="s">
        <v>80</v>
      </c>
      <c r="C719" s="12" t="s">
        <v>67</v>
      </c>
      <c r="D719" s="12" t="s">
        <v>226</v>
      </c>
      <c r="E719" s="12" t="s">
        <v>120</v>
      </c>
      <c r="F719" s="12" t="s">
        <v>70</v>
      </c>
      <c r="G719" s="12" t="str">
        <f>VLOOKUP(Table1[[#This Row],[Category]],Code!$C$2:$D$5,2,0)</f>
        <v>F-101</v>
      </c>
      <c r="H719" s="12" t="s">
        <v>86</v>
      </c>
      <c r="I719" s="12" t="s">
        <v>726</v>
      </c>
      <c r="J719" s="12">
        <v>3</v>
      </c>
      <c r="K719" s="12">
        <v>0.2</v>
      </c>
      <c r="L719" s="13">
        <v>24.475800000000007</v>
      </c>
      <c r="M719" s="12">
        <f>Table1[[#This Row],[Sales]]*Table1[[#This Row],[Discount]]</f>
        <v>20.611199999999997</v>
      </c>
      <c r="N719" s="12">
        <v>103.05599999999998</v>
      </c>
      <c r="O719" s="12">
        <f>Table1[[#This Row],[Quantity]]*$N$1</f>
        <v>450</v>
      </c>
      <c r="P719" s="12" t="str" cm="1">
        <f t="array" ref="P719">_xlfn.IFS(Table1[[#This Row],[New_Sales]]&gt;=2000,"A",Table1[[#This Row],[New_Sales]]&gt;=1000,"B",Table1[[#This Row],[New_Sales]]&gt;=500,"C",Table1[[#This Row],[New_Sales]]&gt;=100,"D",Table1[[#This Row],[New_Sales]]&lt;100,"E")</f>
        <v>D</v>
      </c>
    </row>
    <row r="720" spans="1:16">
      <c r="A720" s="12">
        <v>719</v>
      </c>
      <c r="B720" s="12" t="s">
        <v>80</v>
      </c>
      <c r="C720" s="12" t="s">
        <v>104</v>
      </c>
      <c r="D720" s="12" t="s">
        <v>111</v>
      </c>
      <c r="E720" s="12" t="s">
        <v>76</v>
      </c>
      <c r="F720" s="12" t="s">
        <v>77</v>
      </c>
      <c r="G720" s="12" t="str">
        <f>VLOOKUP(Table1[[#This Row],[Category]],Code!$C$2:$D$5,2,0)</f>
        <v>O-102</v>
      </c>
      <c r="H720" s="12" t="s">
        <v>93</v>
      </c>
      <c r="I720" s="12" t="s">
        <v>577</v>
      </c>
      <c r="J720" s="12">
        <v>3</v>
      </c>
      <c r="K720" s="12">
        <v>0.2</v>
      </c>
      <c r="L720" s="13">
        <v>19.4376</v>
      </c>
      <c r="M720" s="12">
        <f>Table1[[#This Row],[Sales]]*Table1[[#This Row],[Discount]]</f>
        <v>11.961600000000002</v>
      </c>
      <c r="N720" s="12">
        <v>59.808000000000007</v>
      </c>
      <c r="O720" s="12">
        <f>Table1[[#This Row],[Quantity]]*$N$1</f>
        <v>450</v>
      </c>
      <c r="P720" s="12" t="str" cm="1">
        <f t="array" ref="P720">_xlfn.IFS(Table1[[#This Row],[New_Sales]]&gt;=2000,"A",Table1[[#This Row],[New_Sales]]&gt;=1000,"B",Table1[[#This Row],[New_Sales]]&gt;=500,"C",Table1[[#This Row],[New_Sales]]&gt;=100,"D",Table1[[#This Row],[New_Sales]]&lt;100,"E")</f>
        <v>D</v>
      </c>
    </row>
    <row r="721" spans="1:16">
      <c r="A721" s="12">
        <v>720</v>
      </c>
      <c r="B721" s="12" t="s">
        <v>80</v>
      </c>
      <c r="C721" s="12" t="s">
        <v>104</v>
      </c>
      <c r="D721" s="12" t="s">
        <v>111</v>
      </c>
      <c r="E721" s="12" t="s">
        <v>76</v>
      </c>
      <c r="F721" s="12" t="s">
        <v>70</v>
      </c>
      <c r="G721" s="12" t="str">
        <f>VLOOKUP(Table1[[#This Row],[Category]],Code!$C$2:$D$5,2,0)</f>
        <v>F-101</v>
      </c>
      <c r="H721" s="12" t="s">
        <v>86</v>
      </c>
      <c r="I721" s="12" t="s">
        <v>523</v>
      </c>
      <c r="J721" s="12">
        <v>6</v>
      </c>
      <c r="K721" s="12">
        <v>0</v>
      </c>
      <c r="L721" s="13">
        <v>21.995999999999992</v>
      </c>
      <c r="M721" s="12">
        <f>Table1[[#This Row],[Sales]]*Table1[[#This Row],[Discount]]</f>
        <v>0</v>
      </c>
      <c r="N721" s="12">
        <v>73.320000000000007</v>
      </c>
      <c r="O721" s="12">
        <f>Table1[[#This Row],[Quantity]]*$N$1</f>
        <v>900</v>
      </c>
      <c r="P721" s="12" t="str" cm="1">
        <f t="array" ref="P721">_xlfn.IFS(Table1[[#This Row],[New_Sales]]&gt;=2000,"A",Table1[[#This Row],[New_Sales]]&gt;=1000,"B",Table1[[#This Row],[New_Sales]]&gt;=500,"C",Table1[[#This Row],[New_Sales]]&gt;=100,"D",Table1[[#This Row],[New_Sales]]&lt;100,"E")</f>
        <v>C</v>
      </c>
    </row>
    <row r="722" spans="1:16">
      <c r="A722" s="12">
        <v>721</v>
      </c>
      <c r="B722" s="12" t="s">
        <v>80</v>
      </c>
      <c r="C722" s="12" t="s">
        <v>104</v>
      </c>
      <c r="D722" s="12" t="s">
        <v>75</v>
      </c>
      <c r="E722" s="12" t="s">
        <v>76</v>
      </c>
      <c r="F722" s="12" t="s">
        <v>77</v>
      </c>
      <c r="G722" s="12" t="str">
        <f>VLOOKUP(Table1[[#This Row],[Category]],Code!$C$2:$D$5,2,0)</f>
        <v>O-102</v>
      </c>
      <c r="H722" s="12" t="s">
        <v>100</v>
      </c>
      <c r="I722" s="12" t="s">
        <v>727</v>
      </c>
      <c r="J722" s="12">
        <v>3</v>
      </c>
      <c r="K722" s="12">
        <v>0</v>
      </c>
      <c r="L722" s="13">
        <v>73.41</v>
      </c>
      <c r="M722" s="12">
        <f>Table1[[#This Row],[Sales]]*Table1[[#This Row],[Discount]]</f>
        <v>0</v>
      </c>
      <c r="N722" s="12">
        <v>146.82</v>
      </c>
      <c r="O722" s="12">
        <f>Table1[[#This Row],[Quantity]]*$N$1</f>
        <v>450</v>
      </c>
      <c r="P722" s="12" t="str" cm="1">
        <f t="array" ref="P722">_xlfn.IFS(Table1[[#This Row],[New_Sales]]&gt;=2000,"A",Table1[[#This Row],[New_Sales]]&gt;=1000,"B",Table1[[#This Row],[New_Sales]]&gt;=500,"C",Table1[[#This Row],[New_Sales]]&gt;=100,"D",Table1[[#This Row],[New_Sales]]&lt;100,"E")</f>
        <v>D</v>
      </c>
    </row>
    <row r="723" spans="1:16">
      <c r="A723" s="12">
        <v>722</v>
      </c>
      <c r="B723" s="12" t="s">
        <v>80</v>
      </c>
      <c r="C723" s="12" t="s">
        <v>74</v>
      </c>
      <c r="D723" s="12" t="s">
        <v>148</v>
      </c>
      <c r="E723" s="12" t="s">
        <v>106</v>
      </c>
      <c r="F723" s="12" t="s">
        <v>70</v>
      </c>
      <c r="G723" s="12" t="str">
        <f>VLOOKUP(Table1[[#This Row],[Category]],Code!$C$2:$D$5,2,0)</f>
        <v>F-101</v>
      </c>
      <c r="H723" s="12" t="s">
        <v>82</v>
      </c>
      <c r="I723" s="12" t="s">
        <v>728</v>
      </c>
      <c r="J723" s="12">
        <v>3</v>
      </c>
      <c r="K723" s="12">
        <v>0</v>
      </c>
      <c r="L723" s="13">
        <v>231.41160000000002</v>
      </c>
      <c r="M723" s="12">
        <f>Table1[[#This Row],[Sales]]*Table1[[#This Row],[Discount]]</f>
        <v>0</v>
      </c>
      <c r="N723" s="12">
        <v>1652.94</v>
      </c>
      <c r="O723" s="12">
        <f>Table1[[#This Row],[Quantity]]*$N$1</f>
        <v>450</v>
      </c>
      <c r="P723" s="12" t="str" cm="1">
        <f t="array" ref="P723">_xlfn.IFS(Table1[[#This Row],[New_Sales]]&gt;=2000,"A",Table1[[#This Row],[New_Sales]]&gt;=1000,"B",Table1[[#This Row],[New_Sales]]&gt;=500,"C",Table1[[#This Row],[New_Sales]]&gt;=100,"D",Table1[[#This Row],[New_Sales]]&lt;100,"E")</f>
        <v>D</v>
      </c>
    </row>
    <row r="724" spans="1:16">
      <c r="A724" s="12">
        <v>723</v>
      </c>
      <c r="B724" s="12" t="s">
        <v>80</v>
      </c>
      <c r="C724" s="12" t="s">
        <v>74</v>
      </c>
      <c r="D724" s="12" t="s">
        <v>148</v>
      </c>
      <c r="E724" s="12" t="s">
        <v>106</v>
      </c>
      <c r="F724" s="12" t="s">
        <v>77</v>
      </c>
      <c r="G724" s="12" t="str">
        <f>VLOOKUP(Table1[[#This Row],[Category]],Code!$C$2:$D$5,2,0)</f>
        <v>O-102</v>
      </c>
      <c r="H724" s="12" t="s">
        <v>84</v>
      </c>
      <c r="I724" s="12" t="s">
        <v>729</v>
      </c>
      <c r="J724" s="12">
        <v>3</v>
      </c>
      <c r="K724" s="12">
        <v>0</v>
      </c>
      <c r="L724" s="13">
        <v>80.019899999999993</v>
      </c>
      <c r="M724" s="12">
        <f>Table1[[#This Row],[Sales]]*Table1[[#This Row],[Discount]]</f>
        <v>0</v>
      </c>
      <c r="N724" s="12">
        <v>296.37</v>
      </c>
      <c r="O724" s="12">
        <f>Table1[[#This Row],[Quantity]]*$N$1</f>
        <v>450</v>
      </c>
      <c r="P724" s="12" t="str" cm="1">
        <f t="array" ref="P724">_xlfn.IFS(Table1[[#This Row],[New_Sales]]&gt;=2000,"A",Table1[[#This Row],[New_Sales]]&gt;=1000,"B",Table1[[#This Row],[New_Sales]]&gt;=500,"C",Table1[[#This Row],[New_Sales]]&gt;=100,"D",Table1[[#This Row],[New_Sales]]&lt;100,"E")</f>
        <v>D</v>
      </c>
    </row>
    <row r="725" spans="1:16">
      <c r="A725" s="12">
        <v>724</v>
      </c>
      <c r="B725" s="12" t="s">
        <v>80</v>
      </c>
      <c r="C725" s="12" t="s">
        <v>104</v>
      </c>
      <c r="D725" s="12" t="s">
        <v>119</v>
      </c>
      <c r="E725" s="12" t="s">
        <v>120</v>
      </c>
      <c r="F725" s="12" t="s">
        <v>70</v>
      </c>
      <c r="G725" s="12" t="str">
        <f>VLOOKUP(Table1[[#This Row],[Category]],Code!$C$2:$D$5,2,0)</f>
        <v>F-101</v>
      </c>
      <c r="H725" s="12" t="s">
        <v>86</v>
      </c>
      <c r="I725" s="12" t="s">
        <v>730</v>
      </c>
      <c r="J725" s="12">
        <v>5</v>
      </c>
      <c r="K725" s="12">
        <v>0.2</v>
      </c>
      <c r="L725" s="13">
        <v>21.112000000000002</v>
      </c>
      <c r="M725" s="12">
        <f>Table1[[#This Row],[Sales]]*Table1[[#This Row],[Discount]]</f>
        <v>25.983999999999998</v>
      </c>
      <c r="N725" s="12">
        <v>129.91999999999999</v>
      </c>
      <c r="O725" s="12">
        <f>Table1[[#This Row],[Quantity]]*$N$1</f>
        <v>750</v>
      </c>
      <c r="P725" s="12" t="str" cm="1">
        <f t="array" ref="P725">_xlfn.IFS(Table1[[#This Row],[New_Sales]]&gt;=2000,"A",Table1[[#This Row],[New_Sales]]&gt;=1000,"B",Table1[[#This Row],[New_Sales]]&gt;=500,"C",Table1[[#This Row],[New_Sales]]&gt;=100,"D",Table1[[#This Row],[New_Sales]]&lt;100,"E")</f>
        <v>C</v>
      </c>
    </row>
    <row r="726" spans="1:16">
      <c r="A726" s="12">
        <v>725</v>
      </c>
      <c r="B726" s="12" t="s">
        <v>80</v>
      </c>
      <c r="C726" s="12" t="s">
        <v>74</v>
      </c>
      <c r="D726" s="12" t="s">
        <v>81</v>
      </c>
      <c r="E726" s="12" t="s">
        <v>69</v>
      </c>
      <c r="F726" s="12" t="s">
        <v>77</v>
      </c>
      <c r="G726" s="12" t="str">
        <f>VLOOKUP(Table1[[#This Row],[Category]],Code!$C$2:$D$5,2,0)</f>
        <v>O-102</v>
      </c>
      <c r="H726" s="12" t="s">
        <v>251</v>
      </c>
      <c r="I726" s="12" t="s">
        <v>731</v>
      </c>
      <c r="J726" s="12">
        <v>7</v>
      </c>
      <c r="K726" s="12">
        <v>0.2</v>
      </c>
      <c r="L726" s="13">
        <v>5.1281999999999996</v>
      </c>
      <c r="M726" s="12">
        <f>Table1[[#This Row],[Sales]]*Table1[[#This Row],[Discount]]</f>
        <v>9.1168000000000013</v>
      </c>
      <c r="N726" s="12">
        <v>45.584000000000003</v>
      </c>
      <c r="O726" s="12">
        <f>Table1[[#This Row],[Quantity]]*$N$1</f>
        <v>1050</v>
      </c>
      <c r="P726" s="12" t="str" cm="1">
        <f t="array" ref="P726">_xlfn.IFS(Table1[[#This Row],[New_Sales]]&gt;=2000,"A",Table1[[#This Row],[New_Sales]]&gt;=1000,"B",Table1[[#This Row],[New_Sales]]&gt;=500,"C",Table1[[#This Row],[New_Sales]]&gt;=100,"D",Table1[[#This Row],[New_Sales]]&lt;100,"E")</f>
        <v>B</v>
      </c>
    </row>
    <row r="727" spans="1:16">
      <c r="A727" s="12">
        <v>726</v>
      </c>
      <c r="B727" s="12" t="s">
        <v>80</v>
      </c>
      <c r="C727" s="12" t="s">
        <v>67</v>
      </c>
      <c r="D727" s="12" t="s">
        <v>105</v>
      </c>
      <c r="E727" s="12" t="s">
        <v>106</v>
      </c>
      <c r="F727" s="12" t="s">
        <v>77</v>
      </c>
      <c r="G727" s="12" t="str">
        <f>VLOOKUP(Table1[[#This Row],[Category]],Code!$C$2:$D$5,2,0)</f>
        <v>O-102</v>
      </c>
      <c r="H727" s="12" t="s">
        <v>128</v>
      </c>
      <c r="I727" s="12" t="s">
        <v>732</v>
      </c>
      <c r="J727" s="12">
        <v>2</v>
      </c>
      <c r="K727" s="12">
        <v>0.2</v>
      </c>
      <c r="L727" s="13">
        <v>6.3684000000000003</v>
      </c>
      <c r="M727" s="12">
        <f>Table1[[#This Row],[Sales]]*Table1[[#This Row],[Discount]]</f>
        <v>3.5136000000000003</v>
      </c>
      <c r="N727" s="12">
        <v>17.568000000000001</v>
      </c>
      <c r="O727" s="12">
        <f>Table1[[#This Row],[Quantity]]*$N$1</f>
        <v>300</v>
      </c>
      <c r="P727" s="12" t="str" cm="1">
        <f t="array" ref="P727">_xlfn.IFS(Table1[[#This Row],[New_Sales]]&gt;=2000,"A",Table1[[#This Row],[New_Sales]]&gt;=1000,"B",Table1[[#This Row],[New_Sales]]&gt;=500,"C",Table1[[#This Row],[New_Sales]]&gt;=100,"D",Table1[[#This Row],[New_Sales]]&lt;100,"E")</f>
        <v>D</v>
      </c>
    </row>
    <row r="728" spans="1:16">
      <c r="A728" s="12">
        <v>727</v>
      </c>
      <c r="B728" s="12" t="s">
        <v>80</v>
      </c>
      <c r="C728" s="12" t="s">
        <v>67</v>
      </c>
      <c r="D728" s="12" t="s">
        <v>105</v>
      </c>
      <c r="E728" s="12" t="s">
        <v>106</v>
      </c>
      <c r="F728" s="12" t="s">
        <v>90</v>
      </c>
      <c r="G728" s="12" t="str">
        <f>VLOOKUP(Table1[[#This Row],[Category]],Code!$C$2:$D$5,2,0)</f>
        <v>T-103</v>
      </c>
      <c r="H728" s="12" t="s">
        <v>91</v>
      </c>
      <c r="I728" s="12" t="s">
        <v>733</v>
      </c>
      <c r="J728" s="12">
        <v>1</v>
      </c>
      <c r="K728" s="12">
        <v>0.2</v>
      </c>
      <c r="L728" s="13">
        <v>5.5992000000000015</v>
      </c>
      <c r="M728" s="12">
        <f>Table1[[#This Row],[Sales]]*Table1[[#This Row],[Discount]]</f>
        <v>11.198399999999999</v>
      </c>
      <c r="N728" s="12">
        <v>55.991999999999997</v>
      </c>
      <c r="O728" s="12">
        <f>Table1[[#This Row],[Quantity]]*$N$1</f>
        <v>150</v>
      </c>
      <c r="P728" s="12" t="str" cm="1">
        <f t="array" ref="P728">_xlfn.IFS(Table1[[#This Row],[New_Sales]]&gt;=2000,"A",Table1[[#This Row],[New_Sales]]&gt;=1000,"B",Table1[[#This Row],[New_Sales]]&gt;=500,"C",Table1[[#This Row],[New_Sales]]&gt;=100,"D",Table1[[#This Row],[New_Sales]]&lt;100,"E")</f>
        <v>D</v>
      </c>
    </row>
    <row r="729" spans="1:16">
      <c r="A729" s="12">
        <v>728</v>
      </c>
      <c r="B729" s="12" t="s">
        <v>134</v>
      </c>
      <c r="C729" s="12" t="s">
        <v>67</v>
      </c>
      <c r="D729" s="12" t="s">
        <v>158</v>
      </c>
      <c r="E729" s="12" t="s">
        <v>120</v>
      </c>
      <c r="F729" s="12" t="s">
        <v>77</v>
      </c>
      <c r="G729" s="12" t="str">
        <f>VLOOKUP(Table1[[#This Row],[Category]],Code!$C$2:$D$5,2,0)</f>
        <v>O-102</v>
      </c>
      <c r="H729" s="12" t="s">
        <v>100</v>
      </c>
      <c r="I729" s="12" t="s">
        <v>734</v>
      </c>
      <c r="J729" s="12">
        <v>8</v>
      </c>
      <c r="K729" s="12">
        <v>0</v>
      </c>
      <c r="L729" s="13">
        <v>84.051199999999994</v>
      </c>
      <c r="M729" s="12">
        <f>Table1[[#This Row],[Sales]]*Table1[[#This Row],[Discount]]</f>
        <v>0</v>
      </c>
      <c r="N729" s="12">
        <v>182.72</v>
      </c>
      <c r="O729" s="12">
        <f>Table1[[#This Row],[Quantity]]*$N$1</f>
        <v>1200</v>
      </c>
      <c r="P729" s="12" t="str" cm="1">
        <f t="array" ref="P729">_xlfn.IFS(Table1[[#This Row],[New_Sales]]&gt;=2000,"A",Table1[[#This Row],[New_Sales]]&gt;=1000,"B",Table1[[#This Row],[New_Sales]]&gt;=500,"C",Table1[[#This Row],[New_Sales]]&gt;=100,"D",Table1[[#This Row],[New_Sales]]&lt;100,"E")</f>
        <v>B</v>
      </c>
    </row>
    <row r="730" spans="1:16">
      <c r="A730" s="12">
        <v>729</v>
      </c>
      <c r="B730" s="12" t="s">
        <v>134</v>
      </c>
      <c r="C730" s="12" t="s">
        <v>67</v>
      </c>
      <c r="D730" s="12" t="s">
        <v>158</v>
      </c>
      <c r="E730" s="12" t="s">
        <v>120</v>
      </c>
      <c r="F730" s="12" t="s">
        <v>70</v>
      </c>
      <c r="G730" s="12" t="str">
        <f>VLOOKUP(Table1[[#This Row],[Category]],Code!$C$2:$D$5,2,0)</f>
        <v>F-101</v>
      </c>
      <c r="H730" s="12" t="s">
        <v>82</v>
      </c>
      <c r="I730" s="12" t="s">
        <v>735</v>
      </c>
      <c r="J730" s="12">
        <v>2</v>
      </c>
      <c r="K730" s="12">
        <v>0.4</v>
      </c>
      <c r="L730" s="13">
        <v>-153.34560000000005</v>
      </c>
      <c r="M730" s="12">
        <f>Table1[[#This Row],[Sales]]*Table1[[#This Row],[Discount]]</f>
        <v>160.0128</v>
      </c>
      <c r="N730" s="12">
        <v>400.03199999999998</v>
      </c>
      <c r="O730" s="12">
        <f>Table1[[#This Row],[Quantity]]*$N$1</f>
        <v>300</v>
      </c>
      <c r="P730" s="12" t="str" cm="1">
        <f t="array" ref="P730">_xlfn.IFS(Table1[[#This Row],[New_Sales]]&gt;=2000,"A",Table1[[#This Row],[New_Sales]]&gt;=1000,"B",Table1[[#This Row],[New_Sales]]&gt;=500,"C",Table1[[#This Row],[New_Sales]]&gt;=100,"D",Table1[[#This Row],[New_Sales]]&lt;100,"E")</f>
        <v>D</v>
      </c>
    </row>
    <row r="731" spans="1:16">
      <c r="A731" s="12">
        <v>730</v>
      </c>
      <c r="B731" s="12" t="s">
        <v>134</v>
      </c>
      <c r="C731" s="12" t="s">
        <v>67</v>
      </c>
      <c r="D731" s="12" t="s">
        <v>158</v>
      </c>
      <c r="E731" s="12" t="s">
        <v>120</v>
      </c>
      <c r="F731" s="12" t="s">
        <v>77</v>
      </c>
      <c r="G731" s="12" t="str">
        <f>VLOOKUP(Table1[[#This Row],[Category]],Code!$C$2:$D$5,2,0)</f>
        <v>O-102</v>
      </c>
      <c r="H731" s="12" t="s">
        <v>84</v>
      </c>
      <c r="I731" s="12" t="s">
        <v>736</v>
      </c>
      <c r="J731" s="12">
        <v>3</v>
      </c>
      <c r="K731" s="12">
        <v>0</v>
      </c>
      <c r="L731" s="13">
        <v>10.088999999999999</v>
      </c>
      <c r="M731" s="12">
        <f>Table1[[#This Row],[Sales]]*Table1[[#This Row],[Discount]]</f>
        <v>0</v>
      </c>
      <c r="N731" s="12">
        <v>33.630000000000003</v>
      </c>
      <c r="O731" s="12">
        <f>Table1[[#This Row],[Quantity]]*$N$1</f>
        <v>450</v>
      </c>
      <c r="P731" s="12" t="str" cm="1">
        <f t="array" ref="P731">_xlfn.IFS(Table1[[#This Row],[New_Sales]]&gt;=2000,"A",Table1[[#This Row],[New_Sales]]&gt;=1000,"B",Table1[[#This Row],[New_Sales]]&gt;=500,"C",Table1[[#This Row],[New_Sales]]&gt;=100,"D",Table1[[#This Row],[New_Sales]]&lt;100,"E")</f>
        <v>D</v>
      </c>
    </row>
    <row r="732" spans="1:16">
      <c r="A732" s="12">
        <v>731</v>
      </c>
      <c r="B732" s="12" t="s">
        <v>134</v>
      </c>
      <c r="C732" s="12" t="s">
        <v>67</v>
      </c>
      <c r="D732" s="12" t="s">
        <v>158</v>
      </c>
      <c r="E732" s="12" t="s">
        <v>120</v>
      </c>
      <c r="F732" s="12" t="s">
        <v>70</v>
      </c>
      <c r="G732" s="12" t="str">
        <f>VLOOKUP(Table1[[#This Row],[Category]],Code!$C$2:$D$5,2,0)</f>
        <v>F-101</v>
      </c>
      <c r="H732" s="12" t="s">
        <v>72</v>
      </c>
      <c r="I732" s="12" t="s">
        <v>354</v>
      </c>
      <c r="J732" s="12">
        <v>3</v>
      </c>
      <c r="K732" s="12">
        <v>0.1</v>
      </c>
      <c r="L732" s="13">
        <v>102.49980000000001</v>
      </c>
      <c r="M732" s="12">
        <f>Table1[[#This Row],[Sales]]*Table1[[#This Row],[Discount]]</f>
        <v>54.264600000000002</v>
      </c>
      <c r="N732" s="12">
        <v>542.64599999999996</v>
      </c>
      <c r="O732" s="12">
        <f>Table1[[#This Row],[Quantity]]*$N$1</f>
        <v>450</v>
      </c>
      <c r="P732" s="12" t="str" cm="1">
        <f t="array" ref="P732">_xlfn.IFS(Table1[[#This Row],[New_Sales]]&gt;=2000,"A",Table1[[#This Row],[New_Sales]]&gt;=1000,"B",Table1[[#This Row],[New_Sales]]&gt;=500,"C",Table1[[#This Row],[New_Sales]]&gt;=100,"D",Table1[[#This Row],[New_Sales]]&lt;100,"E")</f>
        <v>D</v>
      </c>
    </row>
    <row r="733" spans="1:16">
      <c r="A733" s="12">
        <v>732</v>
      </c>
      <c r="B733" s="12" t="s">
        <v>134</v>
      </c>
      <c r="C733" s="12" t="s">
        <v>67</v>
      </c>
      <c r="D733" s="12" t="s">
        <v>158</v>
      </c>
      <c r="E733" s="12" t="s">
        <v>120</v>
      </c>
      <c r="F733" s="12" t="s">
        <v>77</v>
      </c>
      <c r="G733" s="12" t="str">
        <f>VLOOKUP(Table1[[#This Row],[Category]],Code!$C$2:$D$5,2,0)</f>
        <v>O-102</v>
      </c>
      <c r="H733" s="12" t="s">
        <v>78</v>
      </c>
      <c r="I733" s="12" t="s">
        <v>528</v>
      </c>
      <c r="J733" s="12">
        <v>2</v>
      </c>
      <c r="K733" s="12">
        <v>0</v>
      </c>
      <c r="L733" s="13">
        <v>3.024</v>
      </c>
      <c r="M733" s="12">
        <f>Table1[[#This Row],[Sales]]*Table1[[#This Row],[Discount]]</f>
        <v>0</v>
      </c>
      <c r="N733" s="12">
        <v>6.3</v>
      </c>
      <c r="O733" s="12">
        <f>Table1[[#This Row],[Quantity]]*$N$1</f>
        <v>300</v>
      </c>
      <c r="P733" s="12" t="str" cm="1">
        <f t="array" ref="P733">_xlfn.IFS(Table1[[#This Row],[New_Sales]]&gt;=2000,"A",Table1[[#This Row],[New_Sales]]&gt;=1000,"B",Table1[[#This Row],[New_Sales]]&gt;=500,"C",Table1[[#This Row],[New_Sales]]&gt;=100,"D",Table1[[#This Row],[New_Sales]]&lt;100,"E")</f>
        <v>D</v>
      </c>
    </row>
    <row r="734" spans="1:16">
      <c r="A734" s="12">
        <v>733</v>
      </c>
      <c r="B734" s="12" t="s">
        <v>80</v>
      </c>
      <c r="C734" s="12" t="s">
        <v>104</v>
      </c>
      <c r="D734" s="12" t="s">
        <v>102</v>
      </c>
      <c r="E734" s="12" t="s">
        <v>76</v>
      </c>
      <c r="F734" s="12" t="s">
        <v>77</v>
      </c>
      <c r="G734" s="12" t="str">
        <f>VLOOKUP(Table1[[#This Row],[Category]],Code!$C$2:$D$5,2,0)</f>
        <v>O-102</v>
      </c>
      <c r="H734" s="12" t="s">
        <v>84</v>
      </c>
      <c r="I734" s="12" t="s">
        <v>594</v>
      </c>
      <c r="J734" s="12">
        <v>3</v>
      </c>
      <c r="K734" s="12">
        <v>0</v>
      </c>
      <c r="L734" s="13">
        <v>9.7175999999999902</v>
      </c>
      <c r="M734" s="12">
        <f>Table1[[#This Row],[Sales]]*Table1[[#This Row],[Discount]]</f>
        <v>0</v>
      </c>
      <c r="N734" s="12">
        <v>242.94</v>
      </c>
      <c r="O734" s="12">
        <f>Table1[[#This Row],[Quantity]]*$N$1</f>
        <v>450</v>
      </c>
      <c r="P734" s="12" t="str" cm="1">
        <f t="array" ref="P734">_xlfn.IFS(Table1[[#This Row],[New_Sales]]&gt;=2000,"A",Table1[[#This Row],[New_Sales]]&gt;=1000,"B",Table1[[#This Row],[New_Sales]]&gt;=500,"C",Table1[[#This Row],[New_Sales]]&gt;=100,"D",Table1[[#This Row],[New_Sales]]&lt;100,"E")</f>
        <v>D</v>
      </c>
    </row>
    <row r="735" spans="1:16">
      <c r="A735" s="12">
        <v>734</v>
      </c>
      <c r="B735" s="12" t="s">
        <v>80</v>
      </c>
      <c r="C735" s="12" t="s">
        <v>104</v>
      </c>
      <c r="D735" s="12" t="s">
        <v>102</v>
      </c>
      <c r="E735" s="12" t="s">
        <v>76</v>
      </c>
      <c r="F735" s="12" t="s">
        <v>90</v>
      </c>
      <c r="G735" s="12" t="str">
        <f>VLOOKUP(Table1[[#This Row],[Category]],Code!$C$2:$D$5,2,0)</f>
        <v>T-103</v>
      </c>
      <c r="H735" s="12" t="s">
        <v>123</v>
      </c>
      <c r="I735" s="12" t="s">
        <v>737</v>
      </c>
      <c r="J735" s="12">
        <v>3</v>
      </c>
      <c r="K735" s="12">
        <v>0</v>
      </c>
      <c r="L735" s="13">
        <v>86.385600000000011</v>
      </c>
      <c r="M735" s="12">
        <f>Table1[[#This Row],[Sales]]*Table1[[#This Row],[Discount]]</f>
        <v>0</v>
      </c>
      <c r="N735" s="12">
        <v>179.97</v>
      </c>
      <c r="O735" s="12">
        <f>Table1[[#This Row],[Quantity]]*$N$1</f>
        <v>450</v>
      </c>
      <c r="P735" s="12" t="str" cm="1">
        <f t="array" ref="P735">_xlfn.IFS(Table1[[#This Row],[New_Sales]]&gt;=2000,"A",Table1[[#This Row],[New_Sales]]&gt;=1000,"B",Table1[[#This Row],[New_Sales]]&gt;=500,"C",Table1[[#This Row],[New_Sales]]&gt;=100,"D",Table1[[#This Row],[New_Sales]]&lt;100,"E")</f>
        <v>D</v>
      </c>
    </row>
    <row r="736" spans="1:16">
      <c r="A736" s="12">
        <v>735</v>
      </c>
      <c r="B736" s="12" t="s">
        <v>80</v>
      </c>
      <c r="C736" s="12" t="s">
        <v>104</v>
      </c>
      <c r="D736" s="12" t="s">
        <v>102</v>
      </c>
      <c r="E736" s="12" t="s">
        <v>76</v>
      </c>
      <c r="F736" s="12" t="s">
        <v>77</v>
      </c>
      <c r="G736" s="12" t="str">
        <f>VLOOKUP(Table1[[#This Row],[Category]],Code!$C$2:$D$5,2,0)</f>
        <v>O-102</v>
      </c>
      <c r="H736" s="12" t="s">
        <v>93</v>
      </c>
      <c r="I736" s="12" t="s">
        <v>479</v>
      </c>
      <c r="J736" s="12">
        <v>6</v>
      </c>
      <c r="K736" s="12">
        <v>0.2</v>
      </c>
      <c r="L736" s="13">
        <v>33.647399999999998</v>
      </c>
      <c r="M736" s="12">
        <f>Table1[[#This Row],[Sales]]*Table1[[#This Row],[Discount]]</f>
        <v>19.9392</v>
      </c>
      <c r="N736" s="12">
        <v>99.695999999999998</v>
      </c>
      <c r="O736" s="12">
        <f>Table1[[#This Row],[Quantity]]*$N$1</f>
        <v>900</v>
      </c>
      <c r="P736" s="12" t="str" cm="1">
        <f t="array" ref="P736">_xlfn.IFS(Table1[[#This Row],[New_Sales]]&gt;=2000,"A",Table1[[#This Row],[New_Sales]]&gt;=1000,"B",Table1[[#This Row],[New_Sales]]&gt;=500,"C",Table1[[#This Row],[New_Sales]]&gt;=100,"D",Table1[[#This Row],[New_Sales]]&lt;100,"E")</f>
        <v>C</v>
      </c>
    </row>
    <row r="737" spans="1:16">
      <c r="A737" s="12">
        <v>736</v>
      </c>
      <c r="B737" s="12" t="s">
        <v>80</v>
      </c>
      <c r="C737" s="12" t="s">
        <v>104</v>
      </c>
      <c r="D737" s="12" t="s">
        <v>102</v>
      </c>
      <c r="E737" s="12" t="s">
        <v>76</v>
      </c>
      <c r="F737" s="12" t="s">
        <v>77</v>
      </c>
      <c r="G737" s="12" t="str">
        <f>VLOOKUP(Table1[[#This Row],[Category]],Code!$C$2:$D$5,2,0)</f>
        <v>O-102</v>
      </c>
      <c r="H737" s="12" t="s">
        <v>93</v>
      </c>
      <c r="I737" s="12" t="s">
        <v>147</v>
      </c>
      <c r="J737" s="12">
        <v>4</v>
      </c>
      <c r="K737" s="12">
        <v>0.2</v>
      </c>
      <c r="L737" s="13">
        <v>9.4283999999999963</v>
      </c>
      <c r="M737" s="12">
        <f>Table1[[#This Row],[Sales]]*Table1[[#This Row],[Discount]]</f>
        <v>5.5872000000000011</v>
      </c>
      <c r="N737" s="12">
        <v>27.936000000000003</v>
      </c>
      <c r="O737" s="12">
        <f>Table1[[#This Row],[Quantity]]*$N$1</f>
        <v>600</v>
      </c>
      <c r="P737" s="12" t="str" cm="1">
        <f t="array" ref="P737">_xlfn.IFS(Table1[[#This Row],[New_Sales]]&gt;=2000,"A",Table1[[#This Row],[New_Sales]]&gt;=1000,"B",Table1[[#This Row],[New_Sales]]&gt;=500,"C",Table1[[#This Row],[New_Sales]]&gt;=100,"D",Table1[[#This Row],[New_Sales]]&lt;100,"E")</f>
        <v>C</v>
      </c>
    </row>
    <row r="738" spans="1:16">
      <c r="A738" s="12">
        <v>737</v>
      </c>
      <c r="B738" s="12" t="s">
        <v>80</v>
      </c>
      <c r="C738" s="12" t="s">
        <v>104</v>
      </c>
      <c r="D738" s="12" t="s">
        <v>102</v>
      </c>
      <c r="E738" s="12" t="s">
        <v>76</v>
      </c>
      <c r="F738" s="12" t="s">
        <v>70</v>
      </c>
      <c r="G738" s="12" t="str">
        <f>VLOOKUP(Table1[[#This Row],[Category]],Code!$C$2:$D$5,2,0)</f>
        <v>F-101</v>
      </c>
      <c r="H738" s="12" t="s">
        <v>71</v>
      </c>
      <c r="I738" s="12" t="s">
        <v>738</v>
      </c>
      <c r="J738" s="12">
        <v>1</v>
      </c>
      <c r="K738" s="12">
        <v>0</v>
      </c>
      <c r="L738" s="13">
        <v>18.695599999999999</v>
      </c>
      <c r="M738" s="12">
        <f>Table1[[#This Row],[Sales]]*Table1[[#This Row],[Discount]]</f>
        <v>0</v>
      </c>
      <c r="N738" s="12">
        <v>84.98</v>
      </c>
      <c r="O738" s="12">
        <f>Table1[[#This Row],[Quantity]]*$N$1</f>
        <v>150</v>
      </c>
      <c r="P738" s="12" t="str" cm="1">
        <f t="array" ref="P738">_xlfn.IFS(Table1[[#This Row],[New_Sales]]&gt;=2000,"A",Table1[[#This Row],[New_Sales]]&gt;=1000,"B",Table1[[#This Row],[New_Sales]]&gt;=500,"C",Table1[[#This Row],[New_Sales]]&gt;=100,"D",Table1[[#This Row],[New_Sales]]&lt;100,"E")</f>
        <v>D</v>
      </c>
    </row>
    <row r="739" spans="1:16">
      <c r="A739" s="12">
        <v>738</v>
      </c>
      <c r="B739" s="12" t="s">
        <v>80</v>
      </c>
      <c r="C739" s="12" t="s">
        <v>104</v>
      </c>
      <c r="D739" s="12" t="s">
        <v>102</v>
      </c>
      <c r="E739" s="12" t="s">
        <v>76</v>
      </c>
      <c r="F739" s="12" t="s">
        <v>77</v>
      </c>
      <c r="G739" s="12" t="str">
        <f>VLOOKUP(Table1[[#This Row],[Category]],Code!$C$2:$D$5,2,0)</f>
        <v>O-102</v>
      </c>
      <c r="H739" s="12" t="s">
        <v>93</v>
      </c>
      <c r="I739" s="12" t="s">
        <v>739</v>
      </c>
      <c r="J739" s="12">
        <v>5</v>
      </c>
      <c r="K739" s="12">
        <v>0.2</v>
      </c>
      <c r="L739" s="13">
        <v>6.5519999999999996</v>
      </c>
      <c r="M739" s="12">
        <f>Table1[[#This Row],[Sales]]*Table1[[#This Row],[Discount]]</f>
        <v>3.7439999999999998</v>
      </c>
      <c r="N739" s="12">
        <v>18.72</v>
      </c>
      <c r="O739" s="12">
        <f>Table1[[#This Row],[Quantity]]*$N$1</f>
        <v>750</v>
      </c>
      <c r="P739" s="12" t="str" cm="1">
        <f t="array" ref="P739">_xlfn.IFS(Table1[[#This Row],[New_Sales]]&gt;=2000,"A",Table1[[#This Row],[New_Sales]]&gt;=1000,"B",Table1[[#This Row],[New_Sales]]&gt;=500,"C",Table1[[#This Row],[New_Sales]]&gt;=100,"D",Table1[[#This Row],[New_Sales]]&lt;100,"E")</f>
        <v>C</v>
      </c>
    </row>
    <row r="740" spans="1:16">
      <c r="A740" s="12">
        <v>739</v>
      </c>
      <c r="B740" s="12" t="s">
        <v>80</v>
      </c>
      <c r="C740" s="12" t="s">
        <v>67</v>
      </c>
      <c r="D740" s="12" t="s">
        <v>75</v>
      </c>
      <c r="E740" s="12" t="s">
        <v>76</v>
      </c>
      <c r="F740" s="12" t="s">
        <v>90</v>
      </c>
      <c r="G740" s="12" t="str">
        <f>VLOOKUP(Table1[[#This Row],[Category]],Code!$C$2:$D$5,2,0)</f>
        <v>T-103</v>
      </c>
      <c r="H740" s="12" t="s">
        <v>123</v>
      </c>
      <c r="I740" s="12" t="s">
        <v>740</v>
      </c>
      <c r="J740" s="12">
        <v>2</v>
      </c>
      <c r="K740" s="12">
        <v>0</v>
      </c>
      <c r="L740" s="13">
        <v>8.4965999999999937</v>
      </c>
      <c r="M740" s="12">
        <f>Table1[[#This Row],[Sales]]*Table1[[#This Row],[Discount]]</f>
        <v>0</v>
      </c>
      <c r="N740" s="12">
        <v>49.98</v>
      </c>
      <c r="O740" s="12">
        <f>Table1[[#This Row],[Quantity]]*$N$1</f>
        <v>300</v>
      </c>
      <c r="P740" s="12" t="str" cm="1">
        <f t="array" ref="P740">_xlfn.IFS(Table1[[#This Row],[New_Sales]]&gt;=2000,"A",Table1[[#This Row],[New_Sales]]&gt;=1000,"B",Table1[[#This Row],[New_Sales]]&gt;=500,"C",Table1[[#This Row],[New_Sales]]&gt;=100,"D",Table1[[#This Row],[New_Sales]]&lt;100,"E")</f>
        <v>D</v>
      </c>
    </row>
    <row r="741" spans="1:16">
      <c r="A741" s="12">
        <v>740</v>
      </c>
      <c r="B741" s="12" t="s">
        <v>80</v>
      </c>
      <c r="C741" s="12" t="s">
        <v>104</v>
      </c>
      <c r="D741" s="12" t="s">
        <v>141</v>
      </c>
      <c r="E741" s="12" t="s">
        <v>106</v>
      </c>
      <c r="F741" s="12" t="s">
        <v>77</v>
      </c>
      <c r="G741" s="12" t="str">
        <f>VLOOKUP(Table1[[#This Row],[Category]],Code!$C$2:$D$5,2,0)</f>
        <v>O-102</v>
      </c>
      <c r="H741" s="12" t="s">
        <v>78</v>
      </c>
      <c r="I741" s="12" t="s">
        <v>741</v>
      </c>
      <c r="J741" s="12">
        <v>3</v>
      </c>
      <c r="K741" s="12">
        <v>0.2</v>
      </c>
      <c r="L741" s="13">
        <v>4.2716999999999992</v>
      </c>
      <c r="M741" s="12">
        <f>Table1[[#This Row],[Sales]]*Table1[[#This Row],[Discount]]</f>
        <v>2.3568000000000002</v>
      </c>
      <c r="N741" s="12">
        <v>11.784000000000001</v>
      </c>
      <c r="O741" s="12">
        <f>Table1[[#This Row],[Quantity]]*$N$1</f>
        <v>450</v>
      </c>
      <c r="P741" s="12" t="str" cm="1">
        <f t="array" ref="P741">_xlfn.IFS(Table1[[#This Row],[New_Sales]]&gt;=2000,"A",Table1[[#This Row],[New_Sales]]&gt;=1000,"B",Table1[[#This Row],[New_Sales]]&gt;=500,"C",Table1[[#This Row],[New_Sales]]&gt;=100,"D",Table1[[#This Row],[New_Sales]]&lt;100,"E")</f>
        <v>D</v>
      </c>
    </row>
    <row r="742" spans="1:16">
      <c r="A742" s="12">
        <v>741</v>
      </c>
      <c r="B742" s="12" t="s">
        <v>80</v>
      </c>
      <c r="C742" s="12" t="s">
        <v>104</v>
      </c>
      <c r="D742" s="12" t="s">
        <v>141</v>
      </c>
      <c r="E742" s="12" t="s">
        <v>106</v>
      </c>
      <c r="F742" s="12" t="s">
        <v>77</v>
      </c>
      <c r="G742" s="12" t="str">
        <f>VLOOKUP(Table1[[#This Row],[Category]],Code!$C$2:$D$5,2,0)</f>
        <v>O-102</v>
      </c>
      <c r="H742" s="12" t="s">
        <v>84</v>
      </c>
      <c r="I742" s="12" t="s">
        <v>550</v>
      </c>
      <c r="J742" s="12">
        <v>3</v>
      </c>
      <c r="K742" s="12">
        <v>0.2</v>
      </c>
      <c r="L742" s="13">
        <v>-64.774800000000013</v>
      </c>
      <c r="M742" s="12">
        <f>Table1[[#This Row],[Sales]]*Table1[[#This Row],[Discount]]</f>
        <v>54.547200000000004</v>
      </c>
      <c r="N742" s="12">
        <v>272.73599999999999</v>
      </c>
      <c r="O742" s="12">
        <f>Table1[[#This Row],[Quantity]]*$N$1</f>
        <v>450</v>
      </c>
      <c r="P742" s="12" t="str" cm="1">
        <f t="array" ref="P742">_xlfn.IFS(Table1[[#This Row],[New_Sales]]&gt;=2000,"A",Table1[[#This Row],[New_Sales]]&gt;=1000,"B",Table1[[#This Row],[New_Sales]]&gt;=500,"C",Table1[[#This Row],[New_Sales]]&gt;=100,"D",Table1[[#This Row],[New_Sales]]&lt;100,"E")</f>
        <v>D</v>
      </c>
    </row>
    <row r="743" spans="1:16">
      <c r="A743" s="12">
        <v>742</v>
      </c>
      <c r="B743" s="12" t="s">
        <v>80</v>
      </c>
      <c r="C743" s="12" t="s">
        <v>104</v>
      </c>
      <c r="D743" s="12" t="s">
        <v>141</v>
      </c>
      <c r="E743" s="12" t="s">
        <v>106</v>
      </c>
      <c r="F743" s="12" t="s">
        <v>77</v>
      </c>
      <c r="G743" s="12" t="str">
        <f>VLOOKUP(Table1[[#This Row],[Category]],Code!$C$2:$D$5,2,0)</f>
        <v>O-102</v>
      </c>
      <c r="H743" s="12" t="s">
        <v>93</v>
      </c>
      <c r="I743" s="12" t="s">
        <v>742</v>
      </c>
      <c r="J743" s="12">
        <v>2</v>
      </c>
      <c r="K743" s="12">
        <v>0.8</v>
      </c>
      <c r="L743" s="13">
        <v>-5.4870000000000001</v>
      </c>
      <c r="M743" s="12">
        <f>Table1[[#This Row],[Sales]]*Table1[[#This Row],[Discount]]</f>
        <v>2.8319999999999994</v>
      </c>
      <c r="N743" s="12">
        <v>3.5399999999999991</v>
      </c>
      <c r="O743" s="12">
        <f>Table1[[#This Row],[Quantity]]*$N$1</f>
        <v>300</v>
      </c>
      <c r="P743" s="12" t="str" cm="1">
        <f t="array" ref="P743">_xlfn.IFS(Table1[[#This Row],[New_Sales]]&gt;=2000,"A",Table1[[#This Row],[New_Sales]]&gt;=1000,"B",Table1[[#This Row],[New_Sales]]&gt;=500,"C",Table1[[#This Row],[New_Sales]]&gt;=100,"D",Table1[[#This Row],[New_Sales]]&lt;100,"E")</f>
        <v>D</v>
      </c>
    </row>
    <row r="744" spans="1:16">
      <c r="A744" s="12">
        <v>743</v>
      </c>
      <c r="B744" s="12" t="s">
        <v>80</v>
      </c>
      <c r="C744" s="12" t="s">
        <v>67</v>
      </c>
      <c r="D744" s="12" t="s">
        <v>105</v>
      </c>
      <c r="E744" s="12" t="s">
        <v>106</v>
      </c>
      <c r="F744" s="12" t="s">
        <v>77</v>
      </c>
      <c r="G744" s="12" t="str">
        <f>VLOOKUP(Table1[[#This Row],[Category]],Code!$C$2:$D$5,2,0)</f>
        <v>O-102</v>
      </c>
      <c r="H744" s="12" t="s">
        <v>251</v>
      </c>
      <c r="I744" s="12" t="s">
        <v>639</v>
      </c>
      <c r="J744" s="12">
        <v>5</v>
      </c>
      <c r="K744" s="12">
        <v>0.2</v>
      </c>
      <c r="L744" s="13">
        <v>-10.948000000000002</v>
      </c>
      <c r="M744" s="12">
        <f>Table1[[#This Row],[Sales]]*Table1[[#This Row],[Discount]]</f>
        <v>10.304000000000002</v>
      </c>
      <c r="N744" s="12">
        <v>51.52000000000001</v>
      </c>
      <c r="O744" s="12">
        <f>Table1[[#This Row],[Quantity]]*$N$1</f>
        <v>750</v>
      </c>
      <c r="P744" s="12" t="str" cm="1">
        <f t="array" ref="P744">_xlfn.IFS(Table1[[#This Row],[New_Sales]]&gt;=2000,"A",Table1[[#This Row],[New_Sales]]&gt;=1000,"B",Table1[[#This Row],[New_Sales]]&gt;=500,"C",Table1[[#This Row],[New_Sales]]&gt;=100,"D",Table1[[#This Row],[New_Sales]]&lt;100,"E")</f>
        <v>C</v>
      </c>
    </row>
    <row r="745" spans="1:16">
      <c r="A745" s="12">
        <v>744</v>
      </c>
      <c r="B745" s="12" t="s">
        <v>80</v>
      </c>
      <c r="C745" s="12" t="s">
        <v>67</v>
      </c>
      <c r="D745" s="12" t="s">
        <v>105</v>
      </c>
      <c r="E745" s="12" t="s">
        <v>106</v>
      </c>
      <c r="F745" s="12" t="s">
        <v>77</v>
      </c>
      <c r="G745" s="12" t="str">
        <f>VLOOKUP(Table1[[#This Row],[Category]],Code!$C$2:$D$5,2,0)</f>
        <v>O-102</v>
      </c>
      <c r="H745" s="12" t="s">
        <v>100</v>
      </c>
      <c r="I745" s="12" t="s">
        <v>375</v>
      </c>
      <c r="J745" s="12">
        <v>1</v>
      </c>
      <c r="K745" s="12">
        <v>0.2</v>
      </c>
      <c r="L745" s="13">
        <v>1.1465999999999998</v>
      </c>
      <c r="M745" s="12">
        <f>Table1[[#This Row],[Sales]]*Table1[[#This Row],[Discount]]</f>
        <v>0.70560000000000012</v>
      </c>
      <c r="N745" s="12">
        <v>3.5280000000000005</v>
      </c>
      <c r="O745" s="12">
        <f>Table1[[#This Row],[Quantity]]*$N$1</f>
        <v>150</v>
      </c>
      <c r="P745" s="12" t="str" cm="1">
        <f t="array" ref="P745">_xlfn.IFS(Table1[[#This Row],[New_Sales]]&gt;=2000,"A",Table1[[#This Row],[New_Sales]]&gt;=1000,"B",Table1[[#This Row],[New_Sales]]&gt;=500,"C",Table1[[#This Row],[New_Sales]]&gt;=100,"D",Table1[[#This Row],[New_Sales]]&lt;100,"E")</f>
        <v>D</v>
      </c>
    </row>
    <row r="746" spans="1:16">
      <c r="A746" s="12">
        <v>745</v>
      </c>
      <c r="B746" s="12" t="s">
        <v>80</v>
      </c>
      <c r="C746" s="12" t="s">
        <v>67</v>
      </c>
      <c r="D746" s="12" t="s">
        <v>105</v>
      </c>
      <c r="E746" s="12" t="s">
        <v>106</v>
      </c>
      <c r="F746" s="12" t="s">
        <v>77</v>
      </c>
      <c r="G746" s="12" t="str">
        <f>VLOOKUP(Table1[[#This Row],[Category]],Code!$C$2:$D$5,2,0)</f>
        <v>O-102</v>
      </c>
      <c r="H746" s="12" t="s">
        <v>100</v>
      </c>
      <c r="I746" s="12" t="s">
        <v>743</v>
      </c>
      <c r="J746" s="12">
        <v>1</v>
      </c>
      <c r="K746" s="12">
        <v>0.2</v>
      </c>
      <c r="L746" s="13">
        <v>1.6762000000000001</v>
      </c>
      <c r="M746" s="12">
        <f>Table1[[#This Row],[Sales]]*Table1[[#This Row],[Discount]]</f>
        <v>0.92480000000000018</v>
      </c>
      <c r="N746" s="12">
        <v>4.6240000000000006</v>
      </c>
      <c r="O746" s="12">
        <f>Table1[[#This Row],[Quantity]]*$N$1</f>
        <v>150</v>
      </c>
      <c r="P746" s="12" t="str" cm="1">
        <f t="array" ref="P746">_xlfn.IFS(Table1[[#This Row],[New_Sales]]&gt;=2000,"A",Table1[[#This Row],[New_Sales]]&gt;=1000,"B",Table1[[#This Row],[New_Sales]]&gt;=500,"C",Table1[[#This Row],[New_Sales]]&gt;=100,"D",Table1[[#This Row],[New_Sales]]&lt;100,"E")</f>
        <v>D</v>
      </c>
    </row>
    <row r="747" spans="1:16">
      <c r="A747" s="12">
        <v>746</v>
      </c>
      <c r="B747" s="12" t="s">
        <v>80</v>
      </c>
      <c r="C747" s="12" t="s">
        <v>67</v>
      </c>
      <c r="D747" s="12" t="s">
        <v>105</v>
      </c>
      <c r="E747" s="12" t="s">
        <v>106</v>
      </c>
      <c r="F747" s="12" t="s">
        <v>77</v>
      </c>
      <c r="G747" s="12" t="str">
        <f>VLOOKUP(Table1[[#This Row],[Category]],Code!$C$2:$D$5,2,0)</f>
        <v>O-102</v>
      </c>
      <c r="H747" s="12" t="s">
        <v>251</v>
      </c>
      <c r="I747" s="12" t="s">
        <v>744</v>
      </c>
      <c r="J747" s="12">
        <v>4</v>
      </c>
      <c r="K747" s="12">
        <v>0.2</v>
      </c>
      <c r="L747" s="13">
        <v>6.2063999999999897</v>
      </c>
      <c r="M747" s="12">
        <f>Table1[[#This Row],[Sales]]*Table1[[#This Row],[Discount]]</f>
        <v>11.0336</v>
      </c>
      <c r="N747" s="12">
        <v>55.167999999999999</v>
      </c>
      <c r="O747" s="12">
        <f>Table1[[#This Row],[Quantity]]*$N$1</f>
        <v>600</v>
      </c>
      <c r="P747" s="12" t="str" cm="1">
        <f t="array" ref="P747">_xlfn.IFS(Table1[[#This Row],[New_Sales]]&gt;=2000,"A",Table1[[#This Row],[New_Sales]]&gt;=1000,"B",Table1[[#This Row],[New_Sales]]&gt;=500,"C",Table1[[#This Row],[New_Sales]]&gt;=100,"D",Table1[[#This Row],[New_Sales]]&lt;100,"E")</f>
        <v>C</v>
      </c>
    </row>
    <row r="748" spans="1:16">
      <c r="A748" s="12">
        <v>747</v>
      </c>
      <c r="B748" s="12" t="s">
        <v>454</v>
      </c>
      <c r="C748" s="12" t="s">
        <v>74</v>
      </c>
      <c r="D748" s="12" t="s">
        <v>75</v>
      </c>
      <c r="E748" s="12" t="s">
        <v>76</v>
      </c>
      <c r="F748" s="12" t="s">
        <v>70</v>
      </c>
      <c r="G748" s="12" t="str">
        <f>VLOOKUP(Table1[[#This Row],[Category]],Code!$C$2:$D$5,2,0)</f>
        <v>F-101</v>
      </c>
      <c r="H748" s="12" t="s">
        <v>82</v>
      </c>
      <c r="I748" s="12" t="s">
        <v>349</v>
      </c>
      <c r="J748" s="12">
        <v>10</v>
      </c>
      <c r="K748" s="12">
        <v>0.2</v>
      </c>
      <c r="L748" s="13">
        <v>-28.355999999999952</v>
      </c>
      <c r="M748" s="12">
        <f>Table1[[#This Row],[Sales]]*Table1[[#This Row],[Discount]]</f>
        <v>113.42400000000001</v>
      </c>
      <c r="N748" s="12">
        <v>567.12</v>
      </c>
      <c r="O748" s="12">
        <f>Table1[[#This Row],[Quantity]]*$N$1</f>
        <v>1500</v>
      </c>
      <c r="P748" s="12" t="str" cm="1">
        <f t="array" ref="P748">_xlfn.IFS(Table1[[#This Row],[New_Sales]]&gt;=2000,"A",Table1[[#This Row],[New_Sales]]&gt;=1000,"B",Table1[[#This Row],[New_Sales]]&gt;=500,"C",Table1[[#This Row],[New_Sales]]&gt;=100,"D",Table1[[#This Row],[New_Sales]]&lt;100,"E")</f>
        <v>B</v>
      </c>
    </row>
    <row r="749" spans="1:16">
      <c r="A749" s="12">
        <v>748</v>
      </c>
      <c r="B749" s="12" t="s">
        <v>454</v>
      </c>
      <c r="C749" s="12" t="s">
        <v>74</v>
      </c>
      <c r="D749" s="12" t="s">
        <v>75</v>
      </c>
      <c r="E749" s="12" t="s">
        <v>76</v>
      </c>
      <c r="F749" s="12" t="s">
        <v>77</v>
      </c>
      <c r="G749" s="12" t="str">
        <f>VLOOKUP(Table1[[#This Row],[Category]],Code!$C$2:$D$5,2,0)</f>
        <v>O-102</v>
      </c>
      <c r="H749" s="12" t="s">
        <v>84</v>
      </c>
      <c r="I749" s="12" t="s">
        <v>567</v>
      </c>
      <c r="J749" s="12">
        <v>4</v>
      </c>
      <c r="K749" s="12">
        <v>0</v>
      </c>
      <c r="L749" s="13">
        <v>7.1863999999999919</v>
      </c>
      <c r="M749" s="12">
        <f>Table1[[#This Row],[Sales]]*Table1[[#This Row],[Discount]]</f>
        <v>0</v>
      </c>
      <c r="N749" s="12">
        <v>359.32</v>
      </c>
      <c r="O749" s="12">
        <f>Table1[[#This Row],[Quantity]]*$N$1</f>
        <v>600</v>
      </c>
      <c r="P749" s="12" t="str" cm="1">
        <f t="array" ref="P749">_xlfn.IFS(Table1[[#This Row],[New_Sales]]&gt;=2000,"A",Table1[[#This Row],[New_Sales]]&gt;=1000,"B",Table1[[#This Row],[New_Sales]]&gt;=500,"C",Table1[[#This Row],[New_Sales]]&gt;=100,"D",Table1[[#This Row],[New_Sales]]&lt;100,"E")</f>
        <v>C</v>
      </c>
    </row>
    <row r="750" spans="1:16">
      <c r="A750" s="12">
        <v>749</v>
      </c>
      <c r="B750" s="12" t="s">
        <v>66</v>
      </c>
      <c r="C750" s="12" t="s">
        <v>67</v>
      </c>
      <c r="D750" s="12" t="s">
        <v>141</v>
      </c>
      <c r="E750" s="12" t="s">
        <v>106</v>
      </c>
      <c r="F750" s="12" t="s">
        <v>90</v>
      </c>
      <c r="G750" s="12" t="str">
        <f>VLOOKUP(Table1[[#This Row],[Category]],Code!$C$2:$D$5,2,0)</f>
        <v>T-103</v>
      </c>
      <c r="H750" s="12" t="s">
        <v>91</v>
      </c>
      <c r="I750" s="12" t="s">
        <v>745</v>
      </c>
      <c r="J750" s="12">
        <v>1</v>
      </c>
      <c r="K750" s="12">
        <v>0.2</v>
      </c>
      <c r="L750" s="13">
        <v>0.89939999999999909</v>
      </c>
      <c r="M750" s="12">
        <f>Table1[[#This Row],[Sales]]*Table1[[#This Row],[Discount]]</f>
        <v>2.3984000000000005</v>
      </c>
      <c r="N750" s="12">
        <v>11.992000000000001</v>
      </c>
      <c r="O750" s="12">
        <f>Table1[[#This Row],[Quantity]]*$N$1</f>
        <v>150</v>
      </c>
      <c r="P750" s="12" t="str" cm="1">
        <f t="array" ref="P750">_xlfn.IFS(Table1[[#This Row],[New_Sales]]&gt;=2000,"A",Table1[[#This Row],[New_Sales]]&gt;=1000,"B",Table1[[#This Row],[New_Sales]]&gt;=500,"C",Table1[[#This Row],[New_Sales]]&gt;=100,"D",Table1[[#This Row],[New_Sales]]&lt;100,"E")</f>
        <v>D</v>
      </c>
    </row>
    <row r="751" spans="1:16">
      <c r="A751" s="12">
        <v>750</v>
      </c>
      <c r="B751" s="12" t="s">
        <v>80</v>
      </c>
      <c r="C751" s="12" t="s">
        <v>67</v>
      </c>
      <c r="D751" s="12" t="s">
        <v>148</v>
      </c>
      <c r="E751" s="12" t="s">
        <v>106</v>
      </c>
      <c r="F751" s="12" t="s">
        <v>77</v>
      </c>
      <c r="G751" s="12" t="str">
        <f>VLOOKUP(Table1[[#This Row],[Category]],Code!$C$2:$D$5,2,0)</f>
        <v>O-102</v>
      </c>
      <c r="H751" s="12" t="s">
        <v>93</v>
      </c>
      <c r="I751" s="12" t="s">
        <v>746</v>
      </c>
      <c r="J751" s="12">
        <v>3</v>
      </c>
      <c r="K751" s="12">
        <v>0</v>
      </c>
      <c r="L751" s="13">
        <v>26.702999999999999</v>
      </c>
      <c r="M751" s="12">
        <f>Table1[[#This Row],[Sales]]*Table1[[#This Row],[Discount]]</f>
        <v>0</v>
      </c>
      <c r="N751" s="12">
        <v>58.050000000000004</v>
      </c>
      <c r="O751" s="12">
        <f>Table1[[#This Row],[Quantity]]*$N$1</f>
        <v>450</v>
      </c>
      <c r="P751" s="12" t="str" cm="1">
        <f t="array" ref="P751">_xlfn.IFS(Table1[[#This Row],[New_Sales]]&gt;=2000,"A",Table1[[#This Row],[New_Sales]]&gt;=1000,"B",Table1[[#This Row],[New_Sales]]&gt;=500,"C",Table1[[#This Row],[New_Sales]]&gt;=100,"D",Table1[[#This Row],[New_Sales]]&lt;100,"E")</f>
        <v>D</v>
      </c>
    </row>
    <row r="752" spans="1:16">
      <c r="A752" s="12">
        <v>751</v>
      </c>
      <c r="B752" s="12" t="s">
        <v>80</v>
      </c>
      <c r="C752" s="12" t="s">
        <v>67</v>
      </c>
      <c r="D752" s="12" t="s">
        <v>148</v>
      </c>
      <c r="E752" s="12" t="s">
        <v>106</v>
      </c>
      <c r="F752" s="12" t="s">
        <v>70</v>
      </c>
      <c r="G752" s="12" t="str">
        <f>VLOOKUP(Table1[[#This Row],[Category]],Code!$C$2:$D$5,2,0)</f>
        <v>F-101</v>
      </c>
      <c r="H752" s="12" t="s">
        <v>86</v>
      </c>
      <c r="I752" s="12" t="s">
        <v>747</v>
      </c>
      <c r="J752" s="12">
        <v>11</v>
      </c>
      <c r="K752" s="12">
        <v>0</v>
      </c>
      <c r="L752" s="13">
        <v>56.7864</v>
      </c>
      <c r="M752" s="12">
        <f>Table1[[#This Row],[Sales]]*Table1[[#This Row],[Discount]]</f>
        <v>0</v>
      </c>
      <c r="N752" s="12">
        <v>157.74</v>
      </c>
      <c r="O752" s="12">
        <f>Table1[[#This Row],[Quantity]]*$N$1</f>
        <v>1650</v>
      </c>
      <c r="P752" s="12" t="str" cm="1">
        <f t="array" ref="P752">_xlfn.IFS(Table1[[#This Row],[New_Sales]]&gt;=2000,"A",Table1[[#This Row],[New_Sales]]&gt;=1000,"B",Table1[[#This Row],[New_Sales]]&gt;=500,"C",Table1[[#This Row],[New_Sales]]&gt;=100,"D",Table1[[#This Row],[New_Sales]]&lt;100,"E")</f>
        <v>B</v>
      </c>
    </row>
    <row r="753" spans="1:16">
      <c r="A753" s="12">
        <v>752</v>
      </c>
      <c r="B753" s="12" t="s">
        <v>80</v>
      </c>
      <c r="C753" s="12" t="s">
        <v>67</v>
      </c>
      <c r="D753" s="12" t="s">
        <v>148</v>
      </c>
      <c r="E753" s="12" t="s">
        <v>106</v>
      </c>
      <c r="F753" s="12" t="s">
        <v>77</v>
      </c>
      <c r="G753" s="12" t="str">
        <f>VLOOKUP(Table1[[#This Row],[Category]],Code!$C$2:$D$5,2,0)</f>
        <v>O-102</v>
      </c>
      <c r="H753" s="12" t="s">
        <v>88</v>
      </c>
      <c r="I753" s="12" t="s">
        <v>490</v>
      </c>
      <c r="J753" s="12">
        <v>7</v>
      </c>
      <c r="K753" s="12">
        <v>0</v>
      </c>
      <c r="L753" s="13">
        <v>22.792000000000002</v>
      </c>
      <c r="M753" s="12">
        <f>Table1[[#This Row],[Sales]]*Table1[[#This Row],[Discount]]</f>
        <v>0</v>
      </c>
      <c r="N753" s="12">
        <v>56.980000000000004</v>
      </c>
      <c r="O753" s="12">
        <f>Table1[[#This Row],[Quantity]]*$N$1</f>
        <v>1050</v>
      </c>
      <c r="P753" s="12" t="str" cm="1">
        <f t="array" ref="P753">_xlfn.IFS(Table1[[#This Row],[New_Sales]]&gt;=2000,"A",Table1[[#This Row],[New_Sales]]&gt;=1000,"B",Table1[[#This Row],[New_Sales]]&gt;=500,"C",Table1[[#This Row],[New_Sales]]&gt;=100,"D",Table1[[#This Row],[New_Sales]]&lt;100,"E")</f>
        <v>B</v>
      </c>
    </row>
    <row r="754" spans="1:16">
      <c r="A754" s="12">
        <v>753</v>
      </c>
      <c r="B754" s="12" t="s">
        <v>80</v>
      </c>
      <c r="C754" s="12" t="s">
        <v>67</v>
      </c>
      <c r="D754" s="12" t="s">
        <v>148</v>
      </c>
      <c r="E754" s="12" t="s">
        <v>106</v>
      </c>
      <c r="F754" s="12" t="s">
        <v>77</v>
      </c>
      <c r="G754" s="12" t="str">
        <f>VLOOKUP(Table1[[#This Row],[Category]],Code!$C$2:$D$5,2,0)</f>
        <v>O-102</v>
      </c>
      <c r="H754" s="12" t="s">
        <v>93</v>
      </c>
      <c r="I754" s="12" t="s">
        <v>748</v>
      </c>
      <c r="J754" s="12">
        <v>1</v>
      </c>
      <c r="K754" s="12">
        <v>0</v>
      </c>
      <c r="L754" s="13">
        <v>1.4112</v>
      </c>
      <c r="M754" s="12">
        <f>Table1[[#This Row],[Sales]]*Table1[[#This Row],[Discount]]</f>
        <v>0</v>
      </c>
      <c r="N754" s="12">
        <v>2.88</v>
      </c>
      <c r="O754" s="12">
        <f>Table1[[#This Row],[Quantity]]*$N$1</f>
        <v>150</v>
      </c>
      <c r="P754" s="12" t="str" cm="1">
        <f t="array" ref="P754">_xlfn.IFS(Table1[[#This Row],[New_Sales]]&gt;=2000,"A",Table1[[#This Row],[New_Sales]]&gt;=1000,"B",Table1[[#This Row],[New_Sales]]&gt;=500,"C",Table1[[#This Row],[New_Sales]]&gt;=100,"D",Table1[[#This Row],[New_Sales]]&lt;100,"E")</f>
        <v>D</v>
      </c>
    </row>
    <row r="755" spans="1:16">
      <c r="A755" s="12">
        <v>754</v>
      </c>
      <c r="B755" s="12" t="s">
        <v>134</v>
      </c>
      <c r="C755" s="12" t="s">
        <v>74</v>
      </c>
      <c r="D755" s="12" t="s">
        <v>75</v>
      </c>
      <c r="E755" s="12" t="s">
        <v>76</v>
      </c>
      <c r="F755" s="12" t="s">
        <v>90</v>
      </c>
      <c r="G755" s="12" t="str">
        <f>VLOOKUP(Table1[[#This Row],[Category]],Code!$C$2:$D$5,2,0)</f>
        <v>T-103</v>
      </c>
      <c r="H755" s="12" t="s">
        <v>431</v>
      </c>
      <c r="I755" s="12" t="s">
        <v>749</v>
      </c>
      <c r="J755" s="12">
        <v>3</v>
      </c>
      <c r="K755" s="12">
        <v>0.2</v>
      </c>
      <c r="L755" s="13">
        <v>374.99249999999995</v>
      </c>
      <c r="M755" s="12">
        <f>Table1[[#This Row],[Sales]]*Table1[[#This Row],[Discount]]</f>
        <v>239.99520000000004</v>
      </c>
      <c r="N755" s="12">
        <v>1199.9760000000001</v>
      </c>
      <c r="O755" s="12">
        <f>Table1[[#This Row],[Quantity]]*$N$1</f>
        <v>450</v>
      </c>
      <c r="P755" s="12" t="str" cm="1">
        <f t="array" ref="P755">_xlfn.IFS(Table1[[#This Row],[New_Sales]]&gt;=2000,"A",Table1[[#This Row],[New_Sales]]&gt;=1000,"B",Table1[[#This Row],[New_Sales]]&gt;=500,"C",Table1[[#This Row],[New_Sales]]&gt;=100,"D",Table1[[#This Row],[New_Sales]]&lt;100,"E")</f>
        <v>D</v>
      </c>
    </row>
    <row r="756" spans="1:16">
      <c r="A756" s="12">
        <v>755</v>
      </c>
      <c r="B756" s="12" t="s">
        <v>80</v>
      </c>
      <c r="C756" s="12" t="s">
        <v>67</v>
      </c>
      <c r="D756" s="12" t="s">
        <v>75</v>
      </c>
      <c r="E756" s="12" t="s">
        <v>76</v>
      </c>
      <c r="F756" s="12" t="s">
        <v>70</v>
      </c>
      <c r="G756" s="12" t="str">
        <f>VLOOKUP(Table1[[#This Row],[Category]],Code!$C$2:$D$5,2,0)</f>
        <v>F-101</v>
      </c>
      <c r="H756" s="12" t="s">
        <v>86</v>
      </c>
      <c r="I756" s="12" t="s">
        <v>694</v>
      </c>
      <c r="J756" s="12">
        <v>4</v>
      </c>
      <c r="K756" s="12">
        <v>0</v>
      </c>
      <c r="L756" s="13">
        <v>28.7712</v>
      </c>
      <c r="M756" s="12">
        <f>Table1[[#This Row],[Sales]]*Table1[[#This Row],[Discount]]</f>
        <v>0</v>
      </c>
      <c r="N756" s="12">
        <v>79.92</v>
      </c>
      <c r="O756" s="12">
        <f>Table1[[#This Row],[Quantity]]*$N$1</f>
        <v>600</v>
      </c>
      <c r="P756" s="12" t="str" cm="1">
        <f t="array" ref="P756">_xlfn.IFS(Table1[[#This Row],[New_Sales]]&gt;=2000,"A",Table1[[#This Row],[New_Sales]]&gt;=1000,"B",Table1[[#This Row],[New_Sales]]&gt;=500,"C",Table1[[#This Row],[New_Sales]]&gt;=100,"D",Table1[[#This Row],[New_Sales]]&lt;100,"E")</f>
        <v>C</v>
      </c>
    </row>
    <row r="757" spans="1:16">
      <c r="A757" s="12">
        <v>756</v>
      </c>
      <c r="B757" s="12" t="s">
        <v>80</v>
      </c>
      <c r="C757" s="12" t="s">
        <v>74</v>
      </c>
      <c r="D757" s="12" t="s">
        <v>81</v>
      </c>
      <c r="E757" s="12" t="s">
        <v>69</v>
      </c>
      <c r="F757" s="12" t="s">
        <v>70</v>
      </c>
      <c r="G757" s="12" t="str">
        <f>VLOOKUP(Table1[[#This Row],[Category]],Code!$C$2:$D$5,2,0)</f>
        <v>F-101</v>
      </c>
      <c r="H757" s="12" t="s">
        <v>82</v>
      </c>
      <c r="I757" s="12" t="s">
        <v>750</v>
      </c>
      <c r="J757" s="12">
        <v>4</v>
      </c>
      <c r="K757" s="12">
        <v>0.45</v>
      </c>
      <c r="L757" s="13">
        <v>-167.3184</v>
      </c>
      <c r="M757" s="12">
        <f>Table1[[#This Row],[Sales]]*Table1[[#This Row],[Discount]]</f>
        <v>172.5471</v>
      </c>
      <c r="N757" s="12">
        <v>383.43799999999999</v>
      </c>
      <c r="O757" s="12">
        <f>Table1[[#This Row],[Quantity]]*$N$1</f>
        <v>600</v>
      </c>
      <c r="P757" s="12" t="str" cm="1">
        <f t="array" ref="P757">_xlfn.IFS(Table1[[#This Row],[New_Sales]]&gt;=2000,"A",Table1[[#This Row],[New_Sales]]&gt;=1000,"B",Table1[[#This Row],[New_Sales]]&gt;=500,"C",Table1[[#This Row],[New_Sales]]&gt;=100,"D",Table1[[#This Row],[New_Sales]]&lt;100,"E")</f>
        <v>C</v>
      </c>
    </row>
    <row r="758" spans="1:16">
      <c r="A758" s="12">
        <v>757</v>
      </c>
      <c r="B758" s="12" t="s">
        <v>80</v>
      </c>
      <c r="C758" s="12" t="s">
        <v>67</v>
      </c>
      <c r="D758" s="12" t="s">
        <v>145</v>
      </c>
      <c r="E758" s="12" t="s">
        <v>106</v>
      </c>
      <c r="F758" s="12" t="s">
        <v>77</v>
      </c>
      <c r="G758" s="12" t="str">
        <f>VLOOKUP(Table1[[#This Row],[Category]],Code!$C$2:$D$5,2,0)</f>
        <v>O-102</v>
      </c>
      <c r="H758" s="12" t="s">
        <v>84</v>
      </c>
      <c r="I758" s="12" t="s">
        <v>710</v>
      </c>
      <c r="J758" s="12">
        <v>2</v>
      </c>
      <c r="K758" s="12">
        <v>0</v>
      </c>
      <c r="L758" s="13">
        <v>6.8767999999999994</v>
      </c>
      <c r="M758" s="12">
        <f>Table1[[#This Row],[Sales]]*Table1[[#This Row],[Discount]]</f>
        <v>0</v>
      </c>
      <c r="N758" s="12">
        <v>24.56</v>
      </c>
      <c r="O758" s="12">
        <f>Table1[[#This Row],[Quantity]]*$N$1</f>
        <v>300</v>
      </c>
      <c r="P758" s="12" t="str" cm="1">
        <f t="array" ref="P758">_xlfn.IFS(Table1[[#This Row],[New_Sales]]&gt;=2000,"A",Table1[[#This Row],[New_Sales]]&gt;=1000,"B",Table1[[#This Row],[New_Sales]]&gt;=500,"C",Table1[[#This Row],[New_Sales]]&gt;=100,"D",Table1[[#This Row],[New_Sales]]&lt;100,"E")</f>
        <v>D</v>
      </c>
    </row>
    <row r="759" spans="1:16">
      <c r="A759" s="12">
        <v>758</v>
      </c>
      <c r="B759" s="12" t="s">
        <v>80</v>
      </c>
      <c r="C759" s="12" t="s">
        <v>67</v>
      </c>
      <c r="D759" s="12" t="s">
        <v>145</v>
      </c>
      <c r="E759" s="12" t="s">
        <v>106</v>
      </c>
      <c r="F759" s="12" t="s">
        <v>90</v>
      </c>
      <c r="G759" s="12" t="str">
        <f>VLOOKUP(Table1[[#This Row],[Category]],Code!$C$2:$D$5,2,0)</f>
        <v>T-103</v>
      </c>
      <c r="H759" s="12" t="s">
        <v>123</v>
      </c>
      <c r="I759" s="12" t="s">
        <v>672</v>
      </c>
      <c r="J759" s="12">
        <v>4</v>
      </c>
      <c r="K759" s="12">
        <v>0</v>
      </c>
      <c r="L759" s="13">
        <v>47.92</v>
      </c>
      <c r="M759" s="12">
        <f>Table1[[#This Row],[Sales]]*Table1[[#This Row],[Discount]]</f>
        <v>0</v>
      </c>
      <c r="N759" s="12">
        <v>119.8</v>
      </c>
      <c r="O759" s="12">
        <f>Table1[[#This Row],[Quantity]]*$N$1</f>
        <v>600</v>
      </c>
      <c r="P759" s="12" t="str" cm="1">
        <f t="array" ref="P759">_xlfn.IFS(Table1[[#This Row],[New_Sales]]&gt;=2000,"A",Table1[[#This Row],[New_Sales]]&gt;=1000,"B",Table1[[#This Row],[New_Sales]]&gt;=500,"C",Table1[[#This Row],[New_Sales]]&gt;=100,"D",Table1[[#This Row],[New_Sales]]&lt;100,"E")</f>
        <v>C</v>
      </c>
    </row>
    <row r="760" spans="1:16">
      <c r="A760" s="12">
        <v>759</v>
      </c>
      <c r="B760" s="12" t="s">
        <v>80</v>
      </c>
      <c r="C760" s="12" t="s">
        <v>74</v>
      </c>
      <c r="D760" s="12" t="s">
        <v>158</v>
      </c>
      <c r="E760" s="12" t="s">
        <v>120</v>
      </c>
      <c r="F760" s="12" t="s">
        <v>77</v>
      </c>
      <c r="G760" s="12" t="str">
        <f>VLOOKUP(Table1[[#This Row],[Category]],Code!$C$2:$D$5,2,0)</f>
        <v>O-102</v>
      </c>
      <c r="H760" s="12" t="s">
        <v>93</v>
      </c>
      <c r="I760" s="12" t="s">
        <v>654</v>
      </c>
      <c r="J760" s="12">
        <v>3</v>
      </c>
      <c r="K760" s="12">
        <v>0.2</v>
      </c>
      <c r="L760" s="13">
        <v>4.2665999999999986</v>
      </c>
      <c r="M760" s="12">
        <f>Table1[[#This Row],[Sales]]*Table1[[#This Row],[Discount]]</f>
        <v>2.6256000000000004</v>
      </c>
      <c r="N760" s="12">
        <v>13.128</v>
      </c>
      <c r="O760" s="12">
        <f>Table1[[#This Row],[Quantity]]*$N$1</f>
        <v>450</v>
      </c>
      <c r="P760" s="12" t="str" cm="1">
        <f t="array" ref="P760">_xlfn.IFS(Table1[[#This Row],[New_Sales]]&gt;=2000,"A",Table1[[#This Row],[New_Sales]]&gt;=1000,"B",Table1[[#This Row],[New_Sales]]&gt;=500,"C",Table1[[#This Row],[New_Sales]]&gt;=100,"D",Table1[[#This Row],[New_Sales]]&lt;100,"E")</f>
        <v>D</v>
      </c>
    </row>
    <row r="761" spans="1:16">
      <c r="A761" s="12">
        <v>760</v>
      </c>
      <c r="B761" s="12" t="s">
        <v>80</v>
      </c>
      <c r="C761" s="12" t="s">
        <v>74</v>
      </c>
      <c r="D761" s="12" t="s">
        <v>109</v>
      </c>
      <c r="E761" s="12" t="s">
        <v>106</v>
      </c>
      <c r="F761" s="12" t="s">
        <v>77</v>
      </c>
      <c r="G761" s="12" t="str">
        <f>VLOOKUP(Table1[[#This Row],[Category]],Code!$C$2:$D$5,2,0)</f>
        <v>O-102</v>
      </c>
      <c r="H761" s="12" t="s">
        <v>100</v>
      </c>
      <c r="I761" s="12" t="s">
        <v>696</v>
      </c>
      <c r="J761" s="12">
        <v>4</v>
      </c>
      <c r="K761" s="12">
        <v>0</v>
      </c>
      <c r="L761" s="13">
        <v>10.223999999999998</v>
      </c>
      <c r="M761" s="12">
        <f>Table1[[#This Row],[Sales]]*Table1[[#This Row],[Discount]]</f>
        <v>0</v>
      </c>
      <c r="N761" s="12">
        <v>22.72</v>
      </c>
      <c r="O761" s="12">
        <f>Table1[[#This Row],[Quantity]]*$N$1</f>
        <v>600</v>
      </c>
      <c r="P761" s="12" t="str" cm="1">
        <f t="array" ref="P761">_xlfn.IFS(Table1[[#This Row],[New_Sales]]&gt;=2000,"A",Table1[[#This Row],[New_Sales]]&gt;=1000,"B",Table1[[#This Row],[New_Sales]]&gt;=500,"C",Table1[[#This Row],[New_Sales]]&gt;=100,"D",Table1[[#This Row],[New_Sales]]&lt;100,"E")</f>
        <v>C</v>
      </c>
    </row>
    <row r="762" spans="1:16">
      <c r="A762" s="12">
        <v>761</v>
      </c>
      <c r="B762" s="12" t="s">
        <v>80</v>
      </c>
      <c r="C762" s="12" t="s">
        <v>67</v>
      </c>
      <c r="D762" s="12" t="s">
        <v>75</v>
      </c>
      <c r="E762" s="12" t="s">
        <v>76</v>
      </c>
      <c r="F762" s="12" t="s">
        <v>77</v>
      </c>
      <c r="G762" s="12" t="str">
        <f>VLOOKUP(Table1[[#This Row],[Category]],Code!$C$2:$D$5,2,0)</f>
        <v>O-102</v>
      </c>
      <c r="H762" s="12" t="s">
        <v>100</v>
      </c>
      <c r="I762" s="12" t="s">
        <v>624</v>
      </c>
      <c r="J762" s="12">
        <v>9</v>
      </c>
      <c r="K762" s="12">
        <v>0</v>
      </c>
      <c r="L762" s="13">
        <v>27.993600000000001</v>
      </c>
      <c r="M762" s="12">
        <f>Table1[[#This Row],[Sales]]*Table1[[#This Row],[Discount]]</f>
        <v>0</v>
      </c>
      <c r="N762" s="12">
        <v>58.320000000000007</v>
      </c>
      <c r="O762" s="12">
        <f>Table1[[#This Row],[Quantity]]*$N$1</f>
        <v>1350</v>
      </c>
      <c r="P762" s="12" t="str" cm="1">
        <f t="array" ref="P762">_xlfn.IFS(Table1[[#This Row],[New_Sales]]&gt;=2000,"A",Table1[[#This Row],[New_Sales]]&gt;=1000,"B",Table1[[#This Row],[New_Sales]]&gt;=500,"C",Table1[[#This Row],[New_Sales]]&gt;=100,"D",Table1[[#This Row],[New_Sales]]&lt;100,"E")</f>
        <v>B</v>
      </c>
    </row>
    <row r="763" spans="1:16">
      <c r="A763" s="12">
        <v>762</v>
      </c>
      <c r="B763" s="12" t="s">
        <v>80</v>
      </c>
      <c r="C763" s="12" t="s">
        <v>74</v>
      </c>
      <c r="D763" s="12" t="s">
        <v>448</v>
      </c>
      <c r="E763" s="12" t="s">
        <v>69</v>
      </c>
      <c r="F763" s="12" t="s">
        <v>77</v>
      </c>
      <c r="G763" s="12" t="str">
        <f>VLOOKUP(Table1[[#This Row],[Category]],Code!$C$2:$D$5,2,0)</f>
        <v>O-102</v>
      </c>
      <c r="H763" s="12" t="s">
        <v>78</v>
      </c>
      <c r="I763" s="12" t="s">
        <v>751</v>
      </c>
      <c r="J763" s="12">
        <v>3</v>
      </c>
      <c r="K763" s="12">
        <v>0</v>
      </c>
      <c r="L763" s="13">
        <v>5.6993999999999998</v>
      </c>
      <c r="M763" s="12">
        <f>Table1[[#This Row],[Sales]]*Table1[[#This Row],[Discount]]</f>
        <v>0</v>
      </c>
      <c r="N763" s="12">
        <v>12.39</v>
      </c>
      <c r="O763" s="12">
        <f>Table1[[#This Row],[Quantity]]*$N$1</f>
        <v>450</v>
      </c>
      <c r="P763" s="12" t="str" cm="1">
        <f t="array" ref="P763">_xlfn.IFS(Table1[[#This Row],[New_Sales]]&gt;=2000,"A",Table1[[#This Row],[New_Sales]]&gt;=1000,"B",Table1[[#This Row],[New_Sales]]&gt;=500,"C",Table1[[#This Row],[New_Sales]]&gt;=100,"D",Table1[[#This Row],[New_Sales]]&lt;100,"E")</f>
        <v>D</v>
      </c>
    </row>
    <row r="764" spans="1:16">
      <c r="A764" s="12">
        <v>763</v>
      </c>
      <c r="B764" s="12" t="s">
        <v>80</v>
      </c>
      <c r="C764" s="12" t="s">
        <v>67</v>
      </c>
      <c r="D764" s="12" t="s">
        <v>226</v>
      </c>
      <c r="E764" s="12" t="s">
        <v>120</v>
      </c>
      <c r="F764" s="12" t="s">
        <v>90</v>
      </c>
      <c r="G764" s="12" t="str">
        <f>VLOOKUP(Table1[[#This Row],[Category]],Code!$C$2:$D$5,2,0)</f>
        <v>T-103</v>
      </c>
      <c r="H764" s="12" t="s">
        <v>91</v>
      </c>
      <c r="I764" s="12" t="s">
        <v>283</v>
      </c>
      <c r="J764" s="12">
        <v>3</v>
      </c>
      <c r="K764" s="12">
        <v>0.4</v>
      </c>
      <c r="L764" s="13">
        <v>-26.995499999999993</v>
      </c>
      <c r="M764" s="12">
        <f>Table1[[#This Row],[Sales]]*Table1[[#This Row],[Discount]]</f>
        <v>43.192800000000005</v>
      </c>
      <c r="N764" s="12">
        <v>107.982</v>
      </c>
      <c r="O764" s="12">
        <f>Table1[[#This Row],[Quantity]]*$N$1</f>
        <v>450</v>
      </c>
      <c r="P764" s="12" t="str" cm="1">
        <f t="array" ref="P764">_xlfn.IFS(Table1[[#This Row],[New_Sales]]&gt;=2000,"A",Table1[[#This Row],[New_Sales]]&gt;=1000,"B",Table1[[#This Row],[New_Sales]]&gt;=500,"C",Table1[[#This Row],[New_Sales]]&gt;=100,"D",Table1[[#This Row],[New_Sales]]&lt;100,"E")</f>
        <v>D</v>
      </c>
    </row>
    <row r="765" spans="1:16">
      <c r="A765" s="12">
        <v>764</v>
      </c>
      <c r="B765" s="12" t="s">
        <v>66</v>
      </c>
      <c r="C765" s="12" t="s">
        <v>74</v>
      </c>
      <c r="D765" s="12" t="s">
        <v>295</v>
      </c>
      <c r="E765" s="12" t="s">
        <v>69</v>
      </c>
      <c r="F765" s="12" t="s">
        <v>77</v>
      </c>
      <c r="G765" s="12" t="str">
        <f>VLOOKUP(Table1[[#This Row],[Category]],Code!$C$2:$D$5,2,0)</f>
        <v>O-102</v>
      </c>
      <c r="H765" s="12" t="s">
        <v>128</v>
      </c>
      <c r="I765" s="12" t="s">
        <v>274</v>
      </c>
      <c r="J765" s="12">
        <v>2</v>
      </c>
      <c r="K765" s="12">
        <v>0</v>
      </c>
      <c r="L765" s="13">
        <v>5.3391999999999991</v>
      </c>
      <c r="M765" s="12">
        <f>Table1[[#This Row],[Sales]]*Table1[[#This Row],[Discount]]</f>
        <v>0</v>
      </c>
      <c r="N765" s="12">
        <v>11.36</v>
      </c>
      <c r="O765" s="12">
        <f>Table1[[#This Row],[Quantity]]*$N$1</f>
        <v>300</v>
      </c>
      <c r="P765" s="12" t="str" cm="1">
        <f t="array" ref="P765">_xlfn.IFS(Table1[[#This Row],[New_Sales]]&gt;=2000,"A",Table1[[#This Row],[New_Sales]]&gt;=1000,"B",Table1[[#This Row],[New_Sales]]&gt;=500,"C",Table1[[#This Row],[New_Sales]]&gt;=100,"D",Table1[[#This Row],[New_Sales]]&lt;100,"E")</f>
        <v>D</v>
      </c>
    </row>
    <row r="766" spans="1:16">
      <c r="A766" s="12">
        <v>765</v>
      </c>
      <c r="B766" s="12" t="s">
        <v>66</v>
      </c>
      <c r="C766" s="12" t="s">
        <v>74</v>
      </c>
      <c r="D766" s="12" t="s">
        <v>295</v>
      </c>
      <c r="E766" s="12" t="s">
        <v>69</v>
      </c>
      <c r="F766" s="12" t="s">
        <v>77</v>
      </c>
      <c r="G766" s="12" t="str">
        <f>VLOOKUP(Table1[[#This Row],[Category]],Code!$C$2:$D$5,2,0)</f>
        <v>O-102</v>
      </c>
      <c r="H766" s="12" t="s">
        <v>128</v>
      </c>
      <c r="I766" s="12" t="s">
        <v>752</v>
      </c>
      <c r="J766" s="12">
        <v>3</v>
      </c>
      <c r="K766" s="12">
        <v>0</v>
      </c>
      <c r="L766" s="13">
        <v>25.47</v>
      </c>
      <c r="M766" s="12">
        <f>Table1[[#This Row],[Sales]]*Table1[[#This Row],[Discount]]</f>
        <v>0</v>
      </c>
      <c r="N766" s="12">
        <v>50.94</v>
      </c>
      <c r="O766" s="12">
        <f>Table1[[#This Row],[Quantity]]*$N$1</f>
        <v>450</v>
      </c>
      <c r="P766" s="12" t="str" cm="1">
        <f t="array" ref="P766">_xlfn.IFS(Table1[[#This Row],[New_Sales]]&gt;=2000,"A",Table1[[#This Row],[New_Sales]]&gt;=1000,"B",Table1[[#This Row],[New_Sales]]&gt;=500,"C",Table1[[#This Row],[New_Sales]]&gt;=100,"D",Table1[[#This Row],[New_Sales]]&lt;100,"E")</f>
        <v>D</v>
      </c>
    </row>
    <row r="767" spans="1:16">
      <c r="A767" s="12">
        <v>766</v>
      </c>
      <c r="B767" s="12" t="s">
        <v>66</v>
      </c>
      <c r="C767" s="12" t="s">
        <v>74</v>
      </c>
      <c r="D767" s="12" t="s">
        <v>295</v>
      </c>
      <c r="E767" s="12" t="s">
        <v>69</v>
      </c>
      <c r="F767" s="12" t="s">
        <v>90</v>
      </c>
      <c r="G767" s="12" t="str">
        <f>VLOOKUP(Table1[[#This Row],[Category]],Code!$C$2:$D$5,2,0)</f>
        <v>T-103</v>
      </c>
      <c r="H767" s="12" t="s">
        <v>123</v>
      </c>
      <c r="I767" s="12" t="s">
        <v>753</v>
      </c>
      <c r="J767" s="12">
        <v>6</v>
      </c>
      <c r="K767" s="12">
        <v>0</v>
      </c>
      <c r="L767" s="13">
        <v>258.69600000000003</v>
      </c>
      <c r="M767" s="12">
        <f>Table1[[#This Row],[Sales]]*Table1[[#This Row],[Discount]]</f>
        <v>0</v>
      </c>
      <c r="N767" s="12">
        <v>646.74</v>
      </c>
      <c r="O767" s="12">
        <f>Table1[[#This Row],[Quantity]]*$N$1</f>
        <v>900</v>
      </c>
      <c r="P767" s="12" t="str" cm="1">
        <f t="array" ref="P767">_xlfn.IFS(Table1[[#This Row],[New_Sales]]&gt;=2000,"A",Table1[[#This Row],[New_Sales]]&gt;=1000,"B",Table1[[#This Row],[New_Sales]]&gt;=500,"C",Table1[[#This Row],[New_Sales]]&gt;=100,"D",Table1[[#This Row],[New_Sales]]&lt;100,"E")</f>
        <v>C</v>
      </c>
    </row>
    <row r="768" spans="1:16">
      <c r="A768" s="12">
        <v>767</v>
      </c>
      <c r="B768" s="12" t="s">
        <v>66</v>
      </c>
      <c r="C768" s="12" t="s">
        <v>74</v>
      </c>
      <c r="D768" s="12" t="s">
        <v>295</v>
      </c>
      <c r="E768" s="12" t="s">
        <v>69</v>
      </c>
      <c r="F768" s="12" t="s">
        <v>77</v>
      </c>
      <c r="G768" s="12" t="str">
        <f>VLOOKUP(Table1[[#This Row],[Category]],Code!$C$2:$D$5,2,0)</f>
        <v>O-102</v>
      </c>
      <c r="H768" s="12" t="s">
        <v>93</v>
      </c>
      <c r="I768" s="12" t="s">
        <v>754</v>
      </c>
      <c r="J768" s="12">
        <v>3</v>
      </c>
      <c r="K768" s="12">
        <v>0</v>
      </c>
      <c r="L768" s="13">
        <v>2.7071999999999994</v>
      </c>
      <c r="M768" s="12">
        <f>Table1[[#This Row],[Sales]]*Table1[[#This Row],[Discount]]</f>
        <v>0</v>
      </c>
      <c r="N768" s="12">
        <v>5.64</v>
      </c>
      <c r="O768" s="12">
        <f>Table1[[#This Row],[Quantity]]*$N$1</f>
        <v>450</v>
      </c>
      <c r="P768" s="12" t="str" cm="1">
        <f t="array" ref="P768">_xlfn.IFS(Table1[[#This Row],[New_Sales]]&gt;=2000,"A",Table1[[#This Row],[New_Sales]]&gt;=1000,"B",Table1[[#This Row],[New_Sales]]&gt;=500,"C",Table1[[#This Row],[New_Sales]]&gt;=100,"D",Table1[[#This Row],[New_Sales]]&lt;100,"E")</f>
        <v>D</v>
      </c>
    </row>
    <row r="769" spans="1:16">
      <c r="A769" s="12">
        <v>768</v>
      </c>
      <c r="B769" s="12" t="s">
        <v>66</v>
      </c>
      <c r="C769" s="12" t="s">
        <v>74</v>
      </c>
      <c r="D769" s="12" t="s">
        <v>295</v>
      </c>
      <c r="E769" s="12" t="s">
        <v>69</v>
      </c>
      <c r="F769" s="12" t="s">
        <v>77</v>
      </c>
      <c r="G769" s="12" t="str">
        <f>VLOOKUP(Table1[[#This Row],[Category]],Code!$C$2:$D$5,2,0)</f>
        <v>O-102</v>
      </c>
      <c r="H769" s="12" t="s">
        <v>84</v>
      </c>
      <c r="I769" s="12" t="s">
        <v>755</v>
      </c>
      <c r="J769" s="12">
        <v>6</v>
      </c>
      <c r="K769" s="12">
        <v>0</v>
      </c>
      <c r="L769" s="13">
        <v>34.354799999999955</v>
      </c>
      <c r="M769" s="12">
        <f>Table1[[#This Row],[Sales]]*Table1[[#This Row],[Discount]]</f>
        <v>0</v>
      </c>
      <c r="N769" s="12">
        <v>572.58000000000004</v>
      </c>
      <c r="O769" s="12">
        <f>Table1[[#This Row],[Quantity]]*$N$1</f>
        <v>900</v>
      </c>
      <c r="P769" s="12" t="str" cm="1">
        <f t="array" ref="P769">_xlfn.IFS(Table1[[#This Row],[New_Sales]]&gt;=2000,"A",Table1[[#This Row],[New_Sales]]&gt;=1000,"B",Table1[[#This Row],[New_Sales]]&gt;=500,"C",Table1[[#This Row],[New_Sales]]&gt;=100,"D",Table1[[#This Row],[New_Sales]]&lt;100,"E")</f>
        <v>C</v>
      </c>
    </row>
    <row r="770" spans="1:16">
      <c r="A770" s="12">
        <v>769</v>
      </c>
      <c r="B770" s="12" t="s">
        <v>80</v>
      </c>
      <c r="C770" s="12" t="s">
        <v>74</v>
      </c>
      <c r="D770" s="12" t="s">
        <v>81</v>
      </c>
      <c r="E770" s="12" t="s">
        <v>69</v>
      </c>
      <c r="F770" s="12" t="s">
        <v>70</v>
      </c>
      <c r="G770" s="12" t="str">
        <f>VLOOKUP(Table1[[#This Row],[Category]],Code!$C$2:$D$5,2,0)</f>
        <v>F-101</v>
      </c>
      <c r="H770" s="12" t="s">
        <v>86</v>
      </c>
      <c r="I770" s="12" t="s">
        <v>756</v>
      </c>
      <c r="J770" s="12">
        <v>2</v>
      </c>
      <c r="K770" s="12">
        <v>0.2</v>
      </c>
      <c r="L770" s="13">
        <v>23.315999999999988</v>
      </c>
      <c r="M770" s="12">
        <f>Table1[[#This Row],[Sales]]*Table1[[#This Row],[Discount]]</f>
        <v>62.176000000000016</v>
      </c>
      <c r="N770" s="12">
        <v>310.88000000000005</v>
      </c>
      <c r="O770" s="12">
        <f>Table1[[#This Row],[Quantity]]*$N$1</f>
        <v>300</v>
      </c>
      <c r="P770" s="12" t="str" cm="1">
        <f t="array" ref="P770">_xlfn.IFS(Table1[[#This Row],[New_Sales]]&gt;=2000,"A",Table1[[#This Row],[New_Sales]]&gt;=1000,"B",Table1[[#This Row],[New_Sales]]&gt;=500,"C",Table1[[#This Row],[New_Sales]]&gt;=100,"D",Table1[[#This Row],[New_Sales]]&lt;100,"E")</f>
        <v>D</v>
      </c>
    </row>
    <row r="771" spans="1:16">
      <c r="A771" s="12">
        <v>770</v>
      </c>
      <c r="B771" s="12" t="s">
        <v>80</v>
      </c>
      <c r="C771" s="12" t="s">
        <v>67</v>
      </c>
      <c r="D771" s="12" t="s">
        <v>176</v>
      </c>
      <c r="E771" s="12" t="s">
        <v>69</v>
      </c>
      <c r="F771" s="12" t="s">
        <v>70</v>
      </c>
      <c r="G771" s="12" t="str">
        <f>VLOOKUP(Table1[[#This Row],[Category]],Code!$C$2:$D$5,2,0)</f>
        <v>F-101</v>
      </c>
      <c r="H771" s="12" t="s">
        <v>72</v>
      </c>
      <c r="I771" s="12" t="s">
        <v>757</v>
      </c>
      <c r="J771" s="12">
        <v>2</v>
      </c>
      <c r="K771" s="12">
        <v>0</v>
      </c>
      <c r="L771" s="13">
        <v>179.74880000000002</v>
      </c>
      <c r="M771" s="12">
        <f>Table1[[#This Row],[Sales]]*Table1[[#This Row],[Discount]]</f>
        <v>0</v>
      </c>
      <c r="N771" s="12">
        <v>641.96</v>
      </c>
      <c r="O771" s="12">
        <f>Table1[[#This Row],[Quantity]]*$N$1</f>
        <v>300</v>
      </c>
      <c r="P771" s="12" t="str" cm="1">
        <f t="array" ref="P771">_xlfn.IFS(Table1[[#This Row],[New_Sales]]&gt;=2000,"A",Table1[[#This Row],[New_Sales]]&gt;=1000,"B",Table1[[#This Row],[New_Sales]]&gt;=500,"C",Table1[[#This Row],[New_Sales]]&gt;=100,"D",Table1[[#This Row],[New_Sales]]&lt;100,"E")</f>
        <v>D</v>
      </c>
    </row>
    <row r="772" spans="1:16">
      <c r="A772" s="12">
        <v>771</v>
      </c>
      <c r="B772" s="12" t="s">
        <v>80</v>
      </c>
      <c r="C772" s="12" t="s">
        <v>74</v>
      </c>
      <c r="D772" s="12" t="s">
        <v>223</v>
      </c>
      <c r="E772" s="12" t="s">
        <v>106</v>
      </c>
      <c r="F772" s="12" t="s">
        <v>77</v>
      </c>
      <c r="G772" s="12" t="str">
        <f>VLOOKUP(Table1[[#This Row],[Category]],Code!$C$2:$D$5,2,0)</f>
        <v>O-102</v>
      </c>
      <c r="H772" s="12" t="s">
        <v>93</v>
      </c>
      <c r="I772" s="12" t="s">
        <v>758</v>
      </c>
      <c r="J772" s="12">
        <v>2</v>
      </c>
      <c r="K772" s="12">
        <v>0</v>
      </c>
      <c r="L772" s="13">
        <v>9.14</v>
      </c>
      <c r="M772" s="12">
        <f>Table1[[#This Row],[Sales]]*Table1[[#This Row],[Discount]]</f>
        <v>0</v>
      </c>
      <c r="N772" s="12">
        <v>18.28</v>
      </c>
      <c r="O772" s="12">
        <f>Table1[[#This Row],[Quantity]]*$N$1</f>
        <v>300</v>
      </c>
      <c r="P772" s="12" t="str" cm="1">
        <f t="array" ref="P772">_xlfn.IFS(Table1[[#This Row],[New_Sales]]&gt;=2000,"A",Table1[[#This Row],[New_Sales]]&gt;=1000,"B",Table1[[#This Row],[New_Sales]]&gt;=500,"C",Table1[[#This Row],[New_Sales]]&gt;=100,"D",Table1[[#This Row],[New_Sales]]&lt;100,"E")</f>
        <v>D</v>
      </c>
    </row>
    <row r="773" spans="1:16">
      <c r="A773" s="12">
        <v>772</v>
      </c>
      <c r="B773" s="12" t="s">
        <v>80</v>
      </c>
      <c r="C773" s="12" t="s">
        <v>74</v>
      </c>
      <c r="D773" s="12" t="s">
        <v>223</v>
      </c>
      <c r="E773" s="12" t="s">
        <v>106</v>
      </c>
      <c r="F773" s="12" t="s">
        <v>90</v>
      </c>
      <c r="G773" s="12" t="str">
        <f>VLOOKUP(Table1[[#This Row],[Category]],Code!$C$2:$D$5,2,0)</f>
        <v>T-103</v>
      </c>
      <c r="H773" s="12" t="s">
        <v>91</v>
      </c>
      <c r="I773" s="12" t="s">
        <v>427</v>
      </c>
      <c r="J773" s="12">
        <v>3</v>
      </c>
      <c r="K773" s="12">
        <v>0</v>
      </c>
      <c r="L773" s="13">
        <v>51.75</v>
      </c>
      <c r="M773" s="12">
        <f>Table1[[#This Row],[Sales]]*Table1[[#This Row],[Discount]]</f>
        <v>0</v>
      </c>
      <c r="N773" s="12">
        <v>207</v>
      </c>
      <c r="O773" s="12">
        <f>Table1[[#This Row],[Quantity]]*$N$1</f>
        <v>450</v>
      </c>
      <c r="P773" s="12" t="str" cm="1">
        <f t="array" ref="P773">_xlfn.IFS(Table1[[#This Row],[New_Sales]]&gt;=2000,"A",Table1[[#This Row],[New_Sales]]&gt;=1000,"B",Table1[[#This Row],[New_Sales]]&gt;=500,"C",Table1[[#This Row],[New_Sales]]&gt;=100,"D",Table1[[#This Row],[New_Sales]]&lt;100,"E")</f>
        <v>D</v>
      </c>
    </row>
    <row r="774" spans="1:16">
      <c r="A774" s="12">
        <v>773</v>
      </c>
      <c r="B774" s="12" t="s">
        <v>80</v>
      </c>
      <c r="C774" s="12" t="s">
        <v>74</v>
      </c>
      <c r="D774" s="12" t="s">
        <v>223</v>
      </c>
      <c r="E774" s="12" t="s">
        <v>106</v>
      </c>
      <c r="F774" s="12" t="s">
        <v>77</v>
      </c>
      <c r="G774" s="12" t="str">
        <f>VLOOKUP(Table1[[#This Row],[Category]],Code!$C$2:$D$5,2,0)</f>
        <v>O-102</v>
      </c>
      <c r="H774" s="12" t="s">
        <v>93</v>
      </c>
      <c r="I774" s="12" t="s">
        <v>759</v>
      </c>
      <c r="J774" s="12">
        <v>5</v>
      </c>
      <c r="K774" s="12">
        <v>0</v>
      </c>
      <c r="L774" s="13">
        <v>16.175000000000001</v>
      </c>
      <c r="M774" s="12">
        <f>Table1[[#This Row],[Sales]]*Table1[[#This Row],[Discount]]</f>
        <v>0</v>
      </c>
      <c r="N774" s="12">
        <v>32.35</v>
      </c>
      <c r="O774" s="12">
        <f>Table1[[#This Row],[Quantity]]*$N$1</f>
        <v>750</v>
      </c>
      <c r="P774" s="12" t="str" cm="1">
        <f t="array" ref="P774">_xlfn.IFS(Table1[[#This Row],[New_Sales]]&gt;=2000,"A",Table1[[#This Row],[New_Sales]]&gt;=1000,"B",Table1[[#This Row],[New_Sales]]&gt;=500,"C",Table1[[#This Row],[New_Sales]]&gt;=100,"D",Table1[[#This Row],[New_Sales]]&lt;100,"E")</f>
        <v>C</v>
      </c>
    </row>
    <row r="775" spans="1:16">
      <c r="A775" s="12">
        <v>774</v>
      </c>
      <c r="B775" s="12" t="s">
        <v>80</v>
      </c>
      <c r="C775" s="12" t="s">
        <v>74</v>
      </c>
      <c r="D775" s="12" t="s">
        <v>223</v>
      </c>
      <c r="E775" s="12" t="s">
        <v>106</v>
      </c>
      <c r="F775" s="12" t="s">
        <v>77</v>
      </c>
      <c r="G775" s="12" t="str">
        <f>VLOOKUP(Table1[[#This Row],[Category]],Code!$C$2:$D$5,2,0)</f>
        <v>O-102</v>
      </c>
      <c r="H775" s="12" t="s">
        <v>93</v>
      </c>
      <c r="I775" s="12" t="s">
        <v>94</v>
      </c>
      <c r="J775" s="12">
        <v>1</v>
      </c>
      <c r="K775" s="12">
        <v>0</v>
      </c>
      <c r="L775" s="13">
        <v>3.4695</v>
      </c>
      <c r="M775" s="12">
        <f>Table1[[#This Row],[Sales]]*Table1[[#This Row],[Discount]]</f>
        <v>0</v>
      </c>
      <c r="N775" s="12">
        <v>7.71</v>
      </c>
      <c r="O775" s="12">
        <f>Table1[[#This Row],[Quantity]]*$N$1</f>
        <v>150</v>
      </c>
      <c r="P775" s="12" t="str" cm="1">
        <f t="array" ref="P775">_xlfn.IFS(Table1[[#This Row],[New_Sales]]&gt;=2000,"A",Table1[[#This Row],[New_Sales]]&gt;=1000,"B",Table1[[#This Row],[New_Sales]]&gt;=500,"C",Table1[[#This Row],[New_Sales]]&gt;=100,"D",Table1[[#This Row],[New_Sales]]&lt;100,"E")</f>
        <v>D</v>
      </c>
    </row>
    <row r="776" spans="1:16">
      <c r="A776" s="12">
        <v>775</v>
      </c>
      <c r="B776" s="12" t="s">
        <v>80</v>
      </c>
      <c r="C776" s="12" t="s">
        <v>74</v>
      </c>
      <c r="D776" s="12" t="s">
        <v>223</v>
      </c>
      <c r="E776" s="12" t="s">
        <v>106</v>
      </c>
      <c r="F776" s="12" t="s">
        <v>77</v>
      </c>
      <c r="G776" s="12" t="str">
        <f>VLOOKUP(Table1[[#This Row],[Category]],Code!$C$2:$D$5,2,0)</f>
        <v>O-102</v>
      </c>
      <c r="H776" s="12" t="s">
        <v>88</v>
      </c>
      <c r="I776" s="12" t="s">
        <v>760</v>
      </c>
      <c r="J776" s="12">
        <v>2</v>
      </c>
      <c r="K776" s="12">
        <v>0</v>
      </c>
      <c r="L776" s="13">
        <v>10.881</v>
      </c>
      <c r="M776" s="12">
        <f>Table1[[#This Row],[Sales]]*Table1[[#This Row],[Discount]]</f>
        <v>0</v>
      </c>
      <c r="N776" s="12">
        <v>40.299999999999997</v>
      </c>
      <c r="O776" s="12">
        <f>Table1[[#This Row],[Quantity]]*$N$1</f>
        <v>300</v>
      </c>
      <c r="P776" s="12" t="str" cm="1">
        <f t="array" ref="P776">_xlfn.IFS(Table1[[#This Row],[New_Sales]]&gt;=2000,"A",Table1[[#This Row],[New_Sales]]&gt;=1000,"B",Table1[[#This Row],[New_Sales]]&gt;=500,"C",Table1[[#This Row],[New_Sales]]&gt;=100,"D",Table1[[#This Row],[New_Sales]]&lt;100,"E")</f>
        <v>D</v>
      </c>
    </row>
    <row r="777" spans="1:16">
      <c r="A777" s="12">
        <v>776</v>
      </c>
      <c r="B777" s="12" t="s">
        <v>80</v>
      </c>
      <c r="C777" s="12" t="s">
        <v>74</v>
      </c>
      <c r="D777" s="12" t="s">
        <v>223</v>
      </c>
      <c r="E777" s="12" t="s">
        <v>106</v>
      </c>
      <c r="F777" s="12" t="s">
        <v>70</v>
      </c>
      <c r="G777" s="12" t="str">
        <f>VLOOKUP(Table1[[#This Row],[Category]],Code!$C$2:$D$5,2,0)</f>
        <v>F-101</v>
      </c>
      <c r="H777" s="12" t="s">
        <v>86</v>
      </c>
      <c r="I777" s="12" t="s">
        <v>761</v>
      </c>
      <c r="J777" s="12">
        <v>7</v>
      </c>
      <c r="K777" s="12">
        <v>0</v>
      </c>
      <c r="L777" s="13">
        <v>14.523600000000002</v>
      </c>
      <c r="M777" s="12">
        <f>Table1[[#This Row],[Sales]]*Table1[[#This Row],[Discount]]</f>
        <v>0</v>
      </c>
      <c r="N777" s="12">
        <v>34.580000000000005</v>
      </c>
      <c r="O777" s="12">
        <f>Table1[[#This Row],[Quantity]]*$N$1</f>
        <v>1050</v>
      </c>
      <c r="P777" s="12" t="str" cm="1">
        <f t="array" ref="P777">_xlfn.IFS(Table1[[#This Row],[New_Sales]]&gt;=2000,"A",Table1[[#This Row],[New_Sales]]&gt;=1000,"B",Table1[[#This Row],[New_Sales]]&gt;=500,"C",Table1[[#This Row],[New_Sales]]&gt;=100,"D",Table1[[#This Row],[New_Sales]]&lt;100,"E")</f>
        <v>B</v>
      </c>
    </row>
    <row r="778" spans="1:16">
      <c r="A778" s="12">
        <v>777</v>
      </c>
      <c r="B778" s="12" t="s">
        <v>80</v>
      </c>
      <c r="C778" s="12" t="s">
        <v>67</v>
      </c>
      <c r="D778" s="12" t="s">
        <v>226</v>
      </c>
      <c r="E778" s="12" t="s">
        <v>120</v>
      </c>
      <c r="F778" s="12" t="s">
        <v>77</v>
      </c>
      <c r="G778" s="12" t="str">
        <f>VLOOKUP(Table1[[#This Row],[Category]],Code!$C$2:$D$5,2,0)</f>
        <v>O-102</v>
      </c>
      <c r="H778" s="12" t="s">
        <v>88</v>
      </c>
      <c r="I778" s="12" t="s">
        <v>762</v>
      </c>
      <c r="J778" s="12">
        <v>7</v>
      </c>
      <c r="K778" s="12">
        <v>0.2</v>
      </c>
      <c r="L778" s="13">
        <v>3.6854999999999958</v>
      </c>
      <c r="M778" s="12">
        <f>Table1[[#This Row],[Sales]]*Table1[[#This Row],[Discount]]</f>
        <v>6.5519999999999996</v>
      </c>
      <c r="N778" s="12">
        <v>32.76</v>
      </c>
      <c r="O778" s="12">
        <f>Table1[[#This Row],[Quantity]]*$N$1</f>
        <v>1050</v>
      </c>
      <c r="P778" s="12" t="str" cm="1">
        <f t="array" ref="P778">_xlfn.IFS(Table1[[#This Row],[New_Sales]]&gt;=2000,"A",Table1[[#This Row],[New_Sales]]&gt;=1000,"B",Table1[[#This Row],[New_Sales]]&gt;=500,"C",Table1[[#This Row],[New_Sales]]&gt;=100,"D",Table1[[#This Row],[New_Sales]]&lt;100,"E")</f>
        <v>B</v>
      </c>
    </row>
    <row r="779" spans="1:16">
      <c r="A779" s="12">
        <v>778</v>
      </c>
      <c r="B779" s="12" t="s">
        <v>134</v>
      </c>
      <c r="C779" s="12" t="s">
        <v>104</v>
      </c>
      <c r="D779" s="12" t="s">
        <v>75</v>
      </c>
      <c r="E779" s="12" t="s">
        <v>76</v>
      </c>
      <c r="F779" s="12" t="s">
        <v>70</v>
      </c>
      <c r="G779" s="12" t="str">
        <f>VLOOKUP(Table1[[#This Row],[Category]],Code!$C$2:$D$5,2,0)</f>
        <v>F-101</v>
      </c>
      <c r="H779" s="12" t="s">
        <v>72</v>
      </c>
      <c r="I779" s="12" t="s">
        <v>763</v>
      </c>
      <c r="J779" s="12">
        <v>3</v>
      </c>
      <c r="K779" s="12">
        <v>0.2</v>
      </c>
      <c r="L779" s="13">
        <v>40.800600000000003</v>
      </c>
      <c r="M779" s="12">
        <f>Table1[[#This Row],[Sales]]*Table1[[#This Row],[Discount]]</f>
        <v>108.80160000000001</v>
      </c>
      <c r="N779" s="12">
        <v>544.00800000000004</v>
      </c>
      <c r="O779" s="12">
        <f>Table1[[#This Row],[Quantity]]*$N$1</f>
        <v>450</v>
      </c>
      <c r="P779" s="12" t="str" cm="1">
        <f t="array" ref="P779">_xlfn.IFS(Table1[[#This Row],[New_Sales]]&gt;=2000,"A",Table1[[#This Row],[New_Sales]]&gt;=1000,"B",Table1[[#This Row],[New_Sales]]&gt;=500,"C",Table1[[#This Row],[New_Sales]]&gt;=100,"D",Table1[[#This Row],[New_Sales]]&lt;100,"E")</f>
        <v>D</v>
      </c>
    </row>
    <row r="780" spans="1:16">
      <c r="A780" s="12">
        <v>779</v>
      </c>
      <c r="B780" s="12" t="s">
        <v>134</v>
      </c>
      <c r="C780" s="12" t="s">
        <v>104</v>
      </c>
      <c r="D780" s="12" t="s">
        <v>75</v>
      </c>
      <c r="E780" s="12" t="s">
        <v>76</v>
      </c>
      <c r="F780" s="12" t="s">
        <v>77</v>
      </c>
      <c r="G780" s="12" t="str">
        <f>VLOOKUP(Table1[[#This Row],[Category]],Code!$C$2:$D$5,2,0)</f>
        <v>O-102</v>
      </c>
      <c r="H780" s="12" t="s">
        <v>100</v>
      </c>
      <c r="I780" s="12" t="s">
        <v>500</v>
      </c>
      <c r="J780" s="12">
        <v>3</v>
      </c>
      <c r="K780" s="12">
        <v>0</v>
      </c>
      <c r="L780" s="13">
        <v>28.171799999999998</v>
      </c>
      <c r="M780" s="12">
        <f>Table1[[#This Row],[Sales]]*Table1[[#This Row],[Discount]]</f>
        <v>0</v>
      </c>
      <c r="N780" s="12">
        <v>59.94</v>
      </c>
      <c r="O780" s="12">
        <f>Table1[[#This Row],[Quantity]]*$N$1</f>
        <v>450</v>
      </c>
      <c r="P780" s="12" t="str" cm="1">
        <f t="array" ref="P780">_xlfn.IFS(Table1[[#This Row],[New_Sales]]&gt;=2000,"A",Table1[[#This Row],[New_Sales]]&gt;=1000,"B",Table1[[#This Row],[New_Sales]]&gt;=500,"C",Table1[[#This Row],[New_Sales]]&gt;=100,"D",Table1[[#This Row],[New_Sales]]&lt;100,"E")</f>
        <v>D</v>
      </c>
    </row>
    <row r="781" spans="1:16">
      <c r="A781" s="12">
        <v>780</v>
      </c>
      <c r="B781" s="12" t="s">
        <v>134</v>
      </c>
      <c r="C781" s="12" t="s">
        <v>104</v>
      </c>
      <c r="D781" s="12" t="s">
        <v>75</v>
      </c>
      <c r="E781" s="12" t="s">
        <v>76</v>
      </c>
      <c r="F781" s="12" t="s">
        <v>77</v>
      </c>
      <c r="G781" s="12" t="str">
        <f>VLOOKUP(Table1[[#This Row],[Category]],Code!$C$2:$D$5,2,0)</f>
        <v>O-102</v>
      </c>
      <c r="H781" s="12" t="s">
        <v>100</v>
      </c>
      <c r="I781" s="12" t="s">
        <v>489</v>
      </c>
      <c r="J781" s="12">
        <v>4</v>
      </c>
      <c r="K781" s="12">
        <v>0</v>
      </c>
      <c r="L781" s="13">
        <v>11.720800000000001</v>
      </c>
      <c r="M781" s="12">
        <f>Table1[[#This Row],[Sales]]*Table1[[#This Row],[Discount]]</f>
        <v>0</v>
      </c>
      <c r="N781" s="12">
        <v>23.92</v>
      </c>
      <c r="O781" s="12">
        <f>Table1[[#This Row],[Quantity]]*$N$1</f>
        <v>600</v>
      </c>
      <c r="P781" s="12" t="str" cm="1">
        <f t="array" ref="P781">_xlfn.IFS(Table1[[#This Row],[New_Sales]]&gt;=2000,"A",Table1[[#This Row],[New_Sales]]&gt;=1000,"B",Table1[[#This Row],[New_Sales]]&gt;=500,"C",Table1[[#This Row],[New_Sales]]&gt;=100,"D",Table1[[#This Row],[New_Sales]]&lt;100,"E")</f>
        <v>C</v>
      </c>
    </row>
    <row r="782" spans="1:16">
      <c r="A782" s="12">
        <v>781</v>
      </c>
      <c r="B782" s="12" t="s">
        <v>134</v>
      </c>
      <c r="C782" s="12" t="s">
        <v>104</v>
      </c>
      <c r="D782" s="12" t="s">
        <v>75</v>
      </c>
      <c r="E782" s="12" t="s">
        <v>76</v>
      </c>
      <c r="F782" s="12" t="s">
        <v>77</v>
      </c>
      <c r="G782" s="12" t="str">
        <f>VLOOKUP(Table1[[#This Row],[Category]],Code!$C$2:$D$5,2,0)</f>
        <v>O-102</v>
      </c>
      <c r="H782" s="12" t="s">
        <v>100</v>
      </c>
      <c r="I782" s="12" t="s">
        <v>764</v>
      </c>
      <c r="J782" s="12">
        <v>1</v>
      </c>
      <c r="K782" s="12">
        <v>0</v>
      </c>
      <c r="L782" s="13">
        <v>1.9259999999999997</v>
      </c>
      <c r="M782" s="12">
        <f>Table1[[#This Row],[Sales]]*Table1[[#This Row],[Discount]]</f>
        <v>0</v>
      </c>
      <c r="N782" s="12">
        <v>4.28</v>
      </c>
      <c r="O782" s="12">
        <f>Table1[[#This Row],[Quantity]]*$N$1</f>
        <v>150</v>
      </c>
      <c r="P782" s="12" t="str" cm="1">
        <f t="array" ref="P782">_xlfn.IFS(Table1[[#This Row],[New_Sales]]&gt;=2000,"A",Table1[[#This Row],[New_Sales]]&gt;=1000,"B",Table1[[#This Row],[New_Sales]]&gt;=500,"C",Table1[[#This Row],[New_Sales]]&gt;=100,"D",Table1[[#This Row],[New_Sales]]&lt;100,"E")</f>
        <v>D</v>
      </c>
    </row>
    <row r="783" spans="1:16">
      <c r="A783" s="12">
        <v>782</v>
      </c>
      <c r="B783" s="12" t="s">
        <v>66</v>
      </c>
      <c r="C783" s="12" t="s">
        <v>67</v>
      </c>
      <c r="D783" s="12" t="s">
        <v>226</v>
      </c>
      <c r="E783" s="12" t="s">
        <v>120</v>
      </c>
      <c r="F783" s="12" t="s">
        <v>77</v>
      </c>
      <c r="G783" s="12" t="str">
        <f>VLOOKUP(Table1[[#This Row],[Category]],Code!$C$2:$D$5,2,0)</f>
        <v>O-102</v>
      </c>
      <c r="H783" s="12" t="s">
        <v>93</v>
      </c>
      <c r="I783" s="12" t="s">
        <v>542</v>
      </c>
      <c r="J783" s="12">
        <v>5</v>
      </c>
      <c r="K783" s="12">
        <v>0.7</v>
      </c>
      <c r="L783" s="13">
        <v>-22.448999999999991</v>
      </c>
      <c r="M783" s="12">
        <f>Table1[[#This Row],[Sales]]*Table1[[#This Row],[Discount]]</f>
        <v>22.448999999999998</v>
      </c>
      <c r="N783" s="12">
        <v>32.07</v>
      </c>
      <c r="O783" s="12">
        <f>Table1[[#This Row],[Quantity]]*$N$1</f>
        <v>750</v>
      </c>
      <c r="P783" s="12" t="str" cm="1">
        <f t="array" ref="P783">_xlfn.IFS(Table1[[#This Row],[New_Sales]]&gt;=2000,"A",Table1[[#This Row],[New_Sales]]&gt;=1000,"B",Table1[[#This Row],[New_Sales]]&gt;=500,"C",Table1[[#This Row],[New_Sales]]&gt;=100,"D",Table1[[#This Row],[New_Sales]]&lt;100,"E")</f>
        <v>C</v>
      </c>
    </row>
    <row r="784" spans="1:16">
      <c r="A784" s="12">
        <v>783</v>
      </c>
      <c r="B784" s="12" t="s">
        <v>66</v>
      </c>
      <c r="C784" s="12" t="s">
        <v>67</v>
      </c>
      <c r="D784" s="12" t="s">
        <v>226</v>
      </c>
      <c r="E784" s="12" t="s">
        <v>120</v>
      </c>
      <c r="F784" s="12" t="s">
        <v>90</v>
      </c>
      <c r="G784" s="12" t="str">
        <f>VLOOKUP(Table1[[#This Row],[Category]],Code!$C$2:$D$5,2,0)</f>
        <v>T-103</v>
      </c>
      <c r="H784" s="12" t="s">
        <v>123</v>
      </c>
      <c r="I784" s="12" t="s">
        <v>151</v>
      </c>
      <c r="J784" s="12">
        <v>2</v>
      </c>
      <c r="K784" s="12">
        <v>0.2</v>
      </c>
      <c r="L784" s="13">
        <v>-2.6999999999999993</v>
      </c>
      <c r="M784" s="12">
        <f>Table1[[#This Row],[Sales]]*Table1[[#This Row],[Discount]]</f>
        <v>4.8000000000000007</v>
      </c>
      <c r="N784" s="12">
        <v>24</v>
      </c>
      <c r="O784" s="12">
        <f>Table1[[#This Row],[Quantity]]*$N$1</f>
        <v>300</v>
      </c>
      <c r="P784" s="12" t="str" cm="1">
        <f t="array" ref="P784">_xlfn.IFS(Table1[[#This Row],[New_Sales]]&gt;=2000,"A",Table1[[#This Row],[New_Sales]]&gt;=1000,"B",Table1[[#This Row],[New_Sales]]&gt;=500,"C",Table1[[#This Row],[New_Sales]]&gt;=100,"D",Table1[[#This Row],[New_Sales]]&lt;100,"E")</f>
        <v>D</v>
      </c>
    </row>
    <row r="785" spans="1:16">
      <c r="A785" s="12">
        <v>784</v>
      </c>
      <c r="B785" s="12" t="s">
        <v>66</v>
      </c>
      <c r="C785" s="12" t="s">
        <v>67</v>
      </c>
      <c r="D785" s="12" t="s">
        <v>226</v>
      </c>
      <c r="E785" s="12" t="s">
        <v>120</v>
      </c>
      <c r="F785" s="12" t="s">
        <v>70</v>
      </c>
      <c r="G785" s="12" t="str">
        <f>VLOOKUP(Table1[[#This Row],[Category]],Code!$C$2:$D$5,2,0)</f>
        <v>F-101</v>
      </c>
      <c r="H785" s="12" t="s">
        <v>71</v>
      </c>
      <c r="I785" s="12" t="s">
        <v>765</v>
      </c>
      <c r="J785" s="12">
        <v>1</v>
      </c>
      <c r="K785" s="12">
        <v>0.5</v>
      </c>
      <c r="L785" s="13">
        <v>-15.615600000000001</v>
      </c>
      <c r="M785" s="12">
        <f>Table1[[#This Row],[Sales]]*Table1[[#This Row],[Discount]]</f>
        <v>17.745000000000001</v>
      </c>
      <c r="N785" s="12">
        <v>35.49</v>
      </c>
      <c r="O785" s="12">
        <f>Table1[[#This Row],[Quantity]]*$N$1</f>
        <v>150</v>
      </c>
      <c r="P785" s="12" t="str" cm="1">
        <f t="array" ref="P785">_xlfn.IFS(Table1[[#This Row],[New_Sales]]&gt;=2000,"A",Table1[[#This Row],[New_Sales]]&gt;=1000,"B",Table1[[#This Row],[New_Sales]]&gt;=500,"C",Table1[[#This Row],[New_Sales]]&gt;=100,"D",Table1[[#This Row],[New_Sales]]&lt;100,"E")</f>
        <v>D</v>
      </c>
    </row>
    <row r="786" spans="1:16">
      <c r="A786" s="12">
        <v>785</v>
      </c>
      <c r="B786" s="12" t="s">
        <v>66</v>
      </c>
      <c r="C786" s="12" t="s">
        <v>67</v>
      </c>
      <c r="D786" s="12" t="s">
        <v>226</v>
      </c>
      <c r="E786" s="12" t="s">
        <v>120</v>
      </c>
      <c r="F786" s="12" t="s">
        <v>90</v>
      </c>
      <c r="G786" s="12" t="str">
        <f>VLOOKUP(Table1[[#This Row],[Category]],Code!$C$2:$D$5,2,0)</f>
        <v>T-103</v>
      </c>
      <c r="H786" s="12" t="s">
        <v>123</v>
      </c>
      <c r="I786" s="12" t="s">
        <v>766</v>
      </c>
      <c r="J786" s="12">
        <v>2</v>
      </c>
      <c r="K786" s="12">
        <v>0.2</v>
      </c>
      <c r="L786" s="13">
        <v>0.59979999999999656</v>
      </c>
      <c r="M786" s="12">
        <f>Table1[[#This Row],[Sales]]*Table1[[#This Row],[Discount]]</f>
        <v>9.5968000000000018</v>
      </c>
      <c r="N786" s="12">
        <v>47.984000000000002</v>
      </c>
      <c r="O786" s="12">
        <f>Table1[[#This Row],[Quantity]]*$N$1</f>
        <v>300</v>
      </c>
      <c r="P786" s="12" t="str" cm="1">
        <f t="array" ref="P786">_xlfn.IFS(Table1[[#This Row],[New_Sales]]&gt;=2000,"A",Table1[[#This Row],[New_Sales]]&gt;=1000,"B",Table1[[#This Row],[New_Sales]]&gt;=500,"C",Table1[[#This Row],[New_Sales]]&gt;=100,"D",Table1[[#This Row],[New_Sales]]&lt;100,"E")</f>
        <v>D</v>
      </c>
    </row>
    <row r="787" spans="1:16">
      <c r="A787" s="12">
        <v>786</v>
      </c>
      <c r="B787" s="12" t="s">
        <v>80</v>
      </c>
      <c r="C787" s="12" t="s">
        <v>74</v>
      </c>
      <c r="D787" s="12" t="s">
        <v>195</v>
      </c>
      <c r="E787" s="12" t="s">
        <v>69</v>
      </c>
      <c r="F787" s="12" t="s">
        <v>77</v>
      </c>
      <c r="G787" s="12" t="str">
        <f>VLOOKUP(Table1[[#This Row],[Category]],Code!$C$2:$D$5,2,0)</f>
        <v>O-102</v>
      </c>
      <c r="H787" s="12" t="s">
        <v>128</v>
      </c>
      <c r="I787" s="12" t="s">
        <v>767</v>
      </c>
      <c r="J787" s="12">
        <v>3</v>
      </c>
      <c r="K787" s="12">
        <v>0</v>
      </c>
      <c r="L787" s="13">
        <v>87.744299999999981</v>
      </c>
      <c r="M787" s="12">
        <f>Table1[[#This Row],[Sales]]*Table1[[#This Row],[Discount]]</f>
        <v>0</v>
      </c>
      <c r="N787" s="12">
        <v>186.69</v>
      </c>
      <c r="O787" s="12">
        <f>Table1[[#This Row],[Quantity]]*$N$1</f>
        <v>450</v>
      </c>
      <c r="P787" s="12" t="str" cm="1">
        <f t="array" ref="P787">_xlfn.IFS(Table1[[#This Row],[New_Sales]]&gt;=2000,"A",Table1[[#This Row],[New_Sales]]&gt;=1000,"B",Table1[[#This Row],[New_Sales]]&gt;=500,"C",Table1[[#This Row],[New_Sales]]&gt;=100,"D",Table1[[#This Row],[New_Sales]]&lt;100,"E")</f>
        <v>D</v>
      </c>
    </row>
    <row r="788" spans="1:16">
      <c r="A788" s="12">
        <v>787</v>
      </c>
      <c r="B788" s="12" t="s">
        <v>66</v>
      </c>
      <c r="C788" s="12" t="s">
        <v>67</v>
      </c>
      <c r="D788" s="12" t="s">
        <v>75</v>
      </c>
      <c r="E788" s="12" t="s">
        <v>76</v>
      </c>
      <c r="F788" s="12" t="s">
        <v>77</v>
      </c>
      <c r="G788" s="12" t="str">
        <f>VLOOKUP(Table1[[#This Row],[Category]],Code!$C$2:$D$5,2,0)</f>
        <v>O-102</v>
      </c>
      <c r="H788" s="12" t="s">
        <v>93</v>
      </c>
      <c r="I788" s="12" t="s">
        <v>768</v>
      </c>
      <c r="J788" s="12">
        <v>2</v>
      </c>
      <c r="K788" s="12">
        <v>0.2</v>
      </c>
      <c r="L788" s="13">
        <v>5.8914</v>
      </c>
      <c r="M788" s="12">
        <f>Table1[[#This Row],[Sales]]*Table1[[#This Row],[Discount]]</f>
        <v>3.4912000000000001</v>
      </c>
      <c r="N788" s="12">
        <v>17.456</v>
      </c>
      <c r="O788" s="12">
        <f>Table1[[#This Row],[Quantity]]*$N$1</f>
        <v>300</v>
      </c>
      <c r="P788" s="12" t="str" cm="1">
        <f t="array" ref="P788">_xlfn.IFS(Table1[[#This Row],[New_Sales]]&gt;=2000,"A",Table1[[#This Row],[New_Sales]]&gt;=1000,"B",Table1[[#This Row],[New_Sales]]&gt;=500,"C",Table1[[#This Row],[New_Sales]]&gt;=100,"D",Table1[[#This Row],[New_Sales]]&lt;100,"E")</f>
        <v>D</v>
      </c>
    </row>
    <row r="789" spans="1:16">
      <c r="A789" s="12">
        <v>788</v>
      </c>
      <c r="B789" s="12" t="s">
        <v>80</v>
      </c>
      <c r="C789" s="12" t="s">
        <v>67</v>
      </c>
      <c r="D789" s="12" t="s">
        <v>75</v>
      </c>
      <c r="E789" s="12" t="s">
        <v>76</v>
      </c>
      <c r="F789" s="12" t="s">
        <v>70</v>
      </c>
      <c r="G789" s="12" t="str">
        <f>VLOOKUP(Table1[[#This Row],[Category]],Code!$C$2:$D$5,2,0)</f>
        <v>F-101</v>
      </c>
      <c r="H789" s="12" t="s">
        <v>72</v>
      </c>
      <c r="I789" s="12" t="s">
        <v>769</v>
      </c>
      <c r="J789" s="12">
        <v>2</v>
      </c>
      <c r="K789" s="12">
        <v>0.2</v>
      </c>
      <c r="L789" s="13">
        <v>34.89279999999998</v>
      </c>
      <c r="M789" s="12">
        <f>Table1[[#This Row],[Sales]]*Table1[[#This Row],[Discount]]</f>
        <v>69.785600000000017</v>
      </c>
      <c r="N789" s="12">
        <v>348.92800000000005</v>
      </c>
      <c r="O789" s="12">
        <f>Table1[[#This Row],[Quantity]]*$N$1</f>
        <v>300</v>
      </c>
      <c r="P789" s="12" t="str" cm="1">
        <f t="array" ref="P789">_xlfn.IFS(Table1[[#This Row],[New_Sales]]&gt;=2000,"A",Table1[[#This Row],[New_Sales]]&gt;=1000,"B",Table1[[#This Row],[New_Sales]]&gt;=500,"C",Table1[[#This Row],[New_Sales]]&gt;=100,"D",Table1[[#This Row],[New_Sales]]&lt;100,"E")</f>
        <v>D</v>
      </c>
    </row>
    <row r="790" spans="1:16">
      <c r="A790" s="12">
        <v>789</v>
      </c>
      <c r="B790" s="12" t="s">
        <v>80</v>
      </c>
      <c r="C790" s="12" t="s">
        <v>67</v>
      </c>
      <c r="D790" s="12" t="s">
        <v>176</v>
      </c>
      <c r="E790" s="12" t="s">
        <v>69</v>
      </c>
      <c r="F790" s="12" t="s">
        <v>77</v>
      </c>
      <c r="G790" s="12" t="str">
        <f>VLOOKUP(Table1[[#This Row],[Category]],Code!$C$2:$D$5,2,0)</f>
        <v>O-102</v>
      </c>
      <c r="H790" s="12" t="s">
        <v>93</v>
      </c>
      <c r="I790" s="12" t="s">
        <v>512</v>
      </c>
      <c r="J790" s="12">
        <v>4</v>
      </c>
      <c r="K790" s="12">
        <v>0</v>
      </c>
      <c r="L790" s="13">
        <v>69.100800000000007</v>
      </c>
      <c r="M790" s="12">
        <f>Table1[[#This Row],[Sales]]*Table1[[#This Row],[Discount]]</f>
        <v>0</v>
      </c>
      <c r="N790" s="12">
        <v>143.96</v>
      </c>
      <c r="O790" s="12">
        <f>Table1[[#This Row],[Quantity]]*$N$1</f>
        <v>600</v>
      </c>
      <c r="P790" s="12" t="str" cm="1">
        <f t="array" ref="P790">_xlfn.IFS(Table1[[#This Row],[New_Sales]]&gt;=2000,"A",Table1[[#This Row],[New_Sales]]&gt;=1000,"B",Table1[[#This Row],[New_Sales]]&gt;=500,"C",Table1[[#This Row],[New_Sales]]&gt;=100,"D",Table1[[#This Row],[New_Sales]]&lt;100,"E")</f>
        <v>C</v>
      </c>
    </row>
    <row r="791" spans="1:16">
      <c r="A791" s="12">
        <v>790</v>
      </c>
      <c r="B791" s="12" t="s">
        <v>80</v>
      </c>
      <c r="C791" s="12" t="s">
        <v>67</v>
      </c>
      <c r="D791" s="12" t="s">
        <v>176</v>
      </c>
      <c r="E791" s="12" t="s">
        <v>69</v>
      </c>
      <c r="F791" s="12" t="s">
        <v>77</v>
      </c>
      <c r="G791" s="12" t="str">
        <f>VLOOKUP(Table1[[#This Row],[Category]],Code!$C$2:$D$5,2,0)</f>
        <v>O-102</v>
      </c>
      <c r="H791" s="12" t="s">
        <v>84</v>
      </c>
      <c r="I791" s="12" t="s">
        <v>553</v>
      </c>
      <c r="J791" s="12">
        <v>1</v>
      </c>
      <c r="K791" s="12">
        <v>0</v>
      </c>
      <c r="L791" s="13">
        <v>4.1634000000000011</v>
      </c>
      <c r="M791" s="12">
        <f>Table1[[#This Row],[Sales]]*Table1[[#This Row],[Discount]]</f>
        <v>0</v>
      </c>
      <c r="N791" s="12">
        <v>15.42</v>
      </c>
      <c r="O791" s="12">
        <f>Table1[[#This Row],[Quantity]]*$N$1</f>
        <v>150</v>
      </c>
      <c r="P791" s="12" t="str" cm="1">
        <f t="array" ref="P791">_xlfn.IFS(Table1[[#This Row],[New_Sales]]&gt;=2000,"A",Table1[[#This Row],[New_Sales]]&gt;=1000,"B",Table1[[#This Row],[New_Sales]]&gt;=500,"C",Table1[[#This Row],[New_Sales]]&gt;=100,"D",Table1[[#This Row],[New_Sales]]&lt;100,"E")</f>
        <v>D</v>
      </c>
    </row>
    <row r="792" spans="1:16">
      <c r="A792" s="12">
        <v>791</v>
      </c>
      <c r="B792" s="12" t="s">
        <v>80</v>
      </c>
      <c r="C792" s="12" t="s">
        <v>67</v>
      </c>
      <c r="D792" s="12" t="s">
        <v>176</v>
      </c>
      <c r="E792" s="12" t="s">
        <v>69</v>
      </c>
      <c r="F792" s="12" t="s">
        <v>77</v>
      </c>
      <c r="G792" s="12" t="str">
        <f>VLOOKUP(Table1[[#This Row],[Category]],Code!$C$2:$D$5,2,0)</f>
        <v>O-102</v>
      </c>
      <c r="H792" s="12" t="s">
        <v>93</v>
      </c>
      <c r="I792" s="12" t="s">
        <v>770</v>
      </c>
      <c r="J792" s="12">
        <v>8</v>
      </c>
      <c r="K792" s="12">
        <v>0</v>
      </c>
      <c r="L792" s="13">
        <v>21.089600000000001</v>
      </c>
      <c r="M792" s="12">
        <f>Table1[[#This Row],[Sales]]*Table1[[#This Row],[Discount]]</f>
        <v>0</v>
      </c>
      <c r="N792" s="12">
        <v>43.04</v>
      </c>
      <c r="O792" s="12">
        <f>Table1[[#This Row],[Quantity]]*$N$1</f>
        <v>1200</v>
      </c>
      <c r="P792" s="12" t="str" cm="1">
        <f t="array" ref="P792">_xlfn.IFS(Table1[[#This Row],[New_Sales]]&gt;=2000,"A",Table1[[#This Row],[New_Sales]]&gt;=1000,"B",Table1[[#This Row],[New_Sales]]&gt;=500,"C",Table1[[#This Row],[New_Sales]]&gt;=100,"D",Table1[[#This Row],[New_Sales]]&lt;100,"E")</f>
        <v>B</v>
      </c>
    </row>
    <row r="793" spans="1:16">
      <c r="A793" s="12">
        <v>792</v>
      </c>
      <c r="B793" s="12" t="s">
        <v>80</v>
      </c>
      <c r="C793" s="12" t="s">
        <v>67</v>
      </c>
      <c r="D793" s="12" t="s">
        <v>176</v>
      </c>
      <c r="E793" s="12" t="s">
        <v>69</v>
      </c>
      <c r="F793" s="12" t="s">
        <v>70</v>
      </c>
      <c r="G793" s="12" t="str">
        <f>VLOOKUP(Table1[[#This Row],[Category]],Code!$C$2:$D$5,2,0)</f>
        <v>F-101</v>
      </c>
      <c r="H793" s="12" t="s">
        <v>72</v>
      </c>
      <c r="I793" s="12" t="s">
        <v>771</v>
      </c>
      <c r="J793" s="12">
        <v>3</v>
      </c>
      <c r="K793" s="12">
        <v>0</v>
      </c>
      <c r="L793" s="13">
        <v>79.905599999999993</v>
      </c>
      <c r="M793" s="12">
        <f>Table1[[#This Row],[Sales]]*Table1[[#This Row],[Discount]]</f>
        <v>0</v>
      </c>
      <c r="N793" s="12">
        <v>332.94</v>
      </c>
      <c r="O793" s="12">
        <f>Table1[[#This Row],[Quantity]]*$N$1</f>
        <v>450</v>
      </c>
      <c r="P793" s="12" t="str" cm="1">
        <f t="array" ref="P793">_xlfn.IFS(Table1[[#This Row],[New_Sales]]&gt;=2000,"A",Table1[[#This Row],[New_Sales]]&gt;=1000,"B",Table1[[#This Row],[New_Sales]]&gt;=500,"C",Table1[[#This Row],[New_Sales]]&gt;=100,"D",Table1[[#This Row],[New_Sales]]&lt;100,"E")</f>
        <v>D</v>
      </c>
    </row>
    <row r="794" spans="1:16">
      <c r="A794" s="12">
        <v>793</v>
      </c>
      <c r="B794" s="12" t="s">
        <v>454</v>
      </c>
      <c r="C794" s="12" t="s">
        <v>67</v>
      </c>
      <c r="D794" s="12" t="s">
        <v>99</v>
      </c>
      <c r="E794" s="12" t="s">
        <v>69</v>
      </c>
      <c r="F794" s="12" t="s">
        <v>90</v>
      </c>
      <c r="G794" s="12" t="str">
        <f>VLOOKUP(Table1[[#This Row],[Category]],Code!$C$2:$D$5,2,0)</f>
        <v>T-103</v>
      </c>
      <c r="H794" s="12" t="s">
        <v>91</v>
      </c>
      <c r="I794" s="12" t="s">
        <v>772</v>
      </c>
      <c r="J794" s="12">
        <v>5</v>
      </c>
      <c r="K794" s="12">
        <v>0.2</v>
      </c>
      <c r="L794" s="13">
        <v>85.247500000000002</v>
      </c>
      <c r="M794" s="12">
        <f>Table1[[#This Row],[Sales]]*Table1[[#This Row],[Discount]]</f>
        <v>272.79200000000003</v>
      </c>
      <c r="N794" s="12">
        <v>1363.96</v>
      </c>
      <c r="O794" s="12">
        <f>Table1[[#This Row],[Quantity]]*$N$1</f>
        <v>750</v>
      </c>
      <c r="P794" s="12" t="str" cm="1">
        <f t="array" ref="P794">_xlfn.IFS(Table1[[#This Row],[New_Sales]]&gt;=2000,"A",Table1[[#This Row],[New_Sales]]&gt;=1000,"B",Table1[[#This Row],[New_Sales]]&gt;=500,"C",Table1[[#This Row],[New_Sales]]&gt;=100,"D",Table1[[#This Row],[New_Sales]]&lt;100,"E")</f>
        <v>C</v>
      </c>
    </row>
    <row r="795" spans="1:16">
      <c r="A795" s="12">
        <v>794</v>
      </c>
      <c r="B795" s="12" t="s">
        <v>80</v>
      </c>
      <c r="C795" s="12" t="s">
        <v>67</v>
      </c>
      <c r="D795" s="12" t="s">
        <v>75</v>
      </c>
      <c r="E795" s="12" t="s">
        <v>76</v>
      </c>
      <c r="F795" s="12" t="s">
        <v>77</v>
      </c>
      <c r="G795" s="12" t="str">
        <f>VLOOKUP(Table1[[#This Row],[Category]],Code!$C$2:$D$5,2,0)</f>
        <v>O-102</v>
      </c>
      <c r="H795" s="12" t="s">
        <v>78</v>
      </c>
      <c r="I795" s="12" t="s">
        <v>773</v>
      </c>
      <c r="J795" s="12">
        <v>2</v>
      </c>
      <c r="K795" s="12">
        <v>0</v>
      </c>
      <c r="L795" s="13">
        <v>4.5815999999999999</v>
      </c>
      <c r="M795" s="12">
        <f>Table1[[#This Row],[Sales]]*Table1[[#This Row],[Discount]]</f>
        <v>0</v>
      </c>
      <c r="N795" s="12">
        <v>9.9600000000000009</v>
      </c>
      <c r="O795" s="12">
        <f>Table1[[#This Row],[Quantity]]*$N$1</f>
        <v>300</v>
      </c>
      <c r="P795" s="12" t="str" cm="1">
        <f t="array" ref="P795">_xlfn.IFS(Table1[[#This Row],[New_Sales]]&gt;=2000,"A",Table1[[#This Row],[New_Sales]]&gt;=1000,"B",Table1[[#This Row],[New_Sales]]&gt;=500,"C",Table1[[#This Row],[New_Sales]]&gt;=100,"D",Table1[[#This Row],[New_Sales]]&lt;100,"E")</f>
        <v>D</v>
      </c>
    </row>
    <row r="796" spans="1:16">
      <c r="A796" s="12">
        <v>795</v>
      </c>
      <c r="B796" s="12" t="s">
        <v>80</v>
      </c>
      <c r="C796" s="12" t="s">
        <v>67</v>
      </c>
      <c r="D796" s="12" t="s">
        <v>75</v>
      </c>
      <c r="E796" s="12" t="s">
        <v>76</v>
      </c>
      <c r="F796" s="12" t="s">
        <v>77</v>
      </c>
      <c r="G796" s="12" t="str">
        <f>VLOOKUP(Table1[[#This Row],[Category]],Code!$C$2:$D$5,2,0)</f>
        <v>O-102</v>
      </c>
      <c r="H796" s="12" t="s">
        <v>100</v>
      </c>
      <c r="I796" s="12" t="s">
        <v>493</v>
      </c>
      <c r="J796" s="12">
        <v>4</v>
      </c>
      <c r="K796" s="12">
        <v>0</v>
      </c>
      <c r="L796" s="13">
        <v>10.642799999999999</v>
      </c>
      <c r="M796" s="12">
        <f>Table1[[#This Row],[Sales]]*Table1[[#This Row],[Discount]]</f>
        <v>0</v>
      </c>
      <c r="N796" s="12">
        <v>21.72</v>
      </c>
      <c r="O796" s="12">
        <f>Table1[[#This Row],[Quantity]]*$N$1</f>
        <v>600</v>
      </c>
      <c r="P796" s="12" t="str" cm="1">
        <f t="array" ref="P796">_xlfn.IFS(Table1[[#This Row],[New_Sales]]&gt;=2000,"A",Table1[[#This Row],[New_Sales]]&gt;=1000,"B",Table1[[#This Row],[New_Sales]]&gt;=500,"C",Table1[[#This Row],[New_Sales]]&gt;=100,"D",Table1[[#This Row],[New_Sales]]&lt;100,"E")</f>
        <v>C</v>
      </c>
    </row>
    <row r="797" spans="1:16">
      <c r="A797" s="12">
        <v>796</v>
      </c>
      <c r="B797" s="12" t="s">
        <v>80</v>
      </c>
      <c r="C797" s="12" t="s">
        <v>67</v>
      </c>
      <c r="D797" s="12" t="s">
        <v>145</v>
      </c>
      <c r="E797" s="12" t="s">
        <v>106</v>
      </c>
      <c r="F797" s="12" t="s">
        <v>77</v>
      </c>
      <c r="G797" s="12" t="str">
        <f>VLOOKUP(Table1[[#This Row],[Category]],Code!$C$2:$D$5,2,0)</f>
        <v>O-102</v>
      </c>
      <c r="H797" s="12" t="s">
        <v>93</v>
      </c>
      <c r="I797" s="12" t="s">
        <v>748</v>
      </c>
      <c r="J797" s="12">
        <v>7</v>
      </c>
      <c r="K797" s="12">
        <v>0</v>
      </c>
      <c r="L797" s="13">
        <v>9.8783999999999992</v>
      </c>
      <c r="M797" s="12">
        <f>Table1[[#This Row],[Sales]]*Table1[[#This Row],[Discount]]</f>
        <v>0</v>
      </c>
      <c r="N797" s="12">
        <v>20.16</v>
      </c>
      <c r="O797" s="12">
        <f>Table1[[#This Row],[Quantity]]*$N$1</f>
        <v>1050</v>
      </c>
      <c r="P797" s="12" t="str" cm="1">
        <f t="array" ref="P797">_xlfn.IFS(Table1[[#This Row],[New_Sales]]&gt;=2000,"A",Table1[[#This Row],[New_Sales]]&gt;=1000,"B",Table1[[#This Row],[New_Sales]]&gt;=500,"C",Table1[[#This Row],[New_Sales]]&gt;=100,"D",Table1[[#This Row],[New_Sales]]&lt;100,"E")</f>
        <v>B</v>
      </c>
    </row>
    <row r="798" spans="1:16">
      <c r="A798" s="12">
        <v>797</v>
      </c>
      <c r="B798" s="12" t="s">
        <v>134</v>
      </c>
      <c r="C798" s="12" t="s">
        <v>74</v>
      </c>
      <c r="D798" s="12" t="s">
        <v>158</v>
      </c>
      <c r="E798" s="12" t="s">
        <v>120</v>
      </c>
      <c r="F798" s="12" t="s">
        <v>77</v>
      </c>
      <c r="G798" s="12" t="str">
        <f>VLOOKUP(Table1[[#This Row],[Category]],Code!$C$2:$D$5,2,0)</f>
        <v>O-102</v>
      </c>
      <c r="H798" s="12" t="s">
        <v>100</v>
      </c>
      <c r="I798" s="12" t="s">
        <v>774</v>
      </c>
      <c r="J798" s="12">
        <v>7</v>
      </c>
      <c r="K798" s="12">
        <v>0</v>
      </c>
      <c r="L798" s="13">
        <v>63.739199999999997</v>
      </c>
      <c r="M798" s="12">
        <f>Table1[[#This Row],[Sales]]*Table1[[#This Row],[Discount]]</f>
        <v>0</v>
      </c>
      <c r="N798" s="12">
        <v>132.79</v>
      </c>
      <c r="O798" s="12">
        <f>Table1[[#This Row],[Quantity]]*$N$1</f>
        <v>1050</v>
      </c>
      <c r="P798" s="12" t="str" cm="1">
        <f t="array" ref="P798">_xlfn.IFS(Table1[[#This Row],[New_Sales]]&gt;=2000,"A",Table1[[#This Row],[New_Sales]]&gt;=1000,"B",Table1[[#This Row],[New_Sales]]&gt;=500,"C",Table1[[#This Row],[New_Sales]]&gt;=100,"D",Table1[[#This Row],[New_Sales]]&lt;100,"E")</f>
        <v>B</v>
      </c>
    </row>
    <row r="799" spans="1:16">
      <c r="A799" s="12">
        <v>798</v>
      </c>
      <c r="B799" s="12" t="s">
        <v>134</v>
      </c>
      <c r="C799" s="12" t="s">
        <v>74</v>
      </c>
      <c r="D799" s="12" t="s">
        <v>158</v>
      </c>
      <c r="E799" s="12" t="s">
        <v>120</v>
      </c>
      <c r="F799" s="12" t="s">
        <v>77</v>
      </c>
      <c r="G799" s="12" t="str">
        <f>VLOOKUP(Table1[[#This Row],[Category]],Code!$C$2:$D$5,2,0)</f>
        <v>O-102</v>
      </c>
      <c r="H799" s="12" t="s">
        <v>100</v>
      </c>
      <c r="I799" s="12" t="s">
        <v>101</v>
      </c>
      <c r="J799" s="12">
        <v>2</v>
      </c>
      <c r="K799" s="12">
        <v>0</v>
      </c>
      <c r="L799" s="13">
        <v>6.2208000000000006</v>
      </c>
      <c r="M799" s="12">
        <f>Table1[[#This Row],[Sales]]*Table1[[#This Row],[Discount]]</f>
        <v>0</v>
      </c>
      <c r="N799" s="12">
        <v>12.96</v>
      </c>
      <c r="O799" s="12">
        <f>Table1[[#This Row],[Quantity]]*$N$1</f>
        <v>300</v>
      </c>
      <c r="P799" s="12" t="str" cm="1">
        <f t="array" ref="P799">_xlfn.IFS(Table1[[#This Row],[New_Sales]]&gt;=2000,"A",Table1[[#This Row],[New_Sales]]&gt;=1000,"B",Table1[[#This Row],[New_Sales]]&gt;=500,"C",Table1[[#This Row],[New_Sales]]&gt;=100,"D",Table1[[#This Row],[New_Sales]]&lt;100,"E")</f>
        <v>D</v>
      </c>
    </row>
    <row r="800" spans="1:16">
      <c r="A800" s="12">
        <v>799</v>
      </c>
      <c r="B800" s="12" t="s">
        <v>134</v>
      </c>
      <c r="C800" s="12" t="s">
        <v>74</v>
      </c>
      <c r="D800" s="12" t="s">
        <v>158</v>
      </c>
      <c r="E800" s="12" t="s">
        <v>120</v>
      </c>
      <c r="F800" s="12" t="s">
        <v>77</v>
      </c>
      <c r="G800" s="12" t="str">
        <f>VLOOKUP(Table1[[#This Row],[Category]],Code!$C$2:$D$5,2,0)</f>
        <v>O-102</v>
      </c>
      <c r="H800" s="12" t="s">
        <v>78</v>
      </c>
      <c r="I800" s="12" t="s">
        <v>775</v>
      </c>
      <c r="J800" s="12">
        <v>7</v>
      </c>
      <c r="K800" s="12">
        <v>0</v>
      </c>
      <c r="L800" s="13">
        <v>10.348799999999999</v>
      </c>
      <c r="M800" s="12">
        <f>Table1[[#This Row],[Sales]]*Table1[[#This Row],[Discount]]</f>
        <v>0</v>
      </c>
      <c r="N800" s="12">
        <v>21.560000000000002</v>
      </c>
      <c r="O800" s="12">
        <f>Table1[[#This Row],[Quantity]]*$N$1</f>
        <v>1050</v>
      </c>
      <c r="P800" s="12" t="str" cm="1">
        <f t="array" ref="P800">_xlfn.IFS(Table1[[#This Row],[New_Sales]]&gt;=2000,"A",Table1[[#This Row],[New_Sales]]&gt;=1000,"B",Table1[[#This Row],[New_Sales]]&gt;=500,"C",Table1[[#This Row],[New_Sales]]&gt;=100,"D",Table1[[#This Row],[New_Sales]]&lt;100,"E")</f>
        <v>B</v>
      </c>
    </row>
    <row r="801" spans="1:16">
      <c r="A801" s="12">
        <v>800</v>
      </c>
      <c r="B801" s="12" t="s">
        <v>80</v>
      </c>
      <c r="C801" s="12" t="s">
        <v>67</v>
      </c>
      <c r="D801" s="12" t="s">
        <v>75</v>
      </c>
      <c r="E801" s="12" t="s">
        <v>76</v>
      </c>
      <c r="F801" s="12" t="s">
        <v>70</v>
      </c>
      <c r="G801" s="12" t="str">
        <f>VLOOKUP(Table1[[#This Row],[Category]],Code!$C$2:$D$5,2,0)</f>
        <v>F-101</v>
      </c>
      <c r="H801" s="12" t="s">
        <v>72</v>
      </c>
      <c r="I801" s="12" t="s">
        <v>609</v>
      </c>
      <c r="J801" s="12">
        <v>5</v>
      </c>
      <c r="K801" s="12">
        <v>0.2</v>
      </c>
      <c r="L801" s="13">
        <v>17.745000000000019</v>
      </c>
      <c r="M801" s="12">
        <f>Table1[[#This Row],[Sales]]*Table1[[#This Row],[Discount]]</f>
        <v>56.784000000000006</v>
      </c>
      <c r="N801" s="12">
        <v>283.92</v>
      </c>
      <c r="O801" s="12">
        <f>Table1[[#This Row],[Quantity]]*$N$1</f>
        <v>750</v>
      </c>
      <c r="P801" s="12" t="str" cm="1">
        <f t="array" ref="P801">_xlfn.IFS(Table1[[#This Row],[New_Sales]]&gt;=2000,"A",Table1[[#This Row],[New_Sales]]&gt;=1000,"B",Table1[[#This Row],[New_Sales]]&gt;=500,"C",Table1[[#This Row],[New_Sales]]&gt;=100,"D",Table1[[#This Row],[New_Sales]]&lt;100,"E")</f>
        <v>C</v>
      </c>
    </row>
    <row r="802" spans="1:16">
      <c r="A802" s="12">
        <v>801</v>
      </c>
      <c r="B802" s="12" t="s">
        <v>134</v>
      </c>
      <c r="C802" s="12" t="s">
        <v>74</v>
      </c>
      <c r="D802" s="12" t="s">
        <v>75</v>
      </c>
      <c r="E802" s="12" t="s">
        <v>76</v>
      </c>
      <c r="F802" s="12" t="s">
        <v>70</v>
      </c>
      <c r="G802" s="12" t="str">
        <f>VLOOKUP(Table1[[#This Row],[Category]],Code!$C$2:$D$5,2,0)</f>
        <v>F-101</v>
      </c>
      <c r="H802" s="12" t="s">
        <v>86</v>
      </c>
      <c r="I802" s="12" t="s">
        <v>776</v>
      </c>
      <c r="J802" s="12">
        <v>1</v>
      </c>
      <c r="K802" s="12">
        <v>0</v>
      </c>
      <c r="L802" s="13">
        <v>7.3358999999999988</v>
      </c>
      <c r="M802" s="12">
        <f>Table1[[#This Row],[Sales]]*Table1[[#This Row],[Discount]]</f>
        <v>0</v>
      </c>
      <c r="N802" s="12">
        <v>22.23</v>
      </c>
      <c r="O802" s="12">
        <f>Table1[[#This Row],[Quantity]]*$N$1</f>
        <v>150</v>
      </c>
      <c r="P802" s="12" t="str" cm="1">
        <f t="array" ref="P802">_xlfn.IFS(Table1[[#This Row],[New_Sales]]&gt;=2000,"A",Table1[[#This Row],[New_Sales]]&gt;=1000,"B",Table1[[#This Row],[New_Sales]]&gt;=500,"C",Table1[[#This Row],[New_Sales]]&gt;=100,"D",Table1[[#This Row],[New_Sales]]&lt;100,"E")</f>
        <v>D</v>
      </c>
    </row>
    <row r="803" spans="1:16">
      <c r="A803" s="12">
        <v>802</v>
      </c>
      <c r="B803" s="12" t="s">
        <v>134</v>
      </c>
      <c r="C803" s="12" t="s">
        <v>74</v>
      </c>
      <c r="D803" s="12" t="s">
        <v>75</v>
      </c>
      <c r="E803" s="12" t="s">
        <v>76</v>
      </c>
      <c r="F803" s="12" t="s">
        <v>90</v>
      </c>
      <c r="G803" s="12" t="str">
        <f>VLOOKUP(Table1[[#This Row],[Category]],Code!$C$2:$D$5,2,0)</f>
        <v>T-103</v>
      </c>
      <c r="H803" s="12" t="s">
        <v>91</v>
      </c>
      <c r="I803" s="12" t="s">
        <v>359</v>
      </c>
      <c r="J803" s="12">
        <v>2</v>
      </c>
      <c r="K803" s="12">
        <v>0.2</v>
      </c>
      <c r="L803" s="13">
        <v>18.897199999999991</v>
      </c>
      <c r="M803" s="12">
        <f>Table1[[#This Row],[Sales]]*Table1[[#This Row],[Discount]]</f>
        <v>43.193600000000004</v>
      </c>
      <c r="N803" s="12">
        <v>215.96799999999999</v>
      </c>
      <c r="O803" s="12">
        <f>Table1[[#This Row],[Quantity]]*$N$1</f>
        <v>300</v>
      </c>
      <c r="P803" s="12" t="str" cm="1">
        <f t="array" ref="P803">_xlfn.IFS(Table1[[#This Row],[New_Sales]]&gt;=2000,"A",Table1[[#This Row],[New_Sales]]&gt;=1000,"B",Table1[[#This Row],[New_Sales]]&gt;=500,"C",Table1[[#This Row],[New_Sales]]&gt;=100,"D",Table1[[#This Row],[New_Sales]]&lt;100,"E")</f>
        <v>D</v>
      </c>
    </row>
    <row r="804" spans="1:16">
      <c r="A804" s="12">
        <v>803</v>
      </c>
      <c r="B804" s="12" t="s">
        <v>66</v>
      </c>
      <c r="C804" s="12" t="s">
        <v>74</v>
      </c>
      <c r="D804" s="12" t="s">
        <v>158</v>
      </c>
      <c r="E804" s="12" t="s">
        <v>120</v>
      </c>
      <c r="F804" s="12" t="s">
        <v>77</v>
      </c>
      <c r="G804" s="12" t="str">
        <f>VLOOKUP(Table1[[#This Row],[Category]],Code!$C$2:$D$5,2,0)</f>
        <v>O-102</v>
      </c>
      <c r="H804" s="12" t="s">
        <v>95</v>
      </c>
      <c r="I804" s="12" t="s">
        <v>777</v>
      </c>
      <c r="J804" s="12">
        <v>9</v>
      </c>
      <c r="K804" s="12">
        <v>0</v>
      </c>
      <c r="L804" s="13">
        <v>99.48960000000001</v>
      </c>
      <c r="M804" s="12">
        <f>Table1[[#This Row],[Sales]]*Table1[[#This Row],[Discount]]</f>
        <v>0</v>
      </c>
      <c r="N804" s="12">
        <v>355.32</v>
      </c>
      <c r="O804" s="12">
        <f>Table1[[#This Row],[Quantity]]*$N$1</f>
        <v>1350</v>
      </c>
      <c r="P804" s="12" t="str" cm="1">
        <f t="array" ref="P804">_xlfn.IFS(Table1[[#This Row],[New_Sales]]&gt;=2000,"A",Table1[[#This Row],[New_Sales]]&gt;=1000,"B",Table1[[#This Row],[New_Sales]]&gt;=500,"C",Table1[[#This Row],[New_Sales]]&gt;=100,"D",Table1[[#This Row],[New_Sales]]&lt;100,"E")</f>
        <v>B</v>
      </c>
    </row>
    <row r="805" spans="1:16">
      <c r="A805" s="12">
        <v>804</v>
      </c>
      <c r="B805" s="12" t="s">
        <v>80</v>
      </c>
      <c r="C805" s="12" t="s">
        <v>74</v>
      </c>
      <c r="D805" s="12" t="s">
        <v>295</v>
      </c>
      <c r="E805" s="12" t="s">
        <v>69</v>
      </c>
      <c r="F805" s="12" t="s">
        <v>77</v>
      </c>
      <c r="G805" s="12" t="str">
        <f>VLOOKUP(Table1[[#This Row],[Category]],Code!$C$2:$D$5,2,0)</f>
        <v>O-102</v>
      </c>
      <c r="H805" s="12" t="s">
        <v>100</v>
      </c>
      <c r="I805" s="12" t="s">
        <v>778</v>
      </c>
      <c r="J805" s="12">
        <v>2</v>
      </c>
      <c r="K805" s="12">
        <v>0</v>
      </c>
      <c r="L805" s="13">
        <v>6.2208000000000006</v>
      </c>
      <c r="M805" s="12">
        <f>Table1[[#This Row],[Sales]]*Table1[[#This Row],[Discount]]</f>
        <v>0</v>
      </c>
      <c r="N805" s="12">
        <v>12.96</v>
      </c>
      <c r="O805" s="12">
        <f>Table1[[#This Row],[Quantity]]*$N$1</f>
        <v>300</v>
      </c>
      <c r="P805" s="12" t="str" cm="1">
        <f t="array" ref="P805">_xlfn.IFS(Table1[[#This Row],[New_Sales]]&gt;=2000,"A",Table1[[#This Row],[New_Sales]]&gt;=1000,"B",Table1[[#This Row],[New_Sales]]&gt;=500,"C",Table1[[#This Row],[New_Sales]]&gt;=100,"D",Table1[[#This Row],[New_Sales]]&lt;100,"E")</f>
        <v>D</v>
      </c>
    </row>
    <row r="806" spans="1:16">
      <c r="A806" s="12">
        <v>805</v>
      </c>
      <c r="B806" s="12" t="s">
        <v>134</v>
      </c>
      <c r="C806" s="12" t="s">
        <v>67</v>
      </c>
      <c r="D806" s="12" t="s">
        <v>75</v>
      </c>
      <c r="E806" s="12" t="s">
        <v>76</v>
      </c>
      <c r="F806" s="12" t="s">
        <v>70</v>
      </c>
      <c r="G806" s="12" t="str">
        <f>VLOOKUP(Table1[[#This Row],[Category]],Code!$C$2:$D$5,2,0)</f>
        <v>F-101</v>
      </c>
      <c r="H806" s="12" t="s">
        <v>86</v>
      </c>
      <c r="I806" s="12" t="s">
        <v>779</v>
      </c>
      <c r="J806" s="12">
        <v>2</v>
      </c>
      <c r="K806" s="12">
        <v>0</v>
      </c>
      <c r="L806" s="13">
        <v>6.2151999999999994</v>
      </c>
      <c r="M806" s="12">
        <f>Table1[[#This Row],[Sales]]*Table1[[#This Row],[Discount]]</f>
        <v>0</v>
      </c>
      <c r="N806" s="12">
        <v>18.28</v>
      </c>
      <c r="O806" s="12">
        <f>Table1[[#This Row],[Quantity]]*$N$1</f>
        <v>300</v>
      </c>
      <c r="P806" s="12" t="str" cm="1">
        <f t="array" ref="P806">_xlfn.IFS(Table1[[#This Row],[New_Sales]]&gt;=2000,"A",Table1[[#This Row],[New_Sales]]&gt;=1000,"B",Table1[[#This Row],[New_Sales]]&gt;=500,"C",Table1[[#This Row],[New_Sales]]&gt;=100,"D",Table1[[#This Row],[New_Sales]]&lt;100,"E")</f>
        <v>D</v>
      </c>
    </row>
    <row r="807" spans="1:16">
      <c r="A807" s="12">
        <v>806</v>
      </c>
      <c r="B807" s="12" t="s">
        <v>80</v>
      </c>
      <c r="C807" s="12" t="s">
        <v>67</v>
      </c>
      <c r="D807" s="12" t="s">
        <v>214</v>
      </c>
      <c r="E807" s="12" t="s">
        <v>76</v>
      </c>
      <c r="F807" s="12" t="s">
        <v>77</v>
      </c>
      <c r="G807" s="12" t="str">
        <f>VLOOKUP(Table1[[#This Row],[Category]],Code!$C$2:$D$5,2,0)</f>
        <v>O-102</v>
      </c>
      <c r="H807" s="12" t="s">
        <v>88</v>
      </c>
      <c r="I807" s="12" t="s">
        <v>780</v>
      </c>
      <c r="J807" s="12">
        <v>3</v>
      </c>
      <c r="K807" s="12">
        <v>0.2</v>
      </c>
      <c r="L807" s="13">
        <v>4.3176000000000005</v>
      </c>
      <c r="M807" s="12">
        <f>Table1[[#This Row],[Sales]]*Table1[[#This Row],[Discount]]</f>
        <v>8.6352000000000011</v>
      </c>
      <c r="N807" s="12">
        <v>43.176000000000002</v>
      </c>
      <c r="O807" s="12">
        <f>Table1[[#This Row],[Quantity]]*$N$1</f>
        <v>450</v>
      </c>
      <c r="P807" s="12" t="str" cm="1">
        <f t="array" ref="P807">_xlfn.IFS(Table1[[#This Row],[New_Sales]]&gt;=2000,"A",Table1[[#This Row],[New_Sales]]&gt;=1000,"B",Table1[[#This Row],[New_Sales]]&gt;=500,"C",Table1[[#This Row],[New_Sales]]&gt;=100,"D",Table1[[#This Row],[New_Sales]]&lt;100,"E")</f>
        <v>D</v>
      </c>
    </row>
    <row r="808" spans="1:16">
      <c r="A808" s="12">
        <v>807</v>
      </c>
      <c r="B808" s="12" t="s">
        <v>80</v>
      </c>
      <c r="C808" s="12" t="s">
        <v>67</v>
      </c>
      <c r="D808" s="12" t="s">
        <v>214</v>
      </c>
      <c r="E808" s="12" t="s">
        <v>76</v>
      </c>
      <c r="F808" s="12" t="s">
        <v>90</v>
      </c>
      <c r="G808" s="12" t="str">
        <f>VLOOKUP(Table1[[#This Row],[Category]],Code!$C$2:$D$5,2,0)</f>
        <v>T-103</v>
      </c>
      <c r="H808" s="12" t="s">
        <v>91</v>
      </c>
      <c r="I808" s="12" t="s">
        <v>781</v>
      </c>
      <c r="J808" s="12">
        <v>4</v>
      </c>
      <c r="K808" s="12">
        <v>0.2</v>
      </c>
      <c r="L808" s="13">
        <v>247.99599999999981</v>
      </c>
      <c r="M808" s="12">
        <f>Table1[[#This Row],[Sales]]*Table1[[#This Row],[Discount]]</f>
        <v>396.79360000000003</v>
      </c>
      <c r="N808" s="12">
        <v>1983.9680000000001</v>
      </c>
      <c r="O808" s="12">
        <f>Table1[[#This Row],[Quantity]]*$N$1</f>
        <v>600</v>
      </c>
      <c r="P808" s="12" t="str" cm="1">
        <f t="array" ref="P808">_xlfn.IFS(Table1[[#This Row],[New_Sales]]&gt;=2000,"A",Table1[[#This Row],[New_Sales]]&gt;=1000,"B",Table1[[#This Row],[New_Sales]]&gt;=500,"C",Table1[[#This Row],[New_Sales]]&gt;=100,"D",Table1[[#This Row],[New_Sales]]&lt;100,"E")</f>
        <v>C</v>
      </c>
    </row>
    <row r="809" spans="1:16">
      <c r="A809" s="12">
        <v>808</v>
      </c>
      <c r="B809" s="12" t="s">
        <v>134</v>
      </c>
      <c r="C809" s="12" t="s">
        <v>67</v>
      </c>
      <c r="D809" s="12" t="s">
        <v>116</v>
      </c>
      <c r="E809" s="12" t="s">
        <v>106</v>
      </c>
      <c r="F809" s="12" t="s">
        <v>70</v>
      </c>
      <c r="G809" s="12" t="str">
        <f>VLOOKUP(Table1[[#This Row],[Category]],Code!$C$2:$D$5,2,0)</f>
        <v>F-101</v>
      </c>
      <c r="H809" s="12" t="s">
        <v>86</v>
      </c>
      <c r="I809" s="12" t="s">
        <v>511</v>
      </c>
      <c r="J809" s="12">
        <v>2</v>
      </c>
      <c r="K809" s="12">
        <v>0</v>
      </c>
      <c r="L809" s="13">
        <v>11.076000000000001</v>
      </c>
      <c r="M809" s="12">
        <f>Table1[[#This Row],[Sales]]*Table1[[#This Row],[Discount]]</f>
        <v>0</v>
      </c>
      <c r="N809" s="12">
        <v>28.4</v>
      </c>
      <c r="O809" s="12">
        <f>Table1[[#This Row],[Quantity]]*$N$1</f>
        <v>300</v>
      </c>
      <c r="P809" s="12" t="str" cm="1">
        <f t="array" ref="P809">_xlfn.IFS(Table1[[#This Row],[New_Sales]]&gt;=2000,"A",Table1[[#This Row],[New_Sales]]&gt;=1000,"B",Table1[[#This Row],[New_Sales]]&gt;=500,"C",Table1[[#This Row],[New_Sales]]&gt;=100,"D",Table1[[#This Row],[New_Sales]]&lt;100,"E")</f>
        <v>D</v>
      </c>
    </row>
    <row r="810" spans="1:16">
      <c r="A810" s="12">
        <v>809</v>
      </c>
      <c r="B810" s="12" t="s">
        <v>134</v>
      </c>
      <c r="C810" s="12" t="s">
        <v>67</v>
      </c>
      <c r="D810" s="12" t="s">
        <v>116</v>
      </c>
      <c r="E810" s="12" t="s">
        <v>106</v>
      </c>
      <c r="F810" s="12" t="s">
        <v>90</v>
      </c>
      <c r="G810" s="12" t="str">
        <f>VLOOKUP(Table1[[#This Row],[Category]],Code!$C$2:$D$5,2,0)</f>
        <v>T-103</v>
      </c>
      <c r="H810" s="12" t="s">
        <v>123</v>
      </c>
      <c r="I810" s="12" t="s">
        <v>782</v>
      </c>
      <c r="J810" s="12">
        <v>3</v>
      </c>
      <c r="K810" s="12">
        <v>0</v>
      </c>
      <c r="L810" s="13">
        <v>50.989800000000002</v>
      </c>
      <c r="M810" s="12">
        <f>Table1[[#This Row],[Sales]]*Table1[[#This Row],[Discount]]</f>
        <v>0</v>
      </c>
      <c r="N810" s="12">
        <v>149.97</v>
      </c>
      <c r="O810" s="12">
        <f>Table1[[#This Row],[Quantity]]*$N$1</f>
        <v>450</v>
      </c>
      <c r="P810" s="12" t="str" cm="1">
        <f t="array" ref="P810">_xlfn.IFS(Table1[[#This Row],[New_Sales]]&gt;=2000,"A",Table1[[#This Row],[New_Sales]]&gt;=1000,"B",Table1[[#This Row],[New_Sales]]&gt;=500,"C",Table1[[#This Row],[New_Sales]]&gt;=100,"D",Table1[[#This Row],[New_Sales]]&lt;100,"E")</f>
        <v>D</v>
      </c>
    </row>
    <row r="811" spans="1:16">
      <c r="A811" s="12">
        <v>810</v>
      </c>
      <c r="B811" s="12" t="s">
        <v>134</v>
      </c>
      <c r="C811" s="12" t="s">
        <v>67</v>
      </c>
      <c r="D811" s="12" t="s">
        <v>102</v>
      </c>
      <c r="E811" s="12" t="s">
        <v>76</v>
      </c>
      <c r="F811" s="12" t="s">
        <v>77</v>
      </c>
      <c r="G811" s="12" t="str">
        <f>VLOOKUP(Table1[[#This Row],[Category]],Code!$C$2:$D$5,2,0)</f>
        <v>O-102</v>
      </c>
      <c r="H811" s="12" t="s">
        <v>88</v>
      </c>
      <c r="I811" s="12" t="s">
        <v>783</v>
      </c>
      <c r="J811" s="12">
        <v>4</v>
      </c>
      <c r="K811" s="12">
        <v>0</v>
      </c>
      <c r="L811" s="13">
        <v>3.2256</v>
      </c>
      <c r="M811" s="12">
        <f>Table1[[#This Row],[Sales]]*Table1[[#This Row],[Discount]]</f>
        <v>0</v>
      </c>
      <c r="N811" s="12">
        <v>11.52</v>
      </c>
      <c r="O811" s="12">
        <f>Table1[[#This Row],[Quantity]]*$N$1</f>
        <v>600</v>
      </c>
      <c r="P811" s="12" t="str" cm="1">
        <f t="array" ref="P811">_xlfn.IFS(Table1[[#This Row],[New_Sales]]&gt;=2000,"A",Table1[[#This Row],[New_Sales]]&gt;=1000,"B",Table1[[#This Row],[New_Sales]]&gt;=500,"C",Table1[[#This Row],[New_Sales]]&gt;=100,"D",Table1[[#This Row],[New_Sales]]&lt;100,"E")</f>
        <v>C</v>
      </c>
    </row>
    <row r="812" spans="1:16">
      <c r="A812" s="12">
        <v>811</v>
      </c>
      <c r="B812" s="12" t="s">
        <v>134</v>
      </c>
      <c r="C812" s="12" t="s">
        <v>67</v>
      </c>
      <c r="D812" s="12" t="s">
        <v>102</v>
      </c>
      <c r="E812" s="12" t="s">
        <v>76</v>
      </c>
      <c r="F812" s="12" t="s">
        <v>70</v>
      </c>
      <c r="G812" s="12" t="str">
        <f>VLOOKUP(Table1[[#This Row],[Category]],Code!$C$2:$D$5,2,0)</f>
        <v>F-101</v>
      </c>
      <c r="H812" s="12" t="s">
        <v>82</v>
      </c>
      <c r="I812" s="12" t="s">
        <v>383</v>
      </c>
      <c r="J812" s="12">
        <v>5</v>
      </c>
      <c r="K812" s="12">
        <v>0</v>
      </c>
      <c r="L812" s="13">
        <v>311.65199999999999</v>
      </c>
      <c r="M812" s="12">
        <f>Table1[[#This Row],[Sales]]*Table1[[#This Row],[Discount]]</f>
        <v>0</v>
      </c>
      <c r="N812" s="12">
        <v>1298.55</v>
      </c>
      <c r="O812" s="12">
        <f>Table1[[#This Row],[Quantity]]*$N$1</f>
        <v>750</v>
      </c>
      <c r="P812" s="12" t="str" cm="1">
        <f t="array" ref="P812">_xlfn.IFS(Table1[[#This Row],[New_Sales]]&gt;=2000,"A",Table1[[#This Row],[New_Sales]]&gt;=1000,"B",Table1[[#This Row],[New_Sales]]&gt;=500,"C",Table1[[#This Row],[New_Sales]]&gt;=100,"D",Table1[[#This Row],[New_Sales]]&lt;100,"E")</f>
        <v>C</v>
      </c>
    </row>
    <row r="813" spans="1:16">
      <c r="A813" s="12">
        <v>812</v>
      </c>
      <c r="B813" s="12" t="s">
        <v>134</v>
      </c>
      <c r="C813" s="12" t="s">
        <v>67</v>
      </c>
      <c r="D813" s="12" t="s">
        <v>102</v>
      </c>
      <c r="E813" s="12" t="s">
        <v>76</v>
      </c>
      <c r="F813" s="12" t="s">
        <v>77</v>
      </c>
      <c r="G813" s="12" t="str">
        <f>VLOOKUP(Table1[[#This Row],[Category]],Code!$C$2:$D$5,2,0)</f>
        <v>O-102</v>
      </c>
      <c r="H813" s="12" t="s">
        <v>95</v>
      </c>
      <c r="I813" s="12" t="s">
        <v>784</v>
      </c>
      <c r="J813" s="12">
        <v>4</v>
      </c>
      <c r="K813" s="12">
        <v>0</v>
      </c>
      <c r="L813" s="13">
        <v>62.036799999999971</v>
      </c>
      <c r="M813" s="12">
        <f>Table1[[#This Row],[Sales]]*Table1[[#This Row],[Discount]]</f>
        <v>0</v>
      </c>
      <c r="N813" s="12">
        <v>213.92</v>
      </c>
      <c r="O813" s="12">
        <f>Table1[[#This Row],[Quantity]]*$N$1</f>
        <v>600</v>
      </c>
      <c r="P813" s="12" t="str" cm="1">
        <f t="array" ref="P813">_xlfn.IFS(Table1[[#This Row],[New_Sales]]&gt;=2000,"A",Table1[[#This Row],[New_Sales]]&gt;=1000,"B",Table1[[#This Row],[New_Sales]]&gt;=500,"C",Table1[[#This Row],[New_Sales]]&gt;=100,"D",Table1[[#This Row],[New_Sales]]&lt;100,"E")</f>
        <v>C</v>
      </c>
    </row>
    <row r="814" spans="1:16">
      <c r="A814" s="12">
        <v>813</v>
      </c>
      <c r="B814" s="12" t="s">
        <v>134</v>
      </c>
      <c r="C814" s="12" t="s">
        <v>67</v>
      </c>
      <c r="D814" s="12" t="s">
        <v>102</v>
      </c>
      <c r="E814" s="12" t="s">
        <v>76</v>
      </c>
      <c r="F814" s="12" t="s">
        <v>90</v>
      </c>
      <c r="G814" s="12" t="str">
        <f>VLOOKUP(Table1[[#This Row],[Category]],Code!$C$2:$D$5,2,0)</f>
        <v>T-103</v>
      </c>
      <c r="H814" s="12" t="s">
        <v>123</v>
      </c>
      <c r="I814" s="12" t="s">
        <v>686</v>
      </c>
      <c r="J814" s="12">
        <v>2</v>
      </c>
      <c r="K814" s="12">
        <v>0</v>
      </c>
      <c r="L814" s="13">
        <v>2.5779999999999994</v>
      </c>
      <c r="M814" s="12">
        <f>Table1[[#This Row],[Sales]]*Table1[[#This Row],[Discount]]</f>
        <v>0</v>
      </c>
      <c r="N814" s="12">
        <v>25.78</v>
      </c>
      <c r="O814" s="12">
        <f>Table1[[#This Row],[Quantity]]*$N$1</f>
        <v>300</v>
      </c>
      <c r="P814" s="12" t="str" cm="1">
        <f t="array" ref="P814">_xlfn.IFS(Table1[[#This Row],[New_Sales]]&gt;=2000,"A",Table1[[#This Row],[New_Sales]]&gt;=1000,"B",Table1[[#This Row],[New_Sales]]&gt;=500,"C",Table1[[#This Row],[New_Sales]]&gt;=100,"D",Table1[[#This Row],[New_Sales]]&lt;100,"E")</f>
        <v>D</v>
      </c>
    </row>
    <row r="815" spans="1:16">
      <c r="A815" s="12">
        <v>814</v>
      </c>
      <c r="B815" s="12" t="s">
        <v>454</v>
      </c>
      <c r="C815" s="12" t="s">
        <v>67</v>
      </c>
      <c r="D815" s="12" t="s">
        <v>75</v>
      </c>
      <c r="E815" s="12" t="s">
        <v>76</v>
      </c>
      <c r="F815" s="12" t="s">
        <v>70</v>
      </c>
      <c r="G815" s="12" t="str">
        <f>VLOOKUP(Table1[[#This Row],[Category]],Code!$C$2:$D$5,2,0)</f>
        <v>F-101</v>
      </c>
      <c r="H815" s="12" t="s">
        <v>86</v>
      </c>
      <c r="I815" s="12" t="s">
        <v>779</v>
      </c>
      <c r="J815" s="12">
        <v>2</v>
      </c>
      <c r="K815" s="12">
        <v>0</v>
      </c>
      <c r="L815" s="13">
        <v>6.2151999999999994</v>
      </c>
      <c r="M815" s="12">
        <f>Table1[[#This Row],[Sales]]*Table1[[#This Row],[Discount]]</f>
        <v>0</v>
      </c>
      <c r="N815" s="12">
        <v>18.28</v>
      </c>
      <c r="O815" s="12">
        <f>Table1[[#This Row],[Quantity]]*$N$1</f>
        <v>300</v>
      </c>
      <c r="P815" s="12" t="str" cm="1">
        <f t="array" ref="P815">_xlfn.IFS(Table1[[#This Row],[New_Sales]]&gt;=2000,"A",Table1[[#This Row],[New_Sales]]&gt;=1000,"B",Table1[[#This Row],[New_Sales]]&gt;=500,"C",Table1[[#This Row],[New_Sales]]&gt;=100,"D",Table1[[#This Row],[New_Sales]]&lt;100,"E")</f>
        <v>D</v>
      </c>
    </row>
    <row r="816" spans="1:16">
      <c r="A816" s="12">
        <v>815</v>
      </c>
      <c r="B816" s="12" t="s">
        <v>454</v>
      </c>
      <c r="C816" s="12" t="s">
        <v>67</v>
      </c>
      <c r="D816" s="12" t="s">
        <v>75</v>
      </c>
      <c r="E816" s="12" t="s">
        <v>76</v>
      </c>
      <c r="F816" s="12" t="s">
        <v>90</v>
      </c>
      <c r="G816" s="12" t="str">
        <f>VLOOKUP(Table1[[#This Row],[Category]],Code!$C$2:$D$5,2,0)</f>
        <v>T-103</v>
      </c>
      <c r="H816" s="12" t="s">
        <v>123</v>
      </c>
      <c r="I816" s="12" t="s">
        <v>785</v>
      </c>
      <c r="J816" s="12">
        <v>7</v>
      </c>
      <c r="K816" s="12">
        <v>0</v>
      </c>
      <c r="L816" s="13">
        <v>601.96990000000005</v>
      </c>
      <c r="M816" s="12">
        <f>Table1[[#This Row],[Sales]]*Table1[[#This Row],[Discount]]</f>
        <v>0</v>
      </c>
      <c r="N816" s="12">
        <v>1399.93</v>
      </c>
      <c r="O816" s="12">
        <f>Table1[[#This Row],[Quantity]]*$N$1</f>
        <v>1050</v>
      </c>
      <c r="P816" s="12" t="str" cm="1">
        <f t="array" ref="P816">_xlfn.IFS(Table1[[#This Row],[New_Sales]]&gt;=2000,"A",Table1[[#This Row],[New_Sales]]&gt;=1000,"B",Table1[[#This Row],[New_Sales]]&gt;=500,"C",Table1[[#This Row],[New_Sales]]&gt;=100,"D",Table1[[#This Row],[New_Sales]]&lt;100,"E")</f>
        <v>B</v>
      </c>
    </row>
    <row r="817" spans="1:16">
      <c r="A817" s="12">
        <v>816</v>
      </c>
      <c r="B817" s="12" t="s">
        <v>134</v>
      </c>
      <c r="C817" s="12" t="s">
        <v>74</v>
      </c>
      <c r="D817" s="12" t="s">
        <v>109</v>
      </c>
      <c r="E817" s="12" t="s">
        <v>106</v>
      </c>
      <c r="F817" s="12" t="s">
        <v>77</v>
      </c>
      <c r="G817" s="12" t="str">
        <f>VLOOKUP(Table1[[#This Row],[Category]],Code!$C$2:$D$5,2,0)</f>
        <v>O-102</v>
      </c>
      <c r="H817" s="12" t="s">
        <v>100</v>
      </c>
      <c r="I817" s="12" t="s">
        <v>305</v>
      </c>
      <c r="J817" s="12">
        <v>8</v>
      </c>
      <c r="K817" s="12">
        <v>0</v>
      </c>
      <c r="L817" s="13">
        <v>24.883200000000002</v>
      </c>
      <c r="M817" s="12">
        <f>Table1[[#This Row],[Sales]]*Table1[[#This Row],[Discount]]</f>
        <v>0</v>
      </c>
      <c r="N817" s="12">
        <v>51.84</v>
      </c>
      <c r="O817" s="12">
        <f>Table1[[#This Row],[Quantity]]*$N$1</f>
        <v>1200</v>
      </c>
      <c r="P817" s="12" t="str" cm="1">
        <f t="array" ref="P817">_xlfn.IFS(Table1[[#This Row],[New_Sales]]&gt;=2000,"A",Table1[[#This Row],[New_Sales]]&gt;=1000,"B",Table1[[#This Row],[New_Sales]]&gt;=500,"C",Table1[[#This Row],[New_Sales]]&gt;=100,"D",Table1[[#This Row],[New_Sales]]&lt;100,"E")</f>
        <v>B</v>
      </c>
    </row>
    <row r="818" spans="1:16">
      <c r="A818" s="12">
        <v>817</v>
      </c>
      <c r="B818" s="12" t="s">
        <v>80</v>
      </c>
      <c r="C818" s="12" t="s">
        <v>67</v>
      </c>
      <c r="D818" s="12" t="s">
        <v>119</v>
      </c>
      <c r="E818" s="12" t="s">
        <v>120</v>
      </c>
      <c r="F818" s="12" t="s">
        <v>77</v>
      </c>
      <c r="G818" s="12" t="str">
        <f>VLOOKUP(Table1[[#This Row],[Category]],Code!$C$2:$D$5,2,0)</f>
        <v>O-102</v>
      </c>
      <c r="H818" s="12" t="s">
        <v>100</v>
      </c>
      <c r="I818" s="12" t="s">
        <v>786</v>
      </c>
      <c r="J818" s="12">
        <v>1</v>
      </c>
      <c r="K818" s="12">
        <v>0.2</v>
      </c>
      <c r="L818" s="13">
        <v>1.8703999999999998</v>
      </c>
      <c r="M818" s="12">
        <f>Table1[[#This Row],[Sales]]*Table1[[#This Row],[Discount]]</f>
        <v>1.0688000000000002</v>
      </c>
      <c r="N818" s="12">
        <v>5.3440000000000003</v>
      </c>
      <c r="O818" s="12">
        <f>Table1[[#This Row],[Quantity]]*$N$1</f>
        <v>150</v>
      </c>
      <c r="P818" s="12" t="str" cm="1">
        <f t="array" ref="P818">_xlfn.IFS(Table1[[#This Row],[New_Sales]]&gt;=2000,"A",Table1[[#This Row],[New_Sales]]&gt;=1000,"B",Table1[[#This Row],[New_Sales]]&gt;=500,"C",Table1[[#This Row],[New_Sales]]&gt;=100,"D",Table1[[#This Row],[New_Sales]]&lt;100,"E")</f>
        <v>D</v>
      </c>
    </row>
    <row r="819" spans="1:16">
      <c r="A819" s="12">
        <v>818</v>
      </c>
      <c r="B819" s="12" t="s">
        <v>80</v>
      </c>
      <c r="C819" s="12" t="s">
        <v>67</v>
      </c>
      <c r="D819" s="12" t="s">
        <v>119</v>
      </c>
      <c r="E819" s="12" t="s">
        <v>120</v>
      </c>
      <c r="F819" s="12" t="s">
        <v>77</v>
      </c>
      <c r="G819" s="12" t="str">
        <f>VLOOKUP(Table1[[#This Row],[Category]],Code!$C$2:$D$5,2,0)</f>
        <v>O-102</v>
      </c>
      <c r="H819" s="12" t="s">
        <v>100</v>
      </c>
      <c r="I819" s="12" t="s">
        <v>201</v>
      </c>
      <c r="J819" s="12">
        <v>8</v>
      </c>
      <c r="K819" s="12">
        <v>0.2</v>
      </c>
      <c r="L819" s="13">
        <v>14.5152</v>
      </c>
      <c r="M819" s="12">
        <f>Table1[[#This Row],[Sales]]*Table1[[#This Row],[Discount]]</f>
        <v>8.2944000000000013</v>
      </c>
      <c r="N819" s="12">
        <v>41.472000000000008</v>
      </c>
      <c r="O819" s="12">
        <f>Table1[[#This Row],[Quantity]]*$N$1</f>
        <v>1200</v>
      </c>
      <c r="P819" s="12" t="str" cm="1">
        <f t="array" ref="P819">_xlfn.IFS(Table1[[#This Row],[New_Sales]]&gt;=2000,"A",Table1[[#This Row],[New_Sales]]&gt;=1000,"B",Table1[[#This Row],[New_Sales]]&gt;=500,"C",Table1[[#This Row],[New_Sales]]&gt;=100,"D",Table1[[#This Row],[New_Sales]]&lt;100,"E")</f>
        <v>B</v>
      </c>
    </row>
    <row r="820" spans="1:16">
      <c r="A820" s="12">
        <v>819</v>
      </c>
      <c r="B820" s="12" t="s">
        <v>80</v>
      </c>
      <c r="C820" s="12" t="s">
        <v>67</v>
      </c>
      <c r="D820" s="12" t="s">
        <v>119</v>
      </c>
      <c r="E820" s="12" t="s">
        <v>120</v>
      </c>
      <c r="F820" s="12" t="s">
        <v>77</v>
      </c>
      <c r="G820" s="12" t="str">
        <f>VLOOKUP(Table1[[#This Row],[Category]],Code!$C$2:$D$5,2,0)</f>
        <v>O-102</v>
      </c>
      <c r="H820" s="12" t="s">
        <v>93</v>
      </c>
      <c r="I820" s="12" t="s">
        <v>787</v>
      </c>
      <c r="J820" s="12">
        <v>3</v>
      </c>
      <c r="K820" s="12">
        <v>0.7</v>
      </c>
      <c r="L820" s="13">
        <v>-2.4287999999999998</v>
      </c>
      <c r="M820" s="12">
        <f>Table1[[#This Row],[Sales]]*Table1[[#This Row],[Discount]]</f>
        <v>2.2176000000000005</v>
      </c>
      <c r="N820" s="12">
        <v>3.168000000000001</v>
      </c>
      <c r="O820" s="12">
        <f>Table1[[#This Row],[Quantity]]*$N$1</f>
        <v>450</v>
      </c>
      <c r="P820" s="12" t="str" cm="1">
        <f t="array" ref="P820">_xlfn.IFS(Table1[[#This Row],[New_Sales]]&gt;=2000,"A",Table1[[#This Row],[New_Sales]]&gt;=1000,"B",Table1[[#This Row],[New_Sales]]&gt;=500,"C",Table1[[#This Row],[New_Sales]]&gt;=100,"D",Table1[[#This Row],[New_Sales]]&lt;100,"E")</f>
        <v>D</v>
      </c>
    </row>
    <row r="821" spans="1:16">
      <c r="A821" s="12">
        <v>820</v>
      </c>
      <c r="B821" s="12" t="s">
        <v>80</v>
      </c>
      <c r="C821" s="12" t="s">
        <v>67</v>
      </c>
      <c r="D821" s="12" t="s">
        <v>119</v>
      </c>
      <c r="E821" s="12" t="s">
        <v>120</v>
      </c>
      <c r="F821" s="12" t="s">
        <v>70</v>
      </c>
      <c r="G821" s="12" t="str">
        <f>VLOOKUP(Table1[[#This Row],[Category]],Code!$C$2:$D$5,2,0)</f>
        <v>F-101</v>
      </c>
      <c r="H821" s="12" t="s">
        <v>72</v>
      </c>
      <c r="I821" s="12" t="s">
        <v>788</v>
      </c>
      <c r="J821" s="12">
        <v>5</v>
      </c>
      <c r="K821" s="12">
        <v>0.3</v>
      </c>
      <c r="L821" s="13">
        <v>0</v>
      </c>
      <c r="M821" s="12">
        <f>Table1[[#This Row],[Sales]]*Table1[[#This Row],[Discount]]</f>
        <v>368.53949999999998</v>
      </c>
      <c r="N821" s="12">
        <v>1228.4649999999999</v>
      </c>
      <c r="O821" s="12">
        <f>Table1[[#This Row],[Quantity]]*$N$1</f>
        <v>750</v>
      </c>
      <c r="P821" s="12" t="str" cm="1">
        <f t="array" ref="P821">_xlfn.IFS(Table1[[#This Row],[New_Sales]]&gt;=2000,"A",Table1[[#This Row],[New_Sales]]&gt;=1000,"B",Table1[[#This Row],[New_Sales]]&gt;=500,"C",Table1[[#This Row],[New_Sales]]&gt;=100,"D",Table1[[#This Row],[New_Sales]]&lt;100,"E")</f>
        <v>C</v>
      </c>
    </row>
    <row r="822" spans="1:16">
      <c r="A822" s="12">
        <v>821</v>
      </c>
      <c r="B822" s="12" t="s">
        <v>80</v>
      </c>
      <c r="C822" s="12" t="s">
        <v>67</v>
      </c>
      <c r="D822" s="12" t="s">
        <v>119</v>
      </c>
      <c r="E822" s="12" t="s">
        <v>120</v>
      </c>
      <c r="F822" s="12" t="s">
        <v>77</v>
      </c>
      <c r="G822" s="12" t="str">
        <f>VLOOKUP(Table1[[#This Row],[Category]],Code!$C$2:$D$5,2,0)</f>
        <v>O-102</v>
      </c>
      <c r="H822" s="12" t="s">
        <v>93</v>
      </c>
      <c r="I822" s="12" t="s">
        <v>789</v>
      </c>
      <c r="J822" s="12">
        <v>3</v>
      </c>
      <c r="K822" s="12">
        <v>0.7</v>
      </c>
      <c r="L822" s="13">
        <v>-22.796399999999991</v>
      </c>
      <c r="M822" s="12">
        <f>Table1[[#This Row],[Sales]]*Table1[[#This Row],[Discount]]</f>
        <v>21.760200000000001</v>
      </c>
      <c r="N822" s="12">
        <v>31.086000000000006</v>
      </c>
      <c r="O822" s="12">
        <f>Table1[[#This Row],[Quantity]]*$N$1</f>
        <v>450</v>
      </c>
      <c r="P822" s="12" t="str" cm="1">
        <f t="array" ref="P822">_xlfn.IFS(Table1[[#This Row],[New_Sales]]&gt;=2000,"A",Table1[[#This Row],[New_Sales]]&gt;=1000,"B",Table1[[#This Row],[New_Sales]]&gt;=500,"C",Table1[[#This Row],[New_Sales]]&gt;=100,"D",Table1[[#This Row],[New_Sales]]&lt;100,"E")</f>
        <v>D</v>
      </c>
    </row>
    <row r="823" spans="1:16">
      <c r="A823" s="12">
        <v>822</v>
      </c>
      <c r="B823" s="12" t="s">
        <v>80</v>
      </c>
      <c r="C823" s="12" t="s">
        <v>67</v>
      </c>
      <c r="D823" s="12" t="s">
        <v>119</v>
      </c>
      <c r="E823" s="12" t="s">
        <v>120</v>
      </c>
      <c r="F823" s="12" t="s">
        <v>77</v>
      </c>
      <c r="G823" s="12" t="str">
        <f>VLOOKUP(Table1[[#This Row],[Category]],Code!$C$2:$D$5,2,0)</f>
        <v>O-102</v>
      </c>
      <c r="H823" s="12" t="s">
        <v>100</v>
      </c>
      <c r="I823" s="12" t="s">
        <v>790</v>
      </c>
      <c r="J823" s="12">
        <v>4</v>
      </c>
      <c r="K823" s="12">
        <v>0.2</v>
      </c>
      <c r="L823" s="13">
        <v>117.43199999999999</v>
      </c>
      <c r="M823" s="12">
        <f>Table1[[#This Row],[Sales]]*Table1[[#This Row],[Discount]]</f>
        <v>67.103999999999999</v>
      </c>
      <c r="N823" s="12">
        <v>335.52</v>
      </c>
      <c r="O823" s="12">
        <f>Table1[[#This Row],[Quantity]]*$N$1</f>
        <v>600</v>
      </c>
      <c r="P823" s="12" t="str" cm="1">
        <f t="array" ref="P823">_xlfn.IFS(Table1[[#This Row],[New_Sales]]&gt;=2000,"A",Table1[[#This Row],[New_Sales]]&gt;=1000,"B",Table1[[#This Row],[New_Sales]]&gt;=500,"C",Table1[[#This Row],[New_Sales]]&gt;=100,"D",Table1[[#This Row],[New_Sales]]&lt;100,"E")</f>
        <v>C</v>
      </c>
    </row>
    <row r="824" spans="1:16">
      <c r="A824" s="12">
        <v>823</v>
      </c>
      <c r="B824" s="12" t="s">
        <v>80</v>
      </c>
      <c r="C824" s="12" t="s">
        <v>67</v>
      </c>
      <c r="D824" s="12" t="s">
        <v>309</v>
      </c>
      <c r="E824" s="12" t="s">
        <v>120</v>
      </c>
      <c r="F824" s="12" t="s">
        <v>90</v>
      </c>
      <c r="G824" s="12" t="str">
        <f>VLOOKUP(Table1[[#This Row],[Category]],Code!$C$2:$D$5,2,0)</f>
        <v>T-103</v>
      </c>
      <c r="H824" s="12" t="s">
        <v>123</v>
      </c>
      <c r="I824" s="12" t="s">
        <v>791</v>
      </c>
      <c r="J824" s="12">
        <v>3</v>
      </c>
      <c r="K824" s="12">
        <v>0</v>
      </c>
      <c r="L824" s="13">
        <v>71.990999999999985</v>
      </c>
      <c r="M824" s="12">
        <f>Table1[[#This Row],[Sales]]*Table1[[#This Row],[Discount]]</f>
        <v>0</v>
      </c>
      <c r="N824" s="12">
        <v>239.96999999999997</v>
      </c>
      <c r="O824" s="12">
        <f>Table1[[#This Row],[Quantity]]*$N$1</f>
        <v>450</v>
      </c>
      <c r="P824" s="12" t="str" cm="1">
        <f t="array" ref="P824">_xlfn.IFS(Table1[[#This Row],[New_Sales]]&gt;=2000,"A",Table1[[#This Row],[New_Sales]]&gt;=1000,"B",Table1[[#This Row],[New_Sales]]&gt;=500,"C",Table1[[#This Row],[New_Sales]]&gt;=100,"D",Table1[[#This Row],[New_Sales]]&lt;100,"E")</f>
        <v>D</v>
      </c>
    </row>
    <row r="825" spans="1:16">
      <c r="A825" s="12">
        <v>824</v>
      </c>
      <c r="B825" s="12" t="s">
        <v>80</v>
      </c>
      <c r="C825" s="12" t="s">
        <v>67</v>
      </c>
      <c r="D825" s="12" t="s">
        <v>309</v>
      </c>
      <c r="E825" s="12" t="s">
        <v>120</v>
      </c>
      <c r="F825" s="12" t="s">
        <v>77</v>
      </c>
      <c r="G825" s="12" t="str">
        <f>VLOOKUP(Table1[[#This Row],[Category]],Code!$C$2:$D$5,2,0)</f>
        <v>O-102</v>
      </c>
      <c r="H825" s="12" t="s">
        <v>78</v>
      </c>
      <c r="I825" s="12" t="s">
        <v>741</v>
      </c>
      <c r="J825" s="12">
        <v>2</v>
      </c>
      <c r="K825" s="12">
        <v>0</v>
      </c>
      <c r="L825" s="13">
        <v>4.8117999999999999</v>
      </c>
      <c r="M825" s="12">
        <f>Table1[[#This Row],[Sales]]*Table1[[#This Row],[Discount]]</f>
        <v>0</v>
      </c>
      <c r="N825" s="12">
        <v>9.82</v>
      </c>
      <c r="O825" s="12">
        <f>Table1[[#This Row],[Quantity]]*$N$1</f>
        <v>300</v>
      </c>
      <c r="P825" s="12" t="str" cm="1">
        <f t="array" ref="P825">_xlfn.IFS(Table1[[#This Row],[New_Sales]]&gt;=2000,"A",Table1[[#This Row],[New_Sales]]&gt;=1000,"B",Table1[[#This Row],[New_Sales]]&gt;=500,"C",Table1[[#This Row],[New_Sales]]&gt;=100,"D",Table1[[#This Row],[New_Sales]]&lt;100,"E")</f>
        <v>D</v>
      </c>
    </row>
    <row r="826" spans="1:16">
      <c r="A826" s="12">
        <v>825</v>
      </c>
      <c r="B826" s="12" t="s">
        <v>80</v>
      </c>
      <c r="C826" s="12" t="s">
        <v>67</v>
      </c>
      <c r="D826" s="12" t="s">
        <v>75</v>
      </c>
      <c r="E826" s="12" t="s">
        <v>76</v>
      </c>
      <c r="F826" s="12" t="s">
        <v>90</v>
      </c>
      <c r="G826" s="12" t="str">
        <f>VLOOKUP(Table1[[#This Row],[Category]],Code!$C$2:$D$5,2,0)</f>
        <v>T-103</v>
      </c>
      <c r="H826" s="12" t="s">
        <v>123</v>
      </c>
      <c r="I826" s="12" t="s">
        <v>792</v>
      </c>
      <c r="J826" s="12">
        <v>4</v>
      </c>
      <c r="K826" s="12">
        <v>0</v>
      </c>
      <c r="L826" s="13">
        <v>4.0679999999999978</v>
      </c>
      <c r="M826" s="12">
        <f>Table1[[#This Row],[Sales]]*Table1[[#This Row],[Discount]]</f>
        <v>0</v>
      </c>
      <c r="N826" s="12">
        <v>67.8</v>
      </c>
      <c r="O826" s="12">
        <f>Table1[[#This Row],[Quantity]]*$N$1</f>
        <v>600</v>
      </c>
      <c r="P826" s="12" t="str" cm="1">
        <f t="array" ref="P826">_xlfn.IFS(Table1[[#This Row],[New_Sales]]&gt;=2000,"A",Table1[[#This Row],[New_Sales]]&gt;=1000,"B",Table1[[#This Row],[New_Sales]]&gt;=500,"C",Table1[[#This Row],[New_Sales]]&gt;=100,"D",Table1[[#This Row],[New_Sales]]&lt;100,"E")</f>
        <v>C</v>
      </c>
    </row>
    <row r="827" spans="1:16">
      <c r="A827" s="12">
        <v>826</v>
      </c>
      <c r="B827" s="12" t="s">
        <v>80</v>
      </c>
      <c r="C827" s="12" t="s">
        <v>67</v>
      </c>
      <c r="D827" s="12" t="s">
        <v>75</v>
      </c>
      <c r="E827" s="12" t="s">
        <v>76</v>
      </c>
      <c r="F827" s="12" t="s">
        <v>90</v>
      </c>
      <c r="G827" s="12" t="str">
        <f>VLOOKUP(Table1[[#This Row],[Category]],Code!$C$2:$D$5,2,0)</f>
        <v>T-103</v>
      </c>
      <c r="H827" s="12" t="s">
        <v>123</v>
      </c>
      <c r="I827" s="12" t="s">
        <v>327</v>
      </c>
      <c r="J827" s="12">
        <v>3</v>
      </c>
      <c r="K827" s="12">
        <v>0</v>
      </c>
      <c r="L827" s="13">
        <v>40.31280000000001</v>
      </c>
      <c r="M827" s="12">
        <f>Table1[[#This Row],[Sales]]*Table1[[#This Row],[Discount]]</f>
        <v>0</v>
      </c>
      <c r="N827" s="12">
        <v>167.97</v>
      </c>
      <c r="O827" s="12">
        <f>Table1[[#This Row],[Quantity]]*$N$1</f>
        <v>450</v>
      </c>
      <c r="P827" s="12" t="str" cm="1">
        <f t="array" ref="P827">_xlfn.IFS(Table1[[#This Row],[New_Sales]]&gt;=2000,"A",Table1[[#This Row],[New_Sales]]&gt;=1000,"B",Table1[[#This Row],[New_Sales]]&gt;=500,"C",Table1[[#This Row],[New_Sales]]&gt;=100,"D",Table1[[#This Row],[New_Sales]]&lt;100,"E")</f>
        <v>D</v>
      </c>
    </row>
    <row r="828" spans="1:16">
      <c r="A828" s="12">
        <v>827</v>
      </c>
      <c r="B828" s="12" t="s">
        <v>80</v>
      </c>
      <c r="C828" s="12" t="s">
        <v>67</v>
      </c>
      <c r="D828" s="12" t="s">
        <v>145</v>
      </c>
      <c r="E828" s="12" t="s">
        <v>106</v>
      </c>
      <c r="F828" s="12" t="s">
        <v>77</v>
      </c>
      <c r="G828" s="12" t="str">
        <f>VLOOKUP(Table1[[#This Row],[Category]],Code!$C$2:$D$5,2,0)</f>
        <v>O-102</v>
      </c>
      <c r="H828" s="12" t="s">
        <v>159</v>
      </c>
      <c r="I828" s="12" t="s">
        <v>793</v>
      </c>
      <c r="J828" s="12">
        <v>7</v>
      </c>
      <c r="K828" s="12">
        <v>0</v>
      </c>
      <c r="L828" s="13">
        <v>16.8</v>
      </c>
      <c r="M828" s="12">
        <f>Table1[[#This Row],[Sales]]*Table1[[#This Row],[Discount]]</f>
        <v>0</v>
      </c>
      <c r="N828" s="12">
        <v>35</v>
      </c>
      <c r="O828" s="12">
        <f>Table1[[#This Row],[Quantity]]*$N$1</f>
        <v>1050</v>
      </c>
      <c r="P828" s="12" t="str" cm="1">
        <f t="array" ref="P828">_xlfn.IFS(Table1[[#This Row],[New_Sales]]&gt;=2000,"A",Table1[[#This Row],[New_Sales]]&gt;=1000,"B",Table1[[#This Row],[New_Sales]]&gt;=500,"C",Table1[[#This Row],[New_Sales]]&gt;=100,"D",Table1[[#This Row],[New_Sales]]&lt;100,"E")</f>
        <v>B</v>
      </c>
    </row>
    <row r="829" spans="1:16">
      <c r="A829" s="12">
        <v>828</v>
      </c>
      <c r="B829" s="12" t="s">
        <v>80</v>
      </c>
      <c r="C829" s="12" t="s">
        <v>67</v>
      </c>
      <c r="D829" s="12" t="s">
        <v>145</v>
      </c>
      <c r="E829" s="12" t="s">
        <v>106</v>
      </c>
      <c r="F829" s="12" t="s">
        <v>77</v>
      </c>
      <c r="G829" s="12" t="str">
        <f>VLOOKUP(Table1[[#This Row],[Category]],Code!$C$2:$D$5,2,0)</f>
        <v>O-102</v>
      </c>
      <c r="H829" s="12" t="s">
        <v>251</v>
      </c>
      <c r="I829" s="12" t="s">
        <v>794</v>
      </c>
      <c r="J829" s="12">
        <v>4</v>
      </c>
      <c r="K829" s="12">
        <v>0</v>
      </c>
      <c r="L829" s="13">
        <v>10.799599999999998</v>
      </c>
      <c r="M829" s="12">
        <f>Table1[[#This Row],[Sales]]*Table1[[#This Row],[Discount]]</f>
        <v>0</v>
      </c>
      <c r="N829" s="12">
        <v>37.24</v>
      </c>
      <c r="O829" s="12">
        <f>Table1[[#This Row],[Quantity]]*$N$1</f>
        <v>600</v>
      </c>
      <c r="P829" s="12" t="str" cm="1">
        <f t="array" ref="P829">_xlfn.IFS(Table1[[#This Row],[New_Sales]]&gt;=2000,"A",Table1[[#This Row],[New_Sales]]&gt;=1000,"B",Table1[[#This Row],[New_Sales]]&gt;=500,"C",Table1[[#This Row],[New_Sales]]&gt;=100,"D",Table1[[#This Row],[New_Sales]]&lt;100,"E")</f>
        <v>C</v>
      </c>
    </row>
    <row r="830" spans="1:16">
      <c r="A830" s="12">
        <v>829</v>
      </c>
      <c r="B830" s="12" t="s">
        <v>80</v>
      </c>
      <c r="C830" s="12" t="s">
        <v>67</v>
      </c>
      <c r="D830" s="12" t="s">
        <v>145</v>
      </c>
      <c r="E830" s="12" t="s">
        <v>106</v>
      </c>
      <c r="F830" s="12" t="s">
        <v>77</v>
      </c>
      <c r="G830" s="12" t="str">
        <f>VLOOKUP(Table1[[#This Row],[Category]],Code!$C$2:$D$5,2,0)</f>
        <v>O-102</v>
      </c>
      <c r="H830" s="12" t="s">
        <v>128</v>
      </c>
      <c r="I830" s="12" t="s">
        <v>795</v>
      </c>
      <c r="J830" s="12">
        <v>2</v>
      </c>
      <c r="K830" s="12">
        <v>0</v>
      </c>
      <c r="L830" s="13">
        <v>7.4871999999999996</v>
      </c>
      <c r="M830" s="12">
        <f>Table1[[#This Row],[Sales]]*Table1[[#This Row],[Discount]]</f>
        <v>0</v>
      </c>
      <c r="N830" s="12">
        <v>15.28</v>
      </c>
      <c r="O830" s="12">
        <f>Table1[[#This Row],[Quantity]]*$N$1</f>
        <v>300</v>
      </c>
      <c r="P830" s="12" t="str" cm="1">
        <f t="array" ref="P830">_xlfn.IFS(Table1[[#This Row],[New_Sales]]&gt;=2000,"A",Table1[[#This Row],[New_Sales]]&gt;=1000,"B",Table1[[#This Row],[New_Sales]]&gt;=500,"C",Table1[[#This Row],[New_Sales]]&gt;=100,"D",Table1[[#This Row],[New_Sales]]&lt;100,"E")</f>
        <v>D</v>
      </c>
    </row>
    <row r="831" spans="1:16">
      <c r="A831" s="12">
        <v>830</v>
      </c>
      <c r="B831" s="12" t="s">
        <v>66</v>
      </c>
      <c r="C831" s="12" t="s">
        <v>67</v>
      </c>
      <c r="D831" s="12" t="s">
        <v>68</v>
      </c>
      <c r="E831" s="12" t="s">
        <v>69</v>
      </c>
      <c r="F831" s="12" t="s">
        <v>70</v>
      </c>
      <c r="G831" s="12" t="str">
        <f>VLOOKUP(Table1[[#This Row],[Category]],Code!$C$2:$D$5,2,0)</f>
        <v>F-101</v>
      </c>
      <c r="H831" s="12" t="s">
        <v>72</v>
      </c>
      <c r="I831" s="12" t="s">
        <v>796</v>
      </c>
      <c r="J831" s="12">
        <v>2</v>
      </c>
      <c r="K831" s="12">
        <v>0</v>
      </c>
      <c r="L831" s="13">
        <v>90.587999999999965</v>
      </c>
      <c r="M831" s="12">
        <f>Table1[[#This Row],[Sales]]*Table1[[#This Row],[Discount]]</f>
        <v>0</v>
      </c>
      <c r="N831" s="12">
        <v>301.95999999999998</v>
      </c>
      <c r="O831" s="12">
        <f>Table1[[#This Row],[Quantity]]*$N$1</f>
        <v>300</v>
      </c>
      <c r="P831" s="12" t="str" cm="1">
        <f t="array" ref="P831">_xlfn.IFS(Table1[[#This Row],[New_Sales]]&gt;=2000,"A",Table1[[#This Row],[New_Sales]]&gt;=1000,"B",Table1[[#This Row],[New_Sales]]&gt;=500,"C",Table1[[#This Row],[New_Sales]]&gt;=100,"D",Table1[[#This Row],[New_Sales]]&lt;100,"E")</f>
        <v>D</v>
      </c>
    </row>
    <row r="832" spans="1:16">
      <c r="A832" s="12">
        <v>831</v>
      </c>
      <c r="B832" s="12" t="s">
        <v>66</v>
      </c>
      <c r="C832" s="12" t="s">
        <v>67</v>
      </c>
      <c r="D832" s="12" t="s">
        <v>68</v>
      </c>
      <c r="E832" s="12" t="s">
        <v>69</v>
      </c>
      <c r="F832" s="12" t="s">
        <v>77</v>
      </c>
      <c r="G832" s="12" t="str">
        <f>VLOOKUP(Table1[[#This Row],[Category]],Code!$C$2:$D$5,2,0)</f>
        <v>O-102</v>
      </c>
      <c r="H832" s="12" t="s">
        <v>95</v>
      </c>
      <c r="I832" s="12" t="s">
        <v>797</v>
      </c>
      <c r="J832" s="12">
        <v>3</v>
      </c>
      <c r="K832" s="12">
        <v>0</v>
      </c>
      <c r="L832" s="13">
        <v>50.584800000000008</v>
      </c>
      <c r="M832" s="12">
        <f>Table1[[#This Row],[Sales]]*Table1[[#This Row],[Discount]]</f>
        <v>0</v>
      </c>
      <c r="N832" s="12">
        <v>180.66</v>
      </c>
      <c r="O832" s="12">
        <f>Table1[[#This Row],[Quantity]]*$N$1</f>
        <v>450</v>
      </c>
      <c r="P832" s="12" t="str" cm="1">
        <f t="array" ref="P832">_xlfn.IFS(Table1[[#This Row],[New_Sales]]&gt;=2000,"A",Table1[[#This Row],[New_Sales]]&gt;=1000,"B",Table1[[#This Row],[New_Sales]]&gt;=500,"C",Table1[[#This Row],[New_Sales]]&gt;=100,"D",Table1[[#This Row],[New_Sales]]&lt;100,"E")</f>
        <v>D</v>
      </c>
    </row>
    <row r="833" spans="1:16">
      <c r="A833" s="12">
        <v>832</v>
      </c>
      <c r="B833" s="12" t="s">
        <v>66</v>
      </c>
      <c r="C833" s="12" t="s">
        <v>67</v>
      </c>
      <c r="D833" s="12" t="s">
        <v>68</v>
      </c>
      <c r="E833" s="12" t="s">
        <v>69</v>
      </c>
      <c r="F833" s="12" t="s">
        <v>90</v>
      </c>
      <c r="G833" s="12" t="str">
        <f>VLOOKUP(Table1[[#This Row],[Category]],Code!$C$2:$D$5,2,0)</f>
        <v>T-103</v>
      </c>
      <c r="H833" s="12" t="s">
        <v>91</v>
      </c>
      <c r="I833" s="12" t="s">
        <v>798</v>
      </c>
      <c r="J833" s="12">
        <v>2</v>
      </c>
      <c r="K833" s="12">
        <v>0</v>
      </c>
      <c r="L833" s="13">
        <v>51.834599999999995</v>
      </c>
      <c r="M833" s="12">
        <f>Table1[[#This Row],[Sales]]*Table1[[#This Row],[Discount]]</f>
        <v>0</v>
      </c>
      <c r="N833" s="12">
        <v>191.98</v>
      </c>
      <c r="O833" s="12">
        <f>Table1[[#This Row],[Quantity]]*$N$1</f>
        <v>300</v>
      </c>
      <c r="P833" s="12" t="str" cm="1">
        <f t="array" ref="P833">_xlfn.IFS(Table1[[#This Row],[New_Sales]]&gt;=2000,"A",Table1[[#This Row],[New_Sales]]&gt;=1000,"B",Table1[[#This Row],[New_Sales]]&gt;=500,"C",Table1[[#This Row],[New_Sales]]&gt;=100,"D",Table1[[#This Row],[New_Sales]]&lt;100,"E")</f>
        <v>D</v>
      </c>
    </row>
    <row r="834" spans="1:16">
      <c r="A834" s="12">
        <v>833</v>
      </c>
      <c r="B834" s="12" t="s">
        <v>66</v>
      </c>
      <c r="C834" s="12" t="s">
        <v>67</v>
      </c>
      <c r="D834" s="12" t="s">
        <v>68</v>
      </c>
      <c r="E834" s="12" t="s">
        <v>69</v>
      </c>
      <c r="F834" s="12" t="s">
        <v>90</v>
      </c>
      <c r="G834" s="12" t="str">
        <f>VLOOKUP(Table1[[#This Row],[Category]],Code!$C$2:$D$5,2,0)</f>
        <v>T-103</v>
      </c>
      <c r="H834" s="12" t="s">
        <v>91</v>
      </c>
      <c r="I834" s="12" t="s">
        <v>799</v>
      </c>
      <c r="J834" s="12">
        <v>1</v>
      </c>
      <c r="K834" s="12">
        <v>0</v>
      </c>
      <c r="L834" s="13">
        <v>17.157400000000003</v>
      </c>
      <c r="M834" s="12">
        <f>Table1[[#This Row],[Sales]]*Table1[[#This Row],[Discount]]</f>
        <v>0</v>
      </c>
      <c r="N834" s="12">
        <v>65.989999999999995</v>
      </c>
      <c r="O834" s="12">
        <f>Table1[[#This Row],[Quantity]]*$N$1</f>
        <v>150</v>
      </c>
      <c r="P834" s="12" t="str" cm="1">
        <f t="array" ref="P834">_xlfn.IFS(Table1[[#This Row],[New_Sales]]&gt;=2000,"A",Table1[[#This Row],[New_Sales]]&gt;=1000,"B",Table1[[#This Row],[New_Sales]]&gt;=500,"C",Table1[[#This Row],[New_Sales]]&gt;=100,"D",Table1[[#This Row],[New_Sales]]&lt;100,"E")</f>
        <v>D</v>
      </c>
    </row>
    <row r="835" spans="1:16">
      <c r="A835" s="12">
        <v>834</v>
      </c>
      <c r="B835" s="12" t="s">
        <v>80</v>
      </c>
      <c r="C835" s="12" t="s">
        <v>74</v>
      </c>
      <c r="D835" s="12" t="s">
        <v>81</v>
      </c>
      <c r="E835" s="12" t="s">
        <v>69</v>
      </c>
      <c r="F835" s="12" t="s">
        <v>77</v>
      </c>
      <c r="G835" s="12" t="str">
        <f>VLOOKUP(Table1[[#This Row],[Category]],Code!$C$2:$D$5,2,0)</f>
        <v>O-102</v>
      </c>
      <c r="H835" s="12" t="s">
        <v>88</v>
      </c>
      <c r="I835" s="12" t="s">
        <v>800</v>
      </c>
      <c r="J835" s="12">
        <v>2</v>
      </c>
      <c r="K835" s="12">
        <v>0.2</v>
      </c>
      <c r="L835" s="13">
        <v>2.6411999999999995</v>
      </c>
      <c r="M835" s="12">
        <f>Table1[[#This Row],[Sales]]*Table1[[#This Row],[Discount]]</f>
        <v>7.0432000000000006</v>
      </c>
      <c r="N835" s="12">
        <v>35.216000000000001</v>
      </c>
      <c r="O835" s="12">
        <f>Table1[[#This Row],[Quantity]]*$N$1</f>
        <v>300</v>
      </c>
      <c r="P835" s="12" t="str" cm="1">
        <f t="array" ref="P835">_xlfn.IFS(Table1[[#This Row],[New_Sales]]&gt;=2000,"A",Table1[[#This Row],[New_Sales]]&gt;=1000,"B",Table1[[#This Row],[New_Sales]]&gt;=500,"C",Table1[[#This Row],[New_Sales]]&gt;=100,"D",Table1[[#This Row],[New_Sales]]&lt;100,"E")</f>
        <v>D</v>
      </c>
    </row>
    <row r="836" spans="1:16">
      <c r="A836" s="12">
        <v>835</v>
      </c>
      <c r="B836" s="12" t="s">
        <v>80</v>
      </c>
      <c r="C836" s="12" t="s">
        <v>74</v>
      </c>
      <c r="D836" s="12" t="s">
        <v>81</v>
      </c>
      <c r="E836" s="12" t="s">
        <v>69</v>
      </c>
      <c r="F836" s="12" t="s">
        <v>77</v>
      </c>
      <c r="G836" s="12" t="str">
        <f>VLOOKUP(Table1[[#This Row],[Category]],Code!$C$2:$D$5,2,0)</f>
        <v>O-102</v>
      </c>
      <c r="H836" s="12" t="s">
        <v>95</v>
      </c>
      <c r="I836" s="12" t="s">
        <v>801</v>
      </c>
      <c r="J836" s="12">
        <v>2</v>
      </c>
      <c r="K836" s="12">
        <v>0.2</v>
      </c>
      <c r="L836" s="13">
        <v>6.5164</v>
      </c>
      <c r="M836" s="12">
        <f>Table1[[#This Row],[Sales]]*Table1[[#This Row],[Discount]]</f>
        <v>4.7392000000000003</v>
      </c>
      <c r="N836" s="12">
        <v>23.696000000000002</v>
      </c>
      <c r="O836" s="12">
        <f>Table1[[#This Row],[Quantity]]*$N$1</f>
        <v>300</v>
      </c>
      <c r="P836" s="12" t="str" cm="1">
        <f t="array" ref="P836">_xlfn.IFS(Table1[[#This Row],[New_Sales]]&gt;=2000,"A",Table1[[#This Row],[New_Sales]]&gt;=1000,"B",Table1[[#This Row],[New_Sales]]&gt;=500,"C",Table1[[#This Row],[New_Sales]]&gt;=100,"D",Table1[[#This Row],[New_Sales]]&lt;100,"E")</f>
        <v>D</v>
      </c>
    </row>
    <row r="837" spans="1:16">
      <c r="A837" s="12">
        <v>836</v>
      </c>
      <c r="B837" s="12" t="s">
        <v>80</v>
      </c>
      <c r="C837" s="12" t="s">
        <v>74</v>
      </c>
      <c r="D837" s="12" t="s">
        <v>81</v>
      </c>
      <c r="E837" s="12" t="s">
        <v>69</v>
      </c>
      <c r="F837" s="12" t="s">
        <v>90</v>
      </c>
      <c r="G837" s="12" t="str">
        <f>VLOOKUP(Table1[[#This Row],[Category]],Code!$C$2:$D$5,2,0)</f>
        <v>T-103</v>
      </c>
      <c r="H837" s="12" t="s">
        <v>277</v>
      </c>
      <c r="I837" s="12" t="s">
        <v>802</v>
      </c>
      <c r="J837" s="12">
        <v>1</v>
      </c>
      <c r="K837" s="12">
        <v>0.5</v>
      </c>
      <c r="L837" s="13">
        <v>-111.49950000000007</v>
      </c>
      <c r="M837" s="12">
        <f>Table1[[#This Row],[Sales]]*Table1[[#This Row],[Discount]]</f>
        <v>132.73750000000001</v>
      </c>
      <c r="N837" s="12">
        <v>265.47500000000002</v>
      </c>
      <c r="O837" s="12">
        <f>Table1[[#This Row],[Quantity]]*$N$1</f>
        <v>150</v>
      </c>
      <c r="P837" s="12" t="str" cm="1">
        <f t="array" ref="P837">_xlfn.IFS(Table1[[#This Row],[New_Sales]]&gt;=2000,"A",Table1[[#This Row],[New_Sales]]&gt;=1000,"B",Table1[[#This Row],[New_Sales]]&gt;=500,"C",Table1[[#This Row],[New_Sales]]&gt;=100,"D",Table1[[#This Row],[New_Sales]]&lt;100,"E")</f>
        <v>D</v>
      </c>
    </row>
    <row r="838" spans="1:16">
      <c r="A838" s="12">
        <v>837</v>
      </c>
      <c r="B838" s="12" t="s">
        <v>66</v>
      </c>
      <c r="C838" s="12" t="s">
        <v>67</v>
      </c>
      <c r="D838" s="12" t="s">
        <v>105</v>
      </c>
      <c r="E838" s="12" t="s">
        <v>106</v>
      </c>
      <c r="F838" s="12" t="s">
        <v>77</v>
      </c>
      <c r="G838" s="12" t="str">
        <f>VLOOKUP(Table1[[#This Row],[Category]],Code!$C$2:$D$5,2,0)</f>
        <v>O-102</v>
      </c>
      <c r="H838" s="12" t="s">
        <v>93</v>
      </c>
      <c r="I838" s="12" t="s">
        <v>803</v>
      </c>
      <c r="J838" s="12">
        <v>4</v>
      </c>
      <c r="K838" s="12">
        <v>0.8</v>
      </c>
      <c r="L838" s="13">
        <v>-79.335199999999986</v>
      </c>
      <c r="M838" s="12">
        <f>Table1[[#This Row],[Sales]]*Table1[[#This Row],[Discount]]</f>
        <v>40.947199999999988</v>
      </c>
      <c r="N838" s="12">
        <v>51.183999999999983</v>
      </c>
      <c r="O838" s="12">
        <f>Table1[[#This Row],[Quantity]]*$N$1</f>
        <v>600</v>
      </c>
      <c r="P838" s="12" t="str" cm="1">
        <f t="array" ref="P838">_xlfn.IFS(Table1[[#This Row],[New_Sales]]&gt;=2000,"A",Table1[[#This Row],[New_Sales]]&gt;=1000,"B",Table1[[#This Row],[New_Sales]]&gt;=500,"C",Table1[[#This Row],[New_Sales]]&gt;=100,"D",Table1[[#This Row],[New_Sales]]&lt;100,"E")</f>
        <v>C</v>
      </c>
    </row>
    <row r="839" spans="1:16">
      <c r="A839" s="12">
        <v>838</v>
      </c>
      <c r="B839" s="12" t="s">
        <v>80</v>
      </c>
      <c r="C839" s="12" t="s">
        <v>104</v>
      </c>
      <c r="D839" s="12" t="s">
        <v>180</v>
      </c>
      <c r="E839" s="12" t="s">
        <v>69</v>
      </c>
      <c r="F839" s="12" t="s">
        <v>77</v>
      </c>
      <c r="G839" s="12" t="str">
        <f>VLOOKUP(Table1[[#This Row],[Category]],Code!$C$2:$D$5,2,0)</f>
        <v>O-102</v>
      </c>
      <c r="H839" s="12" t="s">
        <v>100</v>
      </c>
      <c r="I839" s="12" t="s">
        <v>804</v>
      </c>
      <c r="J839" s="12">
        <v>2</v>
      </c>
      <c r="K839" s="12">
        <v>0.2</v>
      </c>
      <c r="L839" s="13">
        <v>3.2615999999999996</v>
      </c>
      <c r="M839" s="12">
        <f>Table1[[#This Row],[Sales]]*Table1[[#This Row],[Discount]]</f>
        <v>1.9328000000000003</v>
      </c>
      <c r="N839" s="12">
        <v>9.6640000000000015</v>
      </c>
      <c r="O839" s="12">
        <f>Table1[[#This Row],[Quantity]]*$N$1</f>
        <v>300</v>
      </c>
      <c r="P839" s="12" t="str" cm="1">
        <f t="array" ref="P839">_xlfn.IFS(Table1[[#This Row],[New_Sales]]&gt;=2000,"A",Table1[[#This Row],[New_Sales]]&gt;=1000,"B",Table1[[#This Row],[New_Sales]]&gt;=500,"C",Table1[[#This Row],[New_Sales]]&gt;=100,"D",Table1[[#This Row],[New_Sales]]&lt;100,"E")</f>
        <v>D</v>
      </c>
    </row>
    <row r="840" spans="1:16">
      <c r="A840" s="12">
        <v>839</v>
      </c>
      <c r="B840" s="12" t="s">
        <v>80</v>
      </c>
      <c r="C840" s="12" t="s">
        <v>74</v>
      </c>
      <c r="D840" s="12" t="s">
        <v>105</v>
      </c>
      <c r="E840" s="12" t="s">
        <v>106</v>
      </c>
      <c r="F840" s="12" t="s">
        <v>90</v>
      </c>
      <c r="G840" s="12" t="str">
        <f>VLOOKUP(Table1[[#This Row],[Category]],Code!$C$2:$D$5,2,0)</f>
        <v>T-103</v>
      </c>
      <c r="H840" s="12" t="s">
        <v>91</v>
      </c>
      <c r="I840" s="12" t="s">
        <v>535</v>
      </c>
      <c r="J840" s="12">
        <v>3</v>
      </c>
      <c r="K840" s="12">
        <v>0.2</v>
      </c>
      <c r="L840" s="13">
        <v>1.5804</v>
      </c>
      <c r="M840" s="12">
        <f>Table1[[#This Row],[Sales]]*Table1[[#This Row],[Discount]]</f>
        <v>4.2144000000000004</v>
      </c>
      <c r="N840" s="12">
        <v>21.071999999999999</v>
      </c>
      <c r="O840" s="12">
        <f>Table1[[#This Row],[Quantity]]*$N$1</f>
        <v>450</v>
      </c>
      <c r="P840" s="12" t="str" cm="1">
        <f t="array" ref="P840">_xlfn.IFS(Table1[[#This Row],[New_Sales]]&gt;=2000,"A",Table1[[#This Row],[New_Sales]]&gt;=1000,"B",Table1[[#This Row],[New_Sales]]&gt;=500,"C",Table1[[#This Row],[New_Sales]]&gt;=100,"D",Table1[[#This Row],[New_Sales]]&lt;100,"E")</f>
        <v>D</v>
      </c>
    </row>
    <row r="841" spans="1:16">
      <c r="A841" s="12">
        <v>840</v>
      </c>
      <c r="B841" s="12" t="s">
        <v>80</v>
      </c>
      <c r="C841" s="12" t="s">
        <v>74</v>
      </c>
      <c r="D841" s="12" t="s">
        <v>158</v>
      </c>
      <c r="E841" s="12" t="s">
        <v>120</v>
      </c>
      <c r="F841" s="12" t="s">
        <v>77</v>
      </c>
      <c r="G841" s="12" t="str">
        <f>VLOOKUP(Table1[[#This Row],[Category]],Code!$C$2:$D$5,2,0)</f>
        <v>O-102</v>
      </c>
      <c r="H841" s="12" t="s">
        <v>88</v>
      </c>
      <c r="I841" s="12" t="s">
        <v>760</v>
      </c>
      <c r="J841" s="12">
        <v>3</v>
      </c>
      <c r="K841" s="12">
        <v>0</v>
      </c>
      <c r="L841" s="13">
        <v>16.3215</v>
      </c>
      <c r="M841" s="12">
        <f>Table1[[#This Row],[Sales]]*Table1[[#This Row],[Discount]]</f>
        <v>0</v>
      </c>
      <c r="N841" s="12">
        <v>60.449999999999996</v>
      </c>
      <c r="O841" s="12">
        <f>Table1[[#This Row],[Quantity]]*$N$1</f>
        <v>450</v>
      </c>
      <c r="P841" s="12" t="str" cm="1">
        <f t="array" ref="P841">_xlfn.IFS(Table1[[#This Row],[New_Sales]]&gt;=2000,"A",Table1[[#This Row],[New_Sales]]&gt;=1000,"B",Table1[[#This Row],[New_Sales]]&gt;=500,"C",Table1[[#This Row],[New_Sales]]&gt;=100,"D",Table1[[#This Row],[New_Sales]]&lt;100,"E")</f>
        <v>D</v>
      </c>
    </row>
    <row r="842" spans="1:16">
      <c r="A842" s="12">
        <v>841</v>
      </c>
      <c r="B842" s="12" t="s">
        <v>80</v>
      </c>
      <c r="C842" s="12" t="s">
        <v>74</v>
      </c>
      <c r="D842" s="12" t="s">
        <v>158</v>
      </c>
      <c r="E842" s="12" t="s">
        <v>120</v>
      </c>
      <c r="F842" s="12" t="s">
        <v>77</v>
      </c>
      <c r="G842" s="12" t="str">
        <f>VLOOKUP(Table1[[#This Row],[Category]],Code!$C$2:$D$5,2,0)</f>
        <v>O-102</v>
      </c>
      <c r="H842" s="12" t="s">
        <v>88</v>
      </c>
      <c r="I842" s="12" t="s">
        <v>805</v>
      </c>
      <c r="J842" s="12">
        <v>4</v>
      </c>
      <c r="K842" s="12">
        <v>0</v>
      </c>
      <c r="L842" s="13">
        <v>3.3407999999999998</v>
      </c>
      <c r="M842" s="12">
        <f>Table1[[#This Row],[Sales]]*Table1[[#This Row],[Discount]]</f>
        <v>0</v>
      </c>
      <c r="N842" s="12">
        <v>11.52</v>
      </c>
      <c r="O842" s="12">
        <f>Table1[[#This Row],[Quantity]]*$N$1</f>
        <v>600</v>
      </c>
      <c r="P842" s="12" t="str" cm="1">
        <f t="array" ref="P842">_xlfn.IFS(Table1[[#This Row],[New_Sales]]&gt;=2000,"A",Table1[[#This Row],[New_Sales]]&gt;=1000,"B",Table1[[#This Row],[New_Sales]]&gt;=500,"C",Table1[[#This Row],[New_Sales]]&gt;=100,"D",Table1[[#This Row],[New_Sales]]&lt;100,"E")</f>
        <v>C</v>
      </c>
    </row>
    <row r="843" spans="1:16">
      <c r="A843" s="12">
        <v>842</v>
      </c>
      <c r="B843" s="12" t="s">
        <v>80</v>
      </c>
      <c r="C843" s="12" t="s">
        <v>74</v>
      </c>
      <c r="D843" s="12" t="s">
        <v>158</v>
      </c>
      <c r="E843" s="12" t="s">
        <v>120</v>
      </c>
      <c r="F843" s="12" t="s">
        <v>70</v>
      </c>
      <c r="G843" s="12" t="str">
        <f>VLOOKUP(Table1[[#This Row],[Category]],Code!$C$2:$D$5,2,0)</f>
        <v>F-101</v>
      </c>
      <c r="H843" s="12" t="s">
        <v>71</v>
      </c>
      <c r="I843" s="12" t="s">
        <v>806</v>
      </c>
      <c r="J843" s="12">
        <v>4</v>
      </c>
      <c r="K843" s="12">
        <v>0.2</v>
      </c>
      <c r="L843" s="13">
        <v>9.3024000000000058</v>
      </c>
      <c r="M843" s="12">
        <f>Table1[[#This Row],[Sales]]*Table1[[#This Row],[Discount]]</f>
        <v>37.209600000000002</v>
      </c>
      <c r="N843" s="12">
        <v>186.048</v>
      </c>
      <c r="O843" s="12">
        <f>Table1[[#This Row],[Quantity]]*$N$1</f>
        <v>600</v>
      </c>
      <c r="P843" s="12" t="str" cm="1">
        <f t="array" ref="P843">_xlfn.IFS(Table1[[#This Row],[New_Sales]]&gt;=2000,"A",Table1[[#This Row],[New_Sales]]&gt;=1000,"B",Table1[[#This Row],[New_Sales]]&gt;=500,"C",Table1[[#This Row],[New_Sales]]&gt;=100,"D",Table1[[#This Row],[New_Sales]]&lt;100,"E")</f>
        <v>C</v>
      </c>
    </row>
    <row r="844" spans="1:16">
      <c r="A844" s="12">
        <v>843</v>
      </c>
      <c r="B844" s="12" t="s">
        <v>134</v>
      </c>
      <c r="C844" s="12" t="s">
        <v>74</v>
      </c>
      <c r="D844" s="12" t="s">
        <v>75</v>
      </c>
      <c r="E844" s="12" t="s">
        <v>76</v>
      </c>
      <c r="F844" s="12" t="s">
        <v>77</v>
      </c>
      <c r="G844" s="12" t="str">
        <f>VLOOKUP(Table1[[#This Row],[Category]],Code!$C$2:$D$5,2,0)</f>
        <v>O-102</v>
      </c>
      <c r="H844" s="12" t="s">
        <v>93</v>
      </c>
      <c r="I844" s="12" t="s">
        <v>807</v>
      </c>
      <c r="J844" s="12">
        <v>4</v>
      </c>
      <c r="K844" s="12">
        <v>0.2</v>
      </c>
      <c r="L844" s="13">
        <v>11.699999999999996</v>
      </c>
      <c r="M844" s="12">
        <f>Table1[[#This Row],[Sales]]*Table1[[#This Row],[Discount]]</f>
        <v>7.4879999999999995</v>
      </c>
      <c r="N844" s="12">
        <v>37.44</v>
      </c>
      <c r="O844" s="12">
        <f>Table1[[#This Row],[Quantity]]*$N$1</f>
        <v>600</v>
      </c>
      <c r="P844" s="12" t="str" cm="1">
        <f t="array" ref="P844">_xlfn.IFS(Table1[[#This Row],[New_Sales]]&gt;=2000,"A",Table1[[#This Row],[New_Sales]]&gt;=1000,"B",Table1[[#This Row],[New_Sales]]&gt;=500,"C",Table1[[#This Row],[New_Sales]]&gt;=100,"D",Table1[[#This Row],[New_Sales]]&lt;100,"E")</f>
        <v>C</v>
      </c>
    </row>
    <row r="845" spans="1:16">
      <c r="A845" s="12">
        <v>844</v>
      </c>
      <c r="B845" s="12" t="s">
        <v>134</v>
      </c>
      <c r="C845" s="12" t="s">
        <v>74</v>
      </c>
      <c r="D845" s="12" t="s">
        <v>75</v>
      </c>
      <c r="E845" s="12" t="s">
        <v>76</v>
      </c>
      <c r="F845" s="12" t="s">
        <v>77</v>
      </c>
      <c r="G845" s="12" t="str">
        <f>VLOOKUP(Table1[[#This Row],[Category]],Code!$C$2:$D$5,2,0)</f>
        <v>O-102</v>
      </c>
      <c r="H845" s="12" t="s">
        <v>93</v>
      </c>
      <c r="I845" s="12" t="s">
        <v>808</v>
      </c>
      <c r="J845" s="12">
        <v>4</v>
      </c>
      <c r="K845" s="12">
        <v>0.2</v>
      </c>
      <c r="L845" s="13">
        <v>8.767199999999999</v>
      </c>
      <c r="M845" s="12">
        <f>Table1[[#This Row],[Sales]]*Table1[[#This Row],[Discount]]</f>
        <v>5.3952</v>
      </c>
      <c r="N845" s="12">
        <v>26.975999999999999</v>
      </c>
      <c r="O845" s="12">
        <f>Table1[[#This Row],[Quantity]]*$N$1</f>
        <v>600</v>
      </c>
      <c r="P845" s="12" t="str" cm="1">
        <f t="array" ref="P845">_xlfn.IFS(Table1[[#This Row],[New_Sales]]&gt;=2000,"A",Table1[[#This Row],[New_Sales]]&gt;=1000,"B",Table1[[#This Row],[New_Sales]]&gt;=500,"C",Table1[[#This Row],[New_Sales]]&gt;=100,"D",Table1[[#This Row],[New_Sales]]&lt;100,"E")</f>
        <v>C</v>
      </c>
    </row>
    <row r="846" spans="1:16">
      <c r="A846" s="12">
        <v>845</v>
      </c>
      <c r="B846" s="12" t="s">
        <v>134</v>
      </c>
      <c r="C846" s="12" t="s">
        <v>74</v>
      </c>
      <c r="D846" s="12" t="s">
        <v>75</v>
      </c>
      <c r="E846" s="12" t="s">
        <v>76</v>
      </c>
      <c r="F846" s="12" t="s">
        <v>77</v>
      </c>
      <c r="G846" s="12" t="str">
        <f>VLOOKUP(Table1[[#This Row],[Category]],Code!$C$2:$D$5,2,0)</f>
        <v>O-102</v>
      </c>
      <c r="H846" s="12" t="s">
        <v>251</v>
      </c>
      <c r="I846" s="12" t="s">
        <v>809</v>
      </c>
      <c r="J846" s="12">
        <v>2</v>
      </c>
      <c r="K846" s="12">
        <v>0</v>
      </c>
      <c r="L846" s="13">
        <v>3.2943999999999996</v>
      </c>
      <c r="M846" s="12">
        <f>Table1[[#This Row],[Sales]]*Table1[[#This Row],[Discount]]</f>
        <v>0</v>
      </c>
      <c r="N846" s="12">
        <v>11.36</v>
      </c>
      <c r="O846" s="12">
        <f>Table1[[#This Row],[Quantity]]*$N$1</f>
        <v>300</v>
      </c>
      <c r="P846" s="12" t="str" cm="1">
        <f t="array" ref="P846">_xlfn.IFS(Table1[[#This Row],[New_Sales]]&gt;=2000,"A",Table1[[#This Row],[New_Sales]]&gt;=1000,"B",Table1[[#This Row],[New_Sales]]&gt;=500,"C",Table1[[#This Row],[New_Sales]]&gt;=100,"D",Table1[[#This Row],[New_Sales]]&lt;100,"E")</f>
        <v>D</v>
      </c>
    </row>
    <row r="847" spans="1:16">
      <c r="A847" s="12">
        <v>846</v>
      </c>
      <c r="B847" s="12" t="s">
        <v>134</v>
      </c>
      <c r="C847" s="12" t="s">
        <v>74</v>
      </c>
      <c r="D847" s="12" t="s">
        <v>75</v>
      </c>
      <c r="E847" s="12" t="s">
        <v>76</v>
      </c>
      <c r="F847" s="12" t="s">
        <v>77</v>
      </c>
      <c r="G847" s="12" t="str">
        <f>VLOOKUP(Table1[[#This Row],[Category]],Code!$C$2:$D$5,2,0)</f>
        <v>O-102</v>
      </c>
      <c r="H847" s="12" t="s">
        <v>78</v>
      </c>
      <c r="I847" s="12" t="s">
        <v>810</v>
      </c>
      <c r="J847" s="12">
        <v>2</v>
      </c>
      <c r="K847" s="12">
        <v>0</v>
      </c>
      <c r="L847" s="13">
        <v>6.8713999999999995</v>
      </c>
      <c r="M847" s="12">
        <f>Table1[[#This Row],[Sales]]*Table1[[#This Row],[Discount]]</f>
        <v>0</v>
      </c>
      <c r="N847" s="12">
        <v>14.62</v>
      </c>
      <c r="O847" s="12">
        <f>Table1[[#This Row],[Quantity]]*$N$1</f>
        <v>300</v>
      </c>
      <c r="P847" s="12" t="str" cm="1">
        <f t="array" ref="P847">_xlfn.IFS(Table1[[#This Row],[New_Sales]]&gt;=2000,"A",Table1[[#This Row],[New_Sales]]&gt;=1000,"B",Table1[[#This Row],[New_Sales]]&gt;=500,"C",Table1[[#This Row],[New_Sales]]&gt;=100,"D",Table1[[#This Row],[New_Sales]]&lt;100,"E")</f>
        <v>D</v>
      </c>
    </row>
    <row r="848" spans="1:16">
      <c r="A848" s="12">
        <v>847</v>
      </c>
      <c r="B848" s="12" t="s">
        <v>80</v>
      </c>
      <c r="C848" s="12" t="s">
        <v>67</v>
      </c>
      <c r="D848" s="12" t="s">
        <v>68</v>
      </c>
      <c r="E848" s="12" t="s">
        <v>69</v>
      </c>
      <c r="F848" s="12" t="s">
        <v>90</v>
      </c>
      <c r="G848" s="12" t="str">
        <f>VLOOKUP(Table1[[#This Row],[Category]],Code!$C$2:$D$5,2,0)</f>
        <v>T-103</v>
      </c>
      <c r="H848" s="12" t="s">
        <v>91</v>
      </c>
      <c r="I848" s="12" t="s">
        <v>304</v>
      </c>
      <c r="J848" s="12">
        <v>7</v>
      </c>
      <c r="K848" s="12">
        <v>0</v>
      </c>
      <c r="L848" s="13">
        <v>23.441600000000005</v>
      </c>
      <c r="M848" s="12">
        <f>Table1[[#This Row],[Sales]]*Table1[[#This Row],[Discount]]</f>
        <v>0</v>
      </c>
      <c r="N848" s="12">
        <v>83.72</v>
      </c>
      <c r="O848" s="12">
        <f>Table1[[#This Row],[Quantity]]*$N$1</f>
        <v>1050</v>
      </c>
      <c r="P848" s="12" t="str" cm="1">
        <f t="array" ref="P848">_xlfn.IFS(Table1[[#This Row],[New_Sales]]&gt;=2000,"A",Table1[[#This Row],[New_Sales]]&gt;=1000,"B",Table1[[#This Row],[New_Sales]]&gt;=500,"C",Table1[[#This Row],[New_Sales]]&gt;=100,"D",Table1[[#This Row],[New_Sales]]&lt;100,"E")</f>
        <v>B</v>
      </c>
    </row>
    <row r="849" spans="1:16">
      <c r="A849" s="12">
        <v>848</v>
      </c>
      <c r="B849" s="12" t="s">
        <v>80</v>
      </c>
      <c r="C849" s="12" t="s">
        <v>67</v>
      </c>
      <c r="D849" s="12" t="s">
        <v>68</v>
      </c>
      <c r="E849" s="12" t="s">
        <v>69</v>
      </c>
      <c r="F849" s="12" t="s">
        <v>70</v>
      </c>
      <c r="G849" s="12" t="str">
        <f>VLOOKUP(Table1[[#This Row],[Category]],Code!$C$2:$D$5,2,0)</f>
        <v>F-101</v>
      </c>
      <c r="H849" s="12" t="s">
        <v>72</v>
      </c>
      <c r="I849" s="12" t="s">
        <v>393</v>
      </c>
      <c r="J849" s="12">
        <v>3</v>
      </c>
      <c r="K849" s="12">
        <v>0</v>
      </c>
      <c r="L849" s="13">
        <v>77.743800000000022</v>
      </c>
      <c r="M849" s="12">
        <f>Table1[[#This Row],[Sales]]*Table1[[#This Row],[Discount]]</f>
        <v>0</v>
      </c>
      <c r="N849" s="12">
        <v>287.94</v>
      </c>
      <c r="O849" s="12">
        <f>Table1[[#This Row],[Quantity]]*$N$1</f>
        <v>450</v>
      </c>
      <c r="P849" s="12" t="str" cm="1">
        <f t="array" ref="P849">_xlfn.IFS(Table1[[#This Row],[New_Sales]]&gt;=2000,"A",Table1[[#This Row],[New_Sales]]&gt;=1000,"B",Table1[[#This Row],[New_Sales]]&gt;=500,"C",Table1[[#This Row],[New_Sales]]&gt;=100,"D",Table1[[#This Row],[New_Sales]]&lt;100,"E")</f>
        <v>D</v>
      </c>
    </row>
    <row r="850" spans="1:16">
      <c r="A850" s="12">
        <v>849</v>
      </c>
      <c r="B850" s="12" t="s">
        <v>80</v>
      </c>
      <c r="C850" s="12" t="s">
        <v>67</v>
      </c>
      <c r="D850" s="12" t="s">
        <v>226</v>
      </c>
      <c r="E850" s="12" t="s">
        <v>120</v>
      </c>
      <c r="F850" s="12" t="s">
        <v>70</v>
      </c>
      <c r="G850" s="12" t="str">
        <f>VLOOKUP(Table1[[#This Row],[Category]],Code!$C$2:$D$5,2,0)</f>
        <v>F-101</v>
      </c>
      <c r="H850" s="12" t="s">
        <v>86</v>
      </c>
      <c r="I850" s="12" t="s">
        <v>811</v>
      </c>
      <c r="J850" s="12">
        <v>4</v>
      </c>
      <c r="K850" s="12">
        <v>0.2</v>
      </c>
      <c r="L850" s="13">
        <v>8.5567999999999991</v>
      </c>
      <c r="M850" s="12">
        <f>Table1[[#This Row],[Sales]]*Table1[[#This Row],[Discount]]</f>
        <v>9.7792000000000012</v>
      </c>
      <c r="N850" s="12">
        <v>48.896000000000001</v>
      </c>
      <c r="O850" s="12">
        <f>Table1[[#This Row],[Quantity]]*$N$1</f>
        <v>600</v>
      </c>
      <c r="P850" s="12" t="str" cm="1">
        <f t="array" ref="P850">_xlfn.IFS(Table1[[#This Row],[New_Sales]]&gt;=2000,"A",Table1[[#This Row],[New_Sales]]&gt;=1000,"B",Table1[[#This Row],[New_Sales]]&gt;=500,"C",Table1[[#This Row],[New_Sales]]&gt;=100,"D",Table1[[#This Row],[New_Sales]]&lt;100,"E")</f>
        <v>C</v>
      </c>
    </row>
    <row r="851" spans="1:16">
      <c r="A851" s="12">
        <v>850</v>
      </c>
      <c r="B851" s="12" t="s">
        <v>80</v>
      </c>
      <c r="C851" s="12" t="s">
        <v>74</v>
      </c>
      <c r="D851" s="12" t="s">
        <v>309</v>
      </c>
      <c r="E851" s="12" t="s">
        <v>120</v>
      </c>
      <c r="F851" s="12" t="s">
        <v>90</v>
      </c>
      <c r="G851" s="12" t="str">
        <f>VLOOKUP(Table1[[#This Row],[Category]],Code!$C$2:$D$5,2,0)</f>
        <v>T-103</v>
      </c>
      <c r="H851" s="12" t="s">
        <v>123</v>
      </c>
      <c r="I851" s="12" t="s">
        <v>812</v>
      </c>
      <c r="J851" s="12">
        <v>7</v>
      </c>
      <c r="K851" s="12">
        <v>0</v>
      </c>
      <c r="L851" s="13">
        <v>49.604800000000012</v>
      </c>
      <c r="M851" s="12">
        <f>Table1[[#This Row],[Sales]]*Table1[[#This Row],[Discount]]</f>
        <v>0</v>
      </c>
      <c r="N851" s="12">
        <v>115.36</v>
      </c>
      <c r="O851" s="12">
        <f>Table1[[#This Row],[Quantity]]*$N$1</f>
        <v>1050</v>
      </c>
      <c r="P851" s="12" t="str" cm="1">
        <f t="array" ref="P851">_xlfn.IFS(Table1[[#This Row],[New_Sales]]&gt;=2000,"A",Table1[[#This Row],[New_Sales]]&gt;=1000,"B",Table1[[#This Row],[New_Sales]]&gt;=500,"C",Table1[[#This Row],[New_Sales]]&gt;=100,"D",Table1[[#This Row],[New_Sales]]&lt;100,"E")</f>
        <v>B</v>
      </c>
    </row>
    <row r="852" spans="1:16">
      <c r="A852" s="12">
        <v>851</v>
      </c>
      <c r="B852" s="12" t="s">
        <v>66</v>
      </c>
      <c r="C852" s="12" t="s">
        <v>74</v>
      </c>
      <c r="D852" s="12" t="s">
        <v>75</v>
      </c>
      <c r="E852" s="12" t="s">
        <v>76</v>
      </c>
      <c r="F852" s="12" t="s">
        <v>77</v>
      </c>
      <c r="G852" s="12" t="str">
        <f>VLOOKUP(Table1[[#This Row],[Category]],Code!$C$2:$D$5,2,0)</f>
        <v>O-102</v>
      </c>
      <c r="H852" s="12" t="s">
        <v>88</v>
      </c>
      <c r="I852" s="12" t="s">
        <v>813</v>
      </c>
      <c r="J852" s="12">
        <v>2</v>
      </c>
      <c r="K852" s="12">
        <v>0</v>
      </c>
      <c r="L852" s="13">
        <v>1.3416000000000001</v>
      </c>
      <c r="M852" s="12">
        <f>Table1[[#This Row],[Sales]]*Table1[[#This Row],[Discount]]</f>
        <v>0</v>
      </c>
      <c r="N852" s="12">
        <v>5.16</v>
      </c>
      <c r="O852" s="12">
        <f>Table1[[#This Row],[Quantity]]*$N$1</f>
        <v>300</v>
      </c>
      <c r="P852" s="12" t="str" cm="1">
        <f t="array" ref="P852">_xlfn.IFS(Table1[[#This Row],[New_Sales]]&gt;=2000,"A",Table1[[#This Row],[New_Sales]]&gt;=1000,"B",Table1[[#This Row],[New_Sales]]&gt;=500,"C",Table1[[#This Row],[New_Sales]]&gt;=100,"D",Table1[[#This Row],[New_Sales]]&lt;100,"E")</f>
        <v>D</v>
      </c>
    </row>
    <row r="853" spans="1:16">
      <c r="A853" s="12">
        <v>852</v>
      </c>
      <c r="B853" s="12" t="s">
        <v>66</v>
      </c>
      <c r="C853" s="12" t="s">
        <v>74</v>
      </c>
      <c r="D853" s="12" t="s">
        <v>75</v>
      </c>
      <c r="E853" s="12" t="s">
        <v>76</v>
      </c>
      <c r="F853" s="12" t="s">
        <v>77</v>
      </c>
      <c r="G853" s="12" t="str">
        <f>VLOOKUP(Table1[[#This Row],[Category]],Code!$C$2:$D$5,2,0)</f>
        <v>O-102</v>
      </c>
      <c r="H853" s="12" t="s">
        <v>100</v>
      </c>
      <c r="I853" s="12" t="s">
        <v>814</v>
      </c>
      <c r="J853" s="12">
        <v>6</v>
      </c>
      <c r="K853" s="12">
        <v>0</v>
      </c>
      <c r="L853" s="13">
        <v>18.662400000000002</v>
      </c>
      <c r="M853" s="12">
        <f>Table1[[#This Row],[Sales]]*Table1[[#This Row],[Discount]]</f>
        <v>0</v>
      </c>
      <c r="N853" s="12">
        <v>38.880000000000003</v>
      </c>
      <c r="O853" s="12">
        <f>Table1[[#This Row],[Quantity]]*$N$1</f>
        <v>900</v>
      </c>
      <c r="P853" s="12" t="str" cm="1">
        <f t="array" ref="P853">_xlfn.IFS(Table1[[#This Row],[New_Sales]]&gt;=2000,"A",Table1[[#This Row],[New_Sales]]&gt;=1000,"B",Table1[[#This Row],[New_Sales]]&gt;=500,"C",Table1[[#This Row],[New_Sales]]&gt;=100,"D",Table1[[#This Row],[New_Sales]]&lt;100,"E")</f>
        <v>C</v>
      </c>
    </row>
    <row r="854" spans="1:16">
      <c r="A854" s="12">
        <v>853</v>
      </c>
      <c r="B854" s="12" t="s">
        <v>80</v>
      </c>
      <c r="C854" s="12" t="s">
        <v>67</v>
      </c>
      <c r="D854" s="12" t="s">
        <v>509</v>
      </c>
      <c r="E854" s="12" t="s">
        <v>69</v>
      </c>
      <c r="F854" s="12" t="s">
        <v>77</v>
      </c>
      <c r="G854" s="12" t="str">
        <f>VLOOKUP(Table1[[#This Row],[Category]],Code!$C$2:$D$5,2,0)</f>
        <v>O-102</v>
      </c>
      <c r="H854" s="12" t="s">
        <v>88</v>
      </c>
      <c r="I854" s="12" t="s">
        <v>415</v>
      </c>
      <c r="J854" s="12">
        <v>6</v>
      </c>
      <c r="K854" s="12">
        <v>0</v>
      </c>
      <c r="L854" s="13">
        <v>50.187599999999996</v>
      </c>
      <c r="M854" s="12">
        <f>Table1[[#This Row],[Sales]]*Table1[[#This Row],[Discount]]</f>
        <v>0</v>
      </c>
      <c r="N854" s="12">
        <v>185.88</v>
      </c>
      <c r="O854" s="12">
        <f>Table1[[#This Row],[Quantity]]*$N$1</f>
        <v>900</v>
      </c>
      <c r="P854" s="12" t="str" cm="1">
        <f t="array" ref="P854">_xlfn.IFS(Table1[[#This Row],[New_Sales]]&gt;=2000,"A",Table1[[#This Row],[New_Sales]]&gt;=1000,"B",Table1[[#This Row],[New_Sales]]&gt;=500,"C",Table1[[#This Row],[New_Sales]]&gt;=100,"D",Table1[[#This Row],[New_Sales]]&lt;100,"E")</f>
        <v>C</v>
      </c>
    </row>
    <row r="855" spans="1:16">
      <c r="A855" s="12">
        <v>854</v>
      </c>
      <c r="B855" s="12" t="s">
        <v>80</v>
      </c>
      <c r="C855" s="12" t="s">
        <v>67</v>
      </c>
      <c r="D855" s="12" t="s">
        <v>158</v>
      </c>
      <c r="E855" s="12" t="s">
        <v>120</v>
      </c>
      <c r="F855" s="12" t="s">
        <v>70</v>
      </c>
      <c r="G855" s="12" t="str">
        <f>VLOOKUP(Table1[[#This Row],[Category]],Code!$C$2:$D$5,2,0)</f>
        <v>F-101</v>
      </c>
      <c r="H855" s="12" t="s">
        <v>86</v>
      </c>
      <c r="I855" s="12" t="s">
        <v>776</v>
      </c>
      <c r="J855" s="12">
        <v>2</v>
      </c>
      <c r="K855" s="12">
        <v>0</v>
      </c>
      <c r="L855" s="13">
        <v>14.671799999999998</v>
      </c>
      <c r="M855" s="12">
        <f>Table1[[#This Row],[Sales]]*Table1[[#This Row],[Discount]]</f>
        <v>0</v>
      </c>
      <c r="N855" s="12">
        <v>44.46</v>
      </c>
      <c r="O855" s="12">
        <f>Table1[[#This Row],[Quantity]]*$N$1</f>
        <v>300</v>
      </c>
      <c r="P855" s="12" t="str" cm="1">
        <f t="array" ref="P855">_xlfn.IFS(Table1[[#This Row],[New_Sales]]&gt;=2000,"A",Table1[[#This Row],[New_Sales]]&gt;=1000,"B",Table1[[#This Row],[New_Sales]]&gt;=500,"C",Table1[[#This Row],[New_Sales]]&gt;=100,"D",Table1[[#This Row],[New_Sales]]&lt;100,"E")</f>
        <v>D</v>
      </c>
    </row>
    <row r="856" spans="1:16">
      <c r="A856" s="12">
        <v>855</v>
      </c>
      <c r="B856" s="12" t="s">
        <v>80</v>
      </c>
      <c r="C856" s="12" t="s">
        <v>67</v>
      </c>
      <c r="D856" s="12" t="s">
        <v>158</v>
      </c>
      <c r="E856" s="12" t="s">
        <v>120</v>
      </c>
      <c r="F856" s="12" t="s">
        <v>77</v>
      </c>
      <c r="G856" s="12" t="str">
        <f>VLOOKUP(Table1[[#This Row],[Category]],Code!$C$2:$D$5,2,0)</f>
        <v>O-102</v>
      </c>
      <c r="H856" s="12" t="s">
        <v>84</v>
      </c>
      <c r="I856" s="12" t="s">
        <v>594</v>
      </c>
      <c r="J856" s="12">
        <v>3</v>
      </c>
      <c r="K856" s="12">
        <v>0</v>
      </c>
      <c r="L856" s="13">
        <v>9.7175999999999902</v>
      </c>
      <c r="M856" s="12">
        <f>Table1[[#This Row],[Sales]]*Table1[[#This Row],[Discount]]</f>
        <v>0</v>
      </c>
      <c r="N856" s="12">
        <v>242.94</v>
      </c>
      <c r="O856" s="12">
        <f>Table1[[#This Row],[Quantity]]*$N$1</f>
        <v>450</v>
      </c>
      <c r="P856" s="12" t="str" cm="1">
        <f t="array" ref="P856">_xlfn.IFS(Table1[[#This Row],[New_Sales]]&gt;=2000,"A",Table1[[#This Row],[New_Sales]]&gt;=1000,"B",Table1[[#This Row],[New_Sales]]&gt;=500,"C",Table1[[#This Row],[New_Sales]]&gt;=100,"D",Table1[[#This Row],[New_Sales]]&lt;100,"E")</f>
        <v>D</v>
      </c>
    </row>
    <row r="857" spans="1:16">
      <c r="A857" s="12">
        <v>856</v>
      </c>
      <c r="B857" s="12" t="s">
        <v>80</v>
      </c>
      <c r="C857" s="12" t="s">
        <v>67</v>
      </c>
      <c r="D857" s="12" t="s">
        <v>158</v>
      </c>
      <c r="E857" s="12" t="s">
        <v>120</v>
      </c>
      <c r="F857" s="12" t="s">
        <v>77</v>
      </c>
      <c r="G857" s="12" t="str">
        <f>VLOOKUP(Table1[[#This Row],[Category]],Code!$C$2:$D$5,2,0)</f>
        <v>O-102</v>
      </c>
      <c r="H857" s="12" t="s">
        <v>100</v>
      </c>
      <c r="I857" s="12" t="s">
        <v>815</v>
      </c>
      <c r="J857" s="12">
        <v>2</v>
      </c>
      <c r="K857" s="12">
        <v>0</v>
      </c>
      <c r="L857" s="13">
        <v>18.781199999999998</v>
      </c>
      <c r="M857" s="12">
        <f>Table1[[#This Row],[Sales]]*Table1[[#This Row],[Discount]]</f>
        <v>0</v>
      </c>
      <c r="N857" s="12">
        <v>39.96</v>
      </c>
      <c r="O857" s="12">
        <f>Table1[[#This Row],[Quantity]]*$N$1</f>
        <v>300</v>
      </c>
      <c r="P857" s="12" t="str" cm="1">
        <f t="array" ref="P857">_xlfn.IFS(Table1[[#This Row],[New_Sales]]&gt;=2000,"A",Table1[[#This Row],[New_Sales]]&gt;=1000,"B",Table1[[#This Row],[New_Sales]]&gt;=500,"C",Table1[[#This Row],[New_Sales]]&gt;=100,"D",Table1[[#This Row],[New_Sales]]&lt;100,"E")</f>
        <v>D</v>
      </c>
    </row>
    <row r="858" spans="1:16">
      <c r="A858" s="12">
        <v>857</v>
      </c>
      <c r="B858" s="12" t="s">
        <v>80</v>
      </c>
      <c r="C858" s="12" t="s">
        <v>67</v>
      </c>
      <c r="D858" s="12" t="s">
        <v>158</v>
      </c>
      <c r="E858" s="12" t="s">
        <v>120</v>
      </c>
      <c r="F858" s="12" t="s">
        <v>77</v>
      </c>
      <c r="G858" s="12" t="str">
        <f>VLOOKUP(Table1[[#This Row],[Category]],Code!$C$2:$D$5,2,0)</f>
        <v>O-102</v>
      </c>
      <c r="H858" s="12" t="s">
        <v>251</v>
      </c>
      <c r="I858" s="12" t="s">
        <v>816</v>
      </c>
      <c r="J858" s="12">
        <v>10</v>
      </c>
      <c r="K858" s="12">
        <v>0</v>
      </c>
      <c r="L858" s="13">
        <v>26.598000000000006</v>
      </c>
      <c r="M858" s="12">
        <f>Table1[[#This Row],[Sales]]*Table1[[#This Row],[Discount]]</f>
        <v>0</v>
      </c>
      <c r="N858" s="12">
        <v>102.30000000000001</v>
      </c>
      <c r="O858" s="12">
        <f>Table1[[#This Row],[Quantity]]*$N$1</f>
        <v>1500</v>
      </c>
      <c r="P858" s="12" t="str" cm="1">
        <f t="array" ref="P858">_xlfn.IFS(Table1[[#This Row],[New_Sales]]&gt;=2000,"A",Table1[[#This Row],[New_Sales]]&gt;=1000,"B",Table1[[#This Row],[New_Sales]]&gt;=500,"C",Table1[[#This Row],[New_Sales]]&gt;=100,"D",Table1[[#This Row],[New_Sales]]&lt;100,"E")</f>
        <v>B</v>
      </c>
    </row>
    <row r="859" spans="1:16">
      <c r="A859" s="12">
        <v>858</v>
      </c>
      <c r="B859" s="12" t="s">
        <v>80</v>
      </c>
      <c r="C859" s="12" t="s">
        <v>67</v>
      </c>
      <c r="D859" s="12" t="s">
        <v>158</v>
      </c>
      <c r="E859" s="12" t="s">
        <v>120</v>
      </c>
      <c r="F859" s="12" t="s">
        <v>77</v>
      </c>
      <c r="G859" s="12" t="str">
        <f>VLOOKUP(Table1[[#This Row],[Category]],Code!$C$2:$D$5,2,0)</f>
        <v>O-102</v>
      </c>
      <c r="H859" s="12" t="s">
        <v>84</v>
      </c>
      <c r="I859" s="12" t="s">
        <v>817</v>
      </c>
      <c r="J859" s="12">
        <v>2</v>
      </c>
      <c r="K859" s="12">
        <v>0</v>
      </c>
      <c r="L859" s="13">
        <v>5.7672000000000008</v>
      </c>
      <c r="M859" s="12">
        <f>Table1[[#This Row],[Sales]]*Table1[[#This Row],[Discount]]</f>
        <v>0</v>
      </c>
      <c r="N859" s="12">
        <v>21.36</v>
      </c>
      <c r="O859" s="12">
        <f>Table1[[#This Row],[Quantity]]*$N$1</f>
        <v>300</v>
      </c>
      <c r="P859" s="12" t="str" cm="1">
        <f t="array" ref="P859">_xlfn.IFS(Table1[[#This Row],[New_Sales]]&gt;=2000,"A",Table1[[#This Row],[New_Sales]]&gt;=1000,"B",Table1[[#This Row],[New_Sales]]&gt;=500,"C",Table1[[#This Row],[New_Sales]]&gt;=100,"D",Table1[[#This Row],[New_Sales]]&lt;100,"E")</f>
        <v>D</v>
      </c>
    </row>
    <row r="860" spans="1:16">
      <c r="A860" s="12">
        <v>859</v>
      </c>
      <c r="B860" s="12" t="s">
        <v>80</v>
      </c>
      <c r="C860" s="12" t="s">
        <v>104</v>
      </c>
      <c r="D860" s="12" t="s">
        <v>309</v>
      </c>
      <c r="E860" s="12" t="s">
        <v>120</v>
      </c>
      <c r="F860" s="12" t="s">
        <v>77</v>
      </c>
      <c r="G860" s="12" t="str">
        <f>VLOOKUP(Table1[[#This Row],[Category]],Code!$C$2:$D$5,2,0)</f>
        <v>O-102</v>
      </c>
      <c r="H860" s="12" t="s">
        <v>100</v>
      </c>
      <c r="I860" s="12" t="s">
        <v>355</v>
      </c>
      <c r="J860" s="12">
        <v>1</v>
      </c>
      <c r="K860" s="12">
        <v>0</v>
      </c>
      <c r="L860" s="13">
        <v>3.5766999999999998</v>
      </c>
      <c r="M860" s="12">
        <f>Table1[[#This Row],[Sales]]*Table1[[#This Row],[Discount]]</f>
        <v>0</v>
      </c>
      <c r="N860" s="12">
        <v>7.61</v>
      </c>
      <c r="O860" s="12">
        <f>Table1[[#This Row],[Quantity]]*$N$1</f>
        <v>150</v>
      </c>
      <c r="P860" s="12" t="str" cm="1">
        <f t="array" ref="P860">_xlfn.IFS(Table1[[#This Row],[New_Sales]]&gt;=2000,"A",Table1[[#This Row],[New_Sales]]&gt;=1000,"B",Table1[[#This Row],[New_Sales]]&gt;=500,"C",Table1[[#This Row],[New_Sales]]&gt;=100,"D",Table1[[#This Row],[New_Sales]]&lt;100,"E")</f>
        <v>D</v>
      </c>
    </row>
    <row r="861" spans="1:16">
      <c r="A861" s="12">
        <v>860</v>
      </c>
      <c r="B861" s="12" t="s">
        <v>80</v>
      </c>
      <c r="C861" s="12" t="s">
        <v>104</v>
      </c>
      <c r="D861" s="12" t="s">
        <v>309</v>
      </c>
      <c r="E861" s="12" t="s">
        <v>120</v>
      </c>
      <c r="F861" s="12" t="s">
        <v>77</v>
      </c>
      <c r="G861" s="12" t="str">
        <f>VLOOKUP(Table1[[#This Row],[Category]],Code!$C$2:$D$5,2,0)</f>
        <v>O-102</v>
      </c>
      <c r="H861" s="12" t="s">
        <v>159</v>
      </c>
      <c r="I861" s="12" t="s">
        <v>419</v>
      </c>
      <c r="J861" s="12">
        <v>2</v>
      </c>
      <c r="K861" s="12">
        <v>0</v>
      </c>
      <c r="L861" s="13">
        <v>3.58</v>
      </c>
      <c r="M861" s="12">
        <f>Table1[[#This Row],[Sales]]*Table1[[#This Row],[Discount]]</f>
        <v>0</v>
      </c>
      <c r="N861" s="12">
        <v>7.16</v>
      </c>
      <c r="O861" s="12">
        <f>Table1[[#This Row],[Quantity]]*$N$1</f>
        <v>300</v>
      </c>
      <c r="P861" s="12" t="str" cm="1">
        <f t="array" ref="P861">_xlfn.IFS(Table1[[#This Row],[New_Sales]]&gt;=2000,"A",Table1[[#This Row],[New_Sales]]&gt;=1000,"B",Table1[[#This Row],[New_Sales]]&gt;=500,"C",Table1[[#This Row],[New_Sales]]&gt;=100,"D",Table1[[#This Row],[New_Sales]]&lt;100,"E")</f>
        <v>D</v>
      </c>
    </row>
    <row r="862" spans="1:16">
      <c r="A862" s="12">
        <v>861</v>
      </c>
      <c r="B862" s="12" t="s">
        <v>80</v>
      </c>
      <c r="C862" s="12" t="s">
        <v>67</v>
      </c>
      <c r="D862" s="12" t="s">
        <v>75</v>
      </c>
      <c r="E862" s="12" t="s">
        <v>76</v>
      </c>
      <c r="F862" s="12" t="s">
        <v>77</v>
      </c>
      <c r="G862" s="12" t="str">
        <f>VLOOKUP(Table1[[#This Row],[Category]],Code!$C$2:$D$5,2,0)</f>
        <v>O-102</v>
      </c>
      <c r="H862" s="12" t="s">
        <v>251</v>
      </c>
      <c r="I862" s="12" t="s">
        <v>456</v>
      </c>
      <c r="J862" s="12">
        <v>2</v>
      </c>
      <c r="K862" s="12">
        <v>0</v>
      </c>
      <c r="L862" s="13">
        <v>0.14719999999999978</v>
      </c>
      <c r="M862" s="12">
        <f>Table1[[#This Row],[Sales]]*Table1[[#This Row],[Discount]]</f>
        <v>0</v>
      </c>
      <c r="N862" s="12">
        <v>7.36</v>
      </c>
      <c r="O862" s="12">
        <f>Table1[[#This Row],[Quantity]]*$N$1</f>
        <v>300</v>
      </c>
      <c r="P862" s="12" t="str" cm="1">
        <f t="array" ref="P862">_xlfn.IFS(Table1[[#This Row],[New_Sales]]&gt;=2000,"A",Table1[[#This Row],[New_Sales]]&gt;=1000,"B",Table1[[#This Row],[New_Sales]]&gt;=500,"C",Table1[[#This Row],[New_Sales]]&gt;=100,"D",Table1[[#This Row],[New_Sales]]&lt;100,"E")</f>
        <v>D</v>
      </c>
    </row>
    <row r="863" spans="1:16">
      <c r="A863" s="12">
        <v>862</v>
      </c>
      <c r="B863" s="12" t="s">
        <v>80</v>
      </c>
      <c r="C863" s="12" t="s">
        <v>67</v>
      </c>
      <c r="D863" s="12" t="s">
        <v>75</v>
      </c>
      <c r="E863" s="12" t="s">
        <v>76</v>
      </c>
      <c r="F863" s="12" t="s">
        <v>77</v>
      </c>
      <c r="G863" s="12" t="str">
        <f>VLOOKUP(Table1[[#This Row],[Category]],Code!$C$2:$D$5,2,0)</f>
        <v>O-102</v>
      </c>
      <c r="H863" s="12" t="s">
        <v>88</v>
      </c>
      <c r="I863" s="12" t="s">
        <v>818</v>
      </c>
      <c r="J863" s="12">
        <v>2</v>
      </c>
      <c r="K863" s="12">
        <v>0</v>
      </c>
      <c r="L863" s="13">
        <v>10.625999999999999</v>
      </c>
      <c r="M863" s="12">
        <f>Table1[[#This Row],[Sales]]*Table1[[#This Row],[Discount]]</f>
        <v>0</v>
      </c>
      <c r="N863" s="12">
        <v>23.1</v>
      </c>
      <c r="O863" s="12">
        <f>Table1[[#This Row],[Quantity]]*$N$1</f>
        <v>300</v>
      </c>
      <c r="P863" s="12" t="str" cm="1">
        <f t="array" ref="P863">_xlfn.IFS(Table1[[#This Row],[New_Sales]]&gt;=2000,"A",Table1[[#This Row],[New_Sales]]&gt;=1000,"B",Table1[[#This Row],[New_Sales]]&gt;=500,"C",Table1[[#This Row],[New_Sales]]&gt;=100,"D",Table1[[#This Row],[New_Sales]]&lt;100,"E")</f>
        <v>D</v>
      </c>
    </row>
    <row r="864" spans="1:16">
      <c r="A864" s="12">
        <v>863</v>
      </c>
      <c r="B864" s="12" t="s">
        <v>66</v>
      </c>
      <c r="C864" s="12" t="s">
        <v>74</v>
      </c>
      <c r="D864" s="12" t="s">
        <v>81</v>
      </c>
      <c r="E864" s="12" t="s">
        <v>69</v>
      </c>
      <c r="F864" s="12" t="s">
        <v>90</v>
      </c>
      <c r="G864" s="12" t="str">
        <f>VLOOKUP(Table1[[#This Row],[Category]],Code!$C$2:$D$5,2,0)</f>
        <v>T-103</v>
      </c>
      <c r="H864" s="12" t="s">
        <v>123</v>
      </c>
      <c r="I864" s="12" t="s">
        <v>819</v>
      </c>
      <c r="J864" s="12">
        <v>6</v>
      </c>
      <c r="K864" s="12">
        <v>0.2</v>
      </c>
      <c r="L864" s="13">
        <v>40.687800000000003</v>
      </c>
      <c r="M864" s="12">
        <f>Table1[[#This Row],[Sales]]*Table1[[#This Row],[Discount]]</f>
        <v>38.294400000000003</v>
      </c>
      <c r="N864" s="12">
        <v>191.47200000000001</v>
      </c>
      <c r="O864" s="12">
        <f>Table1[[#This Row],[Quantity]]*$N$1</f>
        <v>900</v>
      </c>
      <c r="P864" s="12" t="str" cm="1">
        <f t="array" ref="P864">_xlfn.IFS(Table1[[#This Row],[New_Sales]]&gt;=2000,"A",Table1[[#This Row],[New_Sales]]&gt;=1000,"B",Table1[[#This Row],[New_Sales]]&gt;=500,"C",Table1[[#This Row],[New_Sales]]&gt;=100,"D",Table1[[#This Row],[New_Sales]]&lt;100,"E")</f>
        <v>C</v>
      </c>
    </row>
    <row r="865" spans="1:16">
      <c r="A865" s="12">
        <v>864</v>
      </c>
      <c r="B865" s="12" t="s">
        <v>66</v>
      </c>
      <c r="C865" s="12" t="s">
        <v>74</v>
      </c>
      <c r="D865" s="12" t="s">
        <v>81</v>
      </c>
      <c r="E865" s="12" t="s">
        <v>69</v>
      </c>
      <c r="F865" s="12" t="s">
        <v>77</v>
      </c>
      <c r="G865" s="12" t="str">
        <f>VLOOKUP(Table1[[#This Row],[Category]],Code!$C$2:$D$5,2,0)</f>
        <v>O-102</v>
      </c>
      <c r="H865" s="12" t="s">
        <v>88</v>
      </c>
      <c r="I865" s="12" t="s">
        <v>820</v>
      </c>
      <c r="J865" s="12">
        <v>2</v>
      </c>
      <c r="K865" s="12">
        <v>0.2</v>
      </c>
      <c r="L865" s="13">
        <v>0.59039999999999915</v>
      </c>
      <c r="M865" s="12">
        <f>Table1[[#This Row],[Sales]]*Table1[[#This Row],[Discount]]</f>
        <v>1.0496000000000001</v>
      </c>
      <c r="N865" s="12">
        <v>5.2480000000000002</v>
      </c>
      <c r="O865" s="12">
        <f>Table1[[#This Row],[Quantity]]*$N$1</f>
        <v>300</v>
      </c>
      <c r="P865" s="12" t="str" cm="1">
        <f t="array" ref="P865">_xlfn.IFS(Table1[[#This Row],[New_Sales]]&gt;=2000,"A",Table1[[#This Row],[New_Sales]]&gt;=1000,"B",Table1[[#This Row],[New_Sales]]&gt;=500,"C",Table1[[#This Row],[New_Sales]]&gt;=100,"D",Table1[[#This Row],[New_Sales]]&lt;100,"E")</f>
        <v>D</v>
      </c>
    </row>
    <row r="866" spans="1:16">
      <c r="A866" s="12">
        <v>865</v>
      </c>
      <c r="B866" s="12" t="s">
        <v>66</v>
      </c>
      <c r="C866" s="12" t="s">
        <v>74</v>
      </c>
      <c r="D866" s="12" t="s">
        <v>81</v>
      </c>
      <c r="E866" s="12" t="s">
        <v>69</v>
      </c>
      <c r="F866" s="12" t="s">
        <v>90</v>
      </c>
      <c r="G866" s="12" t="str">
        <f>VLOOKUP(Table1[[#This Row],[Category]],Code!$C$2:$D$5,2,0)</f>
        <v>T-103</v>
      </c>
      <c r="H866" s="12" t="s">
        <v>91</v>
      </c>
      <c r="I866" s="12" t="s">
        <v>821</v>
      </c>
      <c r="J866" s="12">
        <v>2</v>
      </c>
      <c r="K866" s="12">
        <v>0.2</v>
      </c>
      <c r="L866" s="13">
        <v>5.1786000000000012</v>
      </c>
      <c r="M866" s="12">
        <f>Table1[[#This Row],[Sales]]*Table1[[#This Row],[Discount]]</f>
        <v>11.836800000000002</v>
      </c>
      <c r="N866" s="12">
        <v>59.184000000000005</v>
      </c>
      <c r="O866" s="12">
        <f>Table1[[#This Row],[Quantity]]*$N$1</f>
        <v>300</v>
      </c>
      <c r="P866" s="12" t="str" cm="1">
        <f t="array" ref="P866">_xlfn.IFS(Table1[[#This Row],[New_Sales]]&gt;=2000,"A",Table1[[#This Row],[New_Sales]]&gt;=1000,"B",Table1[[#This Row],[New_Sales]]&gt;=500,"C",Table1[[#This Row],[New_Sales]]&gt;=100,"D",Table1[[#This Row],[New_Sales]]&lt;100,"E")</f>
        <v>D</v>
      </c>
    </row>
    <row r="867" spans="1:16">
      <c r="A867" s="12">
        <v>866</v>
      </c>
      <c r="B867" s="12" t="s">
        <v>80</v>
      </c>
      <c r="C867" s="12" t="s">
        <v>74</v>
      </c>
      <c r="D867" s="12" t="s">
        <v>176</v>
      </c>
      <c r="E867" s="12" t="s">
        <v>69</v>
      </c>
      <c r="F867" s="12" t="s">
        <v>77</v>
      </c>
      <c r="G867" s="12" t="str">
        <f>VLOOKUP(Table1[[#This Row],[Category]],Code!$C$2:$D$5,2,0)</f>
        <v>O-102</v>
      </c>
      <c r="H867" s="12" t="s">
        <v>78</v>
      </c>
      <c r="I867" s="12" t="s">
        <v>822</v>
      </c>
      <c r="J867" s="12">
        <v>1</v>
      </c>
      <c r="K867" s="12">
        <v>0</v>
      </c>
      <c r="L867" s="13">
        <v>1.3583000000000001</v>
      </c>
      <c r="M867" s="12">
        <f>Table1[[#This Row],[Sales]]*Table1[[#This Row],[Discount]]</f>
        <v>0</v>
      </c>
      <c r="N867" s="12">
        <v>2.89</v>
      </c>
      <c r="O867" s="12">
        <f>Table1[[#This Row],[Quantity]]*$N$1</f>
        <v>150</v>
      </c>
      <c r="P867" s="12" t="str" cm="1">
        <f t="array" ref="P867">_xlfn.IFS(Table1[[#This Row],[New_Sales]]&gt;=2000,"A",Table1[[#This Row],[New_Sales]]&gt;=1000,"B",Table1[[#This Row],[New_Sales]]&gt;=500,"C",Table1[[#This Row],[New_Sales]]&gt;=100,"D",Table1[[#This Row],[New_Sales]]&lt;100,"E")</f>
        <v>D</v>
      </c>
    </row>
    <row r="868" spans="1:16">
      <c r="A868" s="12">
        <v>867</v>
      </c>
      <c r="B868" s="12" t="s">
        <v>80</v>
      </c>
      <c r="C868" s="12" t="s">
        <v>74</v>
      </c>
      <c r="D868" s="12" t="s">
        <v>176</v>
      </c>
      <c r="E868" s="12" t="s">
        <v>69</v>
      </c>
      <c r="F868" s="12" t="s">
        <v>70</v>
      </c>
      <c r="G868" s="12" t="str">
        <f>VLOOKUP(Table1[[#This Row],[Category]],Code!$C$2:$D$5,2,0)</f>
        <v>F-101</v>
      </c>
      <c r="H868" s="12" t="s">
        <v>86</v>
      </c>
      <c r="I868" s="12" t="s">
        <v>823</v>
      </c>
      <c r="J868" s="12">
        <v>1</v>
      </c>
      <c r="K868" s="12">
        <v>0</v>
      </c>
      <c r="L868" s="13">
        <v>21.295400000000001</v>
      </c>
      <c r="M868" s="12">
        <f>Table1[[#This Row],[Sales]]*Table1[[#This Row],[Discount]]</f>
        <v>0</v>
      </c>
      <c r="N868" s="12">
        <v>51.94</v>
      </c>
      <c r="O868" s="12">
        <f>Table1[[#This Row],[Quantity]]*$N$1</f>
        <v>150</v>
      </c>
      <c r="P868" s="12" t="str" cm="1">
        <f t="array" ref="P868">_xlfn.IFS(Table1[[#This Row],[New_Sales]]&gt;=2000,"A",Table1[[#This Row],[New_Sales]]&gt;=1000,"B",Table1[[#This Row],[New_Sales]]&gt;=500,"C",Table1[[#This Row],[New_Sales]]&gt;=100,"D",Table1[[#This Row],[New_Sales]]&lt;100,"E")</f>
        <v>D</v>
      </c>
    </row>
    <row r="869" spans="1:16">
      <c r="A869" s="12">
        <v>868</v>
      </c>
      <c r="B869" s="12" t="s">
        <v>134</v>
      </c>
      <c r="C869" s="12" t="s">
        <v>74</v>
      </c>
      <c r="D869" s="12" t="s">
        <v>119</v>
      </c>
      <c r="E869" s="12" t="s">
        <v>120</v>
      </c>
      <c r="F869" s="12" t="s">
        <v>77</v>
      </c>
      <c r="G869" s="12" t="str">
        <f>VLOOKUP(Table1[[#This Row],[Category]],Code!$C$2:$D$5,2,0)</f>
        <v>O-102</v>
      </c>
      <c r="H869" s="12" t="s">
        <v>78</v>
      </c>
      <c r="I869" s="12" t="s">
        <v>824</v>
      </c>
      <c r="J869" s="12">
        <v>4</v>
      </c>
      <c r="K869" s="12">
        <v>0.2</v>
      </c>
      <c r="L869" s="13">
        <v>5.1791999999999998</v>
      </c>
      <c r="M869" s="12">
        <f>Table1[[#This Row],[Sales]]*Table1[[#This Row],[Discount]]</f>
        <v>3.1872000000000007</v>
      </c>
      <c r="N869" s="12">
        <v>15.936000000000002</v>
      </c>
      <c r="O869" s="12">
        <f>Table1[[#This Row],[Quantity]]*$N$1</f>
        <v>600</v>
      </c>
      <c r="P869" s="12" t="str" cm="1">
        <f t="array" ref="P869">_xlfn.IFS(Table1[[#This Row],[New_Sales]]&gt;=2000,"A",Table1[[#This Row],[New_Sales]]&gt;=1000,"B",Table1[[#This Row],[New_Sales]]&gt;=500,"C",Table1[[#This Row],[New_Sales]]&gt;=100,"D",Table1[[#This Row],[New_Sales]]&lt;100,"E")</f>
        <v>C</v>
      </c>
    </row>
    <row r="870" spans="1:16">
      <c r="A870" s="12">
        <v>869</v>
      </c>
      <c r="B870" s="12" t="s">
        <v>80</v>
      </c>
      <c r="C870" s="12" t="s">
        <v>74</v>
      </c>
      <c r="D870" s="12" t="s">
        <v>119</v>
      </c>
      <c r="E870" s="12" t="s">
        <v>120</v>
      </c>
      <c r="F870" s="12" t="s">
        <v>77</v>
      </c>
      <c r="G870" s="12" t="str">
        <f>VLOOKUP(Table1[[#This Row],[Category]],Code!$C$2:$D$5,2,0)</f>
        <v>O-102</v>
      </c>
      <c r="H870" s="12" t="s">
        <v>93</v>
      </c>
      <c r="I870" s="12" t="s">
        <v>825</v>
      </c>
      <c r="J870" s="12">
        <v>6</v>
      </c>
      <c r="K870" s="12">
        <v>0.7</v>
      </c>
      <c r="L870" s="13">
        <v>-35.927999999999997</v>
      </c>
      <c r="M870" s="12">
        <f>Table1[[#This Row],[Sales]]*Table1[[#This Row],[Discount]]</f>
        <v>31.437000000000005</v>
      </c>
      <c r="N870" s="12">
        <v>44.910000000000011</v>
      </c>
      <c r="O870" s="12">
        <f>Table1[[#This Row],[Quantity]]*$N$1</f>
        <v>900</v>
      </c>
      <c r="P870" s="12" t="str" cm="1">
        <f t="array" ref="P870">_xlfn.IFS(Table1[[#This Row],[New_Sales]]&gt;=2000,"A",Table1[[#This Row],[New_Sales]]&gt;=1000,"B",Table1[[#This Row],[New_Sales]]&gt;=500,"C",Table1[[#This Row],[New_Sales]]&gt;=100,"D",Table1[[#This Row],[New_Sales]]&lt;100,"E")</f>
        <v>C</v>
      </c>
    </row>
    <row r="871" spans="1:16">
      <c r="A871" s="12">
        <v>870</v>
      </c>
      <c r="B871" s="12" t="s">
        <v>134</v>
      </c>
      <c r="C871" s="12" t="s">
        <v>104</v>
      </c>
      <c r="D871" s="12" t="s">
        <v>119</v>
      </c>
      <c r="E871" s="12" t="s">
        <v>120</v>
      </c>
      <c r="F871" s="12" t="s">
        <v>77</v>
      </c>
      <c r="G871" s="12" t="str">
        <f>VLOOKUP(Table1[[#This Row],[Category]],Code!$C$2:$D$5,2,0)</f>
        <v>O-102</v>
      </c>
      <c r="H871" s="12" t="s">
        <v>93</v>
      </c>
      <c r="I871" s="12" t="s">
        <v>826</v>
      </c>
      <c r="J871" s="12">
        <v>5</v>
      </c>
      <c r="K871" s="12">
        <v>0.7</v>
      </c>
      <c r="L871" s="13">
        <v>-760.98000000000025</v>
      </c>
      <c r="M871" s="12">
        <f>Table1[[#This Row],[Sales]]*Table1[[#This Row],[Discount]]</f>
        <v>799.02900000000011</v>
      </c>
      <c r="N871" s="12">
        <v>1141.4700000000003</v>
      </c>
      <c r="O871" s="12">
        <f>Table1[[#This Row],[Quantity]]*$N$1</f>
        <v>750</v>
      </c>
      <c r="P871" s="12" t="str" cm="1">
        <f t="array" ref="P871">_xlfn.IFS(Table1[[#This Row],[New_Sales]]&gt;=2000,"A",Table1[[#This Row],[New_Sales]]&gt;=1000,"B",Table1[[#This Row],[New_Sales]]&gt;=500,"C",Table1[[#This Row],[New_Sales]]&gt;=100,"D",Table1[[#This Row],[New_Sales]]&lt;100,"E")</f>
        <v>C</v>
      </c>
    </row>
    <row r="872" spans="1:16">
      <c r="A872" s="12">
        <v>871</v>
      </c>
      <c r="B872" s="12" t="s">
        <v>134</v>
      </c>
      <c r="C872" s="12" t="s">
        <v>104</v>
      </c>
      <c r="D872" s="12" t="s">
        <v>119</v>
      </c>
      <c r="E872" s="12" t="s">
        <v>120</v>
      </c>
      <c r="F872" s="12" t="s">
        <v>90</v>
      </c>
      <c r="G872" s="12" t="str">
        <f>VLOOKUP(Table1[[#This Row],[Category]],Code!$C$2:$D$5,2,0)</f>
        <v>T-103</v>
      </c>
      <c r="H872" s="12" t="s">
        <v>91</v>
      </c>
      <c r="I872" s="12" t="s">
        <v>629</v>
      </c>
      <c r="J872" s="12">
        <v>3</v>
      </c>
      <c r="K872" s="12">
        <v>0.4</v>
      </c>
      <c r="L872" s="13">
        <v>-46.797000000000025</v>
      </c>
      <c r="M872" s="12">
        <f>Table1[[#This Row],[Sales]]*Table1[[#This Row],[Discount]]</f>
        <v>112.31280000000002</v>
      </c>
      <c r="N872" s="12">
        <v>280.78200000000004</v>
      </c>
      <c r="O872" s="12">
        <f>Table1[[#This Row],[Quantity]]*$N$1</f>
        <v>450</v>
      </c>
      <c r="P872" s="12" t="str" cm="1">
        <f t="array" ref="P872">_xlfn.IFS(Table1[[#This Row],[New_Sales]]&gt;=2000,"A",Table1[[#This Row],[New_Sales]]&gt;=1000,"B",Table1[[#This Row],[New_Sales]]&gt;=500,"C",Table1[[#This Row],[New_Sales]]&gt;=100,"D",Table1[[#This Row],[New_Sales]]&lt;100,"E")</f>
        <v>D</v>
      </c>
    </row>
    <row r="873" spans="1:16">
      <c r="A873" s="12">
        <v>872</v>
      </c>
      <c r="B873" s="12" t="s">
        <v>134</v>
      </c>
      <c r="C873" s="12" t="s">
        <v>67</v>
      </c>
      <c r="D873" s="12" t="s">
        <v>827</v>
      </c>
      <c r="E873" s="12" t="s">
        <v>120</v>
      </c>
      <c r="F873" s="12" t="s">
        <v>77</v>
      </c>
      <c r="G873" s="12" t="str">
        <f>VLOOKUP(Table1[[#This Row],[Category]],Code!$C$2:$D$5,2,0)</f>
        <v>O-102</v>
      </c>
      <c r="H873" s="12" t="s">
        <v>100</v>
      </c>
      <c r="I873" s="12" t="s">
        <v>828</v>
      </c>
      <c r="J873" s="12">
        <v>3</v>
      </c>
      <c r="K873" s="12">
        <v>0</v>
      </c>
      <c r="L873" s="13">
        <v>17.22</v>
      </c>
      <c r="M873" s="12">
        <f>Table1[[#This Row],[Sales]]*Table1[[#This Row],[Discount]]</f>
        <v>0</v>
      </c>
      <c r="N873" s="12">
        <v>34.44</v>
      </c>
      <c r="O873" s="12">
        <f>Table1[[#This Row],[Quantity]]*$N$1</f>
        <v>450</v>
      </c>
      <c r="P873" s="12" t="str" cm="1">
        <f t="array" ref="P873">_xlfn.IFS(Table1[[#This Row],[New_Sales]]&gt;=2000,"A",Table1[[#This Row],[New_Sales]]&gt;=1000,"B",Table1[[#This Row],[New_Sales]]&gt;=500,"C",Table1[[#This Row],[New_Sales]]&gt;=100,"D",Table1[[#This Row],[New_Sales]]&lt;100,"E")</f>
        <v>D</v>
      </c>
    </row>
    <row r="874" spans="1:16">
      <c r="A874" s="12">
        <v>873</v>
      </c>
      <c r="B874" s="12" t="s">
        <v>80</v>
      </c>
      <c r="C874" s="12" t="s">
        <v>67</v>
      </c>
      <c r="D874" s="12" t="s">
        <v>158</v>
      </c>
      <c r="E874" s="12" t="s">
        <v>120</v>
      </c>
      <c r="F874" s="12" t="s">
        <v>77</v>
      </c>
      <c r="G874" s="12" t="str">
        <f>VLOOKUP(Table1[[#This Row],[Category]],Code!$C$2:$D$5,2,0)</f>
        <v>O-102</v>
      </c>
      <c r="H874" s="12" t="s">
        <v>100</v>
      </c>
      <c r="I874" s="12" t="s">
        <v>378</v>
      </c>
      <c r="J874" s="12">
        <v>2</v>
      </c>
      <c r="K874" s="12">
        <v>0</v>
      </c>
      <c r="L874" s="13">
        <v>5.2255999999999991</v>
      </c>
      <c r="M874" s="12">
        <f>Table1[[#This Row],[Sales]]*Table1[[#This Row],[Discount]]</f>
        <v>0</v>
      </c>
      <c r="N874" s="12">
        <v>11.36</v>
      </c>
      <c r="O874" s="12">
        <f>Table1[[#This Row],[Quantity]]*$N$1</f>
        <v>300</v>
      </c>
      <c r="P874" s="12" t="str" cm="1">
        <f t="array" ref="P874">_xlfn.IFS(Table1[[#This Row],[New_Sales]]&gt;=2000,"A",Table1[[#This Row],[New_Sales]]&gt;=1000,"B",Table1[[#This Row],[New_Sales]]&gt;=500,"C",Table1[[#This Row],[New_Sales]]&gt;=100,"D",Table1[[#This Row],[New_Sales]]&lt;100,"E")</f>
        <v>D</v>
      </c>
    </row>
    <row r="875" spans="1:16">
      <c r="A875" s="12">
        <v>874</v>
      </c>
      <c r="B875" s="12" t="s">
        <v>80</v>
      </c>
      <c r="C875" s="12" t="s">
        <v>67</v>
      </c>
      <c r="D875" s="12" t="s">
        <v>158</v>
      </c>
      <c r="E875" s="12" t="s">
        <v>120</v>
      </c>
      <c r="F875" s="12" t="s">
        <v>77</v>
      </c>
      <c r="G875" s="12" t="str">
        <f>VLOOKUP(Table1[[#This Row],[Category]],Code!$C$2:$D$5,2,0)</f>
        <v>O-102</v>
      </c>
      <c r="H875" s="12" t="s">
        <v>93</v>
      </c>
      <c r="I875" s="12" t="s">
        <v>544</v>
      </c>
      <c r="J875" s="12">
        <v>7</v>
      </c>
      <c r="K875" s="12">
        <v>0.2</v>
      </c>
      <c r="L875" s="13">
        <v>37.220399999999998</v>
      </c>
      <c r="M875" s="12">
        <f>Table1[[#This Row],[Sales]]*Table1[[#This Row],[Discount]]</f>
        <v>21.268799999999999</v>
      </c>
      <c r="N875" s="12">
        <v>106.34399999999999</v>
      </c>
      <c r="O875" s="12">
        <f>Table1[[#This Row],[Quantity]]*$N$1</f>
        <v>1050</v>
      </c>
      <c r="P875" s="12" t="str" cm="1">
        <f t="array" ref="P875">_xlfn.IFS(Table1[[#This Row],[New_Sales]]&gt;=2000,"A",Table1[[#This Row],[New_Sales]]&gt;=1000,"B",Table1[[#This Row],[New_Sales]]&gt;=500,"C",Table1[[#This Row],[New_Sales]]&gt;=100,"D",Table1[[#This Row],[New_Sales]]&lt;100,"E")</f>
        <v>B</v>
      </c>
    </row>
    <row r="876" spans="1:16">
      <c r="A876" s="12">
        <v>875</v>
      </c>
      <c r="B876" s="12" t="s">
        <v>80</v>
      </c>
      <c r="C876" s="12" t="s">
        <v>67</v>
      </c>
      <c r="D876" s="12" t="s">
        <v>99</v>
      </c>
      <c r="E876" s="12" t="s">
        <v>69</v>
      </c>
      <c r="F876" s="12" t="s">
        <v>77</v>
      </c>
      <c r="G876" s="12" t="str">
        <f>VLOOKUP(Table1[[#This Row],[Category]],Code!$C$2:$D$5,2,0)</f>
        <v>O-102</v>
      </c>
      <c r="H876" s="12" t="s">
        <v>100</v>
      </c>
      <c r="I876" s="12" t="s">
        <v>829</v>
      </c>
      <c r="J876" s="12">
        <v>5</v>
      </c>
      <c r="K876" s="12">
        <v>0.2</v>
      </c>
      <c r="L876" s="13">
        <v>67.255999999999986</v>
      </c>
      <c r="M876" s="12">
        <f>Table1[[#This Row],[Sales]]*Table1[[#This Row],[Discount]]</f>
        <v>38.432000000000009</v>
      </c>
      <c r="N876" s="12">
        <v>192.16000000000003</v>
      </c>
      <c r="O876" s="12">
        <f>Table1[[#This Row],[Quantity]]*$N$1</f>
        <v>750</v>
      </c>
      <c r="P876" s="12" t="str" cm="1">
        <f t="array" ref="P876">_xlfn.IFS(Table1[[#This Row],[New_Sales]]&gt;=2000,"A",Table1[[#This Row],[New_Sales]]&gt;=1000,"B",Table1[[#This Row],[New_Sales]]&gt;=500,"C",Table1[[#This Row],[New_Sales]]&gt;=100,"D",Table1[[#This Row],[New_Sales]]&lt;100,"E")</f>
        <v>C</v>
      </c>
    </row>
    <row r="877" spans="1:16">
      <c r="A877" s="12">
        <v>876</v>
      </c>
      <c r="B877" s="12" t="s">
        <v>80</v>
      </c>
      <c r="C877" s="12" t="s">
        <v>104</v>
      </c>
      <c r="D877" s="12" t="s">
        <v>827</v>
      </c>
      <c r="E877" s="12" t="s">
        <v>120</v>
      </c>
      <c r="F877" s="12" t="s">
        <v>70</v>
      </c>
      <c r="G877" s="12" t="str">
        <f>VLOOKUP(Table1[[#This Row],[Category]],Code!$C$2:$D$5,2,0)</f>
        <v>F-101</v>
      </c>
      <c r="H877" s="12" t="s">
        <v>86</v>
      </c>
      <c r="I877" s="12" t="s">
        <v>342</v>
      </c>
      <c r="J877" s="12">
        <v>3</v>
      </c>
      <c r="K877" s="12">
        <v>0</v>
      </c>
      <c r="L877" s="13">
        <v>64.518000000000001</v>
      </c>
      <c r="M877" s="12">
        <f>Table1[[#This Row],[Sales]]*Table1[[#This Row],[Discount]]</f>
        <v>0</v>
      </c>
      <c r="N877" s="12">
        <v>322.59000000000003</v>
      </c>
      <c r="O877" s="12">
        <f>Table1[[#This Row],[Quantity]]*$N$1</f>
        <v>450</v>
      </c>
      <c r="P877" s="12" t="str" cm="1">
        <f t="array" ref="P877">_xlfn.IFS(Table1[[#This Row],[New_Sales]]&gt;=2000,"A",Table1[[#This Row],[New_Sales]]&gt;=1000,"B",Table1[[#This Row],[New_Sales]]&gt;=500,"C",Table1[[#This Row],[New_Sales]]&gt;=100,"D",Table1[[#This Row],[New_Sales]]&lt;100,"E")</f>
        <v>D</v>
      </c>
    </row>
    <row r="878" spans="1:16">
      <c r="A878" s="12">
        <v>877</v>
      </c>
      <c r="B878" s="12" t="s">
        <v>80</v>
      </c>
      <c r="C878" s="12" t="s">
        <v>104</v>
      </c>
      <c r="D878" s="12" t="s">
        <v>827</v>
      </c>
      <c r="E878" s="12" t="s">
        <v>120</v>
      </c>
      <c r="F878" s="12" t="s">
        <v>90</v>
      </c>
      <c r="G878" s="12" t="str">
        <f>VLOOKUP(Table1[[#This Row],[Category]],Code!$C$2:$D$5,2,0)</f>
        <v>T-103</v>
      </c>
      <c r="H878" s="12" t="s">
        <v>123</v>
      </c>
      <c r="I878" s="12" t="s">
        <v>372</v>
      </c>
      <c r="J878" s="12">
        <v>1</v>
      </c>
      <c r="K878" s="12">
        <v>0</v>
      </c>
      <c r="L878" s="13">
        <v>13.195600000000002</v>
      </c>
      <c r="M878" s="12">
        <f>Table1[[#This Row],[Sales]]*Table1[[#This Row],[Discount]]</f>
        <v>0</v>
      </c>
      <c r="N878" s="12">
        <v>29.99</v>
      </c>
      <c r="O878" s="12">
        <f>Table1[[#This Row],[Quantity]]*$N$1</f>
        <v>150</v>
      </c>
      <c r="P878" s="12" t="str" cm="1">
        <f t="array" ref="P878">_xlfn.IFS(Table1[[#This Row],[New_Sales]]&gt;=2000,"A",Table1[[#This Row],[New_Sales]]&gt;=1000,"B",Table1[[#This Row],[New_Sales]]&gt;=500,"C",Table1[[#This Row],[New_Sales]]&gt;=100,"D",Table1[[#This Row],[New_Sales]]&lt;100,"E")</f>
        <v>D</v>
      </c>
    </row>
    <row r="879" spans="1:16">
      <c r="A879" s="12">
        <v>878</v>
      </c>
      <c r="B879" s="12" t="s">
        <v>80</v>
      </c>
      <c r="C879" s="12" t="s">
        <v>104</v>
      </c>
      <c r="D879" s="12" t="s">
        <v>827</v>
      </c>
      <c r="E879" s="12" t="s">
        <v>120</v>
      </c>
      <c r="F879" s="12" t="s">
        <v>90</v>
      </c>
      <c r="G879" s="12" t="str">
        <f>VLOOKUP(Table1[[#This Row],[Category]],Code!$C$2:$D$5,2,0)</f>
        <v>T-103</v>
      </c>
      <c r="H879" s="12" t="s">
        <v>123</v>
      </c>
      <c r="I879" s="12" t="s">
        <v>830</v>
      </c>
      <c r="J879" s="12">
        <v>3</v>
      </c>
      <c r="K879" s="12">
        <v>0</v>
      </c>
      <c r="L879" s="13">
        <v>66.954599999999971</v>
      </c>
      <c r="M879" s="12">
        <f>Table1[[#This Row],[Sales]]*Table1[[#This Row],[Discount]]</f>
        <v>0</v>
      </c>
      <c r="N879" s="12">
        <v>371.96999999999997</v>
      </c>
      <c r="O879" s="12">
        <f>Table1[[#This Row],[Quantity]]*$N$1</f>
        <v>450</v>
      </c>
      <c r="P879" s="12" t="str" cm="1">
        <f t="array" ref="P879">_xlfn.IFS(Table1[[#This Row],[New_Sales]]&gt;=2000,"A",Table1[[#This Row],[New_Sales]]&gt;=1000,"B",Table1[[#This Row],[New_Sales]]&gt;=500,"C",Table1[[#This Row],[New_Sales]]&gt;=100,"D",Table1[[#This Row],[New_Sales]]&lt;100,"E")</f>
        <v>D</v>
      </c>
    </row>
    <row r="880" spans="1:16">
      <c r="A880" s="12">
        <v>879</v>
      </c>
      <c r="B880" s="12" t="s">
        <v>80</v>
      </c>
      <c r="C880" s="12" t="s">
        <v>104</v>
      </c>
      <c r="D880" s="12" t="s">
        <v>119</v>
      </c>
      <c r="E880" s="12" t="s">
        <v>120</v>
      </c>
      <c r="F880" s="12" t="s">
        <v>77</v>
      </c>
      <c r="G880" s="12" t="str">
        <f>VLOOKUP(Table1[[#This Row],[Category]],Code!$C$2:$D$5,2,0)</f>
        <v>O-102</v>
      </c>
      <c r="H880" s="12" t="s">
        <v>93</v>
      </c>
      <c r="I880" s="12" t="s">
        <v>831</v>
      </c>
      <c r="J880" s="12">
        <v>4</v>
      </c>
      <c r="K880" s="12">
        <v>0.7</v>
      </c>
      <c r="L880" s="13">
        <v>-4.1243999999999996</v>
      </c>
      <c r="M880" s="12">
        <f>Table1[[#This Row],[Sales]]*Table1[[#This Row],[Discount]]</f>
        <v>4.1244000000000005</v>
      </c>
      <c r="N880" s="12">
        <v>5.8920000000000012</v>
      </c>
      <c r="O880" s="12">
        <f>Table1[[#This Row],[Quantity]]*$N$1</f>
        <v>600</v>
      </c>
      <c r="P880" s="12" t="str" cm="1">
        <f t="array" ref="P880">_xlfn.IFS(Table1[[#This Row],[New_Sales]]&gt;=2000,"A",Table1[[#This Row],[New_Sales]]&gt;=1000,"B",Table1[[#This Row],[New_Sales]]&gt;=500,"C",Table1[[#This Row],[New_Sales]]&gt;=100,"D",Table1[[#This Row],[New_Sales]]&lt;100,"E")</f>
        <v>C</v>
      </c>
    </row>
    <row r="881" spans="1:16">
      <c r="A881" s="12">
        <v>880</v>
      </c>
      <c r="B881" s="12" t="s">
        <v>66</v>
      </c>
      <c r="C881" s="12" t="s">
        <v>104</v>
      </c>
      <c r="D881" s="12" t="s">
        <v>158</v>
      </c>
      <c r="E881" s="12" t="s">
        <v>120</v>
      </c>
      <c r="F881" s="12" t="s">
        <v>77</v>
      </c>
      <c r="G881" s="12" t="str">
        <f>VLOOKUP(Table1[[#This Row],[Category]],Code!$C$2:$D$5,2,0)</f>
        <v>O-102</v>
      </c>
      <c r="H881" s="12" t="s">
        <v>93</v>
      </c>
      <c r="I881" s="12" t="s">
        <v>832</v>
      </c>
      <c r="J881" s="12">
        <v>3</v>
      </c>
      <c r="K881" s="12">
        <v>0.2</v>
      </c>
      <c r="L881" s="13">
        <v>23.109299999999998</v>
      </c>
      <c r="M881" s="12">
        <f>Table1[[#This Row],[Sales]]*Table1[[#This Row],[Discount]]</f>
        <v>13.694400000000002</v>
      </c>
      <c r="N881" s="12">
        <v>68.472000000000008</v>
      </c>
      <c r="O881" s="12">
        <f>Table1[[#This Row],[Quantity]]*$N$1</f>
        <v>450</v>
      </c>
      <c r="P881" s="12" t="str" cm="1">
        <f t="array" ref="P881">_xlfn.IFS(Table1[[#This Row],[New_Sales]]&gt;=2000,"A",Table1[[#This Row],[New_Sales]]&gt;=1000,"B",Table1[[#This Row],[New_Sales]]&gt;=500,"C",Table1[[#This Row],[New_Sales]]&gt;=100,"D",Table1[[#This Row],[New_Sales]]&lt;100,"E")</f>
        <v>D</v>
      </c>
    </row>
    <row r="882" spans="1:16">
      <c r="A882" s="12">
        <v>881</v>
      </c>
      <c r="B882" s="12" t="s">
        <v>66</v>
      </c>
      <c r="C882" s="12" t="s">
        <v>104</v>
      </c>
      <c r="D882" s="12" t="s">
        <v>158</v>
      </c>
      <c r="E882" s="12" t="s">
        <v>120</v>
      </c>
      <c r="F882" s="12" t="s">
        <v>70</v>
      </c>
      <c r="G882" s="12" t="str">
        <f>VLOOKUP(Table1[[#This Row],[Category]],Code!$C$2:$D$5,2,0)</f>
        <v>F-101</v>
      </c>
      <c r="H882" s="12" t="s">
        <v>72</v>
      </c>
      <c r="I882" s="12" t="s">
        <v>280</v>
      </c>
      <c r="J882" s="12">
        <v>5</v>
      </c>
      <c r="K882" s="12">
        <v>0.1</v>
      </c>
      <c r="L882" s="13">
        <v>262.38999999999987</v>
      </c>
      <c r="M882" s="12">
        <f>Table1[[#This Row],[Sales]]*Table1[[#This Row],[Discount]]</f>
        <v>124.28999999999999</v>
      </c>
      <c r="N882" s="12">
        <v>1242.8999999999999</v>
      </c>
      <c r="O882" s="12">
        <f>Table1[[#This Row],[Quantity]]*$N$1</f>
        <v>750</v>
      </c>
      <c r="P882" s="12" t="str" cm="1">
        <f t="array" ref="P882">_xlfn.IFS(Table1[[#This Row],[New_Sales]]&gt;=2000,"A",Table1[[#This Row],[New_Sales]]&gt;=1000,"B",Table1[[#This Row],[New_Sales]]&gt;=500,"C",Table1[[#This Row],[New_Sales]]&gt;=100,"D",Table1[[#This Row],[New_Sales]]&lt;100,"E")</f>
        <v>C</v>
      </c>
    </row>
    <row r="883" spans="1:16">
      <c r="A883" s="12">
        <v>882</v>
      </c>
      <c r="B883" s="12" t="s">
        <v>80</v>
      </c>
      <c r="C883" s="12" t="s">
        <v>67</v>
      </c>
      <c r="D883" s="12" t="s">
        <v>176</v>
      </c>
      <c r="E883" s="12" t="s">
        <v>69</v>
      </c>
      <c r="F883" s="12" t="s">
        <v>77</v>
      </c>
      <c r="G883" s="12" t="str">
        <f>VLOOKUP(Table1[[#This Row],[Category]],Code!$C$2:$D$5,2,0)</f>
        <v>O-102</v>
      </c>
      <c r="H883" s="12" t="s">
        <v>84</v>
      </c>
      <c r="I883" s="12" t="s">
        <v>553</v>
      </c>
      <c r="J883" s="12">
        <v>2</v>
      </c>
      <c r="K883" s="12">
        <v>0</v>
      </c>
      <c r="L883" s="13">
        <v>8.3268000000000022</v>
      </c>
      <c r="M883" s="12">
        <f>Table1[[#This Row],[Sales]]*Table1[[#This Row],[Discount]]</f>
        <v>0</v>
      </c>
      <c r="N883" s="12">
        <v>30.84</v>
      </c>
      <c r="O883" s="12">
        <f>Table1[[#This Row],[Quantity]]*$N$1</f>
        <v>300</v>
      </c>
      <c r="P883" s="12" t="str" cm="1">
        <f t="array" ref="P883">_xlfn.IFS(Table1[[#This Row],[New_Sales]]&gt;=2000,"A",Table1[[#This Row],[New_Sales]]&gt;=1000,"B",Table1[[#This Row],[New_Sales]]&gt;=500,"C",Table1[[#This Row],[New_Sales]]&gt;=100,"D",Table1[[#This Row],[New_Sales]]&lt;100,"E")</f>
        <v>D</v>
      </c>
    </row>
    <row r="884" spans="1:16">
      <c r="A884" s="12">
        <v>883</v>
      </c>
      <c r="B884" s="12" t="s">
        <v>454</v>
      </c>
      <c r="C884" s="12" t="s">
        <v>67</v>
      </c>
      <c r="D884" s="12" t="s">
        <v>75</v>
      </c>
      <c r="E884" s="12" t="s">
        <v>76</v>
      </c>
      <c r="F884" s="12" t="s">
        <v>77</v>
      </c>
      <c r="G884" s="12" t="str">
        <f>VLOOKUP(Table1[[#This Row],[Category]],Code!$C$2:$D$5,2,0)</f>
        <v>O-102</v>
      </c>
      <c r="H884" s="12" t="s">
        <v>88</v>
      </c>
      <c r="I884" s="12" t="s">
        <v>715</v>
      </c>
      <c r="J884" s="12">
        <v>4</v>
      </c>
      <c r="K884" s="12">
        <v>0</v>
      </c>
      <c r="L884" s="13">
        <v>5.9312000000000014</v>
      </c>
      <c r="M884" s="12">
        <f>Table1[[#This Row],[Sales]]*Table1[[#This Row],[Discount]]</f>
        <v>0</v>
      </c>
      <c r="N884" s="12">
        <v>13.48</v>
      </c>
      <c r="O884" s="12">
        <f>Table1[[#This Row],[Quantity]]*$N$1</f>
        <v>600</v>
      </c>
      <c r="P884" s="12" t="str" cm="1">
        <f t="array" ref="P884">_xlfn.IFS(Table1[[#This Row],[New_Sales]]&gt;=2000,"A",Table1[[#This Row],[New_Sales]]&gt;=1000,"B",Table1[[#This Row],[New_Sales]]&gt;=500,"C",Table1[[#This Row],[New_Sales]]&gt;=100,"D",Table1[[#This Row],[New_Sales]]&lt;100,"E")</f>
        <v>C</v>
      </c>
    </row>
    <row r="885" spans="1:16">
      <c r="A885" s="12">
        <v>884</v>
      </c>
      <c r="B885" s="12" t="s">
        <v>134</v>
      </c>
      <c r="C885" s="12" t="s">
        <v>104</v>
      </c>
      <c r="D885" s="12" t="s">
        <v>148</v>
      </c>
      <c r="E885" s="12" t="s">
        <v>106</v>
      </c>
      <c r="F885" s="12" t="s">
        <v>70</v>
      </c>
      <c r="G885" s="12" t="str">
        <f>VLOOKUP(Table1[[#This Row],[Category]],Code!$C$2:$D$5,2,0)</f>
        <v>F-101</v>
      </c>
      <c r="H885" s="12" t="s">
        <v>86</v>
      </c>
      <c r="I885" s="12" t="s">
        <v>679</v>
      </c>
      <c r="J885" s="12">
        <v>5</v>
      </c>
      <c r="K885" s="12">
        <v>0</v>
      </c>
      <c r="L885" s="13">
        <v>10.047999999999998</v>
      </c>
      <c r="M885" s="12">
        <f>Table1[[#This Row],[Sales]]*Table1[[#This Row],[Discount]]</f>
        <v>0</v>
      </c>
      <c r="N885" s="12">
        <v>31.400000000000002</v>
      </c>
      <c r="O885" s="12">
        <f>Table1[[#This Row],[Quantity]]*$N$1</f>
        <v>750</v>
      </c>
      <c r="P885" s="12" t="str" cm="1">
        <f t="array" ref="P885">_xlfn.IFS(Table1[[#This Row],[New_Sales]]&gt;=2000,"A",Table1[[#This Row],[New_Sales]]&gt;=1000,"B",Table1[[#This Row],[New_Sales]]&gt;=500,"C",Table1[[#This Row],[New_Sales]]&gt;=100,"D",Table1[[#This Row],[New_Sales]]&lt;100,"E")</f>
        <v>C</v>
      </c>
    </row>
    <row r="886" spans="1:16">
      <c r="A886" s="12">
        <v>885</v>
      </c>
      <c r="B886" s="12" t="s">
        <v>80</v>
      </c>
      <c r="C886" s="12" t="s">
        <v>67</v>
      </c>
      <c r="D886" s="12" t="s">
        <v>158</v>
      </c>
      <c r="E886" s="12" t="s">
        <v>120</v>
      </c>
      <c r="F886" s="12" t="s">
        <v>70</v>
      </c>
      <c r="G886" s="12" t="str">
        <f>VLOOKUP(Table1[[#This Row],[Category]],Code!$C$2:$D$5,2,0)</f>
        <v>F-101</v>
      </c>
      <c r="H886" s="12" t="s">
        <v>86</v>
      </c>
      <c r="I886" s="12" t="s">
        <v>833</v>
      </c>
      <c r="J886" s="12">
        <v>2</v>
      </c>
      <c r="K886" s="12">
        <v>0</v>
      </c>
      <c r="L886" s="13">
        <v>5.936399999999999</v>
      </c>
      <c r="M886" s="12">
        <f>Table1[[#This Row],[Sales]]*Table1[[#This Row],[Discount]]</f>
        <v>0</v>
      </c>
      <c r="N886" s="12">
        <v>17.46</v>
      </c>
      <c r="O886" s="12">
        <f>Table1[[#This Row],[Quantity]]*$N$1</f>
        <v>300</v>
      </c>
      <c r="P886" s="12" t="str" cm="1">
        <f t="array" ref="P886">_xlfn.IFS(Table1[[#This Row],[New_Sales]]&gt;=2000,"A",Table1[[#This Row],[New_Sales]]&gt;=1000,"B",Table1[[#This Row],[New_Sales]]&gt;=500,"C",Table1[[#This Row],[New_Sales]]&gt;=100,"D",Table1[[#This Row],[New_Sales]]&lt;100,"E")</f>
        <v>D</v>
      </c>
    </row>
    <row r="887" spans="1:16">
      <c r="A887" s="12">
        <v>886</v>
      </c>
      <c r="B887" s="12" t="s">
        <v>66</v>
      </c>
      <c r="C887" s="12" t="s">
        <v>74</v>
      </c>
      <c r="D887" s="12" t="s">
        <v>75</v>
      </c>
      <c r="E887" s="12" t="s">
        <v>76</v>
      </c>
      <c r="F887" s="12" t="s">
        <v>77</v>
      </c>
      <c r="G887" s="12" t="str">
        <f>VLOOKUP(Table1[[#This Row],[Category]],Code!$C$2:$D$5,2,0)</f>
        <v>O-102</v>
      </c>
      <c r="H887" s="12" t="s">
        <v>93</v>
      </c>
      <c r="I887" s="12" t="s">
        <v>834</v>
      </c>
      <c r="J887" s="12">
        <v>3</v>
      </c>
      <c r="K887" s="12">
        <v>0.2</v>
      </c>
      <c r="L887" s="13">
        <v>4.5317999999999996</v>
      </c>
      <c r="M887" s="12">
        <f>Table1[[#This Row],[Sales]]*Table1[[#This Row],[Discount]]</f>
        <v>2.7888000000000002</v>
      </c>
      <c r="N887" s="12">
        <v>13.943999999999999</v>
      </c>
      <c r="O887" s="12">
        <f>Table1[[#This Row],[Quantity]]*$N$1</f>
        <v>450</v>
      </c>
      <c r="P887" s="12" t="str" cm="1">
        <f t="array" ref="P887">_xlfn.IFS(Table1[[#This Row],[New_Sales]]&gt;=2000,"A",Table1[[#This Row],[New_Sales]]&gt;=1000,"B",Table1[[#This Row],[New_Sales]]&gt;=500,"C",Table1[[#This Row],[New_Sales]]&gt;=100,"D",Table1[[#This Row],[New_Sales]]&lt;100,"E")</f>
        <v>D</v>
      </c>
    </row>
    <row r="888" spans="1:16">
      <c r="A888" s="12">
        <v>887</v>
      </c>
      <c r="B888" s="12" t="s">
        <v>80</v>
      </c>
      <c r="C888" s="12" t="s">
        <v>67</v>
      </c>
      <c r="D888" s="12" t="s">
        <v>75</v>
      </c>
      <c r="E888" s="12" t="s">
        <v>76</v>
      </c>
      <c r="F888" s="12" t="s">
        <v>77</v>
      </c>
      <c r="G888" s="12" t="str">
        <f>VLOOKUP(Table1[[#This Row],[Category]],Code!$C$2:$D$5,2,0)</f>
        <v>O-102</v>
      </c>
      <c r="H888" s="12" t="s">
        <v>84</v>
      </c>
      <c r="I888" s="12" t="s">
        <v>835</v>
      </c>
      <c r="J888" s="12">
        <v>12</v>
      </c>
      <c r="K888" s="12">
        <v>0</v>
      </c>
      <c r="L888" s="13">
        <v>1.6751999999999967</v>
      </c>
      <c r="M888" s="12">
        <f>Table1[[#This Row],[Sales]]*Table1[[#This Row],[Discount]]</f>
        <v>0</v>
      </c>
      <c r="N888" s="12">
        <v>83.76</v>
      </c>
      <c r="O888" s="12">
        <f>Table1[[#This Row],[Quantity]]*$N$1</f>
        <v>1800</v>
      </c>
      <c r="P888" s="12" t="str" cm="1">
        <f t="array" ref="P888">_xlfn.IFS(Table1[[#This Row],[New_Sales]]&gt;=2000,"A",Table1[[#This Row],[New_Sales]]&gt;=1000,"B",Table1[[#This Row],[New_Sales]]&gt;=500,"C",Table1[[#This Row],[New_Sales]]&gt;=100,"D",Table1[[#This Row],[New_Sales]]&lt;100,"E")</f>
        <v>B</v>
      </c>
    </row>
    <row r="889" spans="1:16">
      <c r="A889" s="12">
        <v>888</v>
      </c>
      <c r="B889" s="12" t="s">
        <v>80</v>
      </c>
      <c r="C889" s="12" t="s">
        <v>104</v>
      </c>
      <c r="D889" s="12" t="s">
        <v>836</v>
      </c>
      <c r="E889" s="12" t="s">
        <v>120</v>
      </c>
      <c r="F889" s="12" t="s">
        <v>77</v>
      </c>
      <c r="G889" s="12" t="str">
        <f>VLOOKUP(Table1[[#This Row],[Category]],Code!$C$2:$D$5,2,0)</f>
        <v>O-102</v>
      </c>
      <c r="H889" s="12" t="s">
        <v>93</v>
      </c>
      <c r="I889" s="12" t="s">
        <v>169</v>
      </c>
      <c r="J889" s="12">
        <v>7</v>
      </c>
      <c r="K889" s="12">
        <v>0</v>
      </c>
      <c r="L889" s="13">
        <v>18.453400000000002</v>
      </c>
      <c r="M889" s="12">
        <f>Table1[[#This Row],[Sales]]*Table1[[#This Row],[Discount]]</f>
        <v>0</v>
      </c>
      <c r="N889" s="12">
        <v>37.659999999999997</v>
      </c>
      <c r="O889" s="12">
        <f>Table1[[#This Row],[Quantity]]*$N$1</f>
        <v>1050</v>
      </c>
      <c r="P889" s="12" t="str" cm="1">
        <f t="array" ref="P889">_xlfn.IFS(Table1[[#This Row],[New_Sales]]&gt;=2000,"A",Table1[[#This Row],[New_Sales]]&gt;=1000,"B",Table1[[#This Row],[New_Sales]]&gt;=500,"C",Table1[[#This Row],[New_Sales]]&gt;=100,"D",Table1[[#This Row],[New_Sales]]&lt;100,"E")</f>
        <v>B</v>
      </c>
    </row>
    <row r="890" spans="1:16">
      <c r="A890" s="12">
        <v>889</v>
      </c>
      <c r="B890" s="12" t="s">
        <v>80</v>
      </c>
      <c r="C890" s="12" t="s">
        <v>74</v>
      </c>
      <c r="D890" s="12" t="s">
        <v>75</v>
      </c>
      <c r="E890" s="12" t="s">
        <v>76</v>
      </c>
      <c r="F890" s="12" t="s">
        <v>77</v>
      </c>
      <c r="G890" s="12" t="str">
        <f>VLOOKUP(Table1[[#This Row],[Category]],Code!$C$2:$D$5,2,0)</f>
        <v>O-102</v>
      </c>
      <c r="H890" s="12" t="s">
        <v>100</v>
      </c>
      <c r="I890" s="12" t="s">
        <v>503</v>
      </c>
      <c r="J890" s="12">
        <v>6</v>
      </c>
      <c r="K890" s="12">
        <v>0</v>
      </c>
      <c r="L890" s="13">
        <v>16.993200000000002</v>
      </c>
      <c r="M890" s="12">
        <f>Table1[[#This Row],[Sales]]*Table1[[#This Row],[Discount]]</f>
        <v>0</v>
      </c>
      <c r="N890" s="12">
        <v>34.68</v>
      </c>
      <c r="O890" s="12">
        <f>Table1[[#This Row],[Quantity]]*$N$1</f>
        <v>900</v>
      </c>
      <c r="P890" s="12" t="str" cm="1">
        <f t="array" ref="P890">_xlfn.IFS(Table1[[#This Row],[New_Sales]]&gt;=2000,"A",Table1[[#This Row],[New_Sales]]&gt;=1000,"B",Table1[[#This Row],[New_Sales]]&gt;=500,"C",Table1[[#This Row],[New_Sales]]&gt;=100,"D",Table1[[#This Row],[New_Sales]]&lt;100,"E")</f>
        <v>C</v>
      </c>
    </row>
    <row r="891" spans="1:16">
      <c r="A891" s="12">
        <v>890</v>
      </c>
      <c r="B891" s="12" t="s">
        <v>80</v>
      </c>
      <c r="C891" s="12" t="s">
        <v>67</v>
      </c>
      <c r="D891" s="12" t="s">
        <v>158</v>
      </c>
      <c r="E891" s="12" t="s">
        <v>120</v>
      </c>
      <c r="F891" s="12" t="s">
        <v>90</v>
      </c>
      <c r="G891" s="12" t="str">
        <f>VLOOKUP(Table1[[#This Row],[Category]],Code!$C$2:$D$5,2,0)</f>
        <v>T-103</v>
      </c>
      <c r="H891" s="12" t="s">
        <v>123</v>
      </c>
      <c r="I891" s="12" t="s">
        <v>837</v>
      </c>
      <c r="J891" s="12">
        <v>5</v>
      </c>
      <c r="K891" s="12">
        <v>0</v>
      </c>
      <c r="L891" s="13">
        <v>14.994999999999994</v>
      </c>
      <c r="M891" s="12">
        <f>Table1[[#This Row],[Sales]]*Table1[[#This Row],[Discount]]</f>
        <v>0</v>
      </c>
      <c r="N891" s="12">
        <v>149.94999999999999</v>
      </c>
      <c r="O891" s="12">
        <f>Table1[[#This Row],[Quantity]]*$N$1</f>
        <v>750</v>
      </c>
      <c r="P891" s="12" t="str" cm="1">
        <f t="array" ref="P891">_xlfn.IFS(Table1[[#This Row],[New_Sales]]&gt;=2000,"A",Table1[[#This Row],[New_Sales]]&gt;=1000,"B",Table1[[#This Row],[New_Sales]]&gt;=500,"C",Table1[[#This Row],[New_Sales]]&gt;=100,"D",Table1[[#This Row],[New_Sales]]&lt;100,"E")</f>
        <v>C</v>
      </c>
    </row>
    <row r="892" spans="1:16">
      <c r="A892" s="12">
        <v>891</v>
      </c>
      <c r="B892" s="12" t="s">
        <v>80</v>
      </c>
      <c r="C892" s="12" t="s">
        <v>67</v>
      </c>
      <c r="D892" s="12" t="s">
        <v>158</v>
      </c>
      <c r="E892" s="12" t="s">
        <v>120</v>
      </c>
      <c r="F892" s="12" t="s">
        <v>77</v>
      </c>
      <c r="G892" s="12" t="str">
        <f>VLOOKUP(Table1[[#This Row],[Category]],Code!$C$2:$D$5,2,0)</f>
        <v>O-102</v>
      </c>
      <c r="H892" s="12" t="s">
        <v>93</v>
      </c>
      <c r="I892" s="12" t="s">
        <v>542</v>
      </c>
      <c r="J892" s="12">
        <v>3</v>
      </c>
      <c r="K892" s="12">
        <v>0.2</v>
      </c>
      <c r="L892" s="13">
        <v>18.600599999999996</v>
      </c>
      <c r="M892" s="12">
        <f>Table1[[#This Row],[Sales]]*Table1[[#This Row],[Discount]]</f>
        <v>10.2624</v>
      </c>
      <c r="N892" s="12">
        <v>51.311999999999998</v>
      </c>
      <c r="O892" s="12">
        <f>Table1[[#This Row],[Quantity]]*$N$1</f>
        <v>450</v>
      </c>
      <c r="P892" s="12" t="str" cm="1">
        <f t="array" ref="P892">_xlfn.IFS(Table1[[#This Row],[New_Sales]]&gt;=2000,"A",Table1[[#This Row],[New_Sales]]&gt;=1000,"B",Table1[[#This Row],[New_Sales]]&gt;=500,"C",Table1[[#This Row],[New_Sales]]&gt;=100,"D",Table1[[#This Row],[New_Sales]]&lt;100,"E")</f>
        <v>D</v>
      </c>
    </row>
    <row r="893" spans="1:16">
      <c r="A893" s="12">
        <v>892</v>
      </c>
      <c r="B893" s="12" t="s">
        <v>134</v>
      </c>
      <c r="C893" s="12" t="s">
        <v>104</v>
      </c>
      <c r="D893" s="12" t="s">
        <v>148</v>
      </c>
      <c r="E893" s="12" t="s">
        <v>106</v>
      </c>
      <c r="F893" s="12" t="s">
        <v>77</v>
      </c>
      <c r="G893" s="12" t="str">
        <f>VLOOKUP(Table1[[#This Row],[Category]],Code!$C$2:$D$5,2,0)</f>
        <v>O-102</v>
      </c>
      <c r="H893" s="12" t="s">
        <v>100</v>
      </c>
      <c r="I893" s="12" t="s">
        <v>838</v>
      </c>
      <c r="J893" s="12">
        <v>1</v>
      </c>
      <c r="K893" s="12">
        <v>0</v>
      </c>
      <c r="L893" s="13">
        <v>2.0429999999999997</v>
      </c>
      <c r="M893" s="12">
        <f>Table1[[#This Row],[Sales]]*Table1[[#This Row],[Discount]]</f>
        <v>0</v>
      </c>
      <c r="N893" s="12">
        <v>4.54</v>
      </c>
      <c r="O893" s="12">
        <f>Table1[[#This Row],[Quantity]]*$N$1</f>
        <v>150</v>
      </c>
      <c r="P893" s="12" t="str" cm="1">
        <f t="array" ref="P893">_xlfn.IFS(Table1[[#This Row],[New_Sales]]&gt;=2000,"A",Table1[[#This Row],[New_Sales]]&gt;=1000,"B",Table1[[#This Row],[New_Sales]]&gt;=500,"C",Table1[[#This Row],[New_Sales]]&gt;=100,"D",Table1[[#This Row],[New_Sales]]&lt;100,"E")</f>
        <v>D</v>
      </c>
    </row>
    <row r="894" spans="1:16">
      <c r="A894" s="12">
        <v>893</v>
      </c>
      <c r="B894" s="12" t="s">
        <v>134</v>
      </c>
      <c r="C894" s="12" t="s">
        <v>104</v>
      </c>
      <c r="D894" s="12" t="s">
        <v>148</v>
      </c>
      <c r="E894" s="12" t="s">
        <v>106</v>
      </c>
      <c r="F894" s="12" t="s">
        <v>77</v>
      </c>
      <c r="G894" s="12" t="str">
        <f>VLOOKUP(Table1[[#This Row],[Category]],Code!$C$2:$D$5,2,0)</f>
        <v>O-102</v>
      </c>
      <c r="H894" s="12" t="s">
        <v>88</v>
      </c>
      <c r="I894" s="12" t="s">
        <v>839</v>
      </c>
      <c r="J894" s="12">
        <v>4</v>
      </c>
      <c r="K894" s="12">
        <v>0</v>
      </c>
      <c r="L894" s="13">
        <v>5.4127999999999989</v>
      </c>
      <c r="M894" s="12">
        <f>Table1[[#This Row],[Sales]]*Table1[[#This Row],[Discount]]</f>
        <v>0</v>
      </c>
      <c r="N894" s="12">
        <v>15.92</v>
      </c>
      <c r="O894" s="12">
        <f>Table1[[#This Row],[Quantity]]*$N$1</f>
        <v>600</v>
      </c>
      <c r="P894" s="12" t="str" cm="1">
        <f t="array" ref="P894">_xlfn.IFS(Table1[[#This Row],[New_Sales]]&gt;=2000,"A",Table1[[#This Row],[New_Sales]]&gt;=1000,"B",Table1[[#This Row],[New_Sales]]&gt;=500,"C",Table1[[#This Row],[New_Sales]]&gt;=100,"D",Table1[[#This Row],[New_Sales]]&lt;100,"E")</f>
        <v>C</v>
      </c>
    </row>
    <row r="895" spans="1:16">
      <c r="A895" s="12">
        <v>894</v>
      </c>
      <c r="B895" s="12" t="s">
        <v>134</v>
      </c>
      <c r="C895" s="12" t="s">
        <v>104</v>
      </c>
      <c r="D895" s="12" t="s">
        <v>148</v>
      </c>
      <c r="E895" s="12" t="s">
        <v>106</v>
      </c>
      <c r="F895" s="12" t="s">
        <v>90</v>
      </c>
      <c r="G895" s="12" t="str">
        <f>VLOOKUP(Table1[[#This Row],[Category]],Code!$C$2:$D$5,2,0)</f>
        <v>T-103</v>
      </c>
      <c r="H895" s="12" t="s">
        <v>91</v>
      </c>
      <c r="I895" s="12" t="s">
        <v>840</v>
      </c>
      <c r="J895" s="12">
        <v>8</v>
      </c>
      <c r="K895" s="12">
        <v>0</v>
      </c>
      <c r="L895" s="13">
        <v>135.98000000000002</v>
      </c>
      <c r="M895" s="12">
        <f>Table1[[#This Row],[Sales]]*Table1[[#This Row],[Discount]]</f>
        <v>0</v>
      </c>
      <c r="N895" s="12">
        <v>543.91999999999996</v>
      </c>
      <c r="O895" s="12">
        <f>Table1[[#This Row],[Quantity]]*$N$1</f>
        <v>1200</v>
      </c>
      <c r="P895" s="12" t="str" cm="1">
        <f t="array" ref="P895">_xlfn.IFS(Table1[[#This Row],[New_Sales]]&gt;=2000,"A",Table1[[#This Row],[New_Sales]]&gt;=1000,"B",Table1[[#This Row],[New_Sales]]&gt;=500,"C",Table1[[#This Row],[New_Sales]]&gt;=100,"D",Table1[[#This Row],[New_Sales]]&lt;100,"E")</f>
        <v>B</v>
      </c>
    </row>
    <row r="896" spans="1:16">
      <c r="A896" s="12">
        <v>895</v>
      </c>
      <c r="B896" s="12" t="s">
        <v>134</v>
      </c>
      <c r="C896" s="12" t="s">
        <v>74</v>
      </c>
      <c r="D896" s="12" t="s">
        <v>75</v>
      </c>
      <c r="E896" s="12" t="s">
        <v>76</v>
      </c>
      <c r="F896" s="12" t="s">
        <v>77</v>
      </c>
      <c r="G896" s="12" t="str">
        <f>VLOOKUP(Table1[[#This Row],[Category]],Code!$C$2:$D$5,2,0)</f>
        <v>O-102</v>
      </c>
      <c r="H896" s="12" t="s">
        <v>84</v>
      </c>
      <c r="I896" s="12" t="s">
        <v>459</v>
      </c>
      <c r="J896" s="12">
        <v>7</v>
      </c>
      <c r="K896" s="12">
        <v>0</v>
      </c>
      <c r="L896" s="13">
        <v>42.071400000000011</v>
      </c>
      <c r="M896" s="12">
        <f>Table1[[#This Row],[Sales]]*Table1[[#This Row],[Discount]]</f>
        <v>0</v>
      </c>
      <c r="N896" s="12">
        <v>155.82000000000002</v>
      </c>
      <c r="O896" s="12">
        <f>Table1[[#This Row],[Quantity]]*$N$1</f>
        <v>1050</v>
      </c>
      <c r="P896" s="12" t="str" cm="1">
        <f t="array" ref="P896">_xlfn.IFS(Table1[[#This Row],[New_Sales]]&gt;=2000,"A",Table1[[#This Row],[New_Sales]]&gt;=1000,"B",Table1[[#This Row],[New_Sales]]&gt;=500,"C",Table1[[#This Row],[New_Sales]]&gt;=100,"D",Table1[[#This Row],[New_Sales]]&lt;100,"E")</f>
        <v>B</v>
      </c>
    </row>
    <row r="897" spans="1:16">
      <c r="A897" s="12">
        <v>896</v>
      </c>
      <c r="B897" s="12" t="s">
        <v>134</v>
      </c>
      <c r="C897" s="12" t="s">
        <v>74</v>
      </c>
      <c r="D897" s="12" t="s">
        <v>75</v>
      </c>
      <c r="E897" s="12" t="s">
        <v>76</v>
      </c>
      <c r="F897" s="12" t="s">
        <v>77</v>
      </c>
      <c r="G897" s="12" t="str">
        <f>VLOOKUP(Table1[[#This Row],[Category]],Code!$C$2:$D$5,2,0)</f>
        <v>O-102</v>
      </c>
      <c r="H897" s="12" t="s">
        <v>93</v>
      </c>
      <c r="I897" s="12" t="s">
        <v>841</v>
      </c>
      <c r="J897" s="12">
        <v>3</v>
      </c>
      <c r="K897" s="12">
        <v>0.2</v>
      </c>
      <c r="L897" s="13">
        <v>24.502800000000001</v>
      </c>
      <c r="M897" s="12">
        <f>Table1[[#This Row],[Sales]]*Table1[[#This Row],[Discount]]</f>
        <v>14.001600000000003</v>
      </c>
      <c r="N897" s="12">
        <v>70.00800000000001</v>
      </c>
      <c r="O897" s="12">
        <f>Table1[[#This Row],[Quantity]]*$N$1</f>
        <v>450</v>
      </c>
      <c r="P897" s="12" t="str" cm="1">
        <f t="array" ref="P897">_xlfn.IFS(Table1[[#This Row],[New_Sales]]&gt;=2000,"A",Table1[[#This Row],[New_Sales]]&gt;=1000,"B",Table1[[#This Row],[New_Sales]]&gt;=500,"C",Table1[[#This Row],[New_Sales]]&gt;=100,"D",Table1[[#This Row],[New_Sales]]&lt;100,"E")</f>
        <v>D</v>
      </c>
    </row>
    <row r="898" spans="1:16">
      <c r="A898" s="12">
        <v>897</v>
      </c>
      <c r="B898" s="12" t="s">
        <v>66</v>
      </c>
      <c r="C898" s="12" t="s">
        <v>67</v>
      </c>
      <c r="D898" s="12" t="s">
        <v>105</v>
      </c>
      <c r="E898" s="12" t="s">
        <v>106</v>
      </c>
      <c r="F898" s="12" t="s">
        <v>77</v>
      </c>
      <c r="G898" s="12" t="str">
        <f>VLOOKUP(Table1[[#This Row],[Category]],Code!$C$2:$D$5,2,0)</f>
        <v>O-102</v>
      </c>
      <c r="H898" s="12" t="s">
        <v>128</v>
      </c>
      <c r="I898" s="12" t="s">
        <v>274</v>
      </c>
      <c r="J898" s="12">
        <v>2</v>
      </c>
      <c r="K898" s="12">
        <v>0.2</v>
      </c>
      <c r="L898" s="13">
        <v>5.0855999999999986</v>
      </c>
      <c r="M898" s="12">
        <f>Table1[[#This Row],[Sales]]*Table1[[#This Row],[Discount]]</f>
        <v>3.1295999999999999</v>
      </c>
      <c r="N898" s="12">
        <v>15.648</v>
      </c>
      <c r="O898" s="12">
        <f>Table1[[#This Row],[Quantity]]*$N$1</f>
        <v>300</v>
      </c>
      <c r="P898" s="12" t="str" cm="1">
        <f t="array" ref="P898">_xlfn.IFS(Table1[[#This Row],[New_Sales]]&gt;=2000,"A",Table1[[#This Row],[New_Sales]]&gt;=1000,"B",Table1[[#This Row],[New_Sales]]&gt;=500,"C",Table1[[#This Row],[New_Sales]]&gt;=100,"D",Table1[[#This Row],[New_Sales]]&lt;100,"E")</f>
        <v>D</v>
      </c>
    </row>
    <row r="899" spans="1:16">
      <c r="A899" s="12">
        <v>898</v>
      </c>
      <c r="B899" s="12" t="s">
        <v>80</v>
      </c>
      <c r="C899" s="12" t="s">
        <v>67</v>
      </c>
      <c r="D899" s="12" t="s">
        <v>148</v>
      </c>
      <c r="E899" s="12" t="s">
        <v>106</v>
      </c>
      <c r="F899" s="12" t="s">
        <v>77</v>
      </c>
      <c r="G899" s="12" t="str">
        <f>VLOOKUP(Table1[[#This Row],[Category]],Code!$C$2:$D$5,2,0)</f>
        <v>O-102</v>
      </c>
      <c r="H899" s="12" t="s">
        <v>78</v>
      </c>
      <c r="I899" s="12" t="s">
        <v>561</v>
      </c>
      <c r="J899" s="12">
        <v>7</v>
      </c>
      <c r="K899" s="12">
        <v>0</v>
      </c>
      <c r="L899" s="13">
        <v>51.800000000000004</v>
      </c>
      <c r="M899" s="12">
        <f>Table1[[#This Row],[Sales]]*Table1[[#This Row],[Discount]]</f>
        <v>0</v>
      </c>
      <c r="N899" s="12">
        <v>103.60000000000001</v>
      </c>
      <c r="O899" s="12">
        <f>Table1[[#This Row],[Quantity]]*$N$1</f>
        <v>1050</v>
      </c>
      <c r="P899" s="12" t="str" cm="1">
        <f t="array" ref="P899">_xlfn.IFS(Table1[[#This Row],[New_Sales]]&gt;=2000,"A",Table1[[#This Row],[New_Sales]]&gt;=1000,"B",Table1[[#This Row],[New_Sales]]&gt;=500,"C",Table1[[#This Row],[New_Sales]]&gt;=100,"D",Table1[[#This Row],[New_Sales]]&lt;100,"E")</f>
        <v>B</v>
      </c>
    </row>
    <row r="900" spans="1:16">
      <c r="A900" s="12">
        <v>899</v>
      </c>
      <c r="B900" s="12" t="s">
        <v>66</v>
      </c>
      <c r="C900" s="12" t="s">
        <v>74</v>
      </c>
      <c r="D900" s="12" t="s">
        <v>158</v>
      </c>
      <c r="E900" s="12" t="s">
        <v>120</v>
      </c>
      <c r="F900" s="12" t="s">
        <v>77</v>
      </c>
      <c r="G900" s="12" t="str">
        <f>VLOOKUP(Table1[[#This Row],[Category]],Code!$C$2:$D$5,2,0)</f>
        <v>O-102</v>
      </c>
      <c r="H900" s="12" t="s">
        <v>100</v>
      </c>
      <c r="I900" s="12" t="s">
        <v>842</v>
      </c>
      <c r="J900" s="12">
        <v>8</v>
      </c>
      <c r="K900" s="12">
        <v>0</v>
      </c>
      <c r="L900" s="13">
        <v>22.540800000000001</v>
      </c>
      <c r="M900" s="12">
        <f>Table1[[#This Row],[Sales]]*Table1[[#This Row],[Discount]]</f>
        <v>0</v>
      </c>
      <c r="N900" s="12">
        <v>46.96</v>
      </c>
      <c r="O900" s="12">
        <f>Table1[[#This Row],[Quantity]]*$N$1</f>
        <v>1200</v>
      </c>
      <c r="P900" s="12" t="str" cm="1">
        <f t="array" ref="P900">_xlfn.IFS(Table1[[#This Row],[New_Sales]]&gt;=2000,"A",Table1[[#This Row],[New_Sales]]&gt;=1000,"B",Table1[[#This Row],[New_Sales]]&gt;=500,"C",Table1[[#This Row],[New_Sales]]&gt;=100,"D",Table1[[#This Row],[New_Sales]]&lt;100,"E")</f>
        <v>B</v>
      </c>
    </row>
    <row r="901" spans="1:16">
      <c r="A901" s="12">
        <v>900</v>
      </c>
      <c r="B901" s="12" t="s">
        <v>134</v>
      </c>
      <c r="C901" s="12" t="s">
        <v>74</v>
      </c>
      <c r="D901" s="12" t="s">
        <v>226</v>
      </c>
      <c r="E901" s="12" t="s">
        <v>120</v>
      </c>
      <c r="F901" s="12" t="s">
        <v>77</v>
      </c>
      <c r="G901" s="12" t="str">
        <f>VLOOKUP(Table1[[#This Row],[Category]],Code!$C$2:$D$5,2,0)</f>
        <v>O-102</v>
      </c>
      <c r="H901" s="12" t="s">
        <v>93</v>
      </c>
      <c r="I901" s="12" t="s">
        <v>843</v>
      </c>
      <c r="J901" s="12">
        <v>2</v>
      </c>
      <c r="K901" s="12">
        <v>0.7</v>
      </c>
      <c r="L901" s="13">
        <v>-6.5296000000000003</v>
      </c>
      <c r="M901" s="12">
        <f>Table1[[#This Row],[Sales]]*Table1[[#This Row],[Discount]]</f>
        <v>6.232800000000001</v>
      </c>
      <c r="N901" s="12">
        <v>8.9040000000000017</v>
      </c>
      <c r="O901" s="12">
        <f>Table1[[#This Row],[Quantity]]*$N$1</f>
        <v>300</v>
      </c>
      <c r="P901" s="12" t="str" cm="1">
        <f t="array" ref="P901">_xlfn.IFS(Table1[[#This Row],[New_Sales]]&gt;=2000,"A",Table1[[#This Row],[New_Sales]]&gt;=1000,"B",Table1[[#This Row],[New_Sales]]&gt;=500,"C",Table1[[#This Row],[New_Sales]]&gt;=100,"D",Table1[[#This Row],[New_Sales]]&lt;100,"E")</f>
        <v>D</v>
      </c>
    </row>
    <row r="902" spans="1:16">
      <c r="A902" s="12">
        <v>901</v>
      </c>
      <c r="B902" s="12" t="s">
        <v>134</v>
      </c>
      <c r="C902" s="12" t="s">
        <v>67</v>
      </c>
      <c r="D902" s="12" t="s">
        <v>105</v>
      </c>
      <c r="E902" s="12" t="s">
        <v>106</v>
      </c>
      <c r="F902" s="12" t="s">
        <v>77</v>
      </c>
      <c r="G902" s="12" t="str">
        <f>VLOOKUP(Table1[[#This Row],[Category]],Code!$C$2:$D$5,2,0)</f>
        <v>O-102</v>
      </c>
      <c r="H902" s="12" t="s">
        <v>78</v>
      </c>
      <c r="I902" s="12" t="s">
        <v>844</v>
      </c>
      <c r="J902" s="12">
        <v>5</v>
      </c>
      <c r="K902" s="12">
        <v>0.2</v>
      </c>
      <c r="L902" s="13">
        <v>3.3929999999999989</v>
      </c>
      <c r="M902" s="12">
        <f>Table1[[#This Row],[Sales]]*Table1[[#This Row],[Discount]]</f>
        <v>2.0880000000000005</v>
      </c>
      <c r="N902" s="12">
        <v>10.440000000000001</v>
      </c>
      <c r="O902" s="12">
        <f>Table1[[#This Row],[Quantity]]*$N$1</f>
        <v>750</v>
      </c>
      <c r="P902" s="12" t="str" cm="1">
        <f t="array" ref="P902">_xlfn.IFS(Table1[[#This Row],[New_Sales]]&gt;=2000,"A",Table1[[#This Row],[New_Sales]]&gt;=1000,"B",Table1[[#This Row],[New_Sales]]&gt;=500,"C",Table1[[#This Row],[New_Sales]]&gt;=100,"D",Table1[[#This Row],[New_Sales]]&lt;100,"E")</f>
        <v>C</v>
      </c>
    </row>
    <row r="903" spans="1:16">
      <c r="A903" s="12">
        <v>902</v>
      </c>
      <c r="B903" s="12" t="s">
        <v>134</v>
      </c>
      <c r="C903" s="12" t="s">
        <v>67</v>
      </c>
      <c r="D903" s="12" t="s">
        <v>105</v>
      </c>
      <c r="E903" s="12" t="s">
        <v>106</v>
      </c>
      <c r="F903" s="12" t="s">
        <v>77</v>
      </c>
      <c r="G903" s="12" t="str">
        <f>VLOOKUP(Table1[[#This Row],[Category]],Code!$C$2:$D$5,2,0)</f>
        <v>O-102</v>
      </c>
      <c r="H903" s="12" t="s">
        <v>93</v>
      </c>
      <c r="I903" s="12" t="s">
        <v>845</v>
      </c>
      <c r="J903" s="12">
        <v>4</v>
      </c>
      <c r="K903" s="12">
        <v>0.8</v>
      </c>
      <c r="L903" s="13">
        <v>-32.088000000000008</v>
      </c>
      <c r="M903" s="12">
        <f>Table1[[#This Row],[Sales]]*Table1[[#This Row],[Discount]]</f>
        <v>14.668799999999999</v>
      </c>
      <c r="N903" s="12">
        <v>18.335999999999999</v>
      </c>
      <c r="O903" s="12">
        <f>Table1[[#This Row],[Quantity]]*$N$1</f>
        <v>600</v>
      </c>
      <c r="P903" s="12" t="str" cm="1">
        <f t="array" ref="P903">_xlfn.IFS(Table1[[#This Row],[New_Sales]]&gt;=2000,"A",Table1[[#This Row],[New_Sales]]&gt;=1000,"B",Table1[[#This Row],[New_Sales]]&gt;=500,"C",Table1[[#This Row],[New_Sales]]&gt;=100,"D",Table1[[#This Row],[New_Sales]]&lt;100,"E")</f>
        <v>C</v>
      </c>
    </row>
    <row r="904" spans="1:16">
      <c r="A904" s="12">
        <v>903</v>
      </c>
      <c r="B904" s="12" t="s">
        <v>134</v>
      </c>
      <c r="C904" s="12" t="s">
        <v>67</v>
      </c>
      <c r="D904" s="12" t="s">
        <v>141</v>
      </c>
      <c r="E904" s="12" t="s">
        <v>106</v>
      </c>
      <c r="F904" s="12" t="s">
        <v>90</v>
      </c>
      <c r="G904" s="12" t="str">
        <f>VLOOKUP(Table1[[#This Row],[Category]],Code!$C$2:$D$5,2,0)</f>
        <v>T-103</v>
      </c>
      <c r="H904" s="12" t="s">
        <v>91</v>
      </c>
      <c r="I904" s="12" t="s">
        <v>270</v>
      </c>
      <c r="J904" s="12">
        <v>3</v>
      </c>
      <c r="K904" s="12">
        <v>0.2</v>
      </c>
      <c r="L904" s="13">
        <v>20.248499999999993</v>
      </c>
      <c r="M904" s="12">
        <f>Table1[[#This Row],[Sales]]*Table1[[#This Row],[Discount]]</f>
        <v>64.795200000000008</v>
      </c>
      <c r="N904" s="12">
        <v>323.97600000000006</v>
      </c>
      <c r="O904" s="12">
        <f>Table1[[#This Row],[Quantity]]*$N$1</f>
        <v>450</v>
      </c>
      <c r="P904" s="12" t="str" cm="1">
        <f t="array" ref="P904">_xlfn.IFS(Table1[[#This Row],[New_Sales]]&gt;=2000,"A",Table1[[#This Row],[New_Sales]]&gt;=1000,"B",Table1[[#This Row],[New_Sales]]&gt;=500,"C",Table1[[#This Row],[New_Sales]]&gt;=100,"D",Table1[[#This Row],[New_Sales]]&lt;100,"E")</f>
        <v>D</v>
      </c>
    </row>
    <row r="905" spans="1:16">
      <c r="A905" s="12">
        <v>904</v>
      </c>
      <c r="B905" s="12" t="s">
        <v>80</v>
      </c>
      <c r="C905" s="12" t="s">
        <v>67</v>
      </c>
      <c r="D905" s="12" t="s">
        <v>75</v>
      </c>
      <c r="E905" s="12" t="s">
        <v>76</v>
      </c>
      <c r="F905" s="12" t="s">
        <v>77</v>
      </c>
      <c r="G905" s="12" t="str">
        <f>VLOOKUP(Table1[[#This Row],[Category]],Code!$C$2:$D$5,2,0)</f>
        <v>O-102</v>
      </c>
      <c r="H905" s="12" t="s">
        <v>100</v>
      </c>
      <c r="I905" s="12" t="s">
        <v>846</v>
      </c>
      <c r="J905" s="12">
        <v>3</v>
      </c>
      <c r="K905" s="12">
        <v>0</v>
      </c>
      <c r="L905" s="13">
        <v>9.6191999999999993</v>
      </c>
      <c r="M905" s="12">
        <f>Table1[[#This Row],[Sales]]*Table1[[#This Row],[Discount]]</f>
        <v>0</v>
      </c>
      <c r="N905" s="12">
        <v>20.04</v>
      </c>
      <c r="O905" s="12">
        <f>Table1[[#This Row],[Quantity]]*$N$1</f>
        <v>450</v>
      </c>
      <c r="P905" s="12" t="str" cm="1">
        <f t="array" ref="P905">_xlfn.IFS(Table1[[#This Row],[New_Sales]]&gt;=2000,"A",Table1[[#This Row],[New_Sales]]&gt;=1000,"B",Table1[[#This Row],[New_Sales]]&gt;=500,"C",Table1[[#This Row],[New_Sales]]&gt;=100,"D",Table1[[#This Row],[New_Sales]]&lt;100,"E")</f>
        <v>D</v>
      </c>
    </row>
    <row r="906" spans="1:16">
      <c r="A906" s="12">
        <v>905</v>
      </c>
      <c r="B906" s="12" t="s">
        <v>80</v>
      </c>
      <c r="C906" s="12" t="s">
        <v>67</v>
      </c>
      <c r="D906" s="12" t="s">
        <v>75</v>
      </c>
      <c r="E906" s="12" t="s">
        <v>76</v>
      </c>
      <c r="F906" s="12" t="s">
        <v>77</v>
      </c>
      <c r="G906" s="12" t="str">
        <f>VLOOKUP(Table1[[#This Row],[Category]],Code!$C$2:$D$5,2,0)</f>
        <v>O-102</v>
      </c>
      <c r="H906" s="12" t="s">
        <v>84</v>
      </c>
      <c r="I906" s="12" t="s">
        <v>705</v>
      </c>
      <c r="J906" s="12">
        <v>2</v>
      </c>
      <c r="K906" s="12">
        <v>0</v>
      </c>
      <c r="L906" s="13">
        <v>2.598399999999998</v>
      </c>
      <c r="M906" s="12">
        <f>Table1[[#This Row],[Sales]]*Table1[[#This Row],[Discount]]</f>
        <v>0</v>
      </c>
      <c r="N906" s="12">
        <v>64.959999999999994</v>
      </c>
      <c r="O906" s="12">
        <f>Table1[[#This Row],[Quantity]]*$N$1</f>
        <v>300</v>
      </c>
      <c r="P906" s="12" t="str" cm="1">
        <f t="array" ref="P906">_xlfn.IFS(Table1[[#This Row],[New_Sales]]&gt;=2000,"A",Table1[[#This Row],[New_Sales]]&gt;=1000,"B",Table1[[#This Row],[New_Sales]]&gt;=500,"C",Table1[[#This Row],[New_Sales]]&gt;=100,"D",Table1[[#This Row],[New_Sales]]&lt;100,"E")</f>
        <v>D</v>
      </c>
    </row>
    <row r="907" spans="1:16">
      <c r="A907" s="12">
        <v>906</v>
      </c>
      <c r="B907" s="12" t="s">
        <v>80</v>
      </c>
      <c r="C907" s="12" t="s">
        <v>67</v>
      </c>
      <c r="D907" s="12" t="s">
        <v>75</v>
      </c>
      <c r="E907" s="12" t="s">
        <v>76</v>
      </c>
      <c r="F907" s="12" t="s">
        <v>77</v>
      </c>
      <c r="G907" s="12" t="str">
        <f>VLOOKUP(Table1[[#This Row],[Category]],Code!$C$2:$D$5,2,0)</f>
        <v>O-102</v>
      </c>
      <c r="H907" s="12" t="s">
        <v>100</v>
      </c>
      <c r="I907" s="12" t="s">
        <v>847</v>
      </c>
      <c r="J907" s="12">
        <v>2</v>
      </c>
      <c r="K907" s="12">
        <v>0</v>
      </c>
      <c r="L907" s="13">
        <v>6.2208000000000006</v>
      </c>
      <c r="M907" s="12">
        <f>Table1[[#This Row],[Sales]]*Table1[[#This Row],[Discount]]</f>
        <v>0</v>
      </c>
      <c r="N907" s="12">
        <v>12.96</v>
      </c>
      <c r="O907" s="12">
        <f>Table1[[#This Row],[Quantity]]*$N$1</f>
        <v>300</v>
      </c>
      <c r="P907" s="12" t="str" cm="1">
        <f t="array" ref="P907">_xlfn.IFS(Table1[[#This Row],[New_Sales]]&gt;=2000,"A",Table1[[#This Row],[New_Sales]]&gt;=1000,"B",Table1[[#This Row],[New_Sales]]&gt;=500,"C",Table1[[#This Row],[New_Sales]]&gt;=100,"D",Table1[[#This Row],[New_Sales]]&lt;100,"E")</f>
        <v>D</v>
      </c>
    </row>
    <row r="908" spans="1:16">
      <c r="A908" s="12">
        <v>907</v>
      </c>
      <c r="B908" s="12" t="s">
        <v>80</v>
      </c>
      <c r="C908" s="12" t="s">
        <v>67</v>
      </c>
      <c r="D908" s="12" t="s">
        <v>158</v>
      </c>
      <c r="E908" s="12" t="s">
        <v>120</v>
      </c>
      <c r="F908" s="12" t="s">
        <v>70</v>
      </c>
      <c r="G908" s="12" t="str">
        <f>VLOOKUP(Table1[[#This Row],[Category]],Code!$C$2:$D$5,2,0)</f>
        <v>F-101</v>
      </c>
      <c r="H908" s="12" t="s">
        <v>71</v>
      </c>
      <c r="I908" s="12" t="s">
        <v>848</v>
      </c>
      <c r="J908" s="12">
        <v>4</v>
      </c>
      <c r="K908" s="12">
        <v>0.2</v>
      </c>
      <c r="L908" s="13">
        <v>12.117599999999968</v>
      </c>
      <c r="M908" s="12">
        <f>Table1[[#This Row],[Sales]]*Table1[[#This Row],[Discount]]</f>
        <v>64.627200000000002</v>
      </c>
      <c r="N908" s="12">
        <v>323.13600000000002</v>
      </c>
      <c r="O908" s="12">
        <f>Table1[[#This Row],[Quantity]]*$N$1</f>
        <v>600</v>
      </c>
      <c r="P908" s="12" t="str" cm="1">
        <f t="array" ref="P908">_xlfn.IFS(Table1[[#This Row],[New_Sales]]&gt;=2000,"A",Table1[[#This Row],[New_Sales]]&gt;=1000,"B",Table1[[#This Row],[New_Sales]]&gt;=500,"C",Table1[[#This Row],[New_Sales]]&gt;=100,"D",Table1[[#This Row],[New_Sales]]&lt;100,"E")</f>
        <v>C</v>
      </c>
    </row>
    <row r="909" spans="1:16">
      <c r="A909" s="12">
        <v>908</v>
      </c>
      <c r="B909" s="12" t="s">
        <v>80</v>
      </c>
      <c r="C909" s="12" t="s">
        <v>67</v>
      </c>
      <c r="D909" s="12" t="s">
        <v>158</v>
      </c>
      <c r="E909" s="12" t="s">
        <v>120</v>
      </c>
      <c r="F909" s="12" t="s">
        <v>90</v>
      </c>
      <c r="G909" s="12" t="str">
        <f>VLOOKUP(Table1[[#This Row],[Category]],Code!$C$2:$D$5,2,0)</f>
        <v>T-103</v>
      </c>
      <c r="H909" s="12" t="s">
        <v>91</v>
      </c>
      <c r="I909" s="12" t="s">
        <v>849</v>
      </c>
      <c r="J909" s="12">
        <v>7</v>
      </c>
      <c r="K909" s="12">
        <v>0</v>
      </c>
      <c r="L909" s="13">
        <v>2.7278999999999964</v>
      </c>
      <c r="M909" s="12">
        <f>Table1[[#This Row],[Sales]]*Table1[[#This Row],[Discount]]</f>
        <v>0</v>
      </c>
      <c r="N909" s="12">
        <v>90.93</v>
      </c>
      <c r="O909" s="12">
        <f>Table1[[#This Row],[Quantity]]*$N$1</f>
        <v>1050</v>
      </c>
      <c r="P909" s="12" t="str" cm="1">
        <f t="array" ref="P909">_xlfn.IFS(Table1[[#This Row],[New_Sales]]&gt;=2000,"A",Table1[[#This Row],[New_Sales]]&gt;=1000,"B",Table1[[#This Row],[New_Sales]]&gt;=500,"C",Table1[[#This Row],[New_Sales]]&gt;=100,"D",Table1[[#This Row],[New_Sales]]&lt;100,"E")</f>
        <v>B</v>
      </c>
    </row>
    <row r="910" spans="1:16">
      <c r="A910" s="12">
        <v>909</v>
      </c>
      <c r="B910" s="12" t="s">
        <v>80</v>
      </c>
      <c r="C910" s="12" t="s">
        <v>67</v>
      </c>
      <c r="D910" s="12" t="s">
        <v>158</v>
      </c>
      <c r="E910" s="12" t="s">
        <v>120</v>
      </c>
      <c r="F910" s="12" t="s">
        <v>77</v>
      </c>
      <c r="G910" s="12" t="str">
        <f>VLOOKUP(Table1[[#This Row],[Category]],Code!$C$2:$D$5,2,0)</f>
        <v>O-102</v>
      </c>
      <c r="H910" s="12" t="s">
        <v>93</v>
      </c>
      <c r="I910" s="12" t="s">
        <v>850</v>
      </c>
      <c r="J910" s="12">
        <v>3</v>
      </c>
      <c r="K910" s="12">
        <v>0.2</v>
      </c>
      <c r="L910" s="13">
        <v>19.791</v>
      </c>
      <c r="M910" s="12">
        <f>Table1[[#This Row],[Sales]]*Table1[[#This Row],[Discount]]</f>
        <v>10.555199999999999</v>
      </c>
      <c r="N910" s="12">
        <v>52.775999999999996</v>
      </c>
      <c r="O910" s="12">
        <f>Table1[[#This Row],[Quantity]]*$N$1</f>
        <v>450</v>
      </c>
      <c r="P910" s="12" t="str" cm="1">
        <f t="array" ref="P910">_xlfn.IFS(Table1[[#This Row],[New_Sales]]&gt;=2000,"A",Table1[[#This Row],[New_Sales]]&gt;=1000,"B",Table1[[#This Row],[New_Sales]]&gt;=500,"C",Table1[[#This Row],[New_Sales]]&gt;=100,"D",Table1[[#This Row],[New_Sales]]&lt;100,"E")</f>
        <v>D</v>
      </c>
    </row>
    <row r="911" spans="1:16">
      <c r="A911" s="12">
        <v>910</v>
      </c>
      <c r="B911" s="12" t="s">
        <v>80</v>
      </c>
      <c r="C911" s="12" t="s">
        <v>104</v>
      </c>
      <c r="D911" s="12" t="s">
        <v>148</v>
      </c>
      <c r="E911" s="12" t="s">
        <v>106</v>
      </c>
      <c r="F911" s="12" t="s">
        <v>90</v>
      </c>
      <c r="G911" s="12" t="str">
        <f>VLOOKUP(Table1[[#This Row],[Category]],Code!$C$2:$D$5,2,0)</f>
        <v>T-103</v>
      </c>
      <c r="H911" s="12" t="s">
        <v>91</v>
      </c>
      <c r="I911" s="12" t="s">
        <v>851</v>
      </c>
      <c r="J911" s="12">
        <v>4</v>
      </c>
      <c r="K911" s="12">
        <v>0</v>
      </c>
      <c r="L911" s="13">
        <v>323.94600000000003</v>
      </c>
      <c r="M911" s="12">
        <f>Table1[[#This Row],[Sales]]*Table1[[#This Row],[Discount]]</f>
        <v>0</v>
      </c>
      <c r="N911" s="12">
        <v>1199.8</v>
      </c>
      <c r="O911" s="12">
        <f>Table1[[#This Row],[Quantity]]*$N$1</f>
        <v>600</v>
      </c>
      <c r="P911" s="12" t="str" cm="1">
        <f t="array" ref="P911">_xlfn.IFS(Table1[[#This Row],[New_Sales]]&gt;=2000,"A",Table1[[#This Row],[New_Sales]]&gt;=1000,"B",Table1[[#This Row],[New_Sales]]&gt;=500,"C",Table1[[#This Row],[New_Sales]]&gt;=100,"D",Table1[[#This Row],[New_Sales]]&lt;100,"E")</f>
        <v>C</v>
      </c>
    </row>
    <row r="912" spans="1:16">
      <c r="A912" s="12">
        <v>911</v>
      </c>
      <c r="B912" s="12" t="s">
        <v>80</v>
      </c>
      <c r="C912" s="12" t="s">
        <v>104</v>
      </c>
      <c r="D912" s="12" t="s">
        <v>148</v>
      </c>
      <c r="E912" s="12" t="s">
        <v>106</v>
      </c>
      <c r="F912" s="12" t="s">
        <v>90</v>
      </c>
      <c r="G912" s="12" t="str">
        <f>VLOOKUP(Table1[[#This Row],[Category]],Code!$C$2:$D$5,2,0)</f>
        <v>T-103</v>
      </c>
      <c r="H912" s="12" t="s">
        <v>123</v>
      </c>
      <c r="I912" s="12" t="s">
        <v>852</v>
      </c>
      <c r="J912" s="12">
        <v>7</v>
      </c>
      <c r="K912" s="12">
        <v>0</v>
      </c>
      <c r="L912" s="13">
        <v>829.37540000000024</v>
      </c>
      <c r="M912" s="12">
        <f>Table1[[#This Row],[Sales]]*Table1[[#This Row],[Discount]]</f>
        <v>0</v>
      </c>
      <c r="N912" s="12">
        <v>1928.7800000000002</v>
      </c>
      <c r="O912" s="12">
        <f>Table1[[#This Row],[Quantity]]*$N$1</f>
        <v>1050</v>
      </c>
      <c r="P912" s="12" t="str" cm="1">
        <f t="array" ref="P912">_xlfn.IFS(Table1[[#This Row],[New_Sales]]&gt;=2000,"A",Table1[[#This Row],[New_Sales]]&gt;=1000,"B",Table1[[#This Row],[New_Sales]]&gt;=500,"C",Table1[[#This Row],[New_Sales]]&gt;=100,"D",Table1[[#This Row],[New_Sales]]&lt;100,"E")</f>
        <v>B</v>
      </c>
    </row>
    <row r="913" spans="1:16">
      <c r="A913" s="12">
        <v>912</v>
      </c>
      <c r="B913" s="12" t="s">
        <v>80</v>
      </c>
      <c r="C913" s="12" t="s">
        <v>104</v>
      </c>
      <c r="D913" s="12" t="s">
        <v>148</v>
      </c>
      <c r="E913" s="12" t="s">
        <v>106</v>
      </c>
      <c r="F913" s="12" t="s">
        <v>77</v>
      </c>
      <c r="G913" s="12" t="str">
        <f>VLOOKUP(Table1[[#This Row],[Category]],Code!$C$2:$D$5,2,0)</f>
        <v>O-102</v>
      </c>
      <c r="H913" s="12" t="s">
        <v>84</v>
      </c>
      <c r="I913" s="12" t="s">
        <v>853</v>
      </c>
      <c r="J913" s="12">
        <v>2</v>
      </c>
      <c r="K913" s="12">
        <v>0</v>
      </c>
      <c r="L913" s="13">
        <v>81.047399999999982</v>
      </c>
      <c r="M913" s="12">
        <f>Table1[[#This Row],[Sales]]*Table1[[#This Row],[Discount]]</f>
        <v>0</v>
      </c>
      <c r="N913" s="12">
        <v>352.38</v>
      </c>
      <c r="O913" s="12">
        <f>Table1[[#This Row],[Quantity]]*$N$1</f>
        <v>300</v>
      </c>
      <c r="P913" s="12" t="str" cm="1">
        <f t="array" ref="P913">_xlfn.IFS(Table1[[#This Row],[New_Sales]]&gt;=2000,"A",Table1[[#This Row],[New_Sales]]&gt;=1000,"B",Table1[[#This Row],[New_Sales]]&gt;=500,"C",Table1[[#This Row],[New_Sales]]&gt;=100,"D",Table1[[#This Row],[New_Sales]]&lt;100,"E")</f>
        <v>D</v>
      </c>
    </row>
    <row r="914" spans="1:16">
      <c r="A914" s="12">
        <v>913</v>
      </c>
      <c r="B914" s="12" t="s">
        <v>80</v>
      </c>
      <c r="C914" s="12" t="s">
        <v>104</v>
      </c>
      <c r="D914" s="12" t="s">
        <v>299</v>
      </c>
      <c r="E914" s="12" t="s">
        <v>120</v>
      </c>
      <c r="F914" s="12" t="s">
        <v>70</v>
      </c>
      <c r="G914" s="12" t="str">
        <f>VLOOKUP(Table1[[#This Row],[Category]],Code!$C$2:$D$5,2,0)</f>
        <v>F-101</v>
      </c>
      <c r="H914" s="12" t="s">
        <v>86</v>
      </c>
      <c r="I914" s="12" t="s">
        <v>474</v>
      </c>
      <c r="J914" s="12">
        <v>6</v>
      </c>
      <c r="K914" s="12">
        <v>0</v>
      </c>
      <c r="L914" s="13">
        <v>9.1020000000000021</v>
      </c>
      <c r="M914" s="12">
        <f>Table1[[#This Row],[Sales]]*Table1[[#This Row],[Discount]]</f>
        <v>0</v>
      </c>
      <c r="N914" s="12">
        <v>22.200000000000003</v>
      </c>
      <c r="O914" s="12">
        <f>Table1[[#This Row],[Quantity]]*$N$1</f>
        <v>900</v>
      </c>
      <c r="P914" s="12" t="str" cm="1">
        <f t="array" ref="P914">_xlfn.IFS(Table1[[#This Row],[New_Sales]]&gt;=2000,"A",Table1[[#This Row],[New_Sales]]&gt;=1000,"B",Table1[[#This Row],[New_Sales]]&gt;=500,"C",Table1[[#This Row],[New_Sales]]&gt;=100,"D",Table1[[#This Row],[New_Sales]]&lt;100,"E")</f>
        <v>C</v>
      </c>
    </row>
    <row r="915" spans="1:16">
      <c r="A915" s="12">
        <v>914</v>
      </c>
      <c r="B915" s="12" t="s">
        <v>134</v>
      </c>
      <c r="C915" s="12" t="s">
        <v>74</v>
      </c>
      <c r="D915" s="12" t="s">
        <v>109</v>
      </c>
      <c r="E915" s="12" t="s">
        <v>106</v>
      </c>
      <c r="F915" s="12" t="s">
        <v>70</v>
      </c>
      <c r="G915" s="12" t="str">
        <f>VLOOKUP(Table1[[#This Row],[Category]],Code!$C$2:$D$5,2,0)</f>
        <v>F-101</v>
      </c>
      <c r="H915" s="12" t="s">
        <v>86</v>
      </c>
      <c r="I915" s="12" t="s">
        <v>392</v>
      </c>
      <c r="J915" s="12">
        <v>1</v>
      </c>
      <c r="K915" s="12">
        <v>0</v>
      </c>
      <c r="L915" s="13">
        <v>19.2454</v>
      </c>
      <c r="M915" s="12">
        <f>Table1[[#This Row],[Sales]]*Table1[[#This Row],[Discount]]</f>
        <v>0</v>
      </c>
      <c r="N915" s="12">
        <v>46.94</v>
      </c>
      <c r="O915" s="12">
        <f>Table1[[#This Row],[Quantity]]*$N$1</f>
        <v>150</v>
      </c>
      <c r="P915" s="12" t="str" cm="1">
        <f t="array" ref="P915">_xlfn.IFS(Table1[[#This Row],[New_Sales]]&gt;=2000,"A",Table1[[#This Row],[New_Sales]]&gt;=1000,"B",Table1[[#This Row],[New_Sales]]&gt;=500,"C",Table1[[#This Row],[New_Sales]]&gt;=100,"D",Table1[[#This Row],[New_Sales]]&lt;100,"E")</f>
        <v>D</v>
      </c>
    </row>
    <row r="916" spans="1:16">
      <c r="A916" s="12">
        <v>915</v>
      </c>
      <c r="B916" s="12" t="s">
        <v>134</v>
      </c>
      <c r="C916" s="12" t="s">
        <v>74</v>
      </c>
      <c r="D916" s="12" t="s">
        <v>109</v>
      </c>
      <c r="E916" s="12" t="s">
        <v>106</v>
      </c>
      <c r="F916" s="12" t="s">
        <v>90</v>
      </c>
      <c r="G916" s="12" t="str">
        <f>VLOOKUP(Table1[[#This Row],[Category]],Code!$C$2:$D$5,2,0)</f>
        <v>T-103</v>
      </c>
      <c r="H916" s="12" t="s">
        <v>123</v>
      </c>
      <c r="I916" s="12" t="s">
        <v>537</v>
      </c>
      <c r="J916" s="12">
        <v>9</v>
      </c>
      <c r="K916" s="12">
        <v>0</v>
      </c>
      <c r="L916" s="13">
        <v>56.054700000000011</v>
      </c>
      <c r="M916" s="12">
        <f>Table1[[#This Row],[Sales]]*Table1[[#This Row],[Discount]]</f>
        <v>0</v>
      </c>
      <c r="N916" s="12">
        <v>143.73000000000002</v>
      </c>
      <c r="O916" s="12">
        <f>Table1[[#This Row],[Quantity]]*$N$1</f>
        <v>1350</v>
      </c>
      <c r="P916" s="12" t="str" cm="1">
        <f t="array" ref="P916">_xlfn.IFS(Table1[[#This Row],[New_Sales]]&gt;=2000,"A",Table1[[#This Row],[New_Sales]]&gt;=1000,"B",Table1[[#This Row],[New_Sales]]&gt;=500,"C",Table1[[#This Row],[New_Sales]]&gt;=100,"D",Table1[[#This Row],[New_Sales]]&lt;100,"E")</f>
        <v>B</v>
      </c>
    </row>
    <row r="917" spans="1:16">
      <c r="A917" s="12">
        <v>916</v>
      </c>
      <c r="B917" s="12" t="s">
        <v>80</v>
      </c>
      <c r="C917" s="12" t="s">
        <v>74</v>
      </c>
      <c r="D917" s="12" t="s">
        <v>105</v>
      </c>
      <c r="E917" s="12" t="s">
        <v>106</v>
      </c>
      <c r="F917" s="12" t="s">
        <v>70</v>
      </c>
      <c r="G917" s="12" t="str">
        <f>VLOOKUP(Table1[[#This Row],[Category]],Code!$C$2:$D$5,2,0)</f>
        <v>F-101</v>
      </c>
      <c r="H917" s="12" t="s">
        <v>82</v>
      </c>
      <c r="I917" s="12" t="s">
        <v>854</v>
      </c>
      <c r="J917" s="12">
        <v>2</v>
      </c>
      <c r="K917" s="12">
        <v>0.3</v>
      </c>
      <c r="L917" s="13">
        <v>-18.556200000000018</v>
      </c>
      <c r="M917" s="12">
        <f>Table1[[#This Row],[Sales]]*Table1[[#This Row],[Discount]]</f>
        <v>29.9754</v>
      </c>
      <c r="N917" s="12">
        <v>99.918000000000006</v>
      </c>
      <c r="O917" s="12">
        <f>Table1[[#This Row],[Quantity]]*$N$1</f>
        <v>300</v>
      </c>
      <c r="P917" s="12" t="str" cm="1">
        <f t="array" ref="P917">_xlfn.IFS(Table1[[#This Row],[New_Sales]]&gt;=2000,"A",Table1[[#This Row],[New_Sales]]&gt;=1000,"B",Table1[[#This Row],[New_Sales]]&gt;=500,"C",Table1[[#This Row],[New_Sales]]&gt;=100,"D",Table1[[#This Row],[New_Sales]]&lt;100,"E")</f>
        <v>D</v>
      </c>
    </row>
    <row r="918" spans="1:16">
      <c r="A918" s="12">
        <v>917</v>
      </c>
      <c r="B918" s="12" t="s">
        <v>80</v>
      </c>
      <c r="C918" s="12" t="s">
        <v>74</v>
      </c>
      <c r="D918" s="12" t="s">
        <v>105</v>
      </c>
      <c r="E918" s="12" t="s">
        <v>106</v>
      </c>
      <c r="F918" s="12" t="s">
        <v>70</v>
      </c>
      <c r="G918" s="12" t="str">
        <f>VLOOKUP(Table1[[#This Row],[Category]],Code!$C$2:$D$5,2,0)</f>
        <v>F-101</v>
      </c>
      <c r="H918" s="12" t="s">
        <v>72</v>
      </c>
      <c r="I918" s="12" t="s">
        <v>598</v>
      </c>
      <c r="J918" s="12">
        <v>4</v>
      </c>
      <c r="K918" s="12">
        <v>0.3</v>
      </c>
      <c r="L918" s="13">
        <v>-56.995999999999981</v>
      </c>
      <c r="M918" s="12">
        <f>Table1[[#This Row],[Sales]]*Table1[[#This Row],[Discount]]</f>
        <v>239.38319999999999</v>
      </c>
      <c r="N918" s="12">
        <v>797.94399999999996</v>
      </c>
      <c r="O918" s="12">
        <f>Table1[[#This Row],[Quantity]]*$N$1</f>
        <v>600</v>
      </c>
      <c r="P918" s="12" t="str" cm="1">
        <f t="array" ref="P918">_xlfn.IFS(Table1[[#This Row],[New_Sales]]&gt;=2000,"A",Table1[[#This Row],[New_Sales]]&gt;=1000,"B",Table1[[#This Row],[New_Sales]]&gt;=500,"C",Table1[[#This Row],[New_Sales]]&gt;=100,"D",Table1[[#This Row],[New_Sales]]&lt;100,"E")</f>
        <v>C</v>
      </c>
    </row>
    <row r="919" spans="1:16">
      <c r="A919" s="12">
        <v>918</v>
      </c>
      <c r="B919" s="12" t="s">
        <v>80</v>
      </c>
      <c r="C919" s="12" t="s">
        <v>74</v>
      </c>
      <c r="D919" s="12" t="s">
        <v>105</v>
      </c>
      <c r="E919" s="12" t="s">
        <v>106</v>
      </c>
      <c r="F919" s="12" t="s">
        <v>77</v>
      </c>
      <c r="G919" s="12" t="str">
        <f>VLOOKUP(Table1[[#This Row],[Category]],Code!$C$2:$D$5,2,0)</f>
        <v>O-102</v>
      </c>
      <c r="H919" s="12" t="s">
        <v>93</v>
      </c>
      <c r="I919" s="12" t="s">
        <v>401</v>
      </c>
      <c r="J919" s="12">
        <v>3</v>
      </c>
      <c r="K919" s="12">
        <v>0.8</v>
      </c>
      <c r="L919" s="13">
        <v>-14.5656</v>
      </c>
      <c r="M919" s="12">
        <f>Table1[[#This Row],[Sales]]*Table1[[#This Row],[Discount]]</f>
        <v>6.8543999999999983</v>
      </c>
      <c r="N919" s="12">
        <v>8.5679999999999978</v>
      </c>
      <c r="O919" s="12">
        <f>Table1[[#This Row],[Quantity]]*$N$1</f>
        <v>450</v>
      </c>
      <c r="P919" s="12" t="str" cm="1">
        <f t="array" ref="P919">_xlfn.IFS(Table1[[#This Row],[New_Sales]]&gt;=2000,"A",Table1[[#This Row],[New_Sales]]&gt;=1000,"B",Table1[[#This Row],[New_Sales]]&gt;=500,"C",Table1[[#This Row],[New_Sales]]&gt;=100,"D",Table1[[#This Row],[New_Sales]]&lt;100,"E")</f>
        <v>D</v>
      </c>
    </row>
    <row r="920" spans="1:16">
      <c r="A920" s="12">
        <v>919</v>
      </c>
      <c r="B920" s="12" t="s">
        <v>80</v>
      </c>
      <c r="C920" s="12" t="s">
        <v>74</v>
      </c>
      <c r="D920" s="12" t="s">
        <v>105</v>
      </c>
      <c r="E920" s="12" t="s">
        <v>106</v>
      </c>
      <c r="F920" s="12" t="s">
        <v>77</v>
      </c>
      <c r="G920" s="12" t="str">
        <f>VLOOKUP(Table1[[#This Row],[Category]],Code!$C$2:$D$5,2,0)</f>
        <v>O-102</v>
      </c>
      <c r="H920" s="12" t="s">
        <v>128</v>
      </c>
      <c r="I920" s="12" t="s">
        <v>767</v>
      </c>
      <c r="J920" s="12">
        <v>3</v>
      </c>
      <c r="K920" s="12">
        <v>0.2</v>
      </c>
      <c r="L920" s="13">
        <v>50.40629999999998</v>
      </c>
      <c r="M920" s="12">
        <f>Table1[[#This Row],[Sales]]*Table1[[#This Row],[Discount]]</f>
        <v>29.870400000000004</v>
      </c>
      <c r="N920" s="12">
        <v>149.352</v>
      </c>
      <c r="O920" s="12">
        <f>Table1[[#This Row],[Quantity]]*$N$1</f>
        <v>450</v>
      </c>
      <c r="P920" s="12" t="str" cm="1">
        <f t="array" ref="P920">_xlfn.IFS(Table1[[#This Row],[New_Sales]]&gt;=2000,"A",Table1[[#This Row],[New_Sales]]&gt;=1000,"B",Table1[[#This Row],[New_Sales]]&gt;=500,"C",Table1[[#This Row],[New_Sales]]&gt;=100,"D",Table1[[#This Row],[New_Sales]]&lt;100,"E")</f>
        <v>D</v>
      </c>
    </row>
    <row r="921" spans="1:16">
      <c r="A921" s="12">
        <v>920</v>
      </c>
      <c r="B921" s="12" t="s">
        <v>80</v>
      </c>
      <c r="C921" s="12" t="s">
        <v>74</v>
      </c>
      <c r="D921" s="12" t="s">
        <v>105</v>
      </c>
      <c r="E921" s="12" t="s">
        <v>106</v>
      </c>
      <c r="F921" s="12" t="s">
        <v>77</v>
      </c>
      <c r="G921" s="12" t="str">
        <f>VLOOKUP(Table1[[#This Row],[Category]],Code!$C$2:$D$5,2,0)</f>
        <v>O-102</v>
      </c>
      <c r="H921" s="12" t="s">
        <v>84</v>
      </c>
      <c r="I921" s="12" t="s">
        <v>855</v>
      </c>
      <c r="J921" s="12">
        <v>1</v>
      </c>
      <c r="K921" s="12">
        <v>0.2</v>
      </c>
      <c r="L921" s="13">
        <v>-0.81199999999999983</v>
      </c>
      <c r="M921" s="12">
        <f>Table1[[#This Row],[Sales]]*Table1[[#This Row],[Discount]]</f>
        <v>2.5983999999999998</v>
      </c>
      <c r="N921" s="12">
        <v>12.991999999999999</v>
      </c>
      <c r="O921" s="12">
        <f>Table1[[#This Row],[Quantity]]*$N$1</f>
        <v>150</v>
      </c>
      <c r="P921" s="12" t="str" cm="1">
        <f t="array" ref="P921">_xlfn.IFS(Table1[[#This Row],[New_Sales]]&gt;=2000,"A",Table1[[#This Row],[New_Sales]]&gt;=1000,"B",Table1[[#This Row],[New_Sales]]&gt;=500,"C",Table1[[#This Row],[New_Sales]]&gt;=100,"D",Table1[[#This Row],[New_Sales]]&lt;100,"E")</f>
        <v>D</v>
      </c>
    </row>
    <row r="922" spans="1:16">
      <c r="A922" s="12">
        <v>921</v>
      </c>
      <c r="B922" s="12" t="s">
        <v>80</v>
      </c>
      <c r="C922" s="12" t="s">
        <v>67</v>
      </c>
      <c r="D922" s="12" t="s">
        <v>176</v>
      </c>
      <c r="E922" s="12" t="s">
        <v>69</v>
      </c>
      <c r="F922" s="12" t="s">
        <v>77</v>
      </c>
      <c r="G922" s="12" t="str">
        <f>VLOOKUP(Table1[[#This Row],[Category]],Code!$C$2:$D$5,2,0)</f>
        <v>O-102</v>
      </c>
      <c r="H922" s="12" t="s">
        <v>84</v>
      </c>
      <c r="I922" s="12" t="s">
        <v>710</v>
      </c>
      <c r="J922" s="12">
        <v>2</v>
      </c>
      <c r="K922" s="12">
        <v>0</v>
      </c>
      <c r="L922" s="13">
        <v>6.8767999999999994</v>
      </c>
      <c r="M922" s="12">
        <f>Table1[[#This Row],[Sales]]*Table1[[#This Row],[Discount]]</f>
        <v>0</v>
      </c>
      <c r="N922" s="12">
        <v>24.56</v>
      </c>
      <c r="O922" s="12">
        <f>Table1[[#This Row],[Quantity]]*$N$1</f>
        <v>300</v>
      </c>
      <c r="P922" s="12" t="str" cm="1">
        <f t="array" ref="P922">_xlfn.IFS(Table1[[#This Row],[New_Sales]]&gt;=2000,"A",Table1[[#This Row],[New_Sales]]&gt;=1000,"B",Table1[[#This Row],[New_Sales]]&gt;=500,"C",Table1[[#This Row],[New_Sales]]&gt;=100,"D",Table1[[#This Row],[New_Sales]]&lt;100,"E")</f>
        <v>D</v>
      </c>
    </row>
    <row r="923" spans="1:16">
      <c r="A923" s="12">
        <v>922</v>
      </c>
      <c r="B923" s="12" t="s">
        <v>80</v>
      </c>
      <c r="C923" s="12" t="s">
        <v>67</v>
      </c>
      <c r="D923" s="12" t="s">
        <v>158</v>
      </c>
      <c r="E923" s="12" t="s">
        <v>120</v>
      </c>
      <c r="F923" s="12" t="s">
        <v>90</v>
      </c>
      <c r="G923" s="12" t="str">
        <f>VLOOKUP(Table1[[#This Row],[Category]],Code!$C$2:$D$5,2,0)</f>
        <v>T-103</v>
      </c>
      <c r="H923" s="12" t="s">
        <v>123</v>
      </c>
      <c r="I923" s="12" t="s">
        <v>856</v>
      </c>
      <c r="J923" s="12">
        <v>3</v>
      </c>
      <c r="K923" s="12">
        <v>0</v>
      </c>
      <c r="L923" s="13">
        <v>34.907399999999996</v>
      </c>
      <c r="M923" s="12">
        <f>Table1[[#This Row],[Sales]]*Table1[[#This Row],[Discount]]</f>
        <v>0</v>
      </c>
      <c r="N923" s="12">
        <v>85.14</v>
      </c>
      <c r="O923" s="12">
        <f>Table1[[#This Row],[Quantity]]*$N$1</f>
        <v>450</v>
      </c>
      <c r="P923" s="12" t="str" cm="1">
        <f t="array" ref="P923">_xlfn.IFS(Table1[[#This Row],[New_Sales]]&gt;=2000,"A",Table1[[#This Row],[New_Sales]]&gt;=1000,"B",Table1[[#This Row],[New_Sales]]&gt;=500,"C",Table1[[#This Row],[New_Sales]]&gt;=100,"D",Table1[[#This Row],[New_Sales]]&lt;100,"E")</f>
        <v>D</v>
      </c>
    </row>
    <row r="924" spans="1:16">
      <c r="A924" s="12">
        <v>923</v>
      </c>
      <c r="B924" s="12" t="s">
        <v>80</v>
      </c>
      <c r="C924" s="12" t="s">
        <v>67</v>
      </c>
      <c r="D924" s="12" t="s">
        <v>158</v>
      </c>
      <c r="E924" s="12" t="s">
        <v>120</v>
      </c>
      <c r="F924" s="12" t="s">
        <v>90</v>
      </c>
      <c r="G924" s="12" t="str">
        <f>VLOOKUP(Table1[[#This Row],[Category]],Code!$C$2:$D$5,2,0)</f>
        <v>T-103</v>
      </c>
      <c r="H924" s="12" t="s">
        <v>91</v>
      </c>
      <c r="I924" s="12" t="s">
        <v>857</v>
      </c>
      <c r="J924" s="12">
        <v>1</v>
      </c>
      <c r="K924" s="12">
        <v>0</v>
      </c>
      <c r="L924" s="13">
        <v>10.555199999999999</v>
      </c>
      <c r="M924" s="12">
        <f>Table1[[#This Row],[Sales]]*Table1[[#This Row],[Discount]]</f>
        <v>0</v>
      </c>
      <c r="N924" s="12">
        <v>21.99</v>
      </c>
      <c r="O924" s="12">
        <f>Table1[[#This Row],[Quantity]]*$N$1</f>
        <v>150</v>
      </c>
      <c r="P924" s="12" t="str" cm="1">
        <f t="array" ref="P924">_xlfn.IFS(Table1[[#This Row],[New_Sales]]&gt;=2000,"A",Table1[[#This Row],[New_Sales]]&gt;=1000,"B",Table1[[#This Row],[New_Sales]]&gt;=500,"C",Table1[[#This Row],[New_Sales]]&gt;=100,"D",Table1[[#This Row],[New_Sales]]&lt;100,"E")</f>
        <v>D</v>
      </c>
    </row>
    <row r="925" spans="1:16">
      <c r="A925" s="12">
        <v>924</v>
      </c>
      <c r="B925" s="12" t="s">
        <v>80</v>
      </c>
      <c r="C925" s="12" t="s">
        <v>67</v>
      </c>
      <c r="D925" s="12" t="s">
        <v>158</v>
      </c>
      <c r="E925" s="12" t="s">
        <v>120</v>
      </c>
      <c r="F925" s="12" t="s">
        <v>77</v>
      </c>
      <c r="G925" s="12" t="str">
        <f>VLOOKUP(Table1[[#This Row],[Category]],Code!$C$2:$D$5,2,0)</f>
        <v>O-102</v>
      </c>
      <c r="H925" s="12" t="s">
        <v>95</v>
      </c>
      <c r="I925" s="12" t="s">
        <v>858</v>
      </c>
      <c r="J925" s="12">
        <v>5</v>
      </c>
      <c r="K925" s="12">
        <v>0</v>
      </c>
      <c r="L925" s="13">
        <v>113.84799999999998</v>
      </c>
      <c r="M925" s="12">
        <f>Table1[[#This Row],[Sales]]*Table1[[#This Row],[Discount]]</f>
        <v>0</v>
      </c>
      <c r="N925" s="12">
        <v>406.59999999999997</v>
      </c>
      <c r="O925" s="12">
        <f>Table1[[#This Row],[Quantity]]*$N$1</f>
        <v>750</v>
      </c>
      <c r="P925" s="12" t="str" cm="1">
        <f t="array" ref="P925">_xlfn.IFS(Table1[[#This Row],[New_Sales]]&gt;=2000,"A",Table1[[#This Row],[New_Sales]]&gt;=1000,"B",Table1[[#This Row],[New_Sales]]&gt;=500,"C",Table1[[#This Row],[New_Sales]]&gt;=100,"D",Table1[[#This Row],[New_Sales]]&lt;100,"E")</f>
        <v>C</v>
      </c>
    </row>
    <row r="926" spans="1:16">
      <c r="A926" s="12">
        <v>925</v>
      </c>
      <c r="B926" s="12" t="s">
        <v>80</v>
      </c>
      <c r="C926" s="12" t="s">
        <v>74</v>
      </c>
      <c r="D926" s="12" t="s">
        <v>158</v>
      </c>
      <c r="E926" s="12" t="s">
        <v>120</v>
      </c>
      <c r="F926" s="12" t="s">
        <v>77</v>
      </c>
      <c r="G926" s="12" t="str">
        <f>VLOOKUP(Table1[[#This Row],[Category]],Code!$C$2:$D$5,2,0)</f>
        <v>O-102</v>
      </c>
      <c r="H926" s="12" t="s">
        <v>93</v>
      </c>
      <c r="I926" s="12" t="s">
        <v>232</v>
      </c>
      <c r="J926" s="12">
        <v>2</v>
      </c>
      <c r="K926" s="12">
        <v>0.2</v>
      </c>
      <c r="L926" s="13">
        <v>294.54879999999991</v>
      </c>
      <c r="M926" s="12">
        <f>Table1[[#This Row],[Sales]]*Table1[[#This Row],[Discount]]</f>
        <v>168.31360000000004</v>
      </c>
      <c r="N926" s="12">
        <v>841.5680000000001</v>
      </c>
      <c r="O926" s="12">
        <f>Table1[[#This Row],[Quantity]]*$N$1</f>
        <v>300</v>
      </c>
      <c r="P926" s="12" t="str" cm="1">
        <f t="array" ref="P926">_xlfn.IFS(Table1[[#This Row],[New_Sales]]&gt;=2000,"A",Table1[[#This Row],[New_Sales]]&gt;=1000,"B",Table1[[#This Row],[New_Sales]]&gt;=500,"C",Table1[[#This Row],[New_Sales]]&gt;=100,"D",Table1[[#This Row],[New_Sales]]&lt;100,"E")</f>
        <v>D</v>
      </c>
    </row>
    <row r="927" spans="1:16">
      <c r="A927" s="12">
        <v>926</v>
      </c>
      <c r="B927" s="12" t="s">
        <v>134</v>
      </c>
      <c r="C927" s="12" t="s">
        <v>67</v>
      </c>
      <c r="D927" s="12" t="s">
        <v>119</v>
      </c>
      <c r="E927" s="12" t="s">
        <v>120</v>
      </c>
      <c r="F927" s="12" t="s">
        <v>77</v>
      </c>
      <c r="G927" s="12" t="str">
        <f>VLOOKUP(Table1[[#This Row],[Category]],Code!$C$2:$D$5,2,0)</f>
        <v>O-102</v>
      </c>
      <c r="H927" s="12" t="s">
        <v>100</v>
      </c>
      <c r="I927" s="12" t="s">
        <v>859</v>
      </c>
      <c r="J927" s="12">
        <v>3</v>
      </c>
      <c r="K927" s="12">
        <v>0.2</v>
      </c>
      <c r="L927" s="13">
        <v>5.4432</v>
      </c>
      <c r="M927" s="12">
        <f>Table1[[#This Row],[Sales]]*Table1[[#This Row],[Discount]]</f>
        <v>3.1104000000000007</v>
      </c>
      <c r="N927" s="12">
        <v>15.552000000000003</v>
      </c>
      <c r="O927" s="12">
        <f>Table1[[#This Row],[Quantity]]*$N$1</f>
        <v>450</v>
      </c>
      <c r="P927" s="12" t="str" cm="1">
        <f t="array" ref="P927">_xlfn.IFS(Table1[[#This Row],[New_Sales]]&gt;=2000,"A",Table1[[#This Row],[New_Sales]]&gt;=1000,"B",Table1[[#This Row],[New_Sales]]&gt;=500,"C",Table1[[#This Row],[New_Sales]]&gt;=100,"D",Table1[[#This Row],[New_Sales]]&lt;100,"E")</f>
        <v>D</v>
      </c>
    </row>
    <row r="928" spans="1:16">
      <c r="A928" s="12">
        <v>927</v>
      </c>
      <c r="B928" s="12" t="s">
        <v>134</v>
      </c>
      <c r="C928" s="12" t="s">
        <v>67</v>
      </c>
      <c r="D928" s="12" t="s">
        <v>119</v>
      </c>
      <c r="E928" s="12" t="s">
        <v>120</v>
      </c>
      <c r="F928" s="12" t="s">
        <v>90</v>
      </c>
      <c r="G928" s="12" t="str">
        <f>VLOOKUP(Table1[[#This Row],[Category]],Code!$C$2:$D$5,2,0)</f>
        <v>T-103</v>
      </c>
      <c r="H928" s="12" t="s">
        <v>123</v>
      </c>
      <c r="I928" s="12" t="s">
        <v>860</v>
      </c>
      <c r="J928" s="12">
        <v>5</v>
      </c>
      <c r="K928" s="12">
        <v>0.2</v>
      </c>
      <c r="L928" s="13">
        <v>53.550000000000004</v>
      </c>
      <c r="M928" s="12">
        <f>Table1[[#This Row],[Sales]]*Table1[[#This Row],[Discount]]</f>
        <v>50.400000000000006</v>
      </c>
      <c r="N928" s="12">
        <v>252.00000000000003</v>
      </c>
      <c r="O928" s="12">
        <f>Table1[[#This Row],[Quantity]]*$N$1</f>
        <v>750</v>
      </c>
      <c r="P928" s="12" t="str" cm="1">
        <f t="array" ref="P928">_xlfn.IFS(Table1[[#This Row],[New_Sales]]&gt;=2000,"A",Table1[[#This Row],[New_Sales]]&gt;=1000,"B",Table1[[#This Row],[New_Sales]]&gt;=500,"C",Table1[[#This Row],[New_Sales]]&gt;=100,"D",Table1[[#This Row],[New_Sales]]&lt;100,"E")</f>
        <v>C</v>
      </c>
    </row>
    <row r="929" spans="1:16">
      <c r="A929" s="12">
        <v>928</v>
      </c>
      <c r="B929" s="12" t="s">
        <v>80</v>
      </c>
      <c r="C929" s="12" t="s">
        <v>104</v>
      </c>
      <c r="D929" s="12" t="s">
        <v>176</v>
      </c>
      <c r="E929" s="12" t="s">
        <v>69</v>
      </c>
      <c r="F929" s="12" t="s">
        <v>77</v>
      </c>
      <c r="G929" s="12" t="str">
        <f>VLOOKUP(Table1[[#This Row],[Category]],Code!$C$2:$D$5,2,0)</f>
        <v>O-102</v>
      </c>
      <c r="H929" s="12" t="s">
        <v>88</v>
      </c>
      <c r="I929" s="12" t="s">
        <v>461</v>
      </c>
      <c r="J929" s="12">
        <v>4</v>
      </c>
      <c r="K929" s="12">
        <v>0</v>
      </c>
      <c r="L929" s="13">
        <v>12.936</v>
      </c>
      <c r="M929" s="12">
        <f>Table1[[#This Row],[Sales]]*Table1[[#This Row],[Discount]]</f>
        <v>0</v>
      </c>
      <c r="N929" s="12">
        <v>46.2</v>
      </c>
      <c r="O929" s="12">
        <f>Table1[[#This Row],[Quantity]]*$N$1</f>
        <v>600</v>
      </c>
      <c r="P929" s="12" t="str" cm="1">
        <f t="array" ref="P929">_xlfn.IFS(Table1[[#This Row],[New_Sales]]&gt;=2000,"A",Table1[[#This Row],[New_Sales]]&gt;=1000,"B",Table1[[#This Row],[New_Sales]]&gt;=500,"C",Table1[[#This Row],[New_Sales]]&gt;=100,"D",Table1[[#This Row],[New_Sales]]&lt;100,"E")</f>
        <v>C</v>
      </c>
    </row>
    <row r="930" spans="1:16">
      <c r="A930" s="12">
        <v>929</v>
      </c>
      <c r="B930" s="12" t="s">
        <v>80</v>
      </c>
      <c r="C930" s="12" t="s">
        <v>104</v>
      </c>
      <c r="D930" s="12" t="s">
        <v>176</v>
      </c>
      <c r="E930" s="12" t="s">
        <v>69</v>
      </c>
      <c r="F930" s="12" t="s">
        <v>77</v>
      </c>
      <c r="G930" s="12" t="str">
        <f>VLOOKUP(Table1[[#This Row],[Category]],Code!$C$2:$D$5,2,0)</f>
        <v>O-102</v>
      </c>
      <c r="H930" s="12" t="s">
        <v>95</v>
      </c>
      <c r="I930" s="12" t="s">
        <v>465</v>
      </c>
      <c r="J930" s="12">
        <v>2</v>
      </c>
      <c r="K930" s="12">
        <v>0</v>
      </c>
      <c r="L930" s="13">
        <v>9.517199999999999</v>
      </c>
      <c r="M930" s="12">
        <f>Table1[[#This Row],[Sales]]*Table1[[#This Row],[Discount]]</f>
        <v>0</v>
      </c>
      <c r="N930" s="12">
        <v>28.84</v>
      </c>
      <c r="O930" s="12">
        <f>Table1[[#This Row],[Quantity]]*$N$1</f>
        <v>300</v>
      </c>
      <c r="P930" s="12" t="str" cm="1">
        <f t="array" ref="P930">_xlfn.IFS(Table1[[#This Row],[New_Sales]]&gt;=2000,"A",Table1[[#This Row],[New_Sales]]&gt;=1000,"B",Table1[[#This Row],[New_Sales]]&gt;=500,"C",Table1[[#This Row],[New_Sales]]&gt;=100,"D",Table1[[#This Row],[New_Sales]]&lt;100,"E")</f>
        <v>D</v>
      </c>
    </row>
    <row r="931" spans="1:16">
      <c r="A931" s="12">
        <v>930</v>
      </c>
      <c r="B931" s="12" t="s">
        <v>134</v>
      </c>
      <c r="C931" s="12" t="s">
        <v>67</v>
      </c>
      <c r="D931" s="12" t="s">
        <v>226</v>
      </c>
      <c r="E931" s="12" t="s">
        <v>120</v>
      </c>
      <c r="F931" s="12" t="s">
        <v>77</v>
      </c>
      <c r="G931" s="12" t="str">
        <f>VLOOKUP(Table1[[#This Row],[Category]],Code!$C$2:$D$5,2,0)</f>
        <v>O-102</v>
      </c>
      <c r="H931" s="12" t="s">
        <v>88</v>
      </c>
      <c r="I931" s="12" t="s">
        <v>621</v>
      </c>
      <c r="J931" s="12">
        <v>3</v>
      </c>
      <c r="K931" s="12">
        <v>0.2</v>
      </c>
      <c r="L931" s="13">
        <v>2.5535999999999985</v>
      </c>
      <c r="M931" s="12">
        <f>Table1[[#This Row],[Sales]]*Table1[[#This Row],[Discount]]</f>
        <v>2.9184000000000005</v>
      </c>
      <c r="N931" s="12">
        <v>14.592000000000002</v>
      </c>
      <c r="O931" s="12">
        <f>Table1[[#This Row],[Quantity]]*$N$1</f>
        <v>450</v>
      </c>
      <c r="P931" s="12" t="str" cm="1">
        <f t="array" ref="P931">_xlfn.IFS(Table1[[#This Row],[New_Sales]]&gt;=2000,"A",Table1[[#This Row],[New_Sales]]&gt;=1000,"B",Table1[[#This Row],[New_Sales]]&gt;=500,"C",Table1[[#This Row],[New_Sales]]&gt;=100,"D",Table1[[#This Row],[New_Sales]]&lt;100,"E")</f>
        <v>D</v>
      </c>
    </row>
    <row r="932" spans="1:16">
      <c r="A932" s="12">
        <v>931</v>
      </c>
      <c r="B932" s="12" t="s">
        <v>134</v>
      </c>
      <c r="C932" s="12" t="s">
        <v>67</v>
      </c>
      <c r="D932" s="12" t="s">
        <v>226</v>
      </c>
      <c r="E932" s="12" t="s">
        <v>120</v>
      </c>
      <c r="F932" s="12" t="s">
        <v>77</v>
      </c>
      <c r="G932" s="12" t="str">
        <f>VLOOKUP(Table1[[#This Row],[Category]],Code!$C$2:$D$5,2,0)</f>
        <v>O-102</v>
      </c>
      <c r="H932" s="12" t="s">
        <v>88</v>
      </c>
      <c r="I932" s="12" t="s">
        <v>861</v>
      </c>
      <c r="J932" s="12">
        <v>3</v>
      </c>
      <c r="K932" s="12">
        <v>0.2</v>
      </c>
      <c r="L932" s="13">
        <v>21.340800000000002</v>
      </c>
      <c r="M932" s="12">
        <f>Table1[[#This Row],[Sales]]*Table1[[#This Row],[Discount]]</f>
        <v>17.9712</v>
      </c>
      <c r="N932" s="12">
        <v>89.855999999999995</v>
      </c>
      <c r="O932" s="12">
        <f>Table1[[#This Row],[Quantity]]*$N$1</f>
        <v>450</v>
      </c>
      <c r="P932" s="12" t="str" cm="1">
        <f t="array" ref="P932">_xlfn.IFS(Table1[[#This Row],[New_Sales]]&gt;=2000,"A",Table1[[#This Row],[New_Sales]]&gt;=1000,"B",Table1[[#This Row],[New_Sales]]&gt;=500,"C",Table1[[#This Row],[New_Sales]]&gt;=100,"D",Table1[[#This Row],[New_Sales]]&lt;100,"E")</f>
        <v>D</v>
      </c>
    </row>
    <row r="933" spans="1:16">
      <c r="A933" s="12">
        <v>932</v>
      </c>
      <c r="B933" s="12" t="s">
        <v>134</v>
      </c>
      <c r="C933" s="12" t="s">
        <v>67</v>
      </c>
      <c r="D933" s="12" t="s">
        <v>226</v>
      </c>
      <c r="E933" s="12" t="s">
        <v>120</v>
      </c>
      <c r="F933" s="12" t="s">
        <v>77</v>
      </c>
      <c r="G933" s="12" t="str">
        <f>VLOOKUP(Table1[[#This Row],[Category]],Code!$C$2:$D$5,2,0)</f>
        <v>O-102</v>
      </c>
      <c r="H933" s="12" t="s">
        <v>100</v>
      </c>
      <c r="I933" s="12" t="s">
        <v>743</v>
      </c>
      <c r="J933" s="12">
        <v>3</v>
      </c>
      <c r="K933" s="12">
        <v>0.2</v>
      </c>
      <c r="L933" s="13">
        <v>5.0286000000000008</v>
      </c>
      <c r="M933" s="12">
        <f>Table1[[#This Row],[Sales]]*Table1[[#This Row],[Discount]]</f>
        <v>2.7744000000000004</v>
      </c>
      <c r="N933" s="12">
        <v>13.872000000000002</v>
      </c>
      <c r="O933" s="12">
        <f>Table1[[#This Row],[Quantity]]*$N$1</f>
        <v>450</v>
      </c>
      <c r="P933" s="12" t="str" cm="1">
        <f t="array" ref="P933">_xlfn.IFS(Table1[[#This Row],[New_Sales]]&gt;=2000,"A",Table1[[#This Row],[New_Sales]]&gt;=1000,"B",Table1[[#This Row],[New_Sales]]&gt;=500,"C",Table1[[#This Row],[New_Sales]]&gt;=100,"D",Table1[[#This Row],[New_Sales]]&lt;100,"E")</f>
        <v>D</v>
      </c>
    </row>
    <row r="934" spans="1:16">
      <c r="A934" s="12">
        <v>933</v>
      </c>
      <c r="B934" s="12" t="s">
        <v>80</v>
      </c>
      <c r="C934" s="12" t="s">
        <v>67</v>
      </c>
      <c r="D934" s="12" t="s">
        <v>119</v>
      </c>
      <c r="E934" s="12" t="s">
        <v>120</v>
      </c>
      <c r="F934" s="12" t="s">
        <v>77</v>
      </c>
      <c r="G934" s="12" t="str">
        <f>VLOOKUP(Table1[[#This Row],[Category]],Code!$C$2:$D$5,2,0)</f>
        <v>O-102</v>
      </c>
      <c r="H934" s="12" t="s">
        <v>100</v>
      </c>
      <c r="I934" s="12" t="s">
        <v>862</v>
      </c>
      <c r="J934" s="12">
        <v>3</v>
      </c>
      <c r="K934" s="12">
        <v>0.2</v>
      </c>
      <c r="L934" s="13">
        <v>4.1147999999999998</v>
      </c>
      <c r="M934" s="12">
        <f>Table1[[#This Row],[Sales]]*Table1[[#This Row],[Discount]]</f>
        <v>2.4384000000000001</v>
      </c>
      <c r="N934" s="12">
        <v>12.192</v>
      </c>
      <c r="O934" s="12">
        <f>Table1[[#This Row],[Quantity]]*$N$1</f>
        <v>450</v>
      </c>
      <c r="P934" s="12" t="str" cm="1">
        <f t="array" ref="P934">_xlfn.IFS(Table1[[#This Row],[New_Sales]]&gt;=2000,"A",Table1[[#This Row],[New_Sales]]&gt;=1000,"B",Table1[[#This Row],[New_Sales]]&gt;=500,"C",Table1[[#This Row],[New_Sales]]&gt;=100,"D",Table1[[#This Row],[New_Sales]]&lt;100,"E")</f>
        <v>D</v>
      </c>
    </row>
    <row r="935" spans="1:16">
      <c r="A935" s="12">
        <v>934</v>
      </c>
      <c r="B935" s="12" t="s">
        <v>80</v>
      </c>
      <c r="C935" s="12" t="s">
        <v>104</v>
      </c>
      <c r="D935" s="12" t="s">
        <v>119</v>
      </c>
      <c r="E935" s="12" t="s">
        <v>120</v>
      </c>
      <c r="F935" s="12" t="s">
        <v>77</v>
      </c>
      <c r="G935" s="12" t="str">
        <f>VLOOKUP(Table1[[#This Row],[Category]],Code!$C$2:$D$5,2,0)</f>
        <v>O-102</v>
      </c>
      <c r="H935" s="12" t="s">
        <v>100</v>
      </c>
      <c r="I935" s="12" t="s">
        <v>863</v>
      </c>
      <c r="J935" s="12">
        <v>8</v>
      </c>
      <c r="K935" s="12">
        <v>0.2</v>
      </c>
      <c r="L935" s="13">
        <v>15.206399999999997</v>
      </c>
      <c r="M935" s="12">
        <f>Table1[[#This Row],[Sales]]*Table1[[#This Row],[Discount]]</f>
        <v>9.0112000000000005</v>
      </c>
      <c r="N935" s="12">
        <v>45.056000000000004</v>
      </c>
      <c r="O935" s="12">
        <f>Table1[[#This Row],[Quantity]]*$N$1</f>
        <v>1200</v>
      </c>
      <c r="P935" s="12" t="str" cm="1">
        <f t="array" ref="P935">_xlfn.IFS(Table1[[#This Row],[New_Sales]]&gt;=2000,"A",Table1[[#This Row],[New_Sales]]&gt;=1000,"B",Table1[[#This Row],[New_Sales]]&gt;=500,"C",Table1[[#This Row],[New_Sales]]&gt;=100,"D",Table1[[#This Row],[New_Sales]]&lt;100,"E")</f>
        <v>B</v>
      </c>
    </row>
    <row r="936" spans="1:16">
      <c r="A936" s="12">
        <v>935</v>
      </c>
      <c r="B936" s="12" t="s">
        <v>80</v>
      </c>
      <c r="C936" s="12" t="s">
        <v>104</v>
      </c>
      <c r="D936" s="12" t="s">
        <v>119</v>
      </c>
      <c r="E936" s="12" t="s">
        <v>120</v>
      </c>
      <c r="F936" s="12" t="s">
        <v>77</v>
      </c>
      <c r="G936" s="12" t="str">
        <f>VLOOKUP(Table1[[#This Row],[Category]],Code!$C$2:$D$5,2,0)</f>
        <v>O-102</v>
      </c>
      <c r="H936" s="12" t="s">
        <v>93</v>
      </c>
      <c r="I936" s="12" t="s">
        <v>864</v>
      </c>
      <c r="J936" s="12">
        <v>6</v>
      </c>
      <c r="K936" s="12">
        <v>0.7</v>
      </c>
      <c r="L936" s="13">
        <v>-21.793199999999992</v>
      </c>
      <c r="M936" s="12">
        <f>Table1[[#This Row],[Sales]]*Table1[[#This Row],[Discount]]</f>
        <v>20.802600000000005</v>
      </c>
      <c r="N936" s="12">
        <v>29.718000000000007</v>
      </c>
      <c r="O936" s="12">
        <f>Table1[[#This Row],[Quantity]]*$N$1</f>
        <v>900</v>
      </c>
      <c r="P936" s="12" t="str" cm="1">
        <f t="array" ref="P936">_xlfn.IFS(Table1[[#This Row],[New_Sales]]&gt;=2000,"A",Table1[[#This Row],[New_Sales]]&gt;=1000,"B",Table1[[#This Row],[New_Sales]]&gt;=500,"C",Table1[[#This Row],[New_Sales]]&gt;=100,"D",Table1[[#This Row],[New_Sales]]&lt;100,"E")</f>
        <v>C</v>
      </c>
    </row>
    <row r="937" spans="1:16">
      <c r="A937" s="12">
        <v>936</v>
      </c>
      <c r="B937" s="12" t="s">
        <v>80</v>
      </c>
      <c r="C937" s="12" t="s">
        <v>104</v>
      </c>
      <c r="D937" s="12" t="s">
        <v>119</v>
      </c>
      <c r="E937" s="12" t="s">
        <v>120</v>
      </c>
      <c r="F937" s="12" t="s">
        <v>77</v>
      </c>
      <c r="G937" s="12" t="str">
        <f>VLOOKUP(Table1[[#This Row],[Category]],Code!$C$2:$D$5,2,0)</f>
        <v>O-102</v>
      </c>
      <c r="H937" s="12" t="s">
        <v>100</v>
      </c>
      <c r="I937" s="12" t="s">
        <v>814</v>
      </c>
      <c r="J937" s="12">
        <v>3</v>
      </c>
      <c r="K937" s="12">
        <v>0.2</v>
      </c>
      <c r="L937" s="13">
        <v>5.4432</v>
      </c>
      <c r="M937" s="12">
        <f>Table1[[#This Row],[Sales]]*Table1[[#This Row],[Discount]]</f>
        <v>3.1104000000000007</v>
      </c>
      <c r="N937" s="12">
        <v>15.552000000000003</v>
      </c>
      <c r="O937" s="12">
        <f>Table1[[#This Row],[Quantity]]*$N$1</f>
        <v>450</v>
      </c>
      <c r="P937" s="12" t="str" cm="1">
        <f t="array" ref="P937">_xlfn.IFS(Table1[[#This Row],[New_Sales]]&gt;=2000,"A",Table1[[#This Row],[New_Sales]]&gt;=1000,"B",Table1[[#This Row],[New_Sales]]&gt;=500,"C",Table1[[#This Row],[New_Sales]]&gt;=100,"D",Table1[[#This Row],[New_Sales]]&lt;100,"E")</f>
        <v>D</v>
      </c>
    </row>
    <row r="938" spans="1:16">
      <c r="A938" s="12">
        <v>937</v>
      </c>
      <c r="B938" s="12" t="s">
        <v>80</v>
      </c>
      <c r="C938" s="12" t="s">
        <v>104</v>
      </c>
      <c r="D938" s="12" t="s">
        <v>119</v>
      </c>
      <c r="E938" s="12" t="s">
        <v>120</v>
      </c>
      <c r="F938" s="12" t="s">
        <v>77</v>
      </c>
      <c r="G938" s="12" t="str">
        <f>VLOOKUP(Table1[[#This Row],[Category]],Code!$C$2:$D$5,2,0)</f>
        <v>O-102</v>
      </c>
      <c r="H938" s="12" t="s">
        <v>95</v>
      </c>
      <c r="I938" s="12" t="s">
        <v>257</v>
      </c>
      <c r="J938" s="12">
        <v>2</v>
      </c>
      <c r="K938" s="12">
        <v>0.2</v>
      </c>
      <c r="L938" s="13">
        <v>33.577199999999976</v>
      </c>
      <c r="M938" s="12">
        <f>Table1[[#This Row],[Sales]]*Table1[[#This Row],[Discount]]</f>
        <v>89.539200000000008</v>
      </c>
      <c r="N938" s="12">
        <v>447.69600000000003</v>
      </c>
      <c r="O938" s="12">
        <f>Table1[[#This Row],[Quantity]]*$N$1</f>
        <v>300</v>
      </c>
      <c r="P938" s="12" t="str" cm="1">
        <f t="array" ref="P938">_xlfn.IFS(Table1[[#This Row],[New_Sales]]&gt;=2000,"A",Table1[[#This Row],[New_Sales]]&gt;=1000,"B",Table1[[#This Row],[New_Sales]]&gt;=500,"C",Table1[[#This Row],[New_Sales]]&gt;=100,"D",Table1[[#This Row],[New_Sales]]&lt;100,"E")</f>
        <v>D</v>
      </c>
    </row>
    <row r="939" spans="1:16">
      <c r="A939" s="12">
        <v>938</v>
      </c>
      <c r="B939" s="12" t="s">
        <v>134</v>
      </c>
      <c r="C939" s="12" t="s">
        <v>74</v>
      </c>
      <c r="D939" s="12" t="s">
        <v>273</v>
      </c>
      <c r="E939" s="12" t="s">
        <v>76</v>
      </c>
      <c r="F939" s="12" t="s">
        <v>90</v>
      </c>
      <c r="G939" s="12" t="str">
        <f>VLOOKUP(Table1[[#This Row],[Category]],Code!$C$2:$D$5,2,0)</f>
        <v>T-103</v>
      </c>
      <c r="H939" s="12" t="s">
        <v>123</v>
      </c>
      <c r="I939" s="12" t="s">
        <v>460</v>
      </c>
      <c r="J939" s="12">
        <v>1</v>
      </c>
      <c r="K939" s="12">
        <v>0</v>
      </c>
      <c r="L939" s="13">
        <v>54.396599999999992</v>
      </c>
      <c r="M939" s="12">
        <f>Table1[[#This Row],[Sales]]*Table1[[#This Row],[Discount]]</f>
        <v>0</v>
      </c>
      <c r="N939" s="12">
        <v>159.99</v>
      </c>
      <c r="O939" s="12">
        <f>Table1[[#This Row],[Quantity]]*$N$1</f>
        <v>150</v>
      </c>
      <c r="P939" s="12" t="str" cm="1">
        <f t="array" ref="P939">_xlfn.IFS(Table1[[#This Row],[New_Sales]]&gt;=2000,"A",Table1[[#This Row],[New_Sales]]&gt;=1000,"B",Table1[[#This Row],[New_Sales]]&gt;=500,"C",Table1[[#This Row],[New_Sales]]&gt;=100,"D",Table1[[#This Row],[New_Sales]]&lt;100,"E")</f>
        <v>D</v>
      </c>
    </row>
    <row r="940" spans="1:16">
      <c r="A940" s="12">
        <v>939</v>
      </c>
      <c r="B940" s="12" t="s">
        <v>80</v>
      </c>
      <c r="C940" s="12" t="s">
        <v>74</v>
      </c>
      <c r="D940" s="12" t="s">
        <v>75</v>
      </c>
      <c r="E940" s="12" t="s">
        <v>76</v>
      </c>
      <c r="F940" s="12" t="s">
        <v>77</v>
      </c>
      <c r="G940" s="12" t="str">
        <f>VLOOKUP(Table1[[#This Row],[Category]],Code!$C$2:$D$5,2,0)</f>
        <v>O-102</v>
      </c>
      <c r="H940" s="12" t="s">
        <v>100</v>
      </c>
      <c r="I940" s="12" t="s">
        <v>865</v>
      </c>
      <c r="J940" s="12">
        <v>2</v>
      </c>
      <c r="K940" s="12">
        <v>0</v>
      </c>
      <c r="L940" s="13">
        <v>6.2208000000000006</v>
      </c>
      <c r="M940" s="12">
        <f>Table1[[#This Row],[Sales]]*Table1[[#This Row],[Discount]]</f>
        <v>0</v>
      </c>
      <c r="N940" s="12">
        <v>12.96</v>
      </c>
      <c r="O940" s="12">
        <f>Table1[[#This Row],[Quantity]]*$N$1</f>
        <v>300</v>
      </c>
      <c r="P940" s="12" t="str" cm="1">
        <f t="array" ref="P940">_xlfn.IFS(Table1[[#This Row],[New_Sales]]&gt;=2000,"A",Table1[[#This Row],[New_Sales]]&gt;=1000,"B",Table1[[#This Row],[New_Sales]]&gt;=500,"C",Table1[[#This Row],[New_Sales]]&gt;=100,"D",Table1[[#This Row],[New_Sales]]&lt;100,"E")</f>
        <v>D</v>
      </c>
    </row>
    <row r="941" spans="1:16">
      <c r="A941" s="12">
        <v>940</v>
      </c>
      <c r="B941" s="12" t="s">
        <v>80</v>
      </c>
      <c r="C941" s="12" t="s">
        <v>74</v>
      </c>
      <c r="D941" s="12" t="s">
        <v>75</v>
      </c>
      <c r="E941" s="12" t="s">
        <v>76</v>
      </c>
      <c r="F941" s="12" t="s">
        <v>77</v>
      </c>
      <c r="G941" s="12" t="str">
        <f>VLOOKUP(Table1[[#This Row],[Category]],Code!$C$2:$D$5,2,0)</f>
        <v>O-102</v>
      </c>
      <c r="H941" s="12" t="s">
        <v>95</v>
      </c>
      <c r="I941" s="12" t="s">
        <v>866</v>
      </c>
      <c r="J941" s="12">
        <v>4</v>
      </c>
      <c r="K941" s="12">
        <v>0</v>
      </c>
      <c r="L941" s="13">
        <v>34.964799999999997</v>
      </c>
      <c r="M941" s="12">
        <f>Table1[[#This Row],[Sales]]*Table1[[#This Row],[Discount]]</f>
        <v>0</v>
      </c>
      <c r="N941" s="12">
        <v>134.47999999999999</v>
      </c>
      <c r="O941" s="12">
        <f>Table1[[#This Row],[Quantity]]*$N$1</f>
        <v>600</v>
      </c>
      <c r="P941" s="12" t="str" cm="1">
        <f t="array" ref="P941">_xlfn.IFS(Table1[[#This Row],[New_Sales]]&gt;=2000,"A",Table1[[#This Row],[New_Sales]]&gt;=1000,"B",Table1[[#This Row],[New_Sales]]&gt;=500,"C",Table1[[#This Row],[New_Sales]]&gt;=100,"D",Table1[[#This Row],[New_Sales]]&lt;100,"E")</f>
        <v>C</v>
      </c>
    </row>
    <row r="942" spans="1:16">
      <c r="A942" s="12">
        <v>941</v>
      </c>
      <c r="B942" s="12" t="s">
        <v>134</v>
      </c>
      <c r="C942" s="12" t="s">
        <v>74</v>
      </c>
      <c r="D942" s="12" t="s">
        <v>75</v>
      </c>
      <c r="E942" s="12" t="s">
        <v>76</v>
      </c>
      <c r="F942" s="12" t="s">
        <v>77</v>
      </c>
      <c r="G942" s="12" t="str">
        <f>VLOOKUP(Table1[[#This Row],[Category]],Code!$C$2:$D$5,2,0)</f>
        <v>O-102</v>
      </c>
      <c r="H942" s="12" t="s">
        <v>100</v>
      </c>
      <c r="I942" s="12" t="s">
        <v>867</v>
      </c>
      <c r="J942" s="12">
        <v>2</v>
      </c>
      <c r="K942" s="12">
        <v>0</v>
      </c>
      <c r="L942" s="13">
        <v>8.0464000000000002</v>
      </c>
      <c r="M942" s="12">
        <f>Table1[[#This Row],[Sales]]*Table1[[#This Row],[Discount]]</f>
        <v>0</v>
      </c>
      <c r="N942" s="12">
        <v>17.12</v>
      </c>
      <c r="O942" s="12">
        <f>Table1[[#This Row],[Quantity]]*$N$1</f>
        <v>300</v>
      </c>
      <c r="P942" s="12" t="str" cm="1">
        <f t="array" ref="P942">_xlfn.IFS(Table1[[#This Row],[New_Sales]]&gt;=2000,"A",Table1[[#This Row],[New_Sales]]&gt;=1000,"B",Table1[[#This Row],[New_Sales]]&gt;=500,"C",Table1[[#This Row],[New_Sales]]&gt;=100,"D",Table1[[#This Row],[New_Sales]]&lt;100,"E")</f>
        <v>D</v>
      </c>
    </row>
    <row r="943" spans="1:16">
      <c r="A943" s="12">
        <v>942</v>
      </c>
      <c r="B943" s="12" t="s">
        <v>80</v>
      </c>
      <c r="C943" s="12" t="s">
        <v>74</v>
      </c>
      <c r="D943" s="12" t="s">
        <v>75</v>
      </c>
      <c r="E943" s="12" t="s">
        <v>76</v>
      </c>
      <c r="F943" s="12" t="s">
        <v>77</v>
      </c>
      <c r="G943" s="12" t="str">
        <f>VLOOKUP(Table1[[#This Row],[Category]],Code!$C$2:$D$5,2,0)</f>
        <v>O-102</v>
      </c>
      <c r="H943" s="12" t="s">
        <v>93</v>
      </c>
      <c r="I943" s="12" t="s">
        <v>868</v>
      </c>
      <c r="J943" s="12">
        <v>2</v>
      </c>
      <c r="K943" s="12">
        <v>0.2</v>
      </c>
      <c r="L943" s="13">
        <v>2.2098</v>
      </c>
      <c r="M943" s="12">
        <f>Table1[[#This Row],[Sales]]*Table1[[#This Row],[Discount]]</f>
        <v>1.2192000000000001</v>
      </c>
      <c r="N943" s="12">
        <v>6.0960000000000001</v>
      </c>
      <c r="O943" s="12">
        <f>Table1[[#This Row],[Quantity]]*$N$1</f>
        <v>300</v>
      </c>
      <c r="P943" s="12" t="str" cm="1">
        <f t="array" ref="P943">_xlfn.IFS(Table1[[#This Row],[New_Sales]]&gt;=2000,"A",Table1[[#This Row],[New_Sales]]&gt;=1000,"B",Table1[[#This Row],[New_Sales]]&gt;=500,"C",Table1[[#This Row],[New_Sales]]&gt;=100,"D",Table1[[#This Row],[New_Sales]]&lt;100,"E")</f>
        <v>D</v>
      </c>
    </row>
    <row r="944" spans="1:16">
      <c r="A944" s="12">
        <v>943</v>
      </c>
      <c r="B944" s="12" t="s">
        <v>80</v>
      </c>
      <c r="C944" s="12" t="s">
        <v>74</v>
      </c>
      <c r="D944" s="12" t="s">
        <v>75</v>
      </c>
      <c r="E944" s="12" t="s">
        <v>76</v>
      </c>
      <c r="F944" s="12" t="s">
        <v>70</v>
      </c>
      <c r="G944" s="12" t="str">
        <f>VLOOKUP(Table1[[#This Row],[Category]],Code!$C$2:$D$5,2,0)</f>
        <v>F-101</v>
      </c>
      <c r="H944" s="12" t="s">
        <v>82</v>
      </c>
      <c r="I944" s="12" t="s">
        <v>83</v>
      </c>
      <c r="J944" s="12">
        <v>4</v>
      </c>
      <c r="K944" s="12">
        <v>0.2</v>
      </c>
      <c r="L944" s="13">
        <v>41.785200000000032</v>
      </c>
      <c r="M944" s="12">
        <f>Table1[[#This Row],[Sales]]*Table1[[#This Row],[Discount]]</f>
        <v>222.8544</v>
      </c>
      <c r="N944" s="12">
        <v>1114.2719999999999</v>
      </c>
      <c r="O944" s="12">
        <f>Table1[[#This Row],[Quantity]]*$N$1</f>
        <v>600</v>
      </c>
      <c r="P944" s="12" t="str" cm="1">
        <f t="array" ref="P944">_xlfn.IFS(Table1[[#This Row],[New_Sales]]&gt;=2000,"A",Table1[[#This Row],[New_Sales]]&gt;=1000,"B",Table1[[#This Row],[New_Sales]]&gt;=500,"C",Table1[[#This Row],[New_Sales]]&gt;=100,"D",Table1[[#This Row],[New_Sales]]&lt;100,"E")</f>
        <v>C</v>
      </c>
    </row>
    <row r="945" spans="1:16">
      <c r="A945" s="12">
        <v>944</v>
      </c>
      <c r="B945" s="12" t="s">
        <v>80</v>
      </c>
      <c r="C945" s="12" t="s">
        <v>67</v>
      </c>
      <c r="D945" s="12" t="s">
        <v>102</v>
      </c>
      <c r="E945" s="12" t="s">
        <v>76</v>
      </c>
      <c r="F945" s="12" t="s">
        <v>77</v>
      </c>
      <c r="G945" s="12" t="str">
        <f>VLOOKUP(Table1[[#This Row],[Category]],Code!$C$2:$D$5,2,0)</f>
        <v>O-102</v>
      </c>
      <c r="H945" s="12" t="s">
        <v>100</v>
      </c>
      <c r="I945" s="12" t="s">
        <v>645</v>
      </c>
      <c r="J945" s="12">
        <v>5</v>
      </c>
      <c r="K945" s="12">
        <v>0</v>
      </c>
      <c r="L945" s="13">
        <v>15.552000000000001</v>
      </c>
      <c r="M945" s="12">
        <f>Table1[[#This Row],[Sales]]*Table1[[#This Row],[Discount]]</f>
        <v>0</v>
      </c>
      <c r="N945" s="12">
        <v>32.400000000000006</v>
      </c>
      <c r="O945" s="12">
        <f>Table1[[#This Row],[Quantity]]*$N$1</f>
        <v>750</v>
      </c>
      <c r="P945" s="12" t="str" cm="1">
        <f t="array" ref="P945">_xlfn.IFS(Table1[[#This Row],[New_Sales]]&gt;=2000,"A",Table1[[#This Row],[New_Sales]]&gt;=1000,"B",Table1[[#This Row],[New_Sales]]&gt;=500,"C",Table1[[#This Row],[New_Sales]]&gt;=100,"D",Table1[[#This Row],[New_Sales]]&lt;100,"E")</f>
        <v>C</v>
      </c>
    </row>
    <row r="946" spans="1:16">
      <c r="A946" s="12">
        <v>945</v>
      </c>
      <c r="B946" s="12" t="s">
        <v>80</v>
      </c>
      <c r="C946" s="12" t="s">
        <v>67</v>
      </c>
      <c r="D946" s="12" t="s">
        <v>102</v>
      </c>
      <c r="E946" s="12" t="s">
        <v>76</v>
      </c>
      <c r="F946" s="12" t="s">
        <v>77</v>
      </c>
      <c r="G946" s="12" t="str">
        <f>VLOOKUP(Table1[[#This Row],[Category]],Code!$C$2:$D$5,2,0)</f>
        <v>O-102</v>
      </c>
      <c r="H946" s="12" t="s">
        <v>84</v>
      </c>
      <c r="I946" s="12" t="s">
        <v>869</v>
      </c>
      <c r="J946" s="12">
        <v>3</v>
      </c>
      <c r="K946" s="12">
        <v>0</v>
      </c>
      <c r="L946" s="13">
        <v>140.54820000000001</v>
      </c>
      <c r="M946" s="12">
        <f>Table1[[#This Row],[Sales]]*Table1[[#This Row],[Discount]]</f>
        <v>0</v>
      </c>
      <c r="N946" s="12">
        <v>540.56999999999994</v>
      </c>
      <c r="O946" s="12">
        <f>Table1[[#This Row],[Quantity]]*$N$1</f>
        <v>450</v>
      </c>
      <c r="P946" s="12" t="str" cm="1">
        <f t="array" ref="P946">_xlfn.IFS(Table1[[#This Row],[New_Sales]]&gt;=2000,"A",Table1[[#This Row],[New_Sales]]&gt;=1000,"B",Table1[[#This Row],[New_Sales]]&gt;=500,"C",Table1[[#This Row],[New_Sales]]&gt;=100,"D",Table1[[#This Row],[New_Sales]]&lt;100,"E")</f>
        <v>D</v>
      </c>
    </row>
    <row r="947" spans="1:16">
      <c r="A947" s="12">
        <v>946</v>
      </c>
      <c r="B947" s="12" t="s">
        <v>80</v>
      </c>
      <c r="C947" s="12" t="s">
        <v>67</v>
      </c>
      <c r="D947" s="12" t="s">
        <v>102</v>
      </c>
      <c r="E947" s="12" t="s">
        <v>76</v>
      </c>
      <c r="F947" s="12" t="s">
        <v>77</v>
      </c>
      <c r="G947" s="12" t="str">
        <f>VLOOKUP(Table1[[#This Row],[Category]],Code!$C$2:$D$5,2,0)</f>
        <v>O-102</v>
      </c>
      <c r="H947" s="12" t="s">
        <v>93</v>
      </c>
      <c r="I947" s="12" t="s">
        <v>870</v>
      </c>
      <c r="J947" s="12">
        <v>5</v>
      </c>
      <c r="K947" s="12">
        <v>0.2</v>
      </c>
      <c r="L947" s="13">
        <v>62.91</v>
      </c>
      <c r="M947" s="12">
        <f>Table1[[#This Row],[Sales]]*Table1[[#This Row],[Discount]]</f>
        <v>33.552</v>
      </c>
      <c r="N947" s="12">
        <v>167.76</v>
      </c>
      <c r="O947" s="12">
        <f>Table1[[#This Row],[Quantity]]*$N$1</f>
        <v>750</v>
      </c>
      <c r="P947" s="12" t="str" cm="1">
        <f t="array" ref="P947">_xlfn.IFS(Table1[[#This Row],[New_Sales]]&gt;=2000,"A",Table1[[#This Row],[New_Sales]]&gt;=1000,"B",Table1[[#This Row],[New_Sales]]&gt;=500,"C",Table1[[#This Row],[New_Sales]]&gt;=100,"D",Table1[[#This Row],[New_Sales]]&lt;100,"E")</f>
        <v>C</v>
      </c>
    </row>
    <row r="948" spans="1:16">
      <c r="A948" s="12">
        <v>947</v>
      </c>
      <c r="B948" s="12" t="s">
        <v>134</v>
      </c>
      <c r="C948" s="12" t="s">
        <v>67</v>
      </c>
      <c r="D948" s="12" t="s">
        <v>173</v>
      </c>
      <c r="E948" s="12" t="s">
        <v>76</v>
      </c>
      <c r="F948" s="12" t="s">
        <v>70</v>
      </c>
      <c r="G948" s="12" t="str">
        <f>VLOOKUP(Table1[[#This Row],[Category]],Code!$C$2:$D$5,2,0)</f>
        <v>F-101</v>
      </c>
      <c r="H948" s="12" t="s">
        <v>82</v>
      </c>
      <c r="I948" s="12" t="s">
        <v>871</v>
      </c>
      <c r="J948" s="12">
        <v>3</v>
      </c>
      <c r="K948" s="12">
        <v>0.5</v>
      </c>
      <c r="L948" s="13">
        <v>-204.44580000000005</v>
      </c>
      <c r="M948" s="12">
        <f>Table1[[#This Row],[Sales]]*Table1[[#This Row],[Discount]]</f>
        <v>196.58250000000001</v>
      </c>
      <c r="N948" s="12">
        <v>393.16500000000002</v>
      </c>
      <c r="O948" s="12">
        <f>Table1[[#This Row],[Quantity]]*$N$1</f>
        <v>450</v>
      </c>
      <c r="P948" s="12" t="str" cm="1">
        <f t="array" ref="P948">_xlfn.IFS(Table1[[#This Row],[New_Sales]]&gt;=2000,"A",Table1[[#This Row],[New_Sales]]&gt;=1000,"B",Table1[[#This Row],[New_Sales]]&gt;=500,"C",Table1[[#This Row],[New_Sales]]&gt;=100,"D",Table1[[#This Row],[New_Sales]]&lt;100,"E")</f>
        <v>D</v>
      </c>
    </row>
    <row r="949" spans="1:16">
      <c r="A949" s="12">
        <v>948</v>
      </c>
      <c r="B949" s="12" t="s">
        <v>80</v>
      </c>
      <c r="C949" s="12" t="s">
        <v>104</v>
      </c>
      <c r="D949" s="12" t="s">
        <v>119</v>
      </c>
      <c r="E949" s="12" t="s">
        <v>120</v>
      </c>
      <c r="F949" s="12" t="s">
        <v>70</v>
      </c>
      <c r="G949" s="12" t="str">
        <f>VLOOKUP(Table1[[#This Row],[Category]],Code!$C$2:$D$5,2,0)</f>
        <v>F-101</v>
      </c>
      <c r="H949" s="12" t="s">
        <v>86</v>
      </c>
      <c r="I949" s="12" t="s">
        <v>872</v>
      </c>
      <c r="J949" s="12">
        <v>7</v>
      </c>
      <c r="K949" s="12">
        <v>0.2</v>
      </c>
      <c r="L949" s="13">
        <v>-12.912200000000027</v>
      </c>
      <c r="M949" s="12">
        <f>Table1[[#This Row],[Sales]]*Table1[[#This Row],[Discount]]</f>
        <v>103.29760000000002</v>
      </c>
      <c r="N949" s="12">
        <v>516.48800000000006</v>
      </c>
      <c r="O949" s="12">
        <f>Table1[[#This Row],[Quantity]]*$N$1</f>
        <v>1050</v>
      </c>
      <c r="P949" s="12" t="str" cm="1">
        <f t="array" ref="P949">_xlfn.IFS(Table1[[#This Row],[New_Sales]]&gt;=2000,"A",Table1[[#This Row],[New_Sales]]&gt;=1000,"B",Table1[[#This Row],[New_Sales]]&gt;=500,"C",Table1[[#This Row],[New_Sales]]&gt;=100,"D",Table1[[#This Row],[New_Sales]]&lt;100,"E")</f>
        <v>B</v>
      </c>
    </row>
    <row r="950" spans="1:16">
      <c r="A950" s="12">
        <v>949</v>
      </c>
      <c r="B950" s="12" t="s">
        <v>80</v>
      </c>
      <c r="C950" s="12" t="s">
        <v>104</v>
      </c>
      <c r="D950" s="12" t="s">
        <v>119</v>
      </c>
      <c r="E950" s="12" t="s">
        <v>120</v>
      </c>
      <c r="F950" s="12" t="s">
        <v>70</v>
      </c>
      <c r="G950" s="12" t="str">
        <f>VLOOKUP(Table1[[#This Row],[Category]],Code!$C$2:$D$5,2,0)</f>
        <v>F-101</v>
      </c>
      <c r="H950" s="12" t="s">
        <v>86</v>
      </c>
      <c r="I950" s="12" t="s">
        <v>346</v>
      </c>
      <c r="J950" s="12">
        <v>6</v>
      </c>
      <c r="K950" s="12">
        <v>0.2</v>
      </c>
      <c r="L950" s="13">
        <v>75.542400000000015</v>
      </c>
      <c r="M950" s="12">
        <f>Table1[[#This Row],[Sales]]*Table1[[#This Row],[Discount]]</f>
        <v>201.44640000000004</v>
      </c>
      <c r="N950" s="12">
        <v>1007.2320000000001</v>
      </c>
      <c r="O950" s="12">
        <f>Table1[[#This Row],[Quantity]]*$N$1</f>
        <v>900</v>
      </c>
      <c r="P950" s="12" t="str" cm="1">
        <f t="array" ref="P950">_xlfn.IFS(Table1[[#This Row],[New_Sales]]&gt;=2000,"A",Table1[[#This Row],[New_Sales]]&gt;=1000,"B",Table1[[#This Row],[New_Sales]]&gt;=500,"C",Table1[[#This Row],[New_Sales]]&gt;=100,"D",Table1[[#This Row],[New_Sales]]&lt;100,"E")</f>
        <v>C</v>
      </c>
    </row>
    <row r="951" spans="1:16">
      <c r="A951" s="12">
        <v>950</v>
      </c>
      <c r="B951" s="12" t="s">
        <v>80</v>
      </c>
      <c r="C951" s="12" t="s">
        <v>104</v>
      </c>
      <c r="D951" s="12" t="s">
        <v>119</v>
      </c>
      <c r="E951" s="12" t="s">
        <v>120</v>
      </c>
      <c r="F951" s="12" t="s">
        <v>70</v>
      </c>
      <c r="G951" s="12" t="str">
        <f>VLOOKUP(Table1[[#This Row],[Category]],Code!$C$2:$D$5,2,0)</f>
        <v>F-101</v>
      </c>
      <c r="H951" s="12" t="s">
        <v>82</v>
      </c>
      <c r="I951" s="12" t="s">
        <v>873</v>
      </c>
      <c r="J951" s="12">
        <v>12</v>
      </c>
      <c r="K951" s="12">
        <v>0.4</v>
      </c>
      <c r="L951" s="13">
        <v>-619.59600000000012</v>
      </c>
      <c r="M951" s="12">
        <f>Table1[[#This Row],[Sales]]*Table1[[#This Row],[Discount]]</f>
        <v>826.12800000000016</v>
      </c>
      <c r="N951" s="12">
        <v>2065.3200000000002</v>
      </c>
      <c r="O951" s="12">
        <f>Table1[[#This Row],[Quantity]]*$N$1</f>
        <v>1800</v>
      </c>
      <c r="P951" s="12" t="str" cm="1">
        <f t="array" ref="P951">_xlfn.IFS(Table1[[#This Row],[New_Sales]]&gt;=2000,"A",Table1[[#This Row],[New_Sales]]&gt;=1000,"B",Table1[[#This Row],[New_Sales]]&gt;=500,"C",Table1[[#This Row],[New_Sales]]&gt;=100,"D",Table1[[#This Row],[New_Sales]]&lt;100,"E")</f>
        <v>B</v>
      </c>
    </row>
    <row r="952" spans="1:16">
      <c r="A952" s="12">
        <v>951</v>
      </c>
      <c r="B952" s="12" t="s">
        <v>80</v>
      </c>
      <c r="C952" s="12" t="s">
        <v>104</v>
      </c>
      <c r="D952" s="12" t="s">
        <v>119</v>
      </c>
      <c r="E952" s="12" t="s">
        <v>120</v>
      </c>
      <c r="F952" s="12" t="s">
        <v>77</v>
      </c>
      <c r="G952" s="12" t="str">
        <f>VLOOKUP(Table1[[#This Row],[Category]],Code!$C$2:$D$5,2,0)</f>
        <v>O-102</v>
      </c>
      <c r="H952" s="12" t="s">
        <v>100</v>
      </c>
      <c r="I952" s="12" t="s">
        <v>874</v>
      </c>
      <c r="J952" s="12">
        <v>3</v>
      </c>
      <c r="K952" s="12">
        <v>0.2</v>
      </c>
      <c r="L952" s="13">
        <v>5.4432</v>
      </c>
      <c r="M952" s="12">
        <f>Table1[[#This Row],[Sales]]*Table1[[#This Row],[Discount]]</f>
        <v>3.1104000000000007</v>
      </c>
      <c r="N952" s="12">
        <v>15.552000000000003</v>
      </c>
      <c r="O952" s="12">
        <f>Table1[[#This Row],[Quantity]]*$N$1</f>
        <v>450</v>
      </c>
      <c r="P952" s="12" t="str" cm="1">
        <f t="array" ref="P952">_xlfn.IFS(Table1[[#This Row],[New_Sales]]&gt;=2000,"A",Table1[[#This Row],[New_Sales]]&gt;=1000,"B",Table1[[#This Row],[New_Sales]]&gt;=500,"C",Table1[[#This Row],[New_Sales]]&gt;=100,"D",Table1[[#This Row],[New_Sales]]&lt;100,"E")</f>
        <v>D</v>
      </c>
    </row>
    <row r="953" spans="1:16">
      <c r="A953" s="12">
        <v>952</v>
      </c>
      <c r="B953" s="12" t="s">
        <v>80</v>
      </c>
      <c r="C953" s="12" t="s">
        <v>104</v>
      </c>
      <c r="D953" s="12" t="s">
        <v>119</v>
      </c>
      <c r="E953" s="12" t="s">
        <v>120</v>
      </c>
      <c r="F953" s="12" t="s">
        <v>77</v>
      </c>
      <c r="G953" s="12" t="str">
        <f>VLOOKUP(Table1[[#This Row],[Category]],Code!$C$2:$D$5,2,0)</f>
        <v>O-102</v>
      </c>
      <c r="H953" s="12" t="s">
        <v>100</v>
      </c>
      <c r="I953" s="12" t="s">
        <v>344</v>
      </c>
      <c r="J953" s="12">
        <v>6</v>
      </c>
      <c r="K953" s="12">
        <v>0.2</v>
      </c>
      <c r="L953" s="13">
        <v>7.92</v>
      </c>
      <c r="M953" s="12">
        <f>Table1[[#This Row],[Sales]]*Table1[[#This Row],[Discount]]</f>
        <v>5.0688000000000004</v>
      </c>
      <c r="N953" s="12">
        <v>25.344000000000001</v>
      </c>
      <c r="O953" s="12">
        <f>Table1[[#This Row],[Quantity]]*$N$1</f>
        <v>900</v>
      </c>
      <c r="P953" s="12" t="str" cm="1">
        <f t="array" ref="P953">_xlfn.IFS(Table1[[#This Row],[New_Sales]]&gt;=2000,"A",Table1[[#This Row],[New_Sales]]&gt;=1000,"B",Table1[[#This Row],[New_Sales]]&gt;=500,"C",Table1[[#This Row],[New_Sales]]&gt;=100,"D",Table1[[#This Row],[New_Sales]]&lt;100,"E")</f>
        <v>C</v>
      </c>
    </row>
    <row r="954" spans="1:16">
      <c r="A954" s="12">
        <v>953</v>
      </c>
      <c r="B954" s="12" t="s">
        <v>80</v>
      </c>
      <c r="C954" s="12" t="s">
        <v>67</v>
      </c>
      <c r="D954" s="12" t="s">
        <v>119</v>
      </c>
      <c r="E954" s="12" t="s">
        <v>120</v>
      </c>
      <c r="F954" s="12" t="s">
        <v>70</v>
      </c>
      <c r="G954" s="12" t="str">
        <f>VLOOKUP(Table1[[#This Row],[Category]],Code!$C$2:$D$5,2,0)</f>
        <v>F-101</v>
      </c>
      <c r="H954" s="12" t="s">
        <v>86</v>
      </c>
      <c r="I954" s="12" t="s">
        <v>347</v>
      </c>
      <c r="J954" s="12">
        <v>4</v>
      </c>
      <c r="K954" s="12">
        <v>0.2</v>
      </c>
      <c r="L954" s="13">
        <v>7.6416000000000022</v>
      </c>
      <c r="M954" s="12">
        <f>Table1[[#This Row],[Sales]]*Table1[[#This Row],[Discount]]</f>
        <v>5.0944000000000003</v>
      </c>
      <c r="N954" s="12">
        <v>25.472000000000001</v>
      </c>
      <c r="O954" s="12">
        <f>Table1[[#This Row],[Quantity]]*$N$1</f>
        <v>600</v>
      </c>
      <c r="P954" s="12" t="str" cm="1">
        <f t="array" ref="P954">_xlfn.IFS(Table1[[#This Row],[New_Sales]]&gt;=2000,"A",Table1[[#This Row],[New_Sales]]&gt;=1000,"B",Table1[[#This Row],[New_Sales]]&gt;=500,"C",Table1[[#This Row],[New_Sales]]&gt;=100,"D",Table1[[#This Row],[New_Sales]]&lt;100,"E")</f>
        <v>C</v>
      </c>
    </row>
    <row r="955" spans="1:16">
      <c r="A955" s="12">
        <v>954</v>
      </c>
      <c r="B955" s="12" t="s">
        <v>80</v>
      </c>
      <c r="C955" s="12" t="s">
        <v>67</v>
      </c>
      <c r="D955" s="12" t="s">
        <v>105</v>
      </c>
      <c r="E955" s="12" t="s">
        <v>106</v>
      </c>
      <c r="F955" s="12" t="s">
        <v>77</v>
      </c>
      <c r="G955" s="12" t="str">
        <f>VLOOKUP(Table1[[#This Row],[Category]],Code!$C$2:$D$5,2,0)</f>
        <v>O-102</v>
      </c>
      <c r="H955" s="12" t="s">
        <v>88</v>
      </c>
      <c r="I955" s="12" t="s">
        <v>333</v>
      </c>
      <c r="J955" s="12">
        <v>2</v>
      </c>
      <c r="K955" s="12">
        <v>0.2</v>
      </c>
      <c r="L955" s="13">
        <v>2.7168000000000001</v>
      </c>
      <c r="M955" s="12">
        <f>Table1[[#This Row],[Sales]]*Table1[[#This Row],[Discount]]</f>
        <v>5.4336000000000011</v>
      </c>
      <c r="N955" s="12">
        <v>27.168000000000003</v>
      </c>
      <c r="O955" s="12">
        <f>Table1[[#This Row],[Quantity]]*$N$1</f>
        <v>300</v>
      </c>
      <c r="P955" s="12" t="str" cm="1">
        <f t="array" ref="P955">_xlfn.IFS(Table1[[#This Row],[New_Sales]]&gt;=2000,"A",Table1[[#This Row],[New_Sales]]&gt;=1000,"B",Table1[[#This Row],[New_Sales]]&gt;=500,"C",Table1[[#This Row],[New_Sales]]&gt;=100,"D",Table1[[#This Row],[New_Sales]]&lt;100,"E")</f>
        <v>D</v>
      </c>
    </row>
    <row r="956" spans="1:16">
      <c r="A956" s="12">
        <v>955</v>
      </c>
      <c r="B956" s="12" t="s">
        <v>80</v>
      </c>
      <c r="C956" s="12" t="s">
        <v>67</v>
      </c>
      <c r="D956" s="12" t="s">
        <v>105</v>
      </c>
      <c r="E956" s="12" t="s">
        <v>106</v>
      </c>
      <c r="F956" s="12" t="s">
        <v>70</v>
      </c>
      <c r="G956" s="12" t="str">
        <f>VLOOKUP(Table1[[#This Row],[Category]],Code!$C$2:$D$5,2,0)</f>
        <v>F-101</v>
      </c>
      <c r="H956" s="12" t="s">
        <v>71</v>
      </c>
      <c r="I956" s="12" t="s">
        <v>391</v>
      </c>
      <c r="J956" s="12">
        <v>2</v>
      </c>
      <c r="K956" s="12">
        <v>0.32</v>
      </c>
      <c r="L956" s="13">
        <v>-11.595999999999997</v>
      </c>
      <c r="M956" s="12">
        <f>Table1[[#This Row],[Sales]]*Table1[[#This Row],[Discount]]</f>
        <v>25.232895999999997</v>
      </c>
      <c r="N956" s="12">
        <v>78.852799999999988</v>
      </c>
      <c r="O956" s="12">
        <f>Table1[[#This Row],[Quantity]]*$N$1</f>
        <v>300</v>
      </c>
      <c r="P956" s="12" t="str" cm="1">
        <f t="array" ref="P956">_xlfn.IFS(Table1[[#This Row],[New_Sales]]&gt;=2000,"A",Table1[[#This Row],[New_Sales]]&gt;=1000,"B",Table1[[#This Row],[New_Sales]]&gt;=500,"C",Table1[[#This Row],[New_Sales]]&gt;=100,"D",Table1[[#This Row],[New_Sales]]&lt;100,"E")</f>
        <v>D</v>
      </c>
    </row>
    <row r="957" spans="1:16">
      <c r="A957" s="12">
        <v>956</v>
      </c>
      <c r="B957" s="12" t="s">
        <v>80</v>
      </c>
      <c r="C957" s="12" t="s">
        <v>67</v>
      </c>
      <c r="D957" s="12" t="s">
        <v>509</v>
      </c>
      <c r="E957" s="12" t="s">
        <v>69</v>
      </c>
      <c r="F957" s="12" t="s">
        <v>77</v>
      </c>
      <c r="G957" s="12" t="str">
        <f>VLOOKUP(Table1[[#This Row],[Category]],Code!$C$2:$D$5,2,0)</f>
        <v>O-102</v>
      </c>
      <c r="H957" s="12" t="s">
        <v>84</v>
      </c>
      <c r="I957" s="12" t="s">
        <v>162</v>
      </c>
      <c r="J957" s="12">
        <v>5</v>
      </c>
      <c r="K957" s="12">
        <v>0</v>
      </c>
      <c r="L957" s="13">
        <v>43.449999999999989</v>
      </c>
      <c r="M957" s="12">
        <f>Table1[[#This Row],[Sales]]*Table1[[#This Row],[Discount]]</f>
        <v>0</v>
      </c>
      <c r="N957" s="12">
        <v>173.79999999999998</v>
      </c>
      <c r="O957" s="12">
        <f>Table1[[#This Row],[Quantity]]*$N$1</f>
        <v>750</v>
      </c>
      <c r="P957" s="12" t="str" cm="1">
        <f t="array" ref="P957">_xlfn.IFS(Table1[[#This Row],[New_Sales]]&gt;=2000,"A",Table1[[#This Row],[New_Sales]]&gt;=1000,"B",Table1[[#This Row],[New_Sales]]&gt;=500,"C",Table1[[#This Row],[New_Sales]]&gt;=100,"D",Table1[[#This Row],[New_Sales]]&lt;100,"E")</f>
        <v>C</v>
      </c>
    </row>
    <row r="958" spans="1:16">
      <c r="A958" s="12">
        <v>957</v>
      </c>
      <c r="B958" s="12" t="s">
        <v>66</v>
      </c>
      <c r="C958" s="12" t="s">
        <v>67</v>
      </c>
      <c r="D958" s="12" t="s">
        <v>173</v>
      </c>
      <c r="E958" s="12" t="s">
        <v>76</v>
      </c>
      <c r="F958" s="12" t="s">
        <v>90</v>
      </c>
      <c r="G958" s="12" t="str">
        <f>VLOOKUP(Table1[[#This Row],[Category]],Code!$C$2:$D$5,2,0)</f>
        <v>T-103</v>
      </c>
      <c r="H958" s="12" t="s">
        <v>91</v>
      </c>
      <c r="I958" s="12" t="s">
        <v>821</v>
      </c>
      <c r="J958" s="12">
        <v>1</v>
      </c>
      <c r="K958" s="12">
        <v>0.2</v>
      </c>
      <c r="L958" s="13">
        <v>2.5893000000000006</v>
      </c>
      <c r="M958" s="12">
        <f>Table1[[#This Row],[Sales]]*Table1[[#This Row],[Discount]]</f>
        <v>5.918400000000001</v>
      </c>
      <c r="N958" s="12">
        <v>29.592000000000002</v>
      </c>
      <c r="O958" s="12">
        <f>Table1[[#This Row],[Quantity]]*$N$1</f>
        <v>150</v>
      </c>
      <c r="P958" s="12" t="str" cm="1">
        <f t="array" ref="P958">_xlfn.IFS(Table1[[#This Row],[New_Sales]]&gt;=2000,"A",Table1[[#This Row],[New_Sales]]&gt;=1000,"B",Table1[[#This Row],[New_Sales]]&gt;=500,"C",Table1[[#This Row],[New_Sales]]&gt;=100,"D",Table1[[#This Row],[New_Sales]]&lt;100,"E")</f>
        <v>D</v>
      </c>
    </row>
    <row r="959" spans="1:16">
      <c r="A959" s="12">
        <v>958</v>
      </c>
      <c r="B959" s="12" t="s">
        <v>66</v>
      </c>
      <c r="C959" s="12" t="s">
        <v>67</v>
      </c>
      <c r="D959" s="12" t="s">
        <v>173</v>
      </c>
      <c r="E959" s="12" t="s">
        <v>76</v>
      </c>
      <c r="F959" s="12" t="s">
        <v>77</v>
      </c>
      <c r="G959" s="12" t="str">
        <f>VLOOKUP(Table1[[#This Row],[Category]],Code!$C$2:$D$5,2,0)</f>
        <v>O-102</v>
      </c>
      <c r="H959" s="12" t="s">
        <v>93</v>
      </c>
      <c r="I959" s="12" t="s">
        <v>875</v>
      </c>
      <c r="J959" s="12">
        <v>2</v>
      </c>
      <c r="K959" s="12">
        <v>0.7</v>
      </c>
      <c r="L959" s="13">
        <v>-3.1679999999999993</v>
      </c>
      <c r="M959" s="12">
        <f>Table1[[#This Row],[Sales]]*Table1[[#This Row],[Discount]]</f>
        <v>3.3264000000000005</v>
      </c>
      <c r="N959" s="12">
        <v>4.7520000000000007</v>
      </c>
      <c r="O959" s="12">
        <f>Table1[[#This Row],[Quantity]]*$N$1</f>
        <v>300</v>
      </c>
      <c r="P959" s="12" t="str" cm="1">
        <f t="array" ref="P959">_xlfn.IFS(Table1[[#This Row],[New_Sales]]&gt;=2000,"A",Table1[[#This Row],[New_Sales]]&gt;=1000,"B",Table1[[#This Row],[New_Sales]]&gt;=500,"C",Table1[[#This Row],[New_Sales]]&gt;=100,"D",Table1[[#This Row],[New_Sales]]&lt;100,"E")</f>
        <v>D</v>
      </c>
    </row>
    <row r="960" spans="1:16">
      <c r="A960" s="12">
        <v>959</v>
      </c>
      <c r="B960" s="12" t="s">
        <v>66</v>
      </c>
      <c r="C960" s="12" t="s">
        <v>67</v>
      </c>
      <c r="D960" s="12" t="s">
        <v>173</v>
      </c>
      <c r="E960" s="12" t="s">
        <v>76</v>
      </c>
      <c r="F960" s="12" t="s">
        <v>77</v>
      </c>
      <c r="G960" s="12" t="str">
        <f>VLOOKUP(Table1[[#This Row],[Category]],Code!$C$2:$D$5,2,0)</f>
        <v>O-102</v>
      </c>
      <c r="H960" s="12" t="s">
        <v>100</v>
      </c>
      <c r="I960" s="12" t="s">
        <v>876</v>
      </c>
      <c r="J960" s="12">
        <v>3</v>
      </c>
      <c r="K960" s="12">
        <v>0.2</v>
      </c>
      <c r="L960" s="13">
        <v>5.6375999999999999</v>
      </c>
      <c r="M960" s="12">
        <f>Table1[[#This Row],[Sales]]*Table1[[#This Row],[Discount]]</f>
        <v>3.1104000000000007</v>
      </c>
      <c r="N960" s="12">
        <v>15.552000000000003</v>
      </c>
      <c r="O960" s="12">
        <f>Table1[[#This Row],[Quantity]]*$N$1</f>
        <v>450</v>
      </c>
      <c r="P960" s="12" t="str" cm="1">
        <f t="array" ref="P960">_xlfn.IFS(Table1[[#This Row],[New_Sales]]&gt;=2000,"A",Table1[[#This Row],[New_Sales]]&gt;=1000,"B",Table1[[#This Row],[New_Sales]]&gt;=500,"C",Table1[[#This Row],[New_Sales]]&gt;=100,"D",Table1[[#This Row],[New_Sales]]&lt;100,"E")</f>
        <v>D</v>
      </c>
    </row>
    <row r="961" spans="1:16">
      <c r="A961" s="12">
        <v>960</v>
      </c>
      <c r="B961" s="12" t="s">
        <v>454</v>
      </c>
      <c r="C961" s="12" t="s">
        <v>67</v>
      </c>
      <c r="D961" s="12" t="s">
        <v>75</v>
      </c>
      <c r="E961" s="12" t="s">
        <v>76</v>
      </c>
      <c r="F961" s="12" t="s">
        <v>70</v>
      </c>
      <c r="G961" s="12" t="str">
        <f>VLOOKUP(Table1[[#This Row],[Category]],Code!$C$2:$D$5,2,0)</f>
        <v>F-101</v>
      </c>
      <c r="H961" s="12" t="s">
        <v>86</v>
      </c>
      <c r="I961" s="12" t="s">
        <v>877</v>
      </c>
      <c r="J961" s="12">
        <v>2</v>
      </c>
      <c r="K961" s="12">
        <v>0</v>
      </c>
      <c r="L961" s="13">
        <v>53.195999999999998</v>
      </c>
      <c r="M961" s="12">
        <f>Table1[[#This Row],[Sales]]*Table1[[#This Row],[Discount]]</f>
        <v>0</v>
      </c>
      <c r="N961" s="12">
        <v>204.6</v>
      </c>
      <c r="O961" s="12">
        <f>Table1[[#This Row],[Quantity]]*$N$1</f>
        <v>300</v>
      </c>
      <c r="P961" s="12" t="str" cm="1">
        <f t="array" ref="P961">_xlfn.IFS(Table1[[#This Row],[New_Sales]]&gt;=2000,"A",Table1[[#This Row],[New_Sales]]&gt;=1000,"B",Table1[[#This Row],[New_Sales]]&gt;=500,"C",Table1[[#This Row],[New_Sales]]&gt;=100,"D",Table1[[#This Row],[New_Sales]]&lt;100,"E")</f>
        <v>D</v>
      </c>
    </row>
    <row r="962" spans="1:16">
      <c r="A962" s="12">
        <v>961</v>
      </c>
      <c r="B962" s="12" t="s">
        <v>80</v>
      </c>
      <c r="C962" s="12" t="s">
        <v>74</v>
      </c>
      <c r="D962" s="12" t="s">
        <v>75</v>
      </c>
      <c r="E962" s="12" t="s">
        <v>76</v>
      </c>
      <c r="F962" s="12" t="s">
        <v>70</v>
      </c>
      <c r="G962" s="12" t="str">
        <f>VLOOKUP(Table1[[#This Row],[Category]],Code!$C$2:$D$5,2,0)</f>
        <v>F-101</v>
      </c>
      <c r="H962" s="12" t="s">
        <v>72</v>
      </c>
      <c r="I962" s="12" t="s">
        <v>354</v>
      </c>
      <c r="J962" s="12">
        <v>2</v>
      </c>
      <c r="K962" s="12">
        <v>0.2</v>
      </c>
      <c r="L962" s="13">
        <v>28.137200000000007</v>
      </c>
      <c r="M962" s="12">
        <f>Table1[[#This Row],[Sales]]*Table1[[#This Row],[Discount]]</f>
        <v>64.313599999999994</v>
      </c>
      <c r="N962" s="12">
        <v>321.56799999999998</v>
      </c>
      <c r="O962" s="12">
        <f>Table1[[#This Row],[Quantity]]*$N$1</f>
        <v>300</v>
      </c>
      <c r="P962" s="12" t="str" cm="1">
        <f t="array" ref="P962">_xlfn.IFS(Table1[[#This Row],[New_Sales]]&gt;=2000,"A",Table1[[#This Row],[New_Sales]]&gt;=1000,"B",Table1[[#This Row],[New_Sales]]&gt;=500,"C",Table1[[#This Row],[New_Sales]]&gt;=100,"D",Table1[[#This Row],[New_Sales]]&lt;100,"E")</f>
        <v>D</v>
      </c>
    </row>
    <row r="963" spans="1:16">
      <c r="A963" s="12">
        <v>962</v>
      </c>
      <c r="B963" s="12" t="s">
        <v>80</v>
      </c>
      <c r="C963" s="12" t="s">
        <v>104</v>
      </c>
      <c r="D963" s="12" t="s">
        <v>571</v>
      </c>
      <c r="E963" s="12" t="s">
        <v>69</v>
      </c>
      <c r="F963" s="12" t="s">
        <v>77</v>
      </c>
      <c r="G963" s="12" t="str">
        <f>VLOOKUP(Table1[[#This Row],[Category]],Code!$C$2:$D$5,2,0)</f>
        <v>O-102</v>
      </c>
      <c r="H963" s="12" t="s">
        <v>93</v>
      </c>
      <c r="I963" s="12" t="s">
        <v>878</v>
      </c>
      <c r="J963" s="12">
        <v>2</v>
      </c>
      <c r="K963" s="12">
        <v>0</v>
      </c>
      <c r="L963" s="13">
        <v>3.0575999999999999</v>
      </c>
      <c r="M963" s="12">
        <f>Table1[[#This Row],[Sales]]*Table1[[#This Row],[Discount]]</f>
        <v>0</v>
      </c>
      <c r="N963" s="12">
        <v>6.24</v>
      </c>
      <c r="O963" s="12">
        <f>Table1[[#This Row],[Quantity]]*$N$1</f>
        <v>300</v>
      </c>
      <c r="P963" s="12" t="str" cm="1">
        <f t="array" ref="P963">_xlfn.IFS(Table1[[#This Row],[New_Sales]]&gt;=2000,"A",Table1[[#This Row],[New_Sales]]&gt;=1000,"B",Table1[[#This Row],[New_Sales]]&gt;=500,"C",Table1[[#This Row],[New_Sales]]&gt;=100,"D",Table1[[#This Row],[New_Sales]]&lt;100,"E")</f>
        <v>D</v>
      </c>
    </row>
    <row r="964" spans="1:16">
      <c r="A964" s="12">
        <v>963</v>
      </c>
      <c r="B964" s="12" t="s">
        <v>134</v>
      </c>
      <c r="C964" s="12" t="s">
        <v>74</v>
      </c>
      <c r="D964" s="12" t="s">
        <v>75</v>
      </c>
      <c r="E964" s="12" t="s">
        <v>76</v>
      </c>
      <c r="F964" s="12" t="s">
        <v>77</v>
      </c>
      <c r="G964" s="12" t="str">
        <f>VLOOKUP(Table1[[#This Row],[Category]],Code!$C$2:$D$5,2,0)</f>
        <v>O-102</v>
      </c>
      <c r="H964" s="12" t="s">
        <v>128</v>
      </c>
      <c r="I964" s="12" t="s">
        <v>601</v>
      </c>
      <c r="J964" s="12">
        <v>2</v>
      </c>
      <c r="K964" s="12">
        <v>0</v>
      </c>
      <c r="L964" s="13">
        <v>10.94</v>
      </c>
      <c r="M964" s="12">
        <f>Table1[[#This Row],[Sales]]*Table1[[#This Row],[Discount]]</f>
        <v>0</v>
      </c>
      <c r="N964" s="12">
        <v>21.88</v>
      </c>
      <c r="O964" s="12">
        <f>Table1[[#This Row],[Quantity]]*$N$1</f>
        <v>300</v>
      </c>
      <c r="P964" s="12" t="str" cm="1">
        <f t="array" ref="P964">_xlfn.IFS(Table1[[#This Row],[New_Sales]]&gt;=2000,"A",Table1[[#This Row],[New_Sales]]&gt;=1000,"B",Table1[[#This Row],[New_Sales]]&gt;=500,"C",Table1[[#This Row],[New_Sales]]&gt;=100,"D",Table1[[#This Row],[New_Sales]]&lt;100,"E")</f>
        <v>D</v>
      </c>
    </row>
    <row r="965" spans="1:16">
      <c r="A965" s="12">
        <v>964</v>
      </c>
      <c r="B965" s="12" t="s">
        <v>66</v>
      </c>
      <c r="C965" s="12" t="s">
        <v>67</v>
      </c>
      <c r="D965" s="12" t="s">
        <v>81</v>
      </c>
      <c r="E965" s="12" t="s">
        <v>69</v>
      </c>
      <c r="F965" s="12" t="s">
        <v>77</v>
      </c>
      <c r="G965" s="12" t="str">
        <f>VLOOKUP(Table1[[#This Row],[Category]],Code!$C$2:$D$5,2,0)</f>
        <v>O-102</v>
      </c>
      <c r="H965" s="12" t="s">
        <v>78</v>
      </c>
      <c r="I965" s="12" t="s">
        <v>879</v>
      </c>
      <c r="J965" s="12">
        <v>2</v>
      </c>
      <c r="K965" s="12">
        <v>0.2</v>
      </c>
      <c r="L965" s="13">
        <v>1.6704000000000001</v>
      </c>
      <c r="M965" s="12">
        <f>Table1[[#This Row],[Sales]]*Table1[[#This Row],[Discount]]</f>
        <v>0.92159999999999997</v>
      </c>
      <c r="N965" s="12">
        <v>4.6079999999999997</v>
      </c>
      <c r="O965" s="12">
        <f>Table1[[#This Row],[Quantity]]*$N$1</f>
        <v>300</v>
      </c>
      <c r="P965" s="12" t="str" cm="1">
        <f t="array" ref="P965">_xlfn.IFS(Table1[[#This Row],[New_Sales]]&gt;=2000,"A",Table1[[#This Row],[New_Sales]]&gt;=1000,"B",Table1[[#This Row],[New_Sales]]&gt;=500,"C",Table1[[#This Row],[New_Sales]]&gt;=100,"D",Table1[[#This Row],[New_Sales]]&lt;100,"E")</f>
        <v>D</v>
      </c>
    </row>
    <row r="966" spans="1:16">
      <c r="A966" s="12">
        <v>965</v>
      </c>
      <c r="B966" s="12" t="s">
        <v>134</v>
      </c>
      <c r="C966" s="12" t="s">
        <v>104</v>
      </c>
      <c r="D966" s="12" t="s">
        <v>158</v>
      </c>
      <c r="E966" s="12" t="s">
        <v>120</v>
      </c>
      <c r="F966" s="12" t="s">
        <v>77</v>
      </c>
      <c r="G966" s="12" t="str">
        <f>VLOOKUP(Table1[[#This Row],[Category]],Code!$C$2:$D$5,2,0)</f>
        <v>O-102</v>
      </c>
      <c r="H966" s="12" t="s">
        <v>78</v>
      </c>
      <c r="I966" s="12" t="s">
        <v>880</v>
      </c>
      <c r="J966" s="12">
        <v>2</v>
      </c>
      <c r="K966" s="12">
        <v>0</v>
      </c>
      <c r="L966" s="13">
        <v>4.8117999999999999</v>
      </c>
      <c r="M966" s="12">
        <f>Table1[[#This Row],[Sales]]*Table1[[#This Row],[Discount]]</f>
        <v>0</v>
      </c>
      <c r="N966" s="12">
        <v>9.82</v>
      </c>
      <c r="O966" s="12">
        <f>Table1[[#This Row],[Quantity]]*$N$1</f>
        <v>300</v>
      </c>
      <c r="P966" s="12" t="str" cm="1">
        <f t="array" ref="P966">_xlfn.IFS(Table1[[#This Row],[New_Sales]]&gt;=2000,"A",Table1[[#This Row],[New_Sales]]&gt;=1000,"B",Table1[[#This Row],[New_Sales]]&gt;=500,"C",Table1[[#This Row],[New_Sales]]&gt;=100,"D",Table1[[#This Row],[New_Sales]]&lt;100,"E")</f>
        <v>D</v>
      </c>
    </row>
    <row r="967" spans="1:16">
      <c r="A967" s="12">
        <v>966</v>
      </c>
      <c r="B967" s="12" t="s">
        <v>134</v>
      </c>
      <c r="C967" s="12" t="s">
        <v>104</v>
      </c>
      <c r="D967" s="12" t="s">
        <v>158</v>
      </c>
      <c r="E967" s="12" t="s">
        <v>120</v>
      </c>
      <c r="F967" s="12" t="s">
        <v>77</v>
      </c>
      <c r="G967" s="12" t="str">
        <f>VLOOKUP(Table1[[#This Row],[Category]],Code!$C$2:$D$5,2,0)</f>
        <v>O-102</v>
      </c>
      <c r="H967" s="12" t="s">
        <v>88</v>
      </c>
      <c r="I967" s="12" t="s">
        <v>501</v>
      </c>
      <c r="J967" s="12">
        <v>3</v>
      </c>
      <c r="K967" s="12">
        <v>0</v>
      </c>
      <c r="L967" s="13">
        <v>9.7118999999999982</v>
      </c>
      <c r="M967" s="12">
        <f>Table1[[#This Row],[Sales]]*Table1[[#This Row],[Discount]]</f>
        <v>0</v>
      </c>
      <c r="N967" s="12">
        <v>35.97</v>
      </c>
      <c r="O967" s="12">
        <f>Table1[[#This Row],[Quantity]]*$N$1</f>
        <v>450</v>
      </c>
      <c r="P967" s="12" t="str" cm="1">
        <f t="array" ref="P967">_xlfn.IFS(Table1[[#This Row],[New_Sales]]&gt;=2000,"A",Table1[[#This Row],[New_Sales]]&gt;=1000,"B",Table1[[#This Row],[New_Sales]]&gt;=500,"C",Table1[[#This Row],[New_Sales]]&gt;=100,"D",Table1[[#This Row],[New_Sales]]&lt;100,"E")</f>
        <v>D</v>
      </c>
    </row>
    <row r="968" spans="1:16">
      <c r="A968" s="12">
        <v>967</v>
      </c>
      <c r="B968" s="12" t="s">
        <v>134</v>
      </c>
      <c r="C968" s="12" t="s">
        <v>104</v>
      </c>
      <c r="D968" s="12" t="s">
        <v>158</v>
      </c>
      <c r="E968" s="12" t="s">
        <v>120</v>
      </c>
      <c r="F968" s="12" t="s">
        <v>77</v>
      </c>
      <c r="G968" s="12" t="str">
        <f>VLOOKUP(Table1[[#This Row],[Category]],Code!$C$2:$D$5,2,0)</f>
        <v>O-102</v>
      </c>
      <c r="H968" s="12" t="s">
        <v>100</v>
      </c>
      <c r="I968" s="12" t="s">
        <v>881</v>
      </c>
      <c r="J968" s="12">
        <v>2</v>
      </c>
      <c r="K968" s="12">
        <v>0</v>
      </c>
      <c r="L968" s="13">
        <v>6.2208000000000006</v>
      </c>
      <c r="M968" s="12">
        <f>Table1[[#This Row],[Sales]]*Table1[[#This Row],[Discount]]</f>
        <v>0</v>
      </c>
      <c r="N968" s="12">
        <v>12.96</v>
      </c>
      <c r="O968" s="12">
        <f>Table1[[#This Row],[Quantity]]*$N$1</f>
        <v>300</v>
      </c>
      <c r="P968" s="12" t="str" cm="1">
        <f t="array" ref="P968">_xlfn.IFS(Table1[[#This Row],[New_Sales]]&gt;=2000,"A",Table1[[#This Row],[New_Sales]]&gt;=1000,"B",Table1[[#This Row],[New_Sales]]&gt;=500,"C",Table1[[#This Row],[New_Sales]]&gt;=100,"D",Table1[[#This Row],[New_Sales]]&lt;100,"E")</f>
        <v>D</v>
      </c>
    </row>
    <row r="969" spans="1:16">
      <c r="A969" s="12">
        <v>968</v>
      </c>
      <c r="B969" s="12" t="s">
        <v>134</v>
      </c>
      <c r="C969" s="12" t="s">
        <v>104</v>
      </c>
      <c r="D969" s="12" t="s">
        <v>158</v>
      </c>
      <c r="E969" s="12" t="s">
        <v>120</v>
      </c>
      <c r="F969" s="12" t="s">
        <v>77</v>
      </c>
      <c r="G969" s="12" t="str">
        <f>VLOOKUP(Table1[[#This Row],[Category]],Code!$C$2:$D$5,2,0)</f>
        <v>O-102</v>
      </c>
      <c r="H969" s="12" t="s">
        <v>100</v>
      </c>
      <c r="I969" s="12" t="s">
        <v>882</v>
      </c>
      <c r="J969" s="12">
        <v>4</v>
      </c>
      <c r="K969" s="12">
        <v>0</v>
      </c>
      <c r="L969" s="13">
        <v>91.967999999999989</v>
      </c>
      <c r="M969" s="12">
        <f>Table1[[#This Row],[Sales]]*Table1[[#This Row],[Discount]]</f>
        <v>0</v>
      </c>
      <c r="N969" s="12">
        <v>191.6</v>
      </c>
      <c r="O969" s="12">
        <f>Table1[[#This Row],[Quantity]]*$N$1</f>
        <v>600</v>
      </c>
      <c r="P969" s="12" t="str" cm="1">
        <f t="array" ref="P969">_xlfn.IFS(Table1[[#This Row],[New_Sales]]&gt;=2000,"A",Table1[[#This Row],[New_Sales]]&gt;=1000,"B",Table1[[#This Row],[New_Sales]]&gt;=500,"C",Table1[[#This Row],[New_Sales]]&gt;=100,"D",Table1[[#This Row],[New_Sales]]&lt;100,"E")</f>
        <v>C</v>
      </c>
    </row>
    <row r="970" spans="1:16">
      <c r="A970" s="12">
        <v>969</v>
      </c>
      <c r="B970" s="12" t="s">
        <v>134</v>
      </c>
      <c r="C970" s="12" t="s">
        <v>104</v>
      </c>
      <c r="D970" s="12" t="s">
        <v>158</v>
      </c>
      <c r="E970" s="12" t="s">
        <v>120</v>
      </c>
      <c r="F970" s="12" t="s">
        <v>77</v>
      </c>
      <c r="G970" s="12" t="str">
        <f>VLOOKUP(Table1[[#This Row],[Category]],Code!$C$2:$D$5,2,0)</f>
        <v>O-102</v>
      </c>
      <c r="H970" s="12" t="s">
        <v>78</v>
      </c>
      <c r="I970" s="12" t="s">
        <v>879</v>
      </c>
      <c r="J970" s="12">
        <v>3</v>
      </c>
      <c r="K970" s="12">
        <v>0</v>
      </c>
      <c r="L970" s="13">
        <v>4.2336</v>
      </c>
      <c r="M970" s="12">
        <f>Table1[[#This Row],[Sales]]*Table1[[#This Row],[Discount]]</f>
        <v>0</v>
      </c>
      <c r="N970" s="12">
        <v>8.64</v>
      </c>
      <c r="O970" s="12">
        <f>Table1[[#This Row],[Quantity]]*$N$1</f>
        <v>450</v>
      </c>
      <c r="P970" s="12" t="str" cm="1">
        <f t="array" ref="P970">_xlfn.IFS(Table1[[#This Row],[New_Sales]]&gt;=2000,"A",Table1[[#This Row],[New_Sales]]&gt;=1000,"B",Table1[[#This Row],[New_Sales]]&gt;=500,"C",Table1[[#This Row],[New_Sales]]&gt;=100,"D",Table1[[#This Row],[New_Sales]]&lt;100,"E")</f>
        <v>D</v>
      </c>
    </row>
    <row r="971" spans="1:16">
      <c r="A971" s="12">
        <v>970</v>
      </c>
      <c r="B971" s="12" t="s">
        <v>134</v>
      </c>
      <c r="C971" s="12" t="s">
        <v>104</v>
      </c>
      <c r="D971" s="12" t="s">
        <v>158</v>
      </c>
      <c r="E971" s="12" t="s">
        <v>120</v>
      </c>
      <c r="F971" s="12" t="s">
        <v>77</v>
      </c>
      <c r="G971" s="12" t="str">
        <f>VLOOKUP(Table1[[#This Row],[Category]],Code!$C$2:$D$5,2,0)</f>
        <v>O-102</v>
      </c>
      <c r="H971" s="12" t="s">
        <v>84</v>
      </c>
      <c r="I971" s="12" t="s">
        <v>883</v>
      </c>
      <c r="J971" s="12">
        <v>3</v>
      </c>
      <c r="K971" s="12">
        <v>0</v>
      </c>
      <c r="L971" s="13">
        <v>0</v>
      </c>
      <c r="M971" s="12">
        <f>Table1[[#This Row],[Sales]]*Table1[[#This Row],[Discount]]</f>
        <v>0</v>
      </c>
      <c r="N971" s="12">
        <v>501.81000000000006</v>
      </c>
      <c r="O971" s="12">
        <f>Table1[[#This Row],[Quantity]]*$N$1</f>
        <v>450</v>
      </c>
      <c r="P971" s="12" t="str" cm="1">
        <f t="array" ref="P971">_xlfn.IFS(Table1[[#This Row],[New_Sales]]&gt;=2000,"A",Table1[[#This Row],[New_Sales]]&gt;=1000,"B",Table1[[#This Row],[New_Sales]]&gt;=500,"C",Table1[[#This Row],[New_Sales]]&gt;=100,"D",Table1[[#This Row],[New_Sales]]&lt;100,"E")</f>
        <v>D</v>
      </c>
    </row>
    <row r="972" spans="1:16">
      <c r="A972" s="12">
        <v>971</v>
      </c>
      <c r="B972" s="12" t="s">
        <v>66</v>
      </c>
      <c r="C972" s="12" t="s">
        <v>67</v>
      </c>
      <c r="D972" s="12" t="s">
        <v>119</v>
      </c>
      <c r="E972" s="12" t="s">
        <v>120</v>
      </c>
      <c r="F972" s="12" t="s">
        <v>70</v>
      </c>
      <c r="G972" s="12" t="str">
        <f>VLOOKUP(Table1[[#This Row],[Category]],Code!$C$2:$D$5,2,0)</f>
        <v>F-101</v>
      </c>
      <c r="H972" s="12" t="s">
        <v>86</v>
      </c>
      <c r="I972" s="12" t="s">
        <v>884</v>
      </c>
      <c r="J972" s="12">
        <v>6</v>
      </c>
      <c r="K972" s="12">
        <v>0.2</v>
      </c>
      <c r="L972" s="13">
        <v>28.598399999999998</v>
      </c>
      <c r="M972" s="12">
        <f>Table1[[#This Row],[Sales]]*Table1[[#This Row],[Discount]]</f>
        <v>25.420800000000003</v>
      </c>
      <c r="N972" s="12">
        <v>127.10400000000001</v>
      </c>
      <c r="O972" s="12">
        <f>Table1[[#This Row],[Quantity]]*$N$1</f>
        <v>900</v>
      </c>
      <c r="P972" s="12" t="str" cm="1">
        <f t="array" ref="P972">_xlfn.IFS(Table1[[#This Row],[New_Sales]]&gt;=2000,"A",Table1[[#This Row],[New_Sales]]&gt;=1000,"B",Table1[[#This Row],[New_Sales]]&gt;=500,"C",Table1[[#This Row],[New_Sales]]&gt;=100,"D",Table1[[#This Row],[New_Sales]]&lt;100,"E")</f>
        <v>C</v>
      </c>
    </row>
    <row r="973" spans="1:16">
      <c r="A973" s="12">
        <v>972</v>
      </c>
      <c r="B973" s="12" t="s">
        <v>66</v>
      </c>
      <c r="C973" s="12" t="s">
        <v>67</v>
      </c>
      <c r="D973" s="12" t="s">
        <v>119</v>
      </c>
      <c r="E973" s="12" t="s">
        <v>120</v>
      </c>
      <c r="F973" s="12" t="s">
        <v>90</v>
      </c>
      <c r="G973" s="12" t="str">
        <f>VLOOKUP(Table1[[#This Row],[Category]],Code!$C$2:$D$5,2,0)</f>
        <v>T-103</v>
      </c>
      <c r="H973" s="12" t="s">
        <v>91</v>
      </c>
      <c r="I973" s="12" t="s">
        <v>427</v>
      </c>
      <c r="J973" s="12">
        <v>3</v>
      </c>
      <c r="K973" s="12">
        <v>0.4</v>
      </c>
      <c r="L973" s="13">
        <v>-31.050000000000011</v>
      </c>
      <c r="M973" s="12">
        <f>Table1[[#This Row],[Sales]]*Table1[[#This Row],[Discount]]</f>
        <v>49.68</v>
      </c>
      <c r="N973" s="12">
        <v>124.19999999999999</v>
      </c>
      <c r="O973" s="12">
        <f>Table1[[#This Row],[Quantity]]*$N$1</f>
        <v>450</v>
      </c>
      <c r="P973" s="12" t="str" cm="1">
        <f t="array" ref="P973">_xlfn.IFS(Table1[[#This Row],[New_Sales]]&gt;=2000,"A",Table1[[#This Row],[New_Sales]]&gt;=1000,"B",Table1[[#This Row],[New_Sales]]&gt;=500,"C",Table1[[#This Row],[New_Sales]]&gt;=100,"D",Table1[[#This Row],[New_Sales]]&lt;100,"E")</f>
        <v>D</v>
      </c>
    </row>
    <row r="974" spans="1:16">
      <c r="A974" s="12">
        <v>973</v>
      </c>
      <c r="B974" s="12" t="s">
        <v>66</v>
      </c>
      <c r="C974" s="12" t="s">
        <v>67</v>
      </c>
      <c r="D974" s="12" t="s">
        <v>119</v>
      </c>
      <c r="E974" s="12" t="s">
        <v>120</v>
      </c>
      <c r="F974" s="12" t="s">
        <v>77</v>
      </c>
      <c r="G974" s="12" t="str">
        <f>VLOOKUP(Table1[[#This Row],[Category]],Code!$C$2:$D$5,2,0)</f>
        <v>O-102</v>
      </c>
      <c r="H974" s="12" t="s">
        <v>93</v>
      </c>
      <c r="I974" s="12" t="s">
        <v>716</v>
      </c>
      <c r="J974" s="12">
        <v>2</v>
      </c>
      <c r="K974" s="12">
        <v>0.7</v>
      </c>
      <c r="L974" s="13">
        <v>-13.6312</v>
      </c>
      <c r="M974" s="12">
        <f>Table1[[#This Row],[Sales]]*Table1[[#This Row],[Discount]]</f>
        <v>13.011600000000003</v>
      </c>
      <c r="N974" s="12">
        <v>18.588000000000005</v>
      </c>
      <c r="O974" s="12">
        <f>Table1[[#This Row],[Quantity]]*$N$1</f>
        <v>300</v>
      </c>
      <c r="P974" s="12" t="str" cm="1">
        <f t="array" ref="P974">_xlfn.IFS(Table1[[#This Row],[New_Sales]]&gt;=2000,"A",Table1[[#This Row],[New_Sales]]&gt;=1000,"B",Table1[[#This Row],[New_Sales]]&gt;=500,"C",Table1[[#This Row],[New_Sales]]&gt;=100,"D",Table1[[#This Row],[New_Sales]]&lt;100,"E")</f>
        <v>D</v>
      </c>
    </row>
    <row r="975" spans="1:16">
      <c r="A975" s="12">
        <v>974</v>
      </c>
      <c r="B975" s="12" t="s">
        <v>66</v>
      </c>
      <c r="C975" s="12" t="s">
        <v>67</v>
      </c>
      <c r="D975" s="12" t="s">
        <v>119</v>
      </c>
      <c r="E975" s="12" t="s">
        <v>120</v>
      </c>
      <c r="F975" s="12" t="s">
        <v>77</v>
      </c>
      <c r="G975" s="12" t="str">
        <f>VLOOKUP(Table1[[#This Row],[Category]],Code!$C$2:$D$5,2,0)</f>
        <v>O-102</v>
      </c>
      <c r="H975" s="12" t="s">
        <v>78</v>
      </c>
      <c r="I975" s="12" t="s">
        <v>425</v>
      </c>
      <c r="J975" s="12">
        <v>3</v>
      </c>
      <c r="K975" s="12">
        <v>0.2</v>
      </c>
      <c r="L975" s="13">
        <v>10.149299999999997</v>
      </c>
      <c r="M975" s="12">
        <f>Table1[[#This Row],[Sales]]*Table1[[#This Row],[Discount]]</f>
        <v>6.0144000000000011</v>
      </c>
      <c r="N975" s="12">
        <v>30.072000000000003</v>
      </c>
      <c r="O975" s="12">
        <f>Table1[[#This Row],[Quantity]]*$N$1</f>
        <v>450</v>
      </c>
      <c r="P975" s="12" t="str" cm="1">
        <f t="array" ref="P975">_xlfn.IFS(Table1[[#This Row],[New_Sales]]&gt;=2000,"A",Table1[[#This Row],[New_Sales]]&gt;=1000,"B",Table1[[#This Row],[New_Sales]]&gt;=500,"C",Table1[[#This Row],[New_Sales]]&gt;=100,"D",Table1[[#This Row],[New_Sales]]&lt;100,"E")</f>
        <v>D</v>
      </c>
    </row>
    <row r="976" spans="1:16">
      <c r="A976" s="12">
        <v>975</v>
      </c>
      <c r="B976" s="12" t="s">
        <v>66</v>
      </c>
      <c r="C976" s="12" t="s">
        <v>104</v>
      </c>
      <c r="D976" s="12" t="s">
        <v>158</v>
      </c>
      <c r="E976" s="12" t="s">
        <v>120</v>
      </c>
      <c r="F976" s="12" t="s">
        <v>90</v>
      </c>
      <c r="G976" s="12" t="str">
        <f>VLOOKUP(Table1[[#This Row],[Category]],Code!$C$2:$D$5,2,0)</f>
        <v>T-103</v>
      </c>
      <c r="H976" s="12" t="s">
        <v>91</v>
      </c>
      <c r="I976" s="12" t="s">
        <v>596</v>
      </c>
      <c r="J976" s="12">
        <v>7</v>
      </c>
      <c r="K976" s="12">
        <v>0</v>
      </c>
      <c r="L976" s="13">
        <v>3.2186000000000092</v>
      </c>
      <c r="M976" s="12">
        <f>Table1[[#This Row],[Sales]]*Table1[[#This Row],[Discount]]</f>
        <v>0</v>
      </c>
      <c r="N976" s="12">
        <v>160.92999999999998</v>
      </c>
      <c r="O976" s="12">
        <f>Table1[[#This Row],[Quantity]]*$N$1</f>
        <v>1050</v>
      </c>
      <c r="P976" s="12" t="str" cm="1">
        <f t="array" ref="P976">_xlfn.IFS(Table1[[#This Row],[New_Sales]]&gt;=2000,"A",Table1[[#This Row],[New_Sales]]&gt;=1000,"B",Table1[[#This Row],[New_Sales]]&gt;=500,"C",Table1[[#This Row],[New_Sales]]&gt;=100,"D",Table1[[#This Row],[New_Sales]]&lt;100,"E")</f>
        <v>B</v>
      </c>
    </row>
    <row r="977" spans="1:16">
      <c r="A977" s="12">
        <v>976</v>
      </c>
      <c r="B977" s="12" t="s">
        <v>66</v>
      </c>
      <c r="C977" s="12" t="s">
        <v>104</v>
      </c>
      <c r="D977" s="12" t="s">
        <v>158</v>
      </c>
      <c r="E977" s="12" t="s">
        <v>120</v>
      </c>
      <c r="F977" s="12" t="s">
        <v>77</v>
      </c>
      <c r="G977" s="12" t="str">
        <f>VLOOKUP(Table1[[#This Row],[Category]],Code!$C$2:$D$5,2,0)</f>
        <v>O-102</v>
      </c>
      <c r="H977" s="12" t="s">
        <v>93</v>
      </c>
      <c r="I977" s="12" t="s">
        <v>481</v>
      </c>
      <c r="J977" s="12">
        <v>3</v>
      </c>
      <c r="K977" s="12">
        <v>0.2</v>
      </c>
      <c r="L977" s="13">
        <v>25.579799999999992</v>
      </c>
      <c r="M977" s="12">
        <f>Table1[[#This Row],[Sales]]*Table1[[#This Row],[Discount]]</f>
        <v>15.1584</v>
      </c>
      <c r="N977" s="12">
        <v>75.792000000000002</v>
      </c>
      <c r="O977" s="12">
        <f>Table1[[#This Row],[Quantity]]*$N$1</f>
        <v>450</v>
      </c>
      <c r="P977" s="12" t="str" cm="1">
        <f t="array" ref="P977">_xlfn.IFS(Table1[[#This Row],[New_Sales]]&gt;=2000,"A",Table1[[#This Row],[New_Sales]]&gt;=1000,"B",Table1[[#This Row],[New_Sales]]&gt;=500,"C",Table1[[#This Row],[New_Sales]]&gt;=100,"D",Table1[[#This Row],[New_Sales]]&lt;100,"E")</f>
        <v>D</v>
      </c>
    </row>
    <row r="978" spans="1:16">
      <c r="A978" s="12">
        <v>977</v>
      </c>
      <c r="B978" s="12" t="s">
        <v>80</v>
      </c>
      <c r="C978" s="12" t="s">
        <v>67</v>
      </c>
      <c r="D978" s="12" t="s">
        <v>205</v>
      </c>
      <c r="E978" s="12" t="s">
        <v>76</v>
      </c>
      <c r="F978" s="12" t="s">
        <v>77</v>
      </c>
      <c r="G978" s="12" t="str">
        <f>VLOOKUP(Table1[[#This Row],[Category]],Code!$C$2:$D$5,2,0)</f>
        <v>O-102</v>
      </c>
      <c r="H978" s="12" t="s">
        <v>93</v>
      </c>
      <c r="I978" s="12" t="s">
        <v>885</v>
      </c>
      <c r="J978" s="12">
        <v>2</v>
      </c>
      <c r="K978" s="12">
        <v>0.7</v>
      </c>
      <c r="L978" s="13">
        <v>-0.79200000000000004</v>
      </c>
      <c r="M978" s="12">
        <f>Table1[[#This Row],[Sales]]*Table1[[#This Row],[Discount]]</f>
        <v>0.75600000000000012</v>
      </c>
      <c r="N978" s="12">
        <v>1.0800000000000003</v>
      </c>
      <c r="O978" s="12">
        <f>Table1[[#This Row],[Quantity]]*$N$1</f>
        <v>300</v>
      </c>
      <c r="P978" s="12" t="str" cm="1">
        <f t="array" ref="P978">_xlfn.IFS(Table1[[#This Row],[New_Sales]]&gt;=2000,"A",Table1[[#This Row],[New_Sales]]&gt;=1000,"B",Table1[[#This Row],[New_Sales]]&gt;=500,"C",Table1[[#This Row],[New_Sales]]&gt;=100,"D",Table1[[#This Row],[New_Sales]]&lt;100,"E")</f>
        <v>D</v>
      </c>
    </row>
    <row r="979" spans="1:16">
      <c r="A979" s="12">
        <v>978</v>
      </c>
      <c r="B979" s="12" t="s">
        <v>134</v>
      </c>
      <c r="C979" s="12" t="s">
        <v>74</v>
      </c>
      <c r="D979" s="12" t="s">
        <v>148</v>
      </c>
      <c r="E979" s="12" t="s">
        <v>106</v>
      </c>
      <c r="F979" s="12" t="s">
        <v>90</v>
      </c>
      <c r="G979" s="12" t="str">
        <f>VLOOKUP(Table1[[#This Row],[Category]],Code!$C$2:$D$5,2,0)</f>
        <v>T-103</v>
      </c>
      <c r="H979" s="12" t="s">
        <v>277</v>
      </c>
      <c r="I979" s="12" t="s">
        <v>278</v>
      </c>
      <c r="J979" s="12">
        <v>2</v>
      </c>
      <c r="K979" s="12">
        <v>0.1</v>
      </c>
      <c r="L979" s="13">
        <v>679.99599999999964</v>
      </c>
      <c r="M979" s="12">
        <f>Table1[[#This Row],[Sales]]*Table1[[#This Row],[Discount]]</f>
        <v>305.9982</v>
      </c>
      <c r="N979" s="12">
        <v>3059.982</v>
      </c>
      <c r="O979" s="12">
        <f>Table1[[#This Row],[Quantity]]*$N$1</f>
        <v>300</v>
      </c>
      <c r="P979" s="12" t="str" cm="1">
        <f t="array" ref="P979">_xlfn.IFS(Table1[[#This Row],[New_Sales]]&gt;=2000,"A",Table1[[#This Row],[New_Sales]]&gt;=1000,"B",Table1[[#This Row],[New_Sales]]&gt;=500,"C",Table1[[#This Row],[New_Sales]]&gt;=100,"D",Table1[[#This Row],[New_Sales]]&lt;100,"E")</f>
        <v>D</v>
      </c>
    </row>
    <row r="980" spans="1:16">
      <c r="A980" s="12">
        <v>979</v>
      </c>
      <c r="B980" s="12" t="s">
        <v>134</v>
      </c>
      <c r="C980" s="12" t="s">
        <v>67</v>
      </c>
      <c r="D980" s="12" t="s">
        <v>99</v>
      </c>
      <c r="E980" s="12" t="s">
        <v>69</v>
      </c>
      <c r="F980" s="12" t="s">
        <v>77</v>
      </c>
      <c r="G980" s="12" t="str">
        <f>VLOOKUP(Table1[[#This Row],[Category]],Code!$C$2:$D$5,2,0)</f>
        <v>O-102</v>
      </c>
      <c r="H980" s="12" t="s">
        <v>93</v>
      </c>
      <c r="I980" s="12" t="s">
        <v>654</v>
      </c>
      <c r="J980" s="12">
        <v>2</v>
      </c>
      <c r="K980" s="12">
        <v>0.7</v>
      </c>
      <c r="L980" s="13">
        <v>-2.6256000000000004</v>
      </c>
      <c r="M980" s="12">
        <f>Table1[[#This Row],[Sales]]*Table1[[#This Row],[Discount]]</f>
        <v>2.2974000000000001</v>
      </c>
      <c r="N980" s="12">
        <v>3.2820000000000005</v>
      </c>
      <c r="O980" s="12">
        <f>Table1[[#This Row],[Quantity]]*$N$1</f>
        <v>300</v>
      </c>
      <c r="P980" s="12" t="str" cm="1">
        <f t="array" ref="P980">_xlfn.IFS(Table1[[#This Row],[New_Sales]]&gt;=2000,"A",Table1[[#This Row],[New_Sales]]&gt;=1000,"B",Table1[[#This Row],[New_Sales]]&gt;=500,"C",Table1[[#This Row],[New_Sales]]&gt;=100,"D",Table1[[#This Row],[New_Sales]]&lt;100,"E")</f>
        <v>D</v>
      </c>
    </row>
    <row r="981" spans="1:16">
      <c r="A981" s="12">
        <v>980</v>
      </c>
      <c r="B981" s="12" t="s">
        <v>134</v>
      </c>
      <c r="C981" s="12" t="s">
        <v>74</v>
      </c>
      <c r="D981" s="12" t="s">
        <v>153</v>
      </c>
      <c r="E981" s="12" t="s">
        <v>106</v>
      </c>
      <c r="F981" s="12" t="s">
        <v>77</v>
      </c>
      <c r="G981" s="12" t="str">
        <f>VLOOKUP(Table1[[#This Row],[Category]],Code!$C$2:$D$5,2,0)</f>
        <v>O-102</v>
      </c>
      <c r="H981" s="12" t="s">
        <v>100</v>
      </c>
      <c r="I981" s="12" t="s">
        <v>886</v>
      </c>
      <c r="J981" s="12">
        <v>3</v>
      </c>
      <c r="K981" s="12">
        <v>0</v>
      </c>
      <c r="L981" s="13">
        <v>16.669799999999999</v>
      </c>
      <c r="M981" s="12">
        <f>Table1[[#This Row],[Sales]]*Table1[[#This Row],[Discount]]</f>
        <v>0</v>
      </c>
      <c r="N981" s="12">
        <v>34.019999999999996</v>
      </c>
      <c r="O981" s="12">
        <f>Table1[[#This Row],[Quantity]]*$N$1</f>
        <v>450</v>
      </c>
      <c r="P981" s="12" t="str" cm="1">
        <f t="array" ref="P981">_xlfn.IFS(Table1[[#This Row],[New_Sales]]&gt;=2000,"A",Table1[[#This Row],[New_Sales]]&gt;=1000,"B",Table1[[#This Row],[New_Sales]]&gt;=500,"C",Table1[[#This Row],[New_Sales]]&gt;=100,"D",Table1[[#This Row],[New_Sales]]&lt;100,"E")</f>
        <v>D</v>
      </c>
    </row>
    <row r="982" spans="1:16">
      <c r="A982" s="12">
        <v>981</v>
      </c>
      <c r="B982" s="12" t="s">
        <v>80</v>
      </c>
      <c r="C982" s="12" t="s">
        <v>67</v>
      </c>
      <c r="D982" s="12" t="s">
        <v>158</v>
      </c>
      <c r="E982" s="12" t="s">
        <v>120</v>
      </c>
      <c r="F982" s="12" t="s">
        <v>70</v>
      </c>
      <c r="G982" s="12" t="str">
        <f>VLOOKUP(Table1[[#This Row],[Category]],Code!$C$2:$D$5,2,0)</f>
        <v>F-101</v>
      </c>
      <c r="H982" s="12" t="s">
        <v>72</v>
      </c>
      <c r="I982" s="12" t="s">
        <v>771</v>
      </c>
      <c r="J982" s="12">
        <v>6</v>
      </c>
      <c r="K982" s="12">
        <v>0.1</v>
      </c>
      <c r="L982" s="13">
        <v>93.223199999999977</v>
      </c>
      <c r="M982" s="12">
        <f>Table1[[#This Row],[Sales]]*Table1[[#This Row],[Discount]]</f>
        <v>59.929200000000009</v>
      </c>
      <c r="N982" s="12">
        <v>599.29200000000003</v>
      </c>
      <c r="O982" s="12">
        <f>Table1[[#This Row],[Quantity]]*$N$1</f>
        <v>900</v>
      </c>
      <c r="P982" s="12" t="str" cm="1">
        <f t="array" ref="P982">_xlfn.IFS(Table1[[#This Row],[New_Sales]]&gt;=2000,"A",Table1[[#This Row],[New_Sales]]&gt;=1000,"B",Table1[[#This Row],[New_Sales]]&gt;=500,"C",Table1[[#This Row],[New_Sales]]&gt;=100,"D",Table1[[#This Row],[New_Sales]]&lt;100,"E")</f>
        <v>C</v>
      </c>
    </row>
    <row r="983" spans="1:16">
      <c r="A983" s="12">
        <v>982</v>
      </c>
      <c r="B983" s="12" t="s">
        <v>66</v>
      </c>
      <c r="C983" s="12" t="s">
        <v>67</v>
      </c>
      <c r="D983" s="12" t="s">
        <v>214</v>
      </c>
      <c r="E983" s="12" t="s">
        <v>76</v>
      </c>
      <c r="F983" s="12" t="s">
        <v>77</v>
      </c>
      <c r="G983" s="12" t="str">
        <f>VLOOKUP(Table1[[#This Row],[Category]],Code!$C$2:$D$5,2,0)</f>
        <v>O-102</v>
      </c>
      <c r="H983" s="12" t="s">
        <v>88</v>
      </c>
      <c r="I983" s="12" t="s">
        <v>887</v>
      </c>
      <c r="J983" s="12">
        <v>1</v>
      </c>
      <c r="K983" s="12">
        <v>0.2</v>
      </c>
      <c r="L983" s="13">
        <v>0.80559999999999987</v>
      </c>
      <c r="M983" s="12">
        <f>Table1[[#This Row],[Sales]]*Table1[[#This Row],[Discount]]</f>
        <v>0.67840000000000011</v>
      </c>
      <c r="N983" s="12">
        <v>3.3920000000000003</v>
      </c>
      <c r="O983" s="12">
        <f>Table1[[#This Row],[Quantity]]*$N$1</f>
        <v>150</v>
      </c>
      <c r="P983" s="12" t="str" cm="1">
        <f t="array" ref="P983">_xlfn.IFS(Table1[[#This Row],[New_Sales]]&gt;=2000,"A",Table1[[#This Row],[New_Sales]]&gt;=1000,"B",Table1[[#This Row],[New_Sales]]&gt;=500,"C",Table1[[#This Row],[New_Sales]]&gt;=100,"D",Table1[[#This Row],[New_Sales]]&lt;100,"E")</f>
        <v>D</v>
      </c>
    </row>
    <row r="984" spans="1:16">
      <c r="A984" s="12">
        <v>983</v>
      </c>
      <c r="B984" s="12" t="s">
        <v>66</v>
      </c>
      <c r="C984" s="12" t="s">
        <v>67</v>
      </c>
      <c r="D984" s="12" t="s">
        <v>214</v>
      </c>
      <c r="E984" s="12" t="s">
        <v>76</v>
      </c>
      <c r="F984" s="12" t="s">
        <v>90</v>
      </c>
      <c r="G984" s="12" t="str">
        <f>VLOOKUP(Table1[[#This Row],[Category]],Code!$C$2:$D$5,2,0)</f>
        <v>T-103</v>
      </c>
      <c r="H984" s="12" t="s">
        <v>91</v>
      </c>
      <c r="I984" s="12" t="s">
        <v>888</v>
      </c>
      <c r="J984" s="12">
        <v>2</v>
      </c>
      <c r="K984" s="12">
        <v>0.2</v>
      </c>
      <c r="L984" s="13">
        <v>55.998400000000032</v>
      </c>
      <c r="M984" s="12">
        <f>Table1[[#This Row],[Sales]]*Table1[[#This Row],[Discount]]</f>
        <v>111.99680000000001</v>
      </c>
      <c r="N984" s="12">
        <v>559.98400000000004</v>
      </c>
      <c r="O984" s="12">
        <f>Table1[[#This Row],[Quantity]]*$N$1</f>
        <v>300</v>
      </c>
      <c r="P984" s="12" t="str" cm="1">
        <f t="array" ref="P984">_xlfn.IFS(Table1[[#This Row],[New_Sales]]&gt;=2000,"A",Table1[[#This Row],[New_Sales]]&gt;=1000,"B",Table1[[#This Row],[New_Sales]]&gt;=500,"C",Table1[[#This Row],[New_Sales]]&gt;=100,"D",Table1[[#This Row],[New_Sales]]&lt;100,"E")</f>
        <v>D</v>
      </c>
    </row>
    <row r="985" spans="1:16">
      <c r="A985" s="12">
        <v>984</v>
      </c>
      <c r="B985" s="12" t="s">
        <v>66</v>
      </c>
      <c r="C985" s="12" t="s">
        <v>67</v>
      </c>
      <c r="D985" s="12" t="s">
        <v>214</v>
      </c>
      <c r="E985" s="12" t="s">
        <v>76</v>
      </c>
      <c r="F985" s="12" t="s">
        <v>70</v>
      </c>
      <c r="G985" s="12" t="str">
        <f>VLOOKUP(Table1[[#This Row],[Category]],Code!$C$2:$D$5,2,0)</f>
        <v>F-101</v>
      </c>
      <c r="H985" s="12" t="s">
        <v>72</v>
      </c>
      <c r="I985" s="12" t="s">
        <v>796</v>
      </c>
      <c r="J985" s="12">
        <v>5</v>
      </c>
      <c r="K985" s="12">
        <v>0.2</v>
      </c>
      <c r="L985" s="13">
        <v>75.489999999999924</v>
      </c>
      <c r="M985" s="12">
        <f>Table1[[#This Row],[Sales]]*Table1[[#This Row],[Discount]]</f>
        <v>120.78399999999999</v>
      </c>
      <c r="N985" s="12">
        <v>603.91999999999996</v>
      </c>
      <c r="O985" s="12">
        <f>Table1[[#This Row],[Quantity]]*$N$1</f>
        <v>750</v>
      </c>
      <c r="P985" s="12" t="str" cm="1">
        <f t="array" ref="P985">_xlfn.IFS(Table1[[#This Row],[New_Sales]]&gt;=2000,"A",Table1[[#This Row],[New_Sales]]&gt;=1000,"B",Table1[[#This Row],[New_Sales]]&gt;=500,"C",Table1[[#This Row],[New_Sales]]&gt;=100,"D",Table1[[#This Row],[New_Sales]]&lt;100,"E")</f>
        <v>C</v>
      </c>
    </row>
    <row r="986" spans="1:16">
      <c r="A986" s="12">
        <v>985</v>
      </c>
      <c r="B986" s="12" t="s">
        <v>80</v>
      </c>
      <c r="C986" s="12" t="s">
        <v>104</v>
      </c>
      <c r="D986" s="12" t="s">
        <v>105</v>
      </c>
      <c r="E986" s="12" t="s">
        <v>106</v>
      </c>
      <c r="F986" s="12" t="s">
        <v>77</v>
      </c>
      <c r="G986" s="12" t="str">
        <f>VLOOKUP(Table1[[#This Row],[Category]],Code!$C$2:$D$5,2,0)</f>
        <v>O-102</v>
      </c>
      <c r="H986" s="12" t="s">
        <v>78</v>
      </c>
      <c r="I986" s="12" t="s">
        <v>773</v>
      </c>
      <c r="J986" s="12">
        <v>2</v>
      </c>
      <c r="K986" s="12">
        <v>0.2</v>
      </c>
      <c r="L986" s="13">
        <v>2.5895999999999999</v>
      </c>
      <c r="M986" s="12">
        <f>Table1[[#This Row],[Sales]]*Table1[[#This Row],[Discount]]</f>
        <v>1.5936000000000003</v>
      </c>
      <c r="N986" s="12">
        <v>7.9680000000000009</v>
      </c>
      <c r="O986" s="12">
        <f>Table1[[#This Row],[Quantity]]*$N$1</f>
        <v>300</v>
      </c>
      <c r="P986" s="12" t="str" cm="1">
        <f t="array" ref="P986">_xlfn.IFS(Table1[[#This Row],[New_Sales]]&gt;=2000,"A",Table1[[#This Row],[New_Sales]]&gt;=1000,"B",Table1[[#This Row],[New_Sales]]&gt;=500,"C",Table1[[#This Row],[New_Sales]]&gt;=100,"D",Table1[[#This Row],[New_Sales]]&lt;100,"E")</f>
        <v>D</v>
      </c>
    </row>
    <row r="987" spans="1:16">
      <c r="A987" s="12">
        <v>986</v>
      </c>
      <c r="B987" s="12" t="s">
        <v>80</v>
      </c>
      <c r="C987" s="12" t="s">
        <v>104</v>
      </c>
      <c r="D987" s="12" t="s">
        <v>105</v>
      </c>
      <c r="E987" s="12" t="s">
        <v>106</v>
      </c>
      <c r="F987" s="12" t="s">
        <v>77</v>
      </c>
      <c r="G987" s="12" t="str">
        <f>VLOOKUP(Table1[[#This Row],[Category]],Code!$C$2:$D$5,2,0)</f>
        <v>O-102</v>
      </c>
      <c r="H987" s="12" t="s">
        <v>128</v>
      </c>
      <c r="I987" s="12" t="s">
        <v>889</v>
      </c>
      <c r="J987" s="12">
        <v>4</v>
      </c>
      <c r="K987" s="12">
        <v>0.2</v>
      </c>
      <c r="L987" s="13">
        <v>9.4391999999999996</v>
      </c>
      <c r="M987" s="12">
        <f>Table1[[#This Row],[Sales]]*Table1[[#This Row],[Discount]]</f>
        <v>5.5936000000000012</v>
      </c>
      <c r="N987" s="12">
        <v>27.968000000000004</v>
      </c>
      <c r="O987" s="12">
        <f>Table1[[#This Row],[Quantity]]*$N$1</f>
        <v>600</v>
      </c>
      <c r="P987" s="12" t="str" cm="1">
        <f t="array" ref="P987">_xlfn.IFS(Table1[[#This Row],[New_Sales]]&gt;=2000,"A",Table1[[#This Row],[New_Sales]]&gt;=1000,"B",Table1[[#This Row],[New_Sales]]&gt;=500,"C",Table1[[#This Row],[New_Sales]]&gt;=100,"D",Table1[[#This Row],[New_Sales]]&lt;100,"E")</f>
        <v>C</v>
      </c>
    </row>
    <row r="988" spans="1:16">
      <c r="A988" s="12">
        <v>987</v>
      </c>
      <c r="B988" s="12" t="s">
        <v>80</v>
      </c>
      <c r="C988" s="12" t="s">
        <v>104</v>
      </c>
      <c r="D988" s="12" t="s">
        <v>105</v>
      </c>
      <c r="E988" s="12" t="s">
        <v>106</v>
      </c>
      <c r="F988" s="12" t="s">
        <v>90</v>
      </c>
      <c r="G988" s="12" t="str">
        <f>VLOOKUP(Table1[[#This Row],[Category]],Code!$C$2:$D$5,2,0)</f>
        <v>T-103</v>
      </c>
      <c r="H988" s="12" t="s">
        <v>277</v>
      </c>
      <c r="I988" s="12" t="s">
        <v>890</v>
      </c>
      <c r="J988" s="12">
        <v>3</v>
      </c>
      <c r="K988" s="12">
        <v>0.4</v>
      </c>
      <c r="L988" s="13">
        <v>44.867999999999967</v>
      </c>
      <c r="M988" s="12">
        <f>Table1[[#This Row],[Sales]]*Table1[[#This Row],[Discount]]</f>
        <v>134.60400000000001</v>
      </c>
      <c r="N988" s="12">
        <v>336.51</v>
      </c>
      <c r="O988" s="12">
        <f>Table1[[#This Row],[Quantity]]*$N$1</f>
        <v>450</v>
      </c>
      <c r="P988" s="12" t="str" cm="1">
        <f t="array" ref="P988">_xlfn.IFS(Table1[[#This Row],[New_Sales]]&gt;=2000,"A",Table1[[#This Row],[New_Sales]]&gt;=1000,"B",Table1[[#This Row],[New_Sales]]&gt;=500,"C",Table1[[#This Row],[New_Sales]]&gt;=100,"D",Table1[[#This Row],[New_Sales]]&lt;100,"E")</f>
        <v>D</v>
      </c>
    </row>
    <row r="989" spans="1:16">
      <c r="A989" s="12">
        <v>988</v>
      </c>
      <c r="B989" s="12" t="s">
        <v>454</v>
      </c>
      <c r="C989" s="12" t="s">
        <v>67</v>
      </c>
      <c r="D989" s="12" t="s">
        <v>105</v>
      </c>
      <c r="E989" s="12" t="s">
        <v>106</v>
      </c>
      <c r="F989" s="12" t="s">
        <v>77</v>
      </c>
      <c r="G989" s="12" t="str">
        <f>VLOOKUP(Table1[[#This Row],[Category]],Code!$C$2:$D$5,2,0)</f>
        <v>O-102</v>
      </c>
      <c r="H989" s="12" t="s">
        <v>93</v>
      </c>
      <c r="I989" s="12" t="s">
        <v>891</v>
      </c>
      <c r="J989" s="12">
        <v>2</v>
      </c>
      <c r="K989" s="12">
        <v>0.8</v>
      </c>
      <c r="L989" s="13">
        <v>-1.8904000000000001</v>
      </c>
      <c r="M989" s="12">
        <f>Table1[[#This Row],[Sales]]*Table1[[#This Row],[Discount]]</f>
        <v>0.88959999999999972</v>
      </c>
      <c r="N989" s="12">
        <v>1.1119999999999997</v>
      </c>
      <c r="O989" s="12">
        <f>Table1[[#This Row],[Quantity]]*$N$1</f>
        <v>300</v>
      </c>
      <c r="P989" s="12" t="str" cm="1">
        <f t="array" ref="P989">_xlfn.IFS(Table1[[#This Row],[New_Sales]]&gt;=2000,"A",Table1[[#This Row],[New_Sales]]&gt;=1000,"B",Table1[[#This Row],[New_Sales]]&gt;=500,"C",Table1[[#This Row],[New_Sales]]&gt;=100,"D",Table1[[#This Row],[New_Sales]]&lt;100,"E")</f>
        <v>D</v>
      </c>
    </row>
    <row r="990" spans="1:16">
      <c r="A990" s="12">
        <v>989</v>
      </c>
      <c r="B990" s="12" t="s">
        <v>80</v>
      </c>
      <c r="C990" s="12" t="s">
        <v>74</v>
      </c>
      <c r="D990" s="12" t="s">
        <v>158</v>
      </c>
      <c r="E990" s="12" t="s">
        <v>120</v>
      </c>
      <c r="F990" s="12" t="s">
        <v>70</v>
      </c>
      <c r="G990" s="12" t="str">
        <f>VLOOKUP(Table1[[#This Row],[Category]],Code!$C$2:$D$5,2,0)</f>
        <v>F-101</v>
      </c>
      <c r="H990" s="12" t="s">
        <v>86</v>
      </c>
      <c r="I990" s="12" t="s">
        <v>709</v>
      </c>
      <c r="J990" s="12">
        <v>5</v>
      </c>
      <c r="K990" s="12">
        <v>0</v>
      </c>
      <c r="L990" s="13">
        <v>72.807000000000031</v>
      </c>
      <c r="M990" s="12">
        <f>Table1[[#This Row],[Sales]]*Table1[[#This Row],[Discount]]</f>
        <v>0</v>
      </c>
      <c r="N990" s="12">
        <v>520.05000000000007</v>
      </c>
      <c r="O990" s="12">
        <f>Table1[[#This Row],[Quantity]]*$N$1</f>
        <v>750</v>
      </c>
      <c r="P990" s="12" t="str" cm="1">
        <f t="array" ref="P990">_xlfn.IFS(Table1[[#This Row],[New_Sales]]&gt;=2000,"A",Table1[[#This Row],[New_Sales]]&gt;=1000,"B",Table1[[#This Row],[New_Sales]]&gt;=500,"C",Table1[[#This Row],[New_Sales]]&gt;=100,"D",Table1[[#This Row],[New_Sales]]&lt;100,"E")</f>
        <v>C</v>
      </c>
    </row>
    <row r="991" spans="1:16">
      <c r="A991" s="12">
        <v>990</v>
      </c>
      <c r="B991" s="12" t="s">
        <v>80</v>
      </c>
      <c r="C991" s="12" t="s">
        <v>74</v>
      </c>
      <c r="D991" s="12" t="s">
        <v>158</v>
      </c>
      <c r="E991" s="12" t="s">
        <v>120</v>
      </c>
      <c r="F991" s="12" t="s">
        <v>77</v>
      </c>
      <c r="G991" s="12" t="str">
        <f>VLOOKUP(Table1[[#This Row],[Category]],Code!$C$2:$D$5,2,0)</f>
        <v>O-102</v>
      </c>
      <c r="H991" s="12" t="s">
        <v>88</v>
      </c>
      <c r="I991" s="12" t="s">
        <v>892</v>
      </c>
      <c r="J991" s="12">
        <v>3</v>
      </c>
      <c r="K991" s="12">
        <v>0</v>
      </c>
      <c r="L991" s="13">
        <v>5.2112999999999996</v>
      </c>
      <c r="M991" s="12">
        <f>Table1[[#This Row],[Sales]]*Table1[[#This Row],[Discount]]</f>
        <v>0</v>
      </c>
      <c r="N991" s="12">
        <v>17.97</v>
      </c>
      <c r="O991" s="12">
        <f>Table1[[#This Row],[Quantity]]*$N$1</f>
        <v>450</v>
      </c>
      <c r="P991" s="12" t="str" cm="1">
        <f t="array" ref="P991">_xlfn.IFS(Table1[[#This Row],[New_Sales]]&gt;=2000,"A",Table1[[#This Row],[New_Sales]]&gt;=1000,"B",Table1[[#This Row],[New_Sales]]&gt;=500,"C",Table1[[#This Row],[New_Sales]]&gt;=100,"D",Table1[[#This Row],[New_Sales]]&lt;100,"E")</f>
        <v>D</v>
      </c>
    </row>
    <row r="992" spans="1:16">
      <c r="A992" s="12">
        <v>991</v>
      </c>
      <c r="B992" s="12" t="s">
        <v>66</v>
      </c>
      <c r="C992" s="12" t="s">
        <v>104</v>
      </c>
      <c r="D992" s="12" t="s">
        <v>81</v>
      </c>
      <c r="E992" s="12" t="s">
        <v>69</v>
      </c>
      <c r="F992" s="12" t="s">
        <v>70</v>
      </c>
      <c r="G992" s="12" t="str">
        <f>VLOOKUP(Table1[[#This Row],[Category]],Code!$C$2:$D$5,2,0)</f>
        <v>F-101</v>
      </c>
      <c r="H992" s="12" t="s">
        <v>72</v>
      </c>
      <c r="I992" s="12" t="s">
        <v>409</v>
      </c>
      <c r="J992" s="12">
        <v>5</v>
      </c>
      <c r="K992" s="12">
        <v>0.2</v>
      </c>
      <c r="L992" s="13">
        <v>131.27849999999995</v>
      </c>
      <c r="M992" s="12">
        <f>Table1[[#This Row],[Sales]]*Table1[[#This Row],[Discount]]</f>
        <v>233.38400000000001</v>
      </c>
      <c r="N992" s="12">
        <v>1166.92</v>
      </c>
      <c r="O992" s="12">
        <f>Table1[[#This Row],[Quantity]]*$N$1</f>
        <v>750</v>
      </c>
      <c r="P992" s="12" t="str" cm="1">
        <f t="array" ref="P992">_xlfn.IFS(Table1[[#This Row],[New_Sales]]&gt;=2000,"A",Table1[[#This Row],[New_Sales]]&gt;=1000,"B",Table1[[#This Row],[New_Sales]]&gt;=500,"C",Table1[[#This Row],[New_Sales]]&gt;=100,"D",Table1[[#This Row],[New_Sales]]&lt;100,"E")</f>
        <v>C</v>
      </c>
    </row>
    <row r="993" spans="1:16">
      <c r="A993" s="12">
        <v>992</v>
      </c>
      <c r="B993" s="12" t="s">
        <v>134</v>
      </c>
      <c r="C993" s="12" t="s">
        <v>67</v>
      </c>
      <c r="D993" s="12" t="s">
        <v>158</v>
      </c>
      <c r="E993" s="12" t="s">
        <v>120</v>
      </c>
      <c r="F993" s="12" t="s">
        <v>77</v>
      </c>
      <c r="G993" s="12" t="str">
        <f>VLOOKUP(Table1[[#This Row],[Category]],Code!$C$2:$D$5,2,0)</f>
        <v>O-102</v>
      </c>
      <c r="H993" s="12" t="s">
        <v>93</v>
      </c>
      <c r="I993" s="12" t="s">
        <v>758</v>
      </c>
      <c r="J993" s="12">
        <v>2</v>
      </c>
      <c r="K993" s="12">
        <v>0.2</v>
      </c>
      <c r="L993" s="13">
        <v>5.484</v>
      </c>
      <c r="M993" s="12">
        <f>Table1[[#This Row],[Sales]]*Table1[[#This Row],[Discount]]</f>
        <v>2.9248000000000007</v>
      </c>
      <c r="N993" s="12">
        <v>14.624000000000002</v>
      </c>
      <c r="O993" s="12">
        <f>Table1[[#This Row],[Quantity]]*$N$1</f>
        <v>300</v>
      </c>
      <c r="P993" s="12" t="str" cm="1">
        <f t="array" ref="P993">_xlfn.IFS(Table1[[#This Row],[New_Sales]]&gt;=2000,"A",Table1[[#This Row],[New_Sales]]&gt;=1000,"B",Table1[[#This Row],[New_Sales]]&gt;=500,"C",Table1[[#This Row],[New_Sales]]&gt;=100,"D",Table1[[#This Row],[New_Sales]]&lt;100,"E")</f>
        <v>D</v>
      </c>
    </row>
    <row r="994" spans="1:16">
      <c r="A994" s="12">
        <v>993</v>
      </c>
      <c r="B994" s="12" t="s">
        <v>134</v>
      </c>
      <c r="C994" s="12" t="s">
        <v>67</v>
      </c>
      <c r="D994" s="12" t="s">
        <v>75</v>
      </c>
      <c r="E994" s="12" t="s">
        <v>76</v>
      </c>
      <c r="F994" s="12" t="s">
        <v>77</v>
      </c>
      <c r="G994" s="12" t="str">
        <f>VLOOKUP(Table1[[#This Row],[Category]],Code!$C$2:$D$5,2,0)</f>
        <v>O-102</v>
      </c>
      <c r="H994" s="12" t="s">
        <v>159</v>
      </c>
      <c r="I994" s="12" t="s">
        <v>388</v>
      </c>
      <c r="J994" s="12">
        <v>3</v>
      </c>
      <c r="K994" s="12">
        <v>0</v>
      </c>
      <c r="L994" s="13">
        <v>4.9104000000000001</v>
      </c>
      <c r="M994" s="12">
        <f>Table1[[#This Row],[Sales]]*Table1[[#This Row],[Discount]]</f>
        <v>0</v>
      </c>
      <c r="N994" s="12">
        <v>10.23</v>
      </c>
      <c r="O994" s="12">
        <f>Table1[[#This Row],[Quantity]]*$N$1</f>
        <v>450</v>
      </c>
      <c r="P994" s="12" t="str" cm="1">
        <f t="array" ref="P994">_xlfn.IFS(Table1[[#This Row],[New_Sales]]&gt;=2000,"A",Table1[[#This Row],[New_Sales]]&gt;=1000,"B",Table1[[#This Row],[New_Sales]]&gt;=500,"C",Table1[[#This Row],[New_Sales]]&gt;=100,"D",Table1[[#This Row],[New_Sales]]&lt;100,"E")</f>
        <v>D</v>
      </c>
    </row>
    <row r="995" spans="1:16">
      <c r="A995" s="12">
        <v>994</v>
      </c>
      <c r="B995" s="12" t="s">
        <v>134</v>
      </c>
      <c r="C995" s="12" t="s">
        <v>67</v>
      </c>
      <c r="D995" s="12" t="s">
        <v>75</v>
      </c>
      <c r="E995" s="12" t="s">
        <v>76</v>
      </c>
      <c r="F995" s="12" t="s">
        <v>77</v>
      </c>
      <c r="G995" s="12" t="str">
        <f>VLOOKUP(Table1[[#This Row],[Category]],Code!$C$2:$D$5,2,0)</f>
        <v>O-102</v>
      </c>
      <c r="H995" s="12" t="s">
        <v>100</v>
      </c>
      <c r="I995" s="12" t="s">
        <v>893</v>
      </c>
      <c r="J995" s="12">
        <v>5</v>
      </c>
      <c r="K995" s="12">
        <v>0</v>
      </c>
      <c r="L995" s="13">
        <v>69.704999999999998</v>
      </c>
      <c r="M995" s="12">
        <f>Table1[[#This Row],[Sales]]*Table1[[#This Row],[Discount]]</f>
        <v>0</v>
      </c>
      <c r="N995" s="12">
        <v>154.9</v>
      </c>
      <c r="O995" s="12">
        <f>Table1[[#This Row],[Quantity]]*$N$1</f>
        <v>750</v>
      </c>
      <c r="P995" s="12" t="str" cm="1">
        <f t="array" ref="P995">_xlfn.IFS(Table1[[#This Row],[New_Sales]]&gt;=2000,"A",Table1[[#This Row],[New_Sales]]&gt;=1000,"B",Table1[[#This Row],[New_Sales]]&gt;=500,"C",Table1[[#This Row],[New_Sales]]&gt;=100,"D",Table1[[#This Row],[New_Sales]]&lt;100,"E")</f>
        <v>C</v>
      </c>
    </row>
    <row r="996" spans="1:16">
      <c r="A996" s="12">
        <v>995</v>
      </c>
      <c r="B996" s="12" t="s">
        <v>80</v>
      </c>
      <c r="C996" s="12" t="s">
        <v>74</v>
      </c>
      <c r="D996" s="12" t="s">
        <v>176</v>
      </c>
      <c r="E996" s="12" t="s">
        <v>69</v>
      </c>
      <c r="F996" s="12" t="s">
        <v>77</v>
      </c>
      <c r="G996" s="12" t="str">
        <f>VLOOKUP(Table1[[#This Row],[Category]],Code!$C$2:$D$5,2,0)</f>
        <v>O-102</v>
      </c>
      <c r="H996" s="12" t="s">
        <v>93</v>
      </c>
      <c r="I996" s="12" t="s">
        <v>894</v>
      </c>
      <c r="J996" s="12">
        <v>7</v>
      </c>
      <c r="K996" s="12">
        <v>0</v>
      </c>
      <c r="L996" s="13">
        <v>1276.4871000000001</v>
      </c>
      <c r="M996" s="12">
        <f>Table1[[#This Row],[Sales]]*Table1[[#This Row],[Discount]]</f>
        <v>0</v>
      </c>
      <c r="N996" s="12">
        <v>2715.9300000000003</v>
      </c>
      <c r="O996" s="12">
        <f>Table1[[#This Row],[Quantity]]*$N$1</f>
        <v>1050</v>
      </c>
      <c r="P996" s="12" t="str" cm="1">
        <f t="array" ref="P996">_xlfn.IFS(Table1[[#This Row],[New_Sales]]&gt;=2000,"A",Table1[[#This Row],[New_Sales]]&gt;=1000,"B",Table1[[#This Row],[New_Sales]]&gt;=500,"C",Table1[[#This Row],[New_Sales]]&gt;=100,"D",Table1[[#This Row],[New_Sales]]&lt;100,"E")</f>
        <v>B</v>
      </c>
    </row>
    <row r="997" spans="1:16">
      <c r="A997" s="12">
        <v>996</v>
      </c>
      <c r="B997" s="12" t="s">
        <v>80</v>
      </c>
      <c r="C997" s="12" t="s">
        <v>74</v>
      </c>
      <c r="D997" s="12" t="s">
        <v>176</v>
      </c>
      <c r="E997" s="12" t="s">
        <v>69</v>
      </c>
      <c r="F997" s="12" t="s">
        <v>90</v>
      </c>
      <c r="G997" s="12" t="str">
        <f>VLOOKUP(Table1[[#This Row],[Category]],Code!$C$2:$D$5,2,0)</f>
        <v>T-103</v>
      </c>
      <c r="H997" s="12" t="s">
        <v>91</v>
      </c>
      <c r="I997" s="12" t="s">
        <v>895</v>
      </c>
      <c r="J997" s="12">
        <v>3</v>
      </c>
      <c r="K997" s="12">
        <v>0</v>
      </c>
      <c r="L997" s="13">
        <v>173.0316</v>
      </c>
      <c r="M997" s="12">
        <f>Table1[[#This Row],[Sales]]*Table1[[#This Row],[Discount]]</f>
        <v>0</v>
      </c>
      <c r="N997" s="12">
        <v>617.97</v>
      </c>
      <c r="O997" s="12">
        <f>Table1[[#This Row],[Quantity]]*$N$1</f>
        <v>450</v>
      </c>
      <c r="P997" s="12" t="str" cm="1">
        <f t="array" ref="P997">_xlfn.IFS(Table1[[#This Row],[New_Sales]]&gt;=2000,"A",Table1[[#This Row],[New_Sales]]&gt;=1000,"B",Table1[[#This Row],[New_Sales]]&gt;=500,"C",Table1[[#This Row],[New_Sales]]&gt;=100,"D",Table1[[#This Row],[New_Sales]]&lt;100,"E")</f>
        <v>D</v>
      </c>
    </row>
    <row r="998" spans="1:16">
      <c r="A998" s="12">
        <v>997</v>
      </c>
      <c r="B998" s="12" t="s">
        <v>80</v>
      </c>
      <c r="C998" s="12" t="s">
        <v>67</v>
      </c>
      <c r="D998" s="12" t="s">
        <v>68</v>
      </c>
      <c r="E998" s="12" t="s">
        <v>69</v>
      </c>
      <c r="F998" s="12" t="s">
        <v>77</v>
      </c>
      <c r="G998" s="12" t="str">
        <f>VLOOKUP(Table1[[#This Row],[Category]],Code!$C$2:$D$5,2,0)</f>
        <v>O-102</v>
      </c>
      <c r="H998" s="12" t="s">
        <v>128</v>
      </c>
      <c r="I998" s="12" t="s">
        <v>896</v>
      </c>
      <c r="J998" s="12">
        <v>1</v>
      </c>
      <c r="K998" s="12">
        <v>0</v>
      </c>
      <c r="L998" s="13">
        <v>4.9081999999999999</v>
      </c>
      <c r="M998" s="12">
        <f>Table1[[#This Row],[Sales]]*Table1[[#This Row],[Discount]]</f>
        <v>0</v>
      </c>
      <c r="N998" s="12">
        <v>10.67</v>
      </c>
      <c r="O998" s="12">
        <f>Table1[[#This Row],[Quantity]]*$N$1</f>
        <v>150</v>
      </c>
      <c r="P998" s="12" t="str" cm="1">
        <f t="array" ref="P998">_xlfn.IFS(Table1[[#This Row],[New_Sales]]&gt;=2000,"A",Table1[[#This Row],[New_Sales]]&gt;=1000,"B",Table1[[#This Row],[New_Sales]]&gt;=500,"C",Table1[[#This Row],[New_Sales]]&gt;=100,"D",Table1[[#This Row],[New_Sales]]&lt;100,"E")</f>
        <v>D</v>
      </c>
    </row>
    <row r="999" spans="1:16">
      <c r="A999" s="12">
        <v>998</v>
      </c>
      <c r="B999" s="12" t="s">
        <v>80</v>
      </c>
      <c r="C999" s="12" t="s">
        <v>67</v>
      </c>
      <c r="D999" s="12" t="s">
        <v>68</v>
      </c>
      <c r="E999" s="12" t="s">
        <v>69</v>
      </c>
      <c r="F999" s="12" t="s">
        <v>77</v>
      </c>
      <c r="G999" s="12" t="str">
        <f>VLOOKUP(Table1[[#This Row],[Category]],Code!$C$2:$D$5,2,0)</f>
        <v>O-102</v>
      </c>
      <c r="H999" s="12" t="s">
        <v>84</v>
      </c>
      <c r="I999" s="12" t="s">
        <v>897</v>
      </c>
      <c r="J999" s="12">
        <v>3</v>
      </c>
      <c r="K999" s="12">
        <v>0</v>
      </c>
      <c r="L999" s="13">
        <v>9.8901000000000039</v>
      </c>
      <c r="M999" s="12">
        <f>Table1[[#This Row],[Sales]]*Table1[[#This Row],[Discount]]</f>
        <v>0</v>
      </c>
      <c r="N999" s="12">
        <v>36.630000000000003</v>
      </c>
      <c r="O999" s="12">
        <f>Table1[[#This Row],[Quantity]]*$N$1</f>
        <v>450</v>
      </c>
      <c r="P999" s="12" t="str" cm="1">
        <f t="array" ref="P999">_xlfn.IFS(Table1[[#This Row],[New_Sales]]&gt;=2000,"A",Table1[[#This Row],[New_Sales]]&gt;=1000,"B",Table1[[#This Row],[New_Sales]]&gt;=500,"C",Table1[[#This Row],[New_Sales]]&gt;=100,"D",Table1[[#This Row],[New_Sales]]&lt;100,"E")</f>
        <v>D</v>
      </c>
    </row>
    <row r="1000" spans="1:16">
      <c r="A1000" s="12">
        <v>999</v>
      </c>
      <c r="B1000" s="12" t="s">
        <v>80</v>
      </c>
      <c r="C1000" s="12" t="s">
        <v>67</v>
      </c>
      <c r="D1000" s="12" t="s">
        <v>68</v>
      </c>
      <c r="E1000" s="12" t="s">
        <v>69</v>
      </c>
      <c r="F1000" s="12" t="s">
        <v>70</v>
      </c>
      <c r="G1000" s="12" t="str">
        <f>VLOOKUP(Table1[[#This Row],[Category]],Code!$C$2:$D$5,2,0)</f>
        <v>F-101</v>
      </c>
      <c r="H1000" s="12" t="s">
        <v>86</v>
      </c>
      <c r="I1000" s="12" t="s">
        <v>898</v>
      </c>
      <c r="J1000" s="12">
        <v>5</v>
      </c>
      <c r="K1000" s="12">
        <v>0</v>
      </c>
      <c r="L1000" s="13">
        <v>9.1580000000000013</v>
      </c>
      <c r="M1000" s="12">
        <f>Table1[[#This Row],[Sales]]*Table1[[#This Row],[Discount]]</f>
        <v>0</v>
      </c>
      <c r="N1000" s="12">
        <v>24.1</v>
      </c>
      <c r="O1000" s="12">
        <f>Table1[[#This Row],[Quantity]]*$N$1</f>
        <v>750</v>
      </c>
      <c r="P1000" s="12" t="str" cm="1">
        <f t="array" ref="P1000">_xlfn.IFS(Table1[[#This Row],[New_Sales]]&gt;=2000,"A",Table1[[#This Row],[New_Sales]]&gt;=1000,"B",Table1[[#This Row],[New_Sales]]&gt;=500,"C",Table1[[#This Row],[New_Sales]]&gt;=100,"D",Table1[[#This Row],[New_Sales]]&lt;100,"E")</f>
        <v>C</v>
      </c>
    </row>
    <row r="1001" spans="1:16">
      <c r="A1001" s="12">
        <v>1000</v>
      </c>
      <c r="B1001" s="12" t="s">
        <v>80</v>
      </c>
      <c r="C1001" s="12" t="s">
        <v>67</v>
      </c>
      <c r="D1001" s="12" t="s">
        <v>68</v>
      </c>
      <c r="E1001" s="12" t="s">
        <v>69</v>
      </c>
      <c r="F1001" s="12" t="s">
        <v>70</v>
      </c>
      <c r="G1001" s="12" t="str">
        <f>VLOOKUP(Table1[[#This Row],[Category]],Code!$C$2:$D$5,2,0)</f>
        <v>F-101</v>
      </c>
      <c r="H1001" s="12" t="s">
        <v>86</v>
      </c>
      <c r="I1001" s="12" t="s">
        <v>408</v>
      </c>
      <c r="J1001" s="12">
        <v>7</v>
      </c>
      <c r="K1001" s="12">
        <v>0</v>
      </c>
      <c r="L1001" s="13">
        <v>12.912900000000004</v>
      </c>
      <c r="M1001" s="12">
        <f>Table1[[#This Row],[Sales]]*Table1[[#This Row],[Discount]]</f>
        <v>0</v>
      </c>
      <c r="N1001" s="12">
        <v>33.11</v>
      </c>
      <c r="O1001" s="12">
        <f>Table1[[#This Row],[Quantity]]*$N$1</f>
        <v>1050</v>
      </c>
      <c r="P1001" s="12" t="str" cm="1">
        <f t="array" ref="P1001">_xlfn.IFS(Table1[[#This Row],[New_Sales]]&gt;=2000,"A",Table1[[#This Row],[New_Sales]]&gt;=1000,"B",Table1[[#This Row],[New_Sales]]&gt;=500,"C",Table1[[#This Row],[New_Sales]]&gt;=100,"D",Table1[[#This Row],[New_Sales]]&lt;100,"E")</f>
        <v>B</v>
      </c>
    </row>
    <row r="1002" spans="1:16">
      <c r="A1002" s="12">
        <v>1001</v>
      </c>
      <c r="B1002" s="12" t="s">
        <v>80</v>
      </c>
      <c r="C1002" s="12" t="s">
        <v>104</v>
      </c>
      <c r="D1002" s="12" t="s">
        <v>102</v>
      </c>
      <c r="E1002" s="12" t="s">
        <v>76</v>
      </c>
      <c r="F1002" s="12" t="s">
        <v>77</v>
      </c>
      <c r="G1002" s="12" t="str">
        <f>VLOOKUP(Table1[[#This Row],[Category]],Code!$C$2:$D$5,2,0)</f>
        <v>O-102</v>
      </c>
      <c r="H1002" s="12" t="s">
        <v>88</v>
      </c>
      <c r="I1002" s="12" t="s">
        <v>800</v>
      </c>
      <c r="J1002" s="12">
        <v>2</v>
      </c>
      <c r="K1002" s="12">
        <v>0</v>
      </c>
      <c r="L1002" s="13">
        <v>11.4452</v>
      </c>
      <c r="M1002" s="12">
        <f>Table1[[#This Row],[Sales]]*Table1[[#This Row],[Discount]]</f>
        <v>0</v>
      </c>
      <c r="N1002" s="12">
        <v>44.02</v>
      </c>
      <c r="O1002" s="12">
        <f>Table1[[#This Row],[Quantity]]*$N$1</f>
        <v>300</v>
      </c>
      <c r="P1002" s="12" t="str" cm="1">
        <f t="array" ref="P1002">_xlfn.IFS(Table1[[#This Row],[New_Sales]]&gt;=2000,"A",Table1[[#This Row],[New_Sales]]&gt;=1000,"B",Table1[[#This Row],[New_Sales]]&gt;=500,"C",Table1[[#This Row],[New_Sales]]&gt;=100,"D",Table1[[#This Row],[New_Sales]]&lt;100,"E")</f>
        <v>D</v>
      </c>
    </row>
    <row r="1003" spans="1:16">
      <c r="A1003" s="12">
        <v>1002</v>
      </c>
      <c r="B1003" s="12" t="s">
        <v>454</v>
      </c>
      <c r="C1003" s="12" t="s">
        <v>67</v>
      </c>
      <c r="D1003" s="12" t="s">
        <v>158</v>
      </c>
      <c r="E1003" s="12" t="s">
        <v>120</v>
      </c>
      <c r="F1003" s="12" t="s">
        <v>90</v>
      </c>
      <c r="G1003" s="12" t="str">
        <f>VLOOKUP(Table1[[#This Row],[Category]],Code!$C$2:$D$5,2,0)</f>
        <v>T-103</v>
      </c>
      <c r="H1003" s="12" t="s">
        <v>123</v>
      </c>
      <c r="I1003" s="12" t="s">
        <v>899</v>
      </c>
      <c r="J1003" s="12">
        <v>7</v>
      </c>
      <c r="K1003" s="12">
        <v>0</v>
      </c>
      <c r="L1003" s="13">
        <v>762.18449999999984</v>
      </c>
      <c r="M1003" s="12">
        <f>Table1[[#This Row],[Sales]]*Table1[[#This Row],[Discount]]</f>
        <v>0</v>
      </c>
      <c r="N1003" s="12">
        <v>2309.65</v>
      </c>
      <c r="O1003" s="12">
        <f>Table1[[#This Row],[Quantity]]*$N$1</f>
        <v>1050</v>
      </c>
      <c r="P1003" s="12" t="str" cm="1">
        <f t="array" ref="P1003">_xlfn.IFS(Table1[[#This Row],[New_Sales]]&gt;=2000,"A",Table1[[#This Row],[New_Sales]]&gt;=1000,"B",Table1[[#This Row],[New_Sales]]&gt;=500,"C",Table1[[#This Row],[New_Sales]]&gt;=100,"D",Table1[[#This Row],[New_Sales]]&lt;100,"E")</f>
        <v>B</v>
      </c>
    </row>
    <row r="1004" spans="1:16">
      <c r="A1004" s="12">
        <v>1003</v>
      </c>
      <c r="B1004" s="12" t="s">
        <v>454</v>
      </c>
      <c r="C1004" s="12" t="s">
        <v>67</v>
      </c>
      <c r="D1004" s="12" t="s">
        <v>158</v>
      </c>
      <c r="E1004" s="12" t="s">
        <v>120</v>
      </c>
      <c r="F1004" s="12" t="s">
        <v>70</v>
      </c>
      <c r="G1004" s="12" t="str">
        <f>VLOOKUP(Table1[[#This Row],[Category]],Code!$C$2:$D$5,2,0)</f>
        <v>F-101</v>
      </c>
      <c r="H1004" s="12" t="s">
        <v>82</v>
      </c>
      <c r="I1004" s="12" t="s">
        <v>383</v>
      </c>
      <c r="J1004" s="12">
        <v>7</v>
      </c>
      <c r="K1004" s="12">
        <v>0.4</v>
      </c>
      <c r="L1004" s="13">
        <v>-290.87520000000001</v>
      </c>
      <c r="M1004" s="12">
        <f>Table1[[#This Row],[Sales]]*Table1[[#This Row],[Discount]]</f>
        <v>436.31279999999998</v>
      </c>
      <c r="N1004" s="12">
        <v>1090.7819999999999</v>
      </c>
      <c r="O1004" s="12">
        <f>Table1[[#This Row],[Quantity]]*$N$1</f>
        <v>1050</v>
      </c>
      <c r="P1004" s="12" t="str" cm="1">
        <f t="array" ref="P1004">_xlfn.IFS(Table1[[#This Row],[New_Sales]]&gt;=2000,"A",Table1[[#This Row],[New_Sales]]&gt;=1000,"B",Table1[[#This Row],[New_Sales]]&gt;=500,"C",Table1[[#This Row],[New_Sales]]&gt;=100,"D",Table1[[#This Row],[New_Sales]]&lt;100,"E")</f>
        <v>B</v>
      </c>
    </row>
    <row r="1005" spans="1:16">
      <c r="A1005" s="12">
        <v>1004</v>
      </c>
      <c r="B1005" s="12" t="s">
        <v>454</v>
      </c>
      <c r="C1005" s="12" t="s">
        <v>67</v>
      </c>
      <c r="D1005" s="12" t="s">
        <v>158</v>
      </c>
      <c r="E1005" s="12" t="s">
        <v>120</v>
      </c>
      <c r="F1005" s="12" t="s">
        <v>77</v>
      </c>
      <c r="G1005" s="12" t="str">
        <f>VLOOKUP(Table1[[#This Row],[Category]],Code!$C$2:$D$5,2,0)</f>
        <v>O-102</v>
      </c>
      <c r="H1005" s="12" t="s">
        <v>100</v>
      </c>
      <c r="I1005" s="12" t="s">
        <v>881</v>
      </c>
      <c r="J1005" s="12">
        <v>3</v>
      </c>
      <c r="K1005" s="12">
        <v>0</v>
      </c>
      <c r="L1005" s="13">
        <v>9.3312000000000008</v>
      </c>
      <c r="M1005" s="12">
        <f>Table1[[#This Row],[Sales]]*Table1[[#This Row],[Discount]]</f>
        <v>0</v>
      </c>
      <c r="N1005" s="12">
        <v>19.440000000000001</v>
      </c>
      <c r="O1005" s="12">
        <f>Table1[[#This Row],[Quantity]]*$N$1</f>
        <v>450</v>
      </c>
      <c r="P1005" s="12" t="str" cm="1">
        <f t="array" ref="P1005">_xlfn.IFS(Table1[[#This Row],[New_Sales]]&gt;=2000,"A",Table1[[#This Row],[New_Sales]]&gt;=1000,"B",Table1[[#This Row],[New_Sales]]&gt;=500,"C",Table1[[#This Row],[New_Sales]]&gt;=100,"D",Table1[[#This Row],[New_Sales]]&lt;100,"E")</f>
        <v>D</v>
      </c>
    </row>
    <row r="1006" spans="1:16">
      <c r="A1006" s="12">
        <v>1005</v>
      </c>
      <c r="B1006" s="12" t="s">
        <v>80</v>
      </c>
      <c r="C1006" s="12" t="s">
        <v>67</v>
      </c>
      <c r="D1006" s="12" t="s">
        <v>75</v>
      </c>
      <c r="E1006" s="12" t="s">
        <v>76</v>
      </c>
      <c r="F1006" s="12" t="s">
        <v>77</v>
      </c>
      <c r="G1006" s="12" t="str">
        <f>VLOOKUP(Table1[[#This Row],[Category]],Code!$C$2:$D$5,2,0)</f>
        <v>O-102</v>
      </c>
      <c r="H1006" s="12" t="s">
        <v>84</v>
      </c>
      <c r="I1006" s="12" t="s">
        <v>900</v>
      </c>
      <c r="J1006" s="12">
        <v>3</v>
      </c>
      <c r="K1006" s="12">
        <v>0</v>
      </c>
      <c r="L1006" s="13">
        <v>92.083500000000015</v>
      </c>
      <c r="M1006" s="12">
        <f>Table1[[#This Row],[Sales]]*Table1[[#This Row],[Discount]]</f>
        <v>0</v>
      </c>
      <c r="N1006" s="12">
        <v>484.65000000000003</v>
      </c>
      <c r="O1006" s="12">
        <f>Table1[[#This Row],[Quantity]]*$N$1</f>
        <v>450</v>
      </c>
      <c r="P1006" s="12" t="str" cm="1">
        <f t="array" ref="P1006">_xlfn.IFS(Table1[[#This Row],[New_Sales]]&gt;=2000,"A",Table1[[#This Row],[New_Sales]]&gt;=1000,"B",Table1[[#This Row],[New_Sales]]&gt;=500,"C",Table1[[#This Row],[New_Sales]]&gt;=100,"D",Table1[[#This Row],[New_Sales]]&lt;100,"E")</f>
        <v>D</v>
      </c>
    </row>
    <row r="1007" spans="1:16">
      <c r="A1007" s="12">
        <v>1006</v>
      </c>
      <c r="B1007" s="12" t="s">
        <v>80</v>
      </c>
      <c r="C1007" s="12" t="s">
        <v>67</v>
      </c>
      <c r="D1007" s="12" t="s">
        <v>99</v>
      </c>
      <c r="E1007" s="12" t="s">
        <v>69</v>
      </c>
      <c r="F1007" s="12" t="s">
        <v>77</v>
      </c>
      <c r="G1007" s="12" t="str">
        <f>VLOOKUP(Table1[[#This Row],[Category]],Code!$C$2:$D$5,2,0)</f>
        <v>O-102</v>
      </c>
      <c r="H1007" s="12" t="s">
        <v>100</v>
      </c>
      <c r="I1007" s="12" t="s">
        <v>829</v>
      </c>
      <c r="J1007" s="12">
        <v>3</v>
      </c>
      <c r="K1007" s="12">
        <v>0.2</v>
      </c>
      <c r="L1007" s="13">
        <v>40.353599999999986</v>
      </c>
      <c r="M1007" s="12">
        <f>Table1[[#This Row],[Sales]]*Table1[[#This Row],[Discount]]</f>
        <v>23.059200000000004</v>
      </c>
      <c r="N1007" s="12">
        <v>115.29600000000001</v>
      </c>
      <c r="O1007" s="12">
        <f>Table1[[#This Row],[Quantity]]*$N$1</f>
        <v>450</v>
      </c>
      <c r="P1007" s="12" t="str" cm="1">
        <f t="array" ref="P1007">_xlfn.IFS(Table1[[#This Row],[New_Sales]]&gt;=2000,"A",Table1[[#This Row],[New_Sales]]&gt;=1000,"B",Table1[[#This Row],[New_Sales]]&gt;=500,"C",Table1[[#This Row],[New_Sales]]&gt;=100,"D",Table1[[#This Row],[New_Sales]]&lt;100,"E")</f>
        <v>D</v>
      </c>
    </row>
    <row r="1008" spans="1:16">
      <c r="A1008" s="12">
        <v>1007</v>
      </c>
      <c r="B1008" s="12" t="s">
        <v>134</v>
      </c>
      <c r="C1008" s="12" t="s">
        <v>67</v>
      </c>
      <c r="D1008" s="12" t="s">
        <v>173</v>
      </c>
      <c r="E1008" s="12" t="s">
        <v>76</v>
      </c>
      <c r="F1008" s="12" t="s">
        <v>77</v>
      </c>
      <c r="G1008" s="12" t="str">
        <f>VLOOKUP(Table1[[#This Row],[Category]],Code!$C$2:$D$5,2,0)</f>
        <v>O-102</v>
      </c>
      <c r="H1008" s="12" t="s">
        <v>128</v>
      </c>
      <c r="I1008" s="12" t="s">
        <v>228</v>
      </c>
      <c r="J1008" s="12">
        <v>3</v>
      </c>
      <c r="K1008" s="12">
        <v>0.2</v>
      </c>
      <c r="L1008" s="13">
        <v>2.4779999999999989</v>
      </c>
      <c r="M1008" s="12">
        <f>Table1[[#This Row],[Sales]]*Table1[[#This Row],[Discount]]</f>
        <v>1.4160000000000004</v>
      </c>
      <c r="N1008" s="12">
        <v>7.080000000000001</v>
      </c>
      <c r="O1008" s="12">
        <f>Table1[[#This Row],[Quantity]]*$N$1</f>
        <v>450</v>
      </c>
      <c r="P1008" s="12" t="str" cm="1">
        <f t="array" ref="P1008">_xlfn.IFS(Table1[[#This Row],[New_Sales]]&gt;=2000,"A",Table1[[#This Row],[New_Sales]]&gt;=1000,"B",Table1[[#This Row],[New_Sales]]&gt;=500,"C",Table1[[#This Row],[New_Sales]]&gt;=100,"D",Table1[[#This Row],[New_Sales]]&lt;100,"E")</f>
        <v>D</v>
      </c>
    </row>
    <row r="1009" spans="1:16">
      <c r="A1009" s="12">
        <v>1008</v>
      </c>
      <c r="B1009" s="12" t="s">
        <v>134</v>
      </c>
      <c r="C1009" s="12" t="s">
        <v>67</v>
      </c>
      <c r="D1009" s="12" t="s">
        <v>173</v>
      </c>
      <c r="E1009" s="12" t="s">
        <v>76</v>
      </c>
      <c r="F1009" s="12" t="s">
        <v>77</v>
      </c>
      <c r="G1009" s="12" t="str">
        <f>VLOOKUP(Table1[[#This Row],[Category]],Code!$C$2:$D$5,2,0)</f>
        <v>O-102</v>
      </c>
      <c r="H1009" s="12" t="s">
        <v>93</v>
      </c>
      <c r="I1009" s="12" t="s">
        <v>901</v>
      </c>
      <c r="J1009" s="12">
        <v>3</v>
      </c>
      <c r="K1009" s="12">
        <v>0.7</v>
      </c>
      <c r="L1009" s="13">
        <v>-3.5207999999999995</v>
      </c>
      <c r="M1009" s="12">
        <f>Table1[[#This Row],[Sales]]*Table1[[#This Row],[Discount]]</f>
        <v>3.0806999999999998</v>
      </c>
      <c r="N1009" s="12">
        <v>4.4009999999999998</v>
      </c>
      <c r="O1009" s="12">
        <f>Table1[[#This Row],[Quantity]]*$N$1</f>
        <v>450</v>
      </c>
      <c r="P1009" s="12" t="str" cm="1">
        <f t="array" ref="P1009">_xlfn.IFS(Table1[[#This Row],[New_Sales]]&gt;=2000,"A",Table1[[#This Row],[New_Sales]]&gt;=1000,"B",Table1[[#This Row],[New_Sales]]&gt;=500,"C",Table1[[#This Row],[New_Sales]]&gt;=100,"D",Table1[[#This Row],[New_Sales]]&lt;100,"E")</f>
        <v>D</v>
      </c>
    </row>
    <row r="1010" spans="1:16">
      <c r="A1010" s="12">
        <v>1009</v>
      </c>
      <c r="B1010" s="12" t="s">
        <v>80</v>
      </c>
      <c r="C1010" s="12" t="s">
        <v>67</v>
      </c>
      <c r="D1010" s="12" t="s">
        <v>223</v>
      </c>
      <c r="E1010" s="12" t="s">
        <v>106</v>
      </c>
      <c r="F1010" s="12" t="s">
        <v>77</v>
      </c>
      <c r="G1010" s="12" t="str">
        <f>VLOOKUP(Table1[[#This Row],[Category]],Code!$C$2:$D$5,2,0)</f>
        <v>O-102</v>
      </c>
      <c r="H1010" s="12" t="s">
        <v>100</v>
      </c>
      <c r="I1010" s="12" t="s">
        <v>554</v>
      </c>
      <c r="J1010" s="12">
        <v>5</v>
      </c>
      <c r="K1010" s="12">
        <v>0</v>
      </c>
      <c r="L1010" s="13">
        <v>20.584999999999994</v>
      </c>
      <c r="M1010" s="12">
        <f>Table1[[#This Row],[Sales]]*Table1[[#This Row],[Discount]]</f>
        <v>0</v>
      </c>
      <c r="N1010" s="12">
        <v>44.75</v>
      </c>
      <c r="O1010" s="12">
        <f>Table1[[#This Row],[Quantity]]*$N$1</f>
        <v>750</v>
      </c>
      <c r="P1010" s="12" t="str" cm="1">
        <f t="array" ref="P1010">_xlfn.IFS(Table1[[#This Row],[New_Sales]]&gt;=2000,"A",Table1[[#This Row],[New_Sales]]&gt;=1000,"B",Table1[[#This Row],[New_Sales]]&gt;=500,"C",Table1[[#This Row],[New_Sales]]&gt;=100,"D",Table1[[#This Row],[New_Sales]]&lt;100,"E")</f>
        <v>C</v>
      </c>
    </row>
    <row r="1011" spans="1:16">
      <c r="A1011" s="12">
        <v>1010</v>
      </c>
      <c r="B1011" s="12" t="s">
        <v>134</v>
      </c>
      <c r="C1011" s="12" t="s">
        <v>67</v>
      </c>
      <c r="D1011" s="12" t="s">
        <v>141</v>
      </c>
      <c r="E1011" s="12" t="s">
        <v>106</v>
      </c>
      <c r="F1011" s="12" t="s">
        <v>90</v>
      </c>
      <c r="G1011" s="12" t="str">
        <f>VLOOKUP(Table1[[#This Row],[Category]],Code!$C$2:$D$5,2,0)</f>
        <v>T-103</v>
      </c>
      <c r="H1011" s="12" t="s">
        <v>91</v>
      </c>
      <c r="I1011" s="12" t="s">
        <v>283</v>
      </c>
      <c r="J1011" s="12">
        <v>2</v>
      </c>
      <c r="K1011" s="12">
        <v>0.2</v>
      </c>
      <c r="L1011" s="13">
        <v>5.9990000000000023</v>
      </c>
      <c r="M1011" s="12">
        <f>Table1[[#This Row],[Sales]]*Table1[[#This Row],[Discount]]</f>
        <v>19.196800000000003</v>
      </c>
      <c r="N1011" s="12">
        <v>95.984000000000009</v>
      </c>
      <c r="O1011" s="12">
        <f>Table1[[#This Row],[Quantity]]*$N$1</f>
        <v>300</v>
      </c>
      <c r="P1011" s="12" t="str" cm="1">
        <f t="array" ref="P1011">_xlfn.IFS(Table1[[#This Row],[New_Sales]]&gt;=2000,"A",Table1[[#This Row],[New_Sales]]&gt;=1000,"B",Table1[[#This Row],[New_Sales]]&gt;=500,"C",Table1[[#This Row],[New_Sales]]&gt;=100,"D",Table1[[#This Row],[New_Sales]]&lt;100,"E")</f>
        <v>D</v>
      </c>
    </row>
    <row r="1012" spans="1:16">
      <c r="A1012" s="12">
        <v>1011</v>
      </c>
      <c r="B1012" s="12" t="s">
        <v>134</v>
      </c>
      <c r="C1012" s="12" t="s">
        <v>67</v>
      </c>
      <c r="D1012" s="12" t="s">
        <v>75</v>
      </c>
      <c r="E1012" s="12" t="s">
        <v>76</v>
      </c>
      <c r="F1012" s="12" t="s">
        <v>70</v>
      </c>
      <c r="G1012" s="12" t="str">
        <f>VLOOKUP(Table1[[#This Row],[Category]],Code!$C$2:$D$5,2,0)</f>
        <v>F-101</v>
      </c>
      <c r="H1012" s="12" t="s">
        <v>86</v>
      </c>
      <c r="I1012" s="12" t="s">
        <v>902</v>
      </c>
      <c r="J1012" s="12">
        <v>4</v>
      </c>
      <c r="K1012" s="12">
        <v>0</v>
      </c>
      <c r="L1012" s="13">
        <v>27.309599999999989</v>
      </c>
      <c r="M1012" s="12">
        <f>Table1[[#This Row],[Sales]]*Table1[[#This Row],[Discount]]</f>
        <v>0</v>
      </c>
      <c r="N1012" s="12">
        <v>151.72</v>
      </c>
      <c r="O1012" s="12">
        <f>Table1[[#This Row],[Quantity]]*$N$1</f>
        <v>600</v>
      </c>
      <c r="P1012" s="12" t="str" cm="1">
        <f t="array" ref="P1012">_xlfn.IFS(Table1[[#This Row],[New_Sales]]&gt;=2000,"A",Table1[[#This Row],[New_Sales]]&gt;=1000,"B",Table1[[#This Row],[New_Sales]]&gt;=500,"C",Table1[[#This Row],[New_Sales]]&gt;=100,"D",Table1[[#This Row],[New_Sales]]&lt;100,"E")</f>
        <v>C</v>
      </c>
    </row>
    <row r="1013" spans="1:16">
      <c r="A1013" s="12">
        <v>1012</v>
      </c>
      <c r="B1013" s="12" t="s">
        <v>66</v>
      </c>
      <c r="C1013" s="12" t="s">
        <v>67</v>
      </c>
      <c r="D1013" s="12" t="s">
        <v>102</v>
      </c>
      <c r="E1013" s="12" t="s">
        <v>76</v>
      </c>
      <c r="F1013" s="12" t="s">
        <v>70</v>
      </c>
      <c r="G1013" s="12" t="str">
        <f>VLOOKUP(Table1[[#This Row],[Category]],Code!$C$2:$D$5,2,0)</f>
        <v>F-101</v>
      </c>
      <c r="H1013" s="12" t="s">
        <v>86</v>
      </c>
      <c r="I1013" s="12" t="s">
        <v>127</v>
      </c>
      <c r="J1013" s="12">
        <v>3</v>
      </c>
      <c r="K1013" s="12">
        <v>0</v>
      </c>
      <c r="L1013" s="13">
        <v>46.574999999999996</v>
      </c>
      <c r="M1013" s="12">
        <f>Table1[[#This Row],[Sales]]*Table1[[#This Row],[Discount]]</f>
        <v>0</v>
      </c>
      <c r="N1013" s="12">
        <v>155.25</v>
      </c>
      <c r="O1013" s="12">
        <f>Table1[[#This Row],[Quantity]]*$N$1</f>
        <v>450</v>
      </c>
      <c r="P1013" s="12" t="str" cm="1">
        <f t="array" ref="P1013">_xlfn.IFS(Table1[[#This Row],[New_Sales]]&gt;=2000,"A",Table1[[#This Row],[New_Sales]]&gt;=1000,"B",Table1[[#This Row],[New_Sales]]&gt;=500,"C",Table1[[#This Row],[New_Sales]]&gt;=100,"D",Table1[[#This Row],[New_Sales]]&lt;100,"E")</f>
        <v>D</v>
      </c>
    </row>
    <row r="1014" spans="1:16">
      <c r="A1014" s="12">
        <v>1013</v>
      </c>
      <c r="B1014" s="12" t="s">
        <v>66</v>
      </c>
      <c r="C1014" s="12" t="s">
        <v>67</v>
      </c>
      <c r="D1014" s="12" t="s">
        <v>102</v>
      </c>
      <c r="E1014" s="12" t="s">
        <v>76</v>
      </c>
      <c r="F1014" s="12" t="s">
        <v>77</v>
      </c>
      <c r="G1014" s="12" t="str">
        <f>VLOOKUP(Table1[[#This Row],[Category]],Code!$C$2:$D$5,2,0)</f>
        <v>O-102</v>
      </c>
      <c r="H1014" s="12" t="s">
        <v>84</v>
      </c>
      <c r="I1014" s="12" t="s">
        <v>903</v>
      </c>
      <c r="J1014" s="12">
        <v>1</v>
      </c>
      <c r="K1014" s="12">
        <v>0</v>
      </c>
      <c r="L1014" s="13">
        <v>4.068699999999998</v>
      </c>
      <c r="M1014" s="12">
        <f>Table1[[#This Row],[Sales]]*Table1[[#This Row],[Discount]]</f>
        <v>0</v>
      </c>
      <c r="N1014" s="12">
        <v>14.03</v>
      </c>
      <c r="O1014" s="12">
        <f>Table1[[#This Row],[Quantity]]*$N$1</f>
        <v>150</v>
      </c>
      <c r="P1014" s="12" t="str" cm="1">
        <f t="array" ref="P1014">_xlfn.IFS(Table1[[#This Row],[New_Sales]]&gt;=2000,"A",Table1[[#This Row],[New_Sales]]&gt;=1000,"B",Table1[[#This Row],[New_Sales]]&gt;=500,"C",Table1[[#This Row],[New_Sales]]&gt;=100,"D",Table1[[#This Row],[New_Sales]]&lt;100,"E")</f>
        <v>D</v>
      </c>
    </row>
    <row r="1015" spans="1:16">
      <c r="A1015" s="12">
        <v>1014</v>
      </c>
      <c r="B1015" s="12" t="s">
        <v>66</v>
      </c>
      <c r="C1015" s="12" t="s">
        <v>67</v>
      </c>
      <c r="D1015" s="12" t="s">
        <v>102</v>
      </c>
      <c r="E1015" s="12" t="s">
        <v>76</v>
      </c>
      <c r="F1015" s="12" t="s">
        <v>70</v>
      </c>
      <c r="G1015" s="12" t="str">
        <f>VLOOKUP(Table1[[#This Row],[Category]],Code!$C$2:$D$5,2,0)</f>
        <v>F-101</v>
      </c>
      <c r="H1015" s="12" t="s">
        <v>82</v>
      </c>
      <c r="I1015" s="12" t="s">
        <v>335</v>
      </c>
      <c r="J1015" s="12">
        <v>13</v>
      </c>
      <c r="K1015" s="12">
        <v>0</v>
      </c>
      <c r="L1015" s="13">
        <v>356.04139999999995</v>
      </c>
      <c r="M1015" s="12">
        <f>Table1[[#This Row],[Sales]]*Table1[[#This Row],[Discount]]</f>
        <v>0</v>
      </c>
      <c r="N1015" s="12">
        <v>1618.37</v>
      </c>
      <c r="O1015" s="12">
        <f>Table1[[#This Row],[Quantity]]*$N$1</f>
        <v>1950</v>
      </c>
      <c r="P1015" s="12" t="str" cm="1">
        <f t="array" ref="P1015">_xlfn.IFS(Table1[[#This Row],[New_Sales]]&gt;=2000,"A",Table1[[#This Row],[New_Sales]]&gt;=1000,"B",Table1[[#This Row],[New_Sales]]&gt;=500,"C",Table1[[#This Row],[New_Sales]]&gt;=100,"D",Table1[[#This Row],[New_Sales]]&lt;100,"E")</f>
        <v>B</v>
      </c>
    </row>
    <row r="1016" spans="1:16">
      <c r="A1016" s="12">
        <v>1015</v>
      </c>
      <c r="B1016" s="12" t="s">
        <v>66</v>
      </c>
      <c r="C1016" s="12" t="s">
        <v>67</v>
      </c>
      <c r="D1016" s="12" t="s">
        <v>102</v>
      </c>
      <c r="E1016" s="12" t="s">
        <v>76</v>
      </c>
      <c r="F1016" s="12" t="s">
        <v>90</v>
      </c>
      <c r="G1016" s="12" t="str">
        <f>VLOOKUP(Table1[[#This Row],[Category]],Code!$C$2:$D$5,2,0)</f>
        <v>T-103</v>
      </c>
      <c r="H1016" s="12" t="s">
        <v>123</v>
      </c>
      <c r="I1016" s="12" t="s">
        <v>904</v>
      </c>
      <c r="J1016" s="12">
        <v>1</v>
      </c>
      <c r="K1016" s="12">
        <v>0</v>
      </c>
      <c r="L1016" s="13">
        <v>36.851999999999997</v>
      </c>
      <c r="M1016" s="12">
        <f>Table1[[#This Row],[Sales]]*Table1[[#This Row],[Discount]]</f>
        <v>0</v>
      </c>
      <c r="N1016" s="12">
        <v>99.6</v>
      </c>
      <c r="O1016" s="12">
        <f>Table1[[#This Row],[Quantity]]*$N$1</f>
        <v>150</v>
      </c>
      <c r="P1016" s="12" t="str" cm="1">
        <f t="array" ref="P1016">_xlfn.IFS(Table1[[#This Row],[New_Sales]]&gt;=2000,"A",Table1[[#This Row],[New_Sales]]&gt;=1000,"B",Table1[[#This Row],[New_Sales]]&gt;=500,"C",Table1[[#This Row],[New_Sales]]&gt;=100,"D",Table1[[#This Row],[New_Sales]]&lt;100,"E")</f>
        <v>D</v>
      </c>
    </row>
    <row r="1017" spans="1:16">
      <c r="A1017" s="12">
        <v>1016</v>
      </c>
      <c r="B1017" s="12" t="s">
        <v>66</v>
      </c>
      <c r="C1017" s="12" t="s">
        <v>104</v>
      </c>
      <c r="D1017" s="12" t="s">
        <v>75</v>
      </c>
      <c r="E1017" s="12" t="s">
        <v>76</v>
      </c>
      <c r="F1017" s="12" t="s">
        <v>77</v>
      </c>
      <c r="G1017" s="12" t="str">
        <f>VLOOKUP(Table1[[#This Row],[Category]],Code!$C$2:$D$5,2,0)</f>
        <v>O-102</v>
      </c>
      <c r="H1017" s="12" t="s">
        <v>100</v>
      </c>
      <c r="I1017" s="12" t="s">
        <v>385</v>
      </c>
      <c r="J1017" s="12">
        <v>5</v>
      </c>
      <c r="K1017" s="12">
        <v>0</v>
      </c>
      <c r="L1017" s="13">
        <v>15.552000000000001</v>
      </c>
      <c r="M1017" s="12">
        <f>Table1[[#This Row],[Sales]]*Table1[[#This Row],[Discount]]</f>
        <v>0</v>
      </c>
      <c r="N1017" s="12">
        <v>32.400000000000006</v>
      </c>
      <c r="O1017" s="12">
        <f>Table1[[#This Row],[Quantity]]*$N$1</f>
        <v>750</v>
      </c>
      <c r="P1017" s="12" t="str" cm="1">
        <f t="array" ref="P1017">_xlfn.IFS(Table1[[#This Row],[New_Sales]]&gt;=2000,"A",Table1[[#This Row],[New_Sales]]&gt;=1000,"B",Table1[[#This Row],[New_Sales]]&gt;=500,"C",Table1[[#This Row],[New_Sales]]&gt;=100,"D",Table1[[#This Row],[New_Sales]]&lt;100,"E")</f>
        <v>C</v>
      </c>
    </row>
    <row r="1018" spans="1:16">
      <c r="A1018" s="12">
        <v>1017</v>
      </c>
      <c r="B1018" s="12" t="s">
        <v>80</v>
      </c>
      <c r="C1018" s="12" t="s">
        <v>74</v>
      </c>
      <c r="D1018" s="12" t="s">
        <v>158</v>
      </c>
      <c r="E1018" s="12" t="s">
        <v>120</v>
      </c>
      <c r="F1018" s="12" t="s">
        <v>70</v>
      </c>
      <c r="G1018" s="12" t="str">
        <f>VLOOKUP(Table1[[#This Row],[Category]],Code!$C$2:$D$5,2,0)</f>
        <v>F-101</v>
      </c>
      <c r="H1018" s="12" t="s">
        <v>86</v>
      </c>
      <c r="I1018" s="12" t="s">
        <v>905</v>
      </c>
      <c r="J1018" s="12">
        <v>2</v>
      </c>
      <c r="K1018" s="12">
        <v>0</v>
      </c>
      <c r="L1018" s="13">
        <v>6.7008000000000001</v>
      </c>
      <c r="M1018" s="12">
        <f>Table1[[#This Row],[Sales]]*Table1[[#This Row],[Discount]]</f>
        <v>0</v>
      </c>
      <c r="N1018" s="12">
        <v>13.96</v>
      </c>
      <c r="O1018" s="12">
        <f>Table1[[#This Row],[Quantity]]*$N$1</f>
        <v>300</v>
      </c>
      <c r="P1018" s="12" t="str" cm="1">
        <f t="array" ref="P1018">_xlfn.IFS(Table1[[#This Row],[New_Sales]]&gt;=2000,"A",Table1[[#This Row],[New_Sales]]&gt;=1000,"B",Table1[[#This Row],[New_Sales]]&gt;=500,"C",Table1[[#This Row],[New_Sales]]&gt;=100,"D",Table1[[#This Row],[New_Sales]]&lt;100,"E")</f>
        <v>D</v>
      </c>
    </row>
    <row r="1019" spans="1:16">
      <c r="A1019" s="12">
        <v>1018</v>
      </c>
      <c r="B1019" s="12" t="s">
        <v>80</v>
      </c>
      <c r="C1019" s="12" t="s">
        <v>74</v>
      </c>
      <c r="D1019" s="12" t="s">
        <v>158</v>
      </c>
      <c r="E1019" s="12" t="s">
        <v>120</v>
      </c>
      <c r="F1019" s="12" t="s">
        <v>70</v>
      </c>
      <c r="G1019" s="12" t="str">
        <f>VLOOKUP(Table1[[#This Row],[Category]],Code!$C$2:$D$5,2,0)</f>
        <v>F-101</v>
      </c>
      <c r="H1019" s="12" t="s">
        <v>86</v>
      </c>
      <c r="I1019" s="12" t="s">
        <v>823</v>
      </c>
      <c r="J1019" s="12">
        <v>3</v>
      </c>
      <c r="K1019" s="12">
        <v>0</v>
      </c>
      <c r="L1019" s="13">
        <v>63.886200000000002</v>
      </c>
      <c r="M1019" s="12">
        <f>Table1[[#This Row],[Sales]]*Table1[[#This Row],[Discount]]</f>
        <v>0</v>
      </c>
      <c r="N1019" s="12">
        <v>155.82</v>
      </c>
      <c r="O1019" s="12">
        <f>Table1[[#This Row],[Quantity]]*$N$1</f>
        <v>450</v>
      </c>
      <c r="P1019" s="12" t="str" cm="1">
        <f t="array" ref="P1019">_xlfn.IFS(Table1[[#This Row],[New_Sales]]&gt;=2000,"A",Table1[[#This Row],[New_Sales]]&gt;=1000,"B",Table1[[#This Row],[New_Sales]]&gt;=500,"C",Table1[[#This Row],[New_Sales]]&gt;=100,"D",Table1[[#This Row],[New_Sales]]&lt;100,"E")</f>
        <v>D</v>
      </c>
    </row>
    <row r="1020" spans="1:16">
      <c r="A1020" s="12">
        <v>1019</v>
      </c>
      <c r="B1020" s="12" t="s">
        <v>80</v>
      </c>
      <c r="C1020" s="12" t="s">
        <v>74</v>
      </c>
      <c r="D1020" s="12" t="s">
        <v>158</v>
      </c>
      <c r="E1020" s="12" t="s">
        <v>120</v>
      </c>
      <c r="F1020" s="12" t="s">
        <v>90</v>
      </c>
      <c r="G1020" s="12" t="str">
        <f>VLOOKUP(Table1[[#This Row],[Category]],Code!$C$2:$D$5,2,0)</f>
        <v>T-103</v>
      </c>
      <c r="H1020" s="12" t="s">
        <v>91</v>
      </c>
      <c r="I1020" s="12" t="s">
        <v>906</v>
      </c>
      <c r="J1020" s="12">
        <v>5</v>
      </c>
      <c r="K1020" s="12">
        <v>0</v>
      </c>
      <c r="L1020" s="13">
        <v>2.4990000000000023</v>
      </c>
      <c r="M1020" s="12">
        <f>Table1[[#This Row],[Sales]]*Table1[[#This Row],[Discount]]</f>
        <v>0</v>
      </c>
      <c r="N1020" s="12">
        <v>124.94999999999999</v>
      </c>
      <c r="O1020" s="12">
        <f>Table1[[#This Row],[Quantity]]*$N$1</f>
        <v>750</v>
      </c>
      <c r="P1020" s="12" t="str" cm="1">
        <f t="array" ref="P1020">_xlfn.IFS(Table1[[#This Row],[New_Sales]]&gt;=2000,"A",Table1[[#This Row],[New_Sales]]&gt;=1000,"B",Table1[[#This Row],[New_Sales]]&gt;=500,"C",Table1[[#This Row],[New_Sales]]&gt;=100,"D",Table1[[#This Row],[New_Sales]]&lt;100,"E")</f>
        <v>C</v>
      </c>
    </row>
    <row r="1021" spans="1:16">
      <c r="A1021" s="12">
        <v>1020</v>
      </c>
      <c r="B1021" s="12" t="s">
        <v>80</v>
      </c>
      <c r="C1021" s="12" t="s">
        <v>74</v>
      </c>
      <c r="D1021" s="12" t="s">
        <v>158</v>
      </c>
      <c r="E1021" s="12" t="s">
        <v>120</v>
      </c>
      <c r="F1021" s="12" t="s">
        <v>77</v>
      </c>
      <c r="G1021" s="12" t="str">
        <f>VLOOKUP(Table1[[#This Row],[Category]],Code!$C$2:$D$5,2,0)</f>
        <v>O-102</v>
      </c>
      <c r="H1021" s="12" t="s">
        <v>84</v>
      </c>
      <c r="I1021" s="12" t="s">
        <v>907</v>
      </c>
      <c r="J1021" s="12">
        <v>5</v>
      </c>
      <c r="K1021" s="12">
        <v>0</v>
      </c>
      <c r="L1021" s="13">
        <v>156.42899999999997</v>
      </c>
      <c r="M1021" s="12">
        <f>Table1[[#This Row],[Sales]]*Table1[[#This Row],[Discount]]</f>
        <v>0</v>
      </c>
      <c r="N1021" s="12">
        <v>601.65</v>
      </c>
      <c r="O1021" s="12">
        <f>Table1[[#This Row],[Quantity]]*$N$1</f>
        <v>750</v>
      </c>
      <c r="P1021" s="12" t="str" cm="1">
        <f t="array" ref="P1021">_xlfn.IFS(Table1[[#This Row],[New_Sales]]&gt;=2000,"A",Table1[[#This Row],[New_Sales]]&gt;=1000,"B",Table1[[#This Row],[New_Sales]]&gt;=500,"C",Table1[[#This Row],[New_Sales]]&gt;=100,"D",Table1[[#This Row],[New_Sales]]&lt;100,"E")</f>
        <v>C</v>
      </c>
    </row>
    <row r="1022" spans="1:16">
      <c r="A1022" s="12">
        <v>1021</v>
      </c>
      <c r="B1022" s="12" t="s">
        <v>80</v>
      </c>
      <c r="C1022" s="12" t="s">
        <v>67</v>
      </c>
      <c r="D1022" s="12" t="s">
        <v>908</v>
      </c>
      <c r="E1022" s="12" t="s">
        <v>120</v>
      </c>
      <c r="F1022" s="12" t="s">
        <v>77</v>
      </c>
      <c r="G1022" s="12" t="str">
        <f>VLOOKUP(Table1[[#This Row],[Category]],Code!$C$2:$D$5,2,0)</f>
        <v>O-102</v>
      </c>
      <c r="H1022" s="12" t="s">
        <v>88</v>
      </c>
      <c r="I1022" s="12" t="s">
        <v>909</v>
      </c>
      <c r="J1022" s="12">
        <v>3</v>
      </c>
      <c r="K1022" s="12">
        <v>0</v>
      </c>
      <c r="L1022" s="13">
        <v>8.8686000000000007</v>
      </c>
      <c r="M1022" s="12">
        <f>Table1[[#This Row],[Sales]]*Table1[[#This Row],[Discount]]</f>
        <v>0</v>
      </c>
      <c r="N1022" s="12">
        <v>22.740000000000002</v>
      </c>
      <c r="O1022" s="12">
        <f>Table1[[#This Row],[Quantity]]*$N$1</f>
        <v>450</v>
      </c>
      <c r="P1022" s="12" t="str" cm="1">
        <f t="array" ref="P1022">_xlfn.IFS(Table1[[#This Row],[New_Sales]]&gt;=2000,"A",Table1[[#This Row],[New_Sales]]&gt;=1000,"B",Table1[[#This Row],[New_Sales]]&gt;=500,"C",Table1[[#This Row],[New_Sales]]&gt;=100,"D",Table1[[#This Row],[New_Sales]]&lt;100,"E")</f>
        <v>D</v>
      </c>
    </row>
    <row r="1023" spans="1:16">
      <c r="A1023" s="12">
        <v>1022</v>
      </c>
      <c r="B1023" s="12" t="s">
        <v>80</v>
      </c>
      <c r="C1023" s="12" t="s">
        <v>67</v>
      </c>
      <c r="D1023" s="12" t="s">
        <v>908</v>
      </c>
      <c r="E1023" s="12" t="s">
        <v>120</v>
      </c>
      <c r="F1023" s="12" t="s">
        <v>70</v>
      </c>
      <c r="G1023" s="12" t="str">
        <f>VLOOKUP(Table1[[#This Row],[Category]],Code!$C$2:$D$5,2,0)</f>
        <v>F-101</v>
      </c>
      <c r="H1023" s="12" t="s">
        <v>72</v>
      </c>
      <c r="I1023" s="12" t="s">
        <v>910</v>
      </c>
      <c r="J1023" s="12">
        <v>3</v>
      </c>
      <c r="K1023" s="12">
        <v>0</v>
      </c>
      <c r="L1023" s="13">
        <v>316.88249999999999</v>
      </c>
      <c r="M1023" s="12">
        <f>Table1[[#This Row],[Sales]]*Table1[[#This Row],[Discount]]</f>
        <v>0</v>
      </c>
      <c r="N1023" s="12">
        <v>1267.53</v>
      </c>
      <c r="O1023" s="12">
        <f>Table1[[#This Row],[Quantity]]*$N$1</f>
        <v>450</v>
      </c>
      <c r="P1023" s="12" t="str" cm="1">
        <f t="array" ref="P1023">_xlfn.IFS(Table1[[#This Row],[New_Sales]]&gt;=2000,"A",Table1[[#This Row],[New_Sales]]&gt;=1000,"B",Table1[[#This Row],[New_Sales]]&gt;=500,"C",Table1[[#This Row],[New_Sales]]&gt;=100,"D",Table1[[#This Row],[New_Sales]]&lt;100,"E")</f>
        <v>D</v>
      </c>
    </row>
    <row r="1024" spans="1:16">
      <c r="A1024" s="12">
        <v>1023</v>
      </c>
      <c r="B1024" s="12" t="s">
        <v>80</v>
      </c>
      <c r="C1024" s="12" t="s">
        <v>67</v>
      </c>
      <c r="D1024" s="12" t="s">
        <v>908</v>
      </c>
      <c r="E1024" s="12" t="s">
        <v>120</v>
      </c>
      <c r="F1024" s="12" t="s">
        <v>90</v>
      </c>
      <c r="G1024" s="12" t="str">
        <f>VLOOKUP(Table1[[#This Row],[Category]],Code!$C$2:$D$5,2,0)</f>
        <v>T-103</v>
      </c>
      <c r="H1024" s="12" t="s">
        <v>277</v>
      </c>
      <c r="I1024" s="12" t="s">
        <v>911</v>
      </c>
      <c r="J1024" s="12">
        <v>8</v>
      </c>
      <c r="K1024" s="12">
        <v>0</v>
      </c>
      <c r="L1024" s="13">
        <v>648.56240000000003</v>
      </c>
      <c r="M1024" s="12">
        <f>Table1[[#This Row],[Sales]]*Table1[[#This Row],[Discount]]</f>
        <v>0</v>
      </c>
      <c r="N1024" s="12">
        <v>1379.92</v>
      </c>
      <c r="O1024" s="12">
        <f>Table1[[#This Row],[Quantity]]*$N$1</f>
        <v>1200</v>
      </c>
      <c r="P1024" s="12" t="str" cm="1">
        <f t="array" ref="P1024">_xlfn.IFS(Table1[[#This Row],[New_Sales]]&gt;=2000,"A",Table1[[#This Row],[New_Sales]]&gt;=1000,"B",Table1[[#This Row],[New_Sales]]&gt;=500,"C",Table1[[#This Row],[New_Sales]]&gt;=100,"D",Table1[[#This Row],[New_Sales]]&lt;100,"E")</f>
        <v>B</v>
      </c>
    </row>
    <row r="1025" spans="1:16">
      <c r="A1025" s="12">
        <v>1024</v>
      </c>
      <c r="B1025" s="12" t="s">
        <v>80</v>
      </c>
      <c r="C1025" s="12" t="s">
        <v>67</v>
      </c>
      <c r="D1025" s="12" t="s">
        <v>119</v>
      </c>
      <c r="E1025" s="12" t="s">
        <v>120</v>
      </c>
      <c r="F1025" s="12" t="s">
        <v>77</v>
      </c>
      <c r="G1025" s="12" t="str">
        <f>VLOOKUP(Table1[[#This Row],[Category]],Code!$C$2:$D$5,2,0)</f>
        <v>O-102</v>
      </c>
      <c r="H1025" s="12" t="s">
        <v>128</v>
      </c>
      <c r="I1025" s="12" t="s">
        <v>912</v>
      </c>
      <c r="J1025" s="12">
        <v>2</v>
      </c>
      <c r="K1025" s="12">
        <v>0.2</v>
      </c>
      <c r="L1025" s="13">
        <v>2.1728000000000001</v>
      </c>
      <c r="M1025" s="12">
        <f>Table1[[#This Row],[Sales]]*Table1[[#This Row],[Discount]]</f>
        <v>1.2416</v>
      </c>
      <c r="N1025" s="12">
        <v>6.2080000000000002</v>
      </c>
      <c r="O1025" s="12">
        <f>Table1[[#This Row],[Quantity]]*$N$1</f>
        <v>300</v>
      </c>
      <c r="P1025" s="12" t="str" cm="1">
        <f t="array" ref="P1025">_xlfn.IFS(Table1[[#This Row],[New_Sales]]&gt;=2000,"A",Table1[[#This Row],[New_Sales]]&gt;=1000,"B",Table1[[#This Row],[New_Sales]]&gt;=500,"C",Table1[[#This Row],[New_Sales]]&gt;=100,"D",Table1[[#This Row],[New_Sales]]&lt;100,"E")</f>
        <v>D</v>
      </c>
    </row>
    <row r="1026" spans="1:16">
      <c r="A1026" s="12">
        <v>1025</v>
      </c>
      <c r="B1026" s="12" t="s">
        <v>134</v>
      </c>
      <c r="C1026" s="12" t="s">
        <v>104</v>
      </c>
      <c r="D1026" s="12" t="s">
        <v>75</v>
      </c>
      <c r="E1026" s="12" t="s">
        <v>76</v>
      </c>
      <c r="F1026" s="12" t="s">
        <v>77</v>
      </c>
      <c r="G1026" s="12" t="str">
        <f>VLOOKUP(Table1[[#This Row],[Category]],Code!$C$2:$D$5,2,0)</f>
        <v>O-102</v>
      </c>
      <c r="H1026" s="12" t="s">
        <v>93</v>
      </c>
      <c r="I1026" s="12" t="s">
        <v>913</v>
      </c>
      <c r="J1026" s="12">
        <v>2</v>
      </c>
      <c r="K1026" s="12">
        <v>0.2</v>
      </c>
      <c r="L1026" s="13">
        <v>4.2804000000000002</v>
      </c>
      <c r="M1026" s="12">
        <f>Table1[[#This Row],[Sales]]*Table1[[#This Row],[Discount]]</f>
        <v>2.3616000000000001</v>
      </c>
      <c r="N1026" s="12">
        <v>11.808</v>
      </c>
      <c r="O1026" s="12">
        <f>Table1[[#This Row],[Quantity]]*$N$1</f>
        <v>300</v>
      </c>
      <c r="P1026" s="12" t="str" cm="1">
        <f t="array" ref="P1026">_xlfn.IFS(Table1[[#This Row],[New_Sales]]&gt;=2000,"A",Table1[[#This Row],[New_Sales]]&gt;=1000,"B",Table1[[#This Row],[New_Sales]]&gt;=500,"C",Table1[[#This Row],[New_Sales]]&gt;=100,"D",Table1[[#This Row],[New_Sales]]&lt;100,"E")</f>
        <v>D</v>
      </c>
    </row>
    <row r="1027" spans="1:16">
      <c r="A1027" s="12">
        <v>1026</v>
      </c>
      <c r="B1027" s="12" t="s">
        <v>66</v>
      </c>
      <c r="C1027" s="12" t="s">
        <v>104</v>
      </c>
      <c r="D1027" s="12" t="s">
        <v>226</v>
      </c>
      <c r="E1027" s="12" t="s">
        <v>120</v>
      </c>
      <c r="F1027" s="12" t="s">
        <v>77</v>
      </c>
      <c r="G1027" s="12" t="str">
        <f>VLOOKUP(Table1[[#This Row],[Category]],Code!$C$2:$D$5,2,0)</f>
        <v>O-102</v>
      </c>
      <c r="H1027" s="12" t="s">
        <v>100</v>
      </c>
      <c r="I1027" s="12" t="s">
        <v>914</v>
      </c>
      <c r="J1027" s="12">
        <v>3</v>
      </c>
      <c r="K1027" s="12">
        <v>0.2</v>
      </c>
      <c r="L1027" s="13">
        <v>5.4432</v>
      </c>
      <c r="M1027" s="12">
        <f>Table1[[#This Row],[Sales]]*Table1[[#This Row],[Discount]]</f>
        <v>3.1104000000000007</v>
      </c>
      <c r="N1027" s="12">
        <v>15.552000000000003</v>
      </c>
      <c r="O1027" s="12">
        <f>Table1[[#This Row],[Quantity]]*$N$1</f>
        <v>450</v>
      </c>
      <c r="P1027" s="12" t="str" cm="1">
        <f t="array" ref="P1027">_xlfn.IFS(Table1[[#This Row],[New_Sales]]&gt;=2000,"A",Table1[[#This Row],[New_Sales]]&gt;=1000,"B",Table1[[#This Row],[New_Sales]]&gt;=500,"C",Table1[[#This Row],[New_Sales]]&gt;=100,"D",Table1[[#This Row],[New_Sales]]&lt;100,"E")</f>
        <v>D</v>
      </c>
    </row>
    <row r="1028" spans="1:16">
      <c r="A1028" s="12">
        <v>1027</v>
      </c>
      <c r="B1028" s="12" t="s">
        <v>66</v>
      </c>
      <c r="C1028" s="12" t="s">
        <v>104</v>
      </c>
      <c r="D1028" s="12" t="s">
        <v>226</v>
      </c>
      <c r="E1028" s="12" t="s">
        <v>120</v>
      </c>
      <c r="F1028" s="12" t="s">
        <v>77</v>
      </c>
      <c r="G1028" s="12" t="str">
        <f>VLOOKUP(Table1[[#This Row],[Category]],Code!$C$2:$D$5,2,0)</f>
        <v>O-102</v>
      </c>
      <c r="H1028" s="12" t="s">
        <v>100</v>
      </c>
      <c r="I1028" s="12" t="s">
        <v>915</v>
      </c>
      <c r="J1028" s="12">
        <v>3</v>
      </c>
      <c r="K1028" s="12">
        <v>0.2</v>
      </c>
      <c r="L1028" s="13">
        <v>20.576399999999996</v>
      </c>
      <c r="M1028" s="12">
        <f>Table1[[#This Row],[Sales]]*Table1[[#This Row],[Discount]]</f>
        <v>12.6624</v>
      </c>
      <c r="N1028" s="12">
        <v>63.311999999999998</v>
      </c>
      <c r="O1028" s="12">
        <f>Table1[[#This Row],[Quantity]]*$N$1</f>
        <v>450</v>
      </c>
      <c r="P1028" s="12" t="str" cm="1">
        <f t="array" ref="P1028">_xlfn.IFS(Table1[[#This Row],[New_Sales]]&gt;=2000,"A",Table1[[#This Row],[New_Sales]]&gt;=1000,"B",Table1[[#This Row],[New_Sales]]&gt;=500,"C",Table1[[#This Row],[New_Sales]]&gt;=100,"D",Table1[[#This Row],[New_Sales]]&lt;100,"E")</f>
        <v>D</v>
      </c>
    </row>
    <row r="1029" spans="1:16">
      <c r="A1029" s="12">
        <v>1028</v>
      </c>
      <c r="B1029" s="12" t="s">
        <v>66</v>
      </c>
      <c r="C1029" s="12" t="s">
        <v>104</v>
      </c>
      <c r="D1029" s="12" t="s">
        <v>226</v>
      </c>
      <c r="E1029" s="12" t="s">
        <v>120</v>
      </c>
      <c r="F1029" s="12" t="s">
        <v>90</v>
      </c>
      <c r="G1029" s="12" t="str">
        <f>VLOOKUP(Table1[[#This Row],[Category]],Code!$C$2:$D$5,2,0)</f>
        <v>T-103</v>
      </c>
      <c r="H1029" s="12" t="s">
        <v>91</v>
      </c>
      <c r="I1029" s="12" t="s">
        <v>916</v>
      </c>
      <c r="J1029" s="12">
        <v>2</v>
      </c>
      <c r="K1029" s="12">
        <v>0.4</v>
      </c>
      <c r="L1029" s="13">
        <v>-9.8724000000000007</v>
      </c>
      <c r="M1029" s="12">
        <f>Table1[[#This Row],[Sales]]*Table1[[#This Row],[Discount]]</f>
        <v>6.2351999999999999</v>
      </c>
      <c r="N1029" s="12">
        <v>15.587999999999999</v>
      </c>
      <c r="O1029" s="12">
        <f>Table1[[#This Row],[Quantity]]*$N$1</f>
        <v>300</v>
      </c>
      <c r="P1029" s="12" t="str" cm="1">
        <f t="array" ref="P1029">_xlfn.IFS(Table1[[#This Row],[New_Sales]]&gt;=2000,"A",Table1[[#This Row],[New_Sales]]&gt;=1000,"B",Table1[[#This Row],[New_Sales]]&gt;=500,"C",Table1[[#This Row],[New_Sales]]&gt;=100,"D",Table1[[#This Row],[New_Sales]]&lt;100,"E")</f>
        <v>D</v>
      </c>
    </row>
    <row r="1030" spans="1:16">
      <c r="A1030" s="12">
        <v>1029</v>
      </c>
      <c r="B1030" s="12" t="s">
        <v>80</v>
      </c>
      <c r="C1030" s="12" t="s">
        <v>74</v>
      </c>
      <c r="D1030" s="12" t="s">
        <v>309</v>
      </c>
      <c r="E1030" s="12" t="s">
        <v>120</v>
      </c>
      <c r="F1030" s="12" t="s">
        <v>77</v>
      </c>
      <c r="G1030" s="12" t="str">
        <f>VLOOKUP(Table1[[#This Row],[Category]],Code!$C$2:$D$5,2,0)</f>
        <v>O-102</v>
      </c>
      <c r="H1030" s="12" t="s">
        <v>100</v>
      </c>
      <c r="I1030" s="12" t="s">
        <v>133</v>
      </c>
      <c r="J1030" s="12">
        <v>5</v>
      </c>
      <c r="K1030" s="12">
        <v>0</v>
      </c>
      <c r="L1030" s="13">
        <v>83.283999999999992</v>
      </c>
      <c r="M1030" s="12">
        <f>Table1[[#This Row],[Sales]]*Table1[[#This Row],[Discount]]</f>
        <v>0</v>
      </c>
      <c r="N1030" s="12">
        <v>177.2</v>
      </c>
      <c r="O1030" s="12">
        <f>Table1[[#This Row],[Quantity]]*$N$1</f>
        <v>750</v>
      </c>
      <c r="P1030" s="12" t="str" cm="1">
        <f t="array" ref="P1030">_xlfn.IFS(Table1[[#This Row],[New_Sales]]&gt;=2000,"A",Table1[[#This Row],[New_Sales]]&gt;=1000,"B",Table1[[#This Row],[New_Sales]]&gt;=500,"C",Table1[[#This Row],[New_Sales]]&gt;=100,"D",Table1[[#This Row],[New_Sales]]&lt;100,"E")</f>
        <v>C</v>
      </c>
    </row>
    <row r="1031" spans="1:16">
      <c r="A1031" s="12">
        <v>1030</v>
      </c>
      <c r="B1031" s="12" t="s">
        <v>80</v>
      </c>
      <c r="C1031" s="12" t="s">
        <v>74</v>
      </c>
      <c r="D1031" s="12" t="s">
        <v>309</v>
      </c>
      <c r="E1031" s="12" t="s">
        <v>120</v>
      </c>
      <c r="F1031" s="12" t="s">
        <v>90</v>
      </c>
      <c r="G1031" s="12" t="str">
        <f>VLOOKUP(Table1[[#This Row],[Category]],Code!$C$2:$D$5,2,0)</f>
        <v>T-103</v>
      </c>
      <c r="H1031" s="12" t="s">
        <v>91</v>
      </c>
      <c r="I1031" s="12" t="s">
        <v>917</v>
      </c>
      <c r="J1031" s="12">
        <v>3</v>
      </c>
      <c r="K1031" s="12">
        <v>0</v>
      </c>
      <c r="L1031" s="13">
        <v>57.41129999999999</v>
      </c>
      <c r="M1031" s="12">
        <f>Table1[[#This Row],[Sales]]*Table1[[#This Row],[Discount]]</f>
        <v>0</v>
      </c>
      <c r="N1031" s="12">
        <v>197.96999999999997</v>
      </c>
      <c r="O1031" s="12">
        <f>Table1[[#This Row],[Quantity]]*$N$1</f>
        <v>450</v>
      </c>
      <c r="P1031" s="12" t="str" cm="1">
        <f t="array" ref="P1031">_xlfn.IFS(Table1[[#This Row],[New_Sales]]&gt;=2000,"A",Table1[[#This Row],[New_Sales]]&gt;=1000,"B",Table1[[#This Row],[New_Sales]]&gt;=500,"C",Table1[[#This Row],[New_Sales]]&gt;=100,"D",Table1[[#This Row],[New_Sales]]&lt;100,"E")</f>
        <v>D</v>
      </c>
    </row>
    <row r="1032" spans="1:16">
      <c r="A1032" s="12">
        <v>1031</v>
      </c>
      <c r="B1032" s="12" t="s">
        <v>80</v>
      </c>
      <c r="C1032" s="12" t="s">
        <v>74</v>
      </c>
      <c r="D1032" s="12" t="s">
        <v>309</v>
      </c>
      <c r="E1032" s="12" t="s">
        <v>120</v>
      </c>
      <c r="F1032" s="12" t="s">
        <v>70</v>
      </c>
      <c r="G1032" s="12" t="str">
        <f>VLOOKUP(Table1[[#This Row],[Category]],Code!$C$2:$D$5,2,0)</f>
        <v>F-101</v>
      </c>
      <c r="H1032" s="12" t="s">
        <v>72</v>
      </c>
      <c r="I1032" s="12" t="s">
        <v>598</v>
      </c>
      <c r="J1032" s="12">
        <v>3</v>
      </c>
      <c r="K1032" s="12">
        <v>0</v>
      </c>
      <c r="L1032" s="13">
        <v>213.73500000000001</v>
      </c>
      <c r="M1032" s="12">
        <f>Table1[[#This Row],[Sales]]*Table1[[#This Row],[Discount]]</f>
        <v>0</v>
      </c>
      <c r="N1032" s="12">
        <v>854.94</v>
      </c>
      <c r="O1032" s="12">
        <f>Table1[[#This Row],[Quantity]]*$N$1</f>
        <v>450</v>
      </c>
      <c r="P1032" s="12" t="str" cm="1">
        <f t="array" ref="P1032">_xlfn.IFS(Table1[[#This Row],[New_Sales]]&gt;=2000,"A",Table1[[#This Row],[New_Sales]]&gt;=1000,"B",Table1[[#This Row],[New_Sales]]&gt;=500,"C",Table1[[#This Row],[New_Sales]]&gt;=100,"D",Table1[[#This Row],[New_Sales]]&lt;100,"E")</f>
        <v>D</v>
      </c>
    </row>
    <row r="1033" spans="1:16">
      <c r="A1033" s="12">
        <v>1032</v>
      </c>
      <c r="B1033" s="12" t="s">
        <v>80</v>
      </c>
      <c r="C1033" s="12" t="s">
        <v>74</v>
      </c>
      <c r="D1033" s="12" t="s">
        <v>309</v>
      </c>
      <c r="E1033" s="12" t="s">
        <v>120</v>
      </c>
      <c r="F1033" s="12" t="s">
        <v>70</v>
      </c>
      <c r="G1033" s="12" t="str">
        <f>VLOOKUP(Table1[[#This Row],[Category]],Code!$C$2:$D$5,2,0)</f>
        <v>F-101</v>
      </c>
      <c r="H1033" s="12" t="s">
        <v>86</v>
      </c>
      <c r="I1033" s="12" t="s">
        <v>207</v>
      </c>
      <c r="J1033" s="12">
        <v>9</v>
      </c>
      <c r="K1033" s="12">
        <v>0</v>
      </c>
      <c r="L1033" s="13">
        <v>52.126200000000004</v>
      </c>
      <c r="M1033" s="12">
        <f>Table1[[#This Row],[Sales]]*Table1[[#This Row],[Discount]]</f>
        <v>0</v>
      </c>
      <c r="N1033" s="12">
        <v>124.10999999999999</v>
      </c>
      <c r="O1033" s="12">
        <f>Table1[[#This Row],[Quantity]]*$N$1</f>
        <v>1350</v>
      </c>
      <c r="P1033" s="12" t="str" cm="1">
        <f t="array" ref="P1033">_xlfn.IFS(Table1[[#This Row],[New_Sales]]&gt;=2000,"A",Table1[[#This Row],[New_Sales]]&gt;=1000,"B",Table1[[#This Row],[New_Sales]]&gt;=500,"C",Table1[[#This Row],[New_Sales]]&gt;=100,"D",Table1[[#This Row],[New_Sales]]&lt;100,"E")</f>
        <v>B</v>
      </c>
    </row>
    <row r="1034" spans="1:16">
      <c r="A1034" s="12">
        <v>1033</v>
      </c>
      <c r="B1034" s="12" t="s">
        <v>80</v>
      </c>
      <c r="C1034" s="12" t="s">
        <v>74</v>
      </c>
      <c r="D1034" s="12" t="s">
        <v>309</v>
      </c>
      <c r="E1034" s="12" t="s">
        <v>120</v>
      </c>
      <c r="F1034" s="12" t="s">
        <v>77</v>
      </c>
      <c r="G1034" s="12" t="str">
        <f>VLOOKUP(Table1[[#This Row],[Category]],Code!$C$2:$D$5,2,0)</f>
        <v>O-102</v>
      </c>
      <c r="H1034" s="12" t="s">
        <v>78</v>
      </c>
      <c r="I1034" s="12" t="s">
        <v>918</v>
      </c>
      <c r="J1034" s="12">
        <v>5</v>
      </c>
      <c r="K1034" s="12">
        <v>0</v>
      </c>
      <c r="L1034" s="13">
        <v>7.056</v>
      </c>
      <c r="M1034" s="12">
        <f>Table1[[#This Row],[Sales]]*Table1[[#This Row],[Discount]]</f>
        <v>0</v>
      </c>
      <c r="N1034" s="12">
        <v>14.399999999999999</v>
      </c>
      <c r="O1034" s="12">
        <f>Table1[[#This Row],[Quantity]]*$N$1</f>
        <v>750</v>
      </c>
      <c r="P1034" s="12" t="str" cm="1">
        <f t="array" ref="P1034">_xlfn.IFS(Table1[[#This Row],[New_Sales]]&gt;=2000,"A",Table1[[#This Row],[New_Sales]]&gt;=1000,"B",Table1[[#This Row],[New_Sales]]&gt;=500,"C",Table1[[#This Row],[New_Sales]]&gt;=100,"D",Table1[[#This Row],[New_Sales]]&lt;100,"E")</f>
        <v>C</v>
      </c>
    </row>
    <row r="1035" spans="1:16">
      <c r="A1035" s="12">
        <v>1034</v>
      </c>
      <c r="B1035" s="12" t="s">
        <v>134</v>
      </c>
      <c r="C1035" s="12" t="s">
        <v>67</v>
      </c>
      <c r="D1035" s="12" t="s">
        <v>226</v>
      </c>
      <c r="E1035" s="12" t="s">
        <v>120</v>
      </c>
      <c r="F1035" s="12" t="s">
        <v>77</v>
      </c>
      <c r="G1035" s="12" t="str">
        <f>VLOOKUP(Table1[[#This Row],[Category]],Code!$C$2:$D$5,2,0)</f>
        <v>O-102</v>
      </c>
      <c r="H1035" s="12" t="s">
        <v>100</v>
      </c>
      <c r="I1035" s="12" t="s">
        <v>919</v>
      </c>
      <c r="J1035" s="12">
        <v>3</v>
      </c>
      <c r="K1035" s="12">
        <v>0.2</v>
      </c>
      <c r="L1035" s="13">
        <v>5.1011999999999995</v>
      </c>
      <c r="M1035" s="12">
        <f>Table1[[#This Row],[Sales]]*Table1[[#This Row],[Discount]]</f>
        <v>3.1392000000000007</v>
      </c>
      <c r="N1035" s="12">
        <v>15.696000000000002</v>
      </c>
      <c r="O1035" s="12">
        <f>Table1[[#This Row],[Quantity]]*$N$1</f>
        <v>450</v>
      </c>
      <c r="P1035" s="12" t="str" cm="1">
        <f t="array" ref="P1035">_xlfn.IFS(Table1[[#This Row],[New_Sales]]&gt;=2000,"A",Table1[[#This Row],[New_Sales]]&gt;=1000,"B",Table1[[#This Row],[New_Sales]]&gt;=500,"C",Table1[[#This Row],[New_Sales]]&gt;=100,"D",Table1[[#This Row],[New_Sales]]&lt;100,"E")</f>
        <v>D</v>
      </c>
    </row>
    <row r="1036" spans="1:16">
      <c r="A1036" s="12">
        <v>1035</v>
      </c>
      <c r="B1036" s="12" t="s">
        <v>134</v>
      </c>
      <c r="C1036" s="12" t="s">
        <v>67</v>
      </c>
      <c r="D1036" s="12" t="s">
        <v>226</v>
      </c>
      <c r="E1036" s="12" t="s">
        <v>120</v>
      </c>
      <c r="F1036" s="12" t="s">
        <v>77</v>
      </c>
      <c r="G1036" s="12" t="str">
        <f>VLOOKUP(Table1[[#This Row],[Category]],Code!$C$2:$D$5,2,0)</f>
        <v>O-102</v>
      </c>
      <c r="H1036" s="12" t="s">
        <v>93</v>
      </c>
      <c r="I1036" s="12" t="s">
        <v>362</v>
      </c>
      <c r="J1036" s="12">
        <v>2</v>
      </c>
      <c r="K1036" s="12">
        <v>0.7</v>
      </c>
      <c r="L1036" s="13">
        <v>-1.9272</v>
      </c>
      <c r="M1036" s="12">
        <f>Table1[[#This Row],[Sales]]*Table1[[#This Row],[Discount]]</f>
        <v>1.8395999999999999</v>
      </c>
      <c r="N1036" s="12">
        <v>2.6280000000000001</v>
      </c>
      <c r="O1036" s="12">
        <f>Table1[[#This Row],[Quantity]]*$N$1</f>
        <v>300</v>
      </c>
      <c r="P1036" s="12" t="str" cm="1">
        <f t="array" ref="P1036">_xlfn.IFS(Table1[[#This Row],[New_Sales]]&gt;=2000,"A",Table1[[#This Row],[New_Sales]]&gt;=1000,"B",Table1[[#This Row],[New_Sales]]&gt;=500,"C",Table1[[#This Row],[New_Sales]]&gt;=100,"D",Table1[[#This Row],[New_Sales]]&lt;100,"E")</f>
        <v>D</v>
      </c>
    </row>
    <row r="1037" spans="1:16">
      <c r="A1037" s="12">
        <v>1036</v>
      </c>
      <c r="B1037" s="12" t="s">
        <v>134</v>
      </c>
      <c r="C1037" s="12" t="s">
        <v>67</v>
      </c>
      <c r="D1037" s="12" t="s">
        <v>226</v>
      </c>
      <c r="E1037" s="12" t="s">
        <v>120</v>
      </c>
      <c r="F1037" s="12" t="s">
        <v>77</v>
      </c>
      <c r="G1037" s="12" t="str">
        <f>VLOOKUP(Table1[[#This Row],[Category]],Code!$C$2:$D$5,2,0)</f>
        <v>O-102</v>
      </c>
      <c r="H1037" s="12" t="s">
        <v>93</v>
      </c>
      <c r="I1037" s="12" t="s">
        <v>126</v>
      </c>
      <c r="J1037" s="12">
        <v>3</v>
      </c>
      <c r="K1037" s="12">
        <v>0.7</v>
      </c>
      <c r="L1037" s="13">
        <v>-10.579799999999999</v>
      </c>
      <c r="M1037" s="12">
        <f>Table1[[#This Row],[Sales]]*Table1[[#This Row],[Discount]]</f>
        <v>10.098900000000002</v>
      </c>
      <c r="N1037" s="12">
        <v>14.427000000000003</v>
      </c>
      <c r="O1037" s="12">
        <f>Table1[[#This Row],[Quantity]]*$N$1</f>
        <v>450</v>
      </c>
      <c r="P1037" s="12" t="str" cm="1">
        <f t="array" ref="P1037">_xlfn.IFS(Table1[[#This Row],[New_Sales]]&gt;=2000,"A",Table1[[#This Row],[New_Sales]]&gt;=1000,"B",Table1[[#This Row],[New_Sales]]&gt;=500,"C",Table1[[#This Row],[New_Sales]]&gt;=100,"D",Table1[[#This Row],[New_Sales]]&lt;100,"E")</f>
        <v>D</v>
      </c>
    </row>
    <row r="1038" spans="1:16">
      <c r="A1038" s="12">
        <v>1037</v>
      </c>
      <c r="B1038" s="12" t="s">
        <v>80</v>
      </c>
      <c r="C1038" s="12" t="s">
        <v>104</v>
      </c>
      <c r="D1038" s="12" t="s">
        <v>256</v>
      </c>
      <c r="E1038" s="12" t="s">
        <v>106</v>
      </c>
      <c r="F1038" s="12" t="s">
        <v>70</v>
      </c>
      <c r="G1038" s="12" t="str">
        <f>VLOOKUP(Table1[[#This Row],[Category]],Code!$C$2:$D$5,2,0)</f>
        <v>F-101</v>
      </c>
      <c r="H1038" s="12" t="s">
        <v>86</v>
      </c>
      <c r="I1038" s="12" t="s">
        <v>920</v>
      </c>
      <c r="J1038" s="12">
        <v>2</v>
      </c>
      <c r="K1038" s="12">
        <v>0</v>
      </c>
      <c r="L1038" s="13">
        <v>8.6619999999999919</v>
      </c>
      <c r="M1038" s="12">
        <f>Table1[[#This Row],[Sales]]*Table1[[#This Row],[Discount]]</f>
        <v>0</v>
      </c>
      <c r="N1038" s="12">
        <v>86.62</v>
      </c>
      <c r="O1038" s="12">
        <f>Table1[[#This Row],[Quantity]]*$N$1</f>
        <v>300</v>
      </c>
      <c r="P1038" s="12" t="str" cm="1">
        <f t="array" ref="P1038">_xlfn.IFS(Table1[[#This Row],[New_Sales]]&gt;=2000,"A",Table1[[#This Row],[New_Sales]]&gt;=1000,"B",Table1[[#This Row],[New_Sales]]&gt;=500,"C",Table1[[#This Row],[New_Sales]]&gt;=100,"D",Table1[[#This Row],[New_Sales]]&lt;100,"E")</f>
        <v>D</v>
      </c>
    </row>
    <row r="1039" spans="1:16">
      <c r="A1039" s="12">
        <v>1038</v>
      </c>
      <c r="B1039" s="12" t="s">
        <v>134</v>
      </c>
      <c r="C1039" s="12" t="s">
        <v>67</v>
      </c>
      <c r="D1039" s="12" t="s">
        <v>75</v>
      </c>
      <c r="E1039" s="12" t="s">
        <v>76</v>
      </c>
      <c r="F1039" s="12" t="s">
        <v>77</v>
      </c>
      <c r="G1039" s="12" t="str">
        <f>VLOOKUP(Table1[[#This Row],[Category]],Code!$C$2:$D$5,2,0)</f>
        <v>O-102</v>
      </c>
      <c r="H1039" s="12" t="s">
        <v>93</v>
      </c>
      <c r="I1039" s="12" t="s">
        <v>921</v>
      </c>
      <c r="J1039" s="12">
        <v>3</v>
      </c>
      <c r="K1039" s="12">
        <v>0.2</v>
      </c>
      <c r="L1039" s="13">
        <v>13.734</v>
      </c>
      <c r="M1039" s="12">
        <f>Table1[[#This Row],[Sales]]*Table1[[#This Row],[Discount]]</f>
        <v>7.3248000000000006</v>
      </c>
      <c r="N1039" s="12">
        <v>36.624000000000002</v>
      </c>
      <c r="O1039" s="12">
        <f>Table1[[#This Row],[Quantity]]*$N$1</f>
        <v>450</v>
      </c>
      <c r="P1039" s="12" t="str" cm="1">
        <f t="array" ref="P1039">_xlfn.IFS(Table1[[#This Row],[New_Sales]]&gt;=2000,"A",Table1[[#This Row],[New_Sales]]&gt;=1000,"B",Table1[[#This Row],[New_Sales]]&gt;=500,"C",Table1[[#This Row],[New_Sales]]&gt;=100,"D",Table1[[#This Row],[New_Sales]]&lt;100,"E")</f>
        <v>D</v>
      </c>
    </row>
    <row r="1040" spans="1:16">
      <c r="A1040" s="12">
        <v>1039</v>
      </c>
      <c r="B1040" s="12" t="s">
        <v>134</v>
      </c>
      <c r="C1040" s="12" t="s">
        <v>67</v>
      </c>
      <c r="D1040" s="12" t="s">
        <v>99</v>
      </c>
      <c r="E1040" s="12" t="s">
        <v>69</v>
      </c>
      <c r="F1040" s="12" t="s">
        <v>77</v>
      </c>
      <c r="G1040" s="12" t="str">
        <f>VLOOKUP(Table1[[#This Row],[Category]],Code!$C$2:$D$5,2,0)</f>
        <v>O-102</v>
      </c>
      <c r="H1040" s="12" t="s">
        <v>88</v>
      </c>
      <c r="I1040" s="12" t="s">
        <v>922</v>
      </c>
      <c r="J1040" s="12">
        <v>7</v>
      </c>
      <c r="K1040" s="12">
        <v>0.2</v>
      </c>
      <c r="L1040" s="13">
        <v>2.696399999999997</v>
      </c>
      <c r="M1040" s="12">
        <f>Table1[[#This Row],[Sales]]*Table1[[#This Row],[Discount]]</f>
        <v>4.7936000000000005</v>
      </c>
      <c r="N1040" s="12">
        <v>23.968000000000004</v>
      </c>
      <c r="O1040" s="12">
        <f>Table1[[#This Row],[Quantity]]*$N$1</f>
        <v>1050</v>
      </c>
      <c r="P1040" s="12" t="str" cm="1">
        <f t="array" ref="P1040">_xlfn.IFS(Table1[[#This Row],[New_Sales]]&gt;=2000,"A",Table1[[#This Row],[New_Sales]]&gt;=1000,"B",Table1[[#This Row],[New_Sales]]&gt;=500,"C",Table1[[#This Row],[New_Sales]]&gt;=100,"D",Table1[[#This Row],[New_Sales]]&lt;100,"E")</f>
        <v>B</v>
      </c>
    </row>
    <row r="1041" spans="1:16">
      <c r="A1041" s="12">
        <v>1040</v>
      </c>
      <c r="B1041" s="12" t="s">
        <v>134</v>
      </c>
      <c r="C1041" s="12" t="s">
        <v>67</v>
      </c>
      <c r="D1041" s="12" t="s">
        <v>99</v>
      </c>
      <c r="E1041" s="12" t="s">
        <v>69</v>
      </c>
      <c r="F1041" s="12" t="s">
        <v>77</v>
      </c>
      <c r="G1041" s="12" t="str">
        <f>VLOOKUP(Table1[[#This Row],[Category]],Code!$C$2:$D$5,2,0)</f>
        <v>O-102</v>
      </c>
      <c r="H1041" s="12" t="s">
        <v>88</v>
      </c>
      <c r="I1041" s="12" t="s">
        <v>909</v>
      </c>
      <c r="J1041" s="12">
        <v>3</v>
      </c>
      <c r="K1041" s="12">
        <v>0.2</v>
      </c>
      <c r="L1041" s="13">
        <v>1.7954999999999988</v>
      </c>
      <c r="M1041" s="12">
        <f>Table1[[#This Row],[Sales]]*Table1[[#This Row],[Discount]]</f>
        <v>5.7456000000000005</v>
      </c>
      <c r="N1041" s="12">
        <v>28.728000000000002</v>
      </c>
      <c r="O1041" s="12">
        <f>Table1[[#This Row],[Quantity]]*$N$1</f>
        <v>450</v>
      </c>
      <c r="P1041" s="12" t="str" cm="1">
        <f t="array" ref="P1041">_xlfn.IFS(Table1[[#This Row],[New_Sales]]&gt;=2000,"A",Table1[[#This Row],[New_Sales]]&gt;=1000,"B",Table1[[#This Row],[New_Sales]]&gt;=500,"C",Table1[[#This Row],[New_Sales]]&gt;=100,"D",Table1[[#This Row],[New_Sales]]&lt;100,"E")</f>
        <v>D</v>
      </c>
    </row>
    <row r="1042" spans="1:16">
      <c r="A1042" s="12">
        <v>1041</v>
      </c>
      <c r="B1042" s="12" t="s">
        <v>80</v>
      </c>
      <c r="C1042" s="12" t="s">
        <v>104</v>
      </c>
      <c r="D1042" s="12" t="s">
        <v>256</v>
      </c>
      <c r="E1042" s="12" t="s">
        <v>106</v>
      </c>
      <c r="F1042" s="12" t="s">
        <v>70</v>
      </c>
      <c r="G1042" s="12" t="str">
        <f>VLOOKUP(Table1[[#This Row],[Category]],Code!$C$2:$D$5,2,0)</f>
        <v>F-101</v>
      </c>
      <c r="H1042" s="12" t="s">
        <v>82</v>
      </c>
      <c r="I1042" s="12" t="s">
        <v>750</v>
      </c>
      <c r="J1042" s="12">
        <v>4</v>
      </c>
      <c r="K1042" s="12">
        <v>0</v>
      </c>
      <c r="L1042" s="13">
        <v>146.40359999999998</v>
      </c>
      <c r="M1042" s="12">
        <f>Table1[[#This Row],[Sales]]*Table1[[#This Row],[Discount]]</f>
        <v>0</v>
      </c>
      <c r="N1042" s="12">
        <v>697.16</v>
      </c>
      <c r="O1042" s="12">
        <f>Table1[[#This Row],[Quantity]]*$N$1</f>
        <v>600</v>
      </c>
      <c r="P1042" s="12" t="str" cm="1">
        <f t="array" ref="P1042">_xlfn.IFS(Table1[[#This Row],[New_Sales]]&gt;=2000,"A",Table1[[#This Row],[New_Sales]]&gt;=1000,"B",Table1[[#This Row],[New_Sales]]&gt;=500,"C",Table1[[#This Row],[New_Sales]]&gt;=100,"D",Table1[[#This Row],[New_Sales]]&lt;100,"E")</f>
        <v>C</v>
      </c>
    </row>
    <row r="1043" spans="1:16">
      <c r="A1043" s="12">
        <v>1042</v>
      </c>
      <c r="B1043" s="12" t="s">
        <v>66</v>
      </c>
      <c r="C1043" s="12" t="s">
        <v>67</v>
      </c>
      <c r="D1043" s="12" t="s">
        <v>158</v>
      </c>
      <c r="E1043" s="12" t="s">
        <v>120</v>
      </c>
      <c r="F1043" s="12" t="s">
        <v>90</v>
      </c>
      <c r="G1043" s="12" t="str">
        <f>VLOOKUP(Table1[[#This Row],[Category]],Code!$C$2:$D$5,2,0)</f>
        <v>T-103</v>
      </c>
      <c r="H1043" s="12" t="s">
        <v>123</v>
      </c>
      <c r="I1043" s="12" t="s">
        <v>923</v>
      </c>
      <c r="J1043" s="12">
        <v>2</v>
      </c>
      <c r="K1043" s="12">
        <v>0</v>
      </c>
      <c r="L1043" s="13">
        <v>11.151</v>
      </c>
      <c r="M1043" s="12">
        <f>Table1[[#This Row],[Sales]]*Table1[[#This Row],[Discount]]</f>
        <v>0</v>
      </c>
      <c r="N1043" s="12">
        <v>31.86</v>
      </c>
      <c r="O1043" s="12">
        <f>Table1[[#This Row],[Quantity]]*$N$1</f>
        <v>300</v>
      </c>
      <c r="P1043" s="12" t="str" cm="1">
        <f t="array" ref="P1043">_xlfn.IFS(Table1[[#This Row],[New_Sales]]&gt;=2000,"A",Table1[[#This Row],[New_Sales]]&gt;=1000,"B",Table1[[#This Row],[New_Sales]]&gt;=500,"C",Table1[[#This Row],[New_Sales]]&gt;=100,"D",Table1[[#This Row],[New_Sales]]&lt;100,"E")</f>
        <v>D</v>
      </c>
    </row>
    <row r="1044" spans="1:16">
      <c r="A1044" s="12">
        <v>1043</v>
      </c>
      <c r="B1044" s="12" t="s">
        <v>66</v>
      </c>
      <c r="C1044" s="12" t="s">
        <v>67</v>
      </c>
      <c r="D1044" s="12" t="s">
        <v>158</v>
      </c>
      <c r="E1044" s="12" t="s">
        <v>120</v>
      </c>
      <c r="F1044" s="12" t="s">
        <v>70</v>
      </c>
      <c r="G1044" s="12" t="str">
        <f>VLOOKUP(Table1[[#This Row],[Category]],Code!$C$2:$D$5,2,0)</f>
        <v>F-101</v>
      </c>
      <c r="H1044" s="12" t="s">
        <v>71</v>
      </c>
      <c r="I1044" s="12" t="s">
        <v>924</v>
      </c>
      <c r="J1044" s="12">
        <v>3</v>
      </c>
      <c r="K1044" s="12">
        <v>0.2</v>
      </c>
      <c r="L1044" s="13">
        <v>90.293999999999926</v>
      </c>
      <c r="M1044" s="12">
        <f>Table1[[#This Row],[Sales]]*Table1[[#This Row],[Discount]]</f>
        <v>144.47040000000001</v>
      </c>
      <c r="N1044" s="12">
        <v>722.35200000000009</v>
      </c>
      <c r="O1044" s="12">
        <f>Table1[[#This Row],[Quantity]]*$N$1</f>
        <v>450</v>
      </c>
      <c r="P1044" s="12" t="str" cm="1">
        <f t="array" ref="P1044">_xlfn.IFS(Table1[[#This Row],[New_Sales]]&gt;=2000,"A",Table1[[#This Row],[New_Sales]]&gt;=1000,"B",Table1[[#This Row],[New_Sales]]&gt;=500,"C",Table1[[#This Row],[New_Sales]]&gt;=100,"D",Table1[[#This Row],[New_Sales]]&lt;100,"E")</f>
        <v>D</v>
      </c>
    </row>
    <row r="1045" spans="1:16">
      <c r="A1045" s="12">
        <v>1044</v>
      </c>
      <c r="B1045" s="12" t="s">
        <v>134</v>
      </c>
      <c r="C1045" s="12" t="s">
        <v>74</v>
      </c>
      <c r="D1045" s="12" t="s">
        <v>141</v>
      </c>
      <c r="E1045" s="12" t="s">
        <v>106</v>
      </c>
      <c r="F1045" s="12" t="s">
        <v>77</v>
      </c>
      <c r="G1045" s="12" t="str">
        <f>VLOOKUP(Table1[[#This Row],[Category]],Code!$C$2:$D$5,2,0)</f>
        <v>O-102</v>
      </c>
      <c r="H1045" s="12" t="s">
        <v>88</v>
      </c>
      <c r="I1045" s="12" t="s">
        <v>925</v>
      </c>
      <c r="J1045" s="12">
        <v>5</v>
      </c>
      <c r="K1045" s="12">
        <v>0.2</v>
      </c>
      <c r="L1045" s="13">
        <v>2.9835000000000003</v>
      </c>
      <c r="M1045" s="12">
        <f>Table1[[#This Row],[Sales]]*Table1[[#This Row],[Discount]]</f>
        <v>1.768</v>
      </c>
      <c r="N1045" s="12">
        <v>8.84</v>
      </c>
      <c r="O1045" s="12">
        <f>Table1[[#This Row],[Quantity]]*$N$1</f>
        <v>750</v>
      </c>
      <c r="P1045" s="12" t="str" cm="1">
        <f t="array" ref="P1045">_xlfn.IFS(Table1[[#This Row],[New_Sales]]&gt;=2000,"A",Table1[[#This Row],[New_Sales]]&gt;=1000,"B",Table1[[#This Row],[New_Sales]]&gt;=500,"C",Table1[[#This Row],[New_Sales]]&gt;=100,"D",Table1[[#This Row],[New_Sales]]&lt;100,"E")</f>
        <v>C</v>
      </c>
    </row>
    <row r="1046" spans="1:16">
      <c r="A1046" s="12">
        <v>1045</v>
      </c>
      <c r="B1046" s="12" t="s">
        <v>134</v>
      </c>
      <c r="C1046" s="12" t="s">
        <v>74</v>
      </c>
      <c r="D1046" s="12" t="s">
        <v>141</v>
      </c>
      <c r="E1046" s="12" t="s">
        <v>106</v>
      </c>
      <c r="F1046" s="12" t="s">
        <v>77</v>
      </c>
      <c r="G1046" s="12" t="str">
        <f>VLOOKUP(Table1[[#This Row],[Category]],Code!$C$2:$D$5,2,0)</f>
        <v>O-102</v>
      </c>
      <c r="H1046" s="12" t="s">
        <v>95</v>
      </c>
      <c r="I1046" s="12" t="s">
        <v>926</v>
      </c>
      <c r="J1046" s="12">
        <v>9</v>
      </c>
      <c r="K1046" s="12">
        <v>0.8</v>
      </c>
      <c r="L1046" s="13">
        <v>-146.16000000000003</v>
      </c>
      <c r="M1046" s="12">
        <f>Table1[[#This Row],[Sales]]*Table1[[#This Row],[Discount]]</f>
        <v>46.771199999999986</v>
      </c>
      <c r="N1046" s="12">
        <v>58.463999999999977</v>
      </c>
      <c r="O1046" s="12">
        <f>Table1[[#This Row],[Quantity]]*$N$1</f>
        <v>1350</v>
      </c>
      <c r="P1046" s="12" t="str" cm="1">
        <f t="array" ref="P1046">_xlfn.IFS(Table1[[#This Row],[New_Sales]]&gt;=2000,"A",Table1[[#This Row],[New_Sales]]&gt;=1000,"B",Table1[[#This Row],[New_Sales]]&gt;=500,"C",Table1[[#This Row],[New_Sales]]&gt;=100,"D",Table1[[#This Row],[New_Sales]]&lt;100,"E")</f>
        <v>B</v>
      </c>
    </row>
    <row r="1047" spans="1:16">
      <c r="A1047" s="12">
        <v>1046</v>
      </c>
      <c r="B1047" s="12" t="s">
        <v>80</v>
      </c>
      <c r="C1047" s="12" t="s">
        <v>104</v>
      </c>
      <c r="D1047" s="12" t="s">
        <v>141</v>
      </c>
      <c r="E1047" s="12" t="s">
        <v>106</v>
      </c>
      <c r="F1047" s="12" t="s">
        <v>70</v>
      </c>
      <c r="G1047" s="12" t="str">
        <f>VLOOKUP(Table1[[#This Row],[Category]],Code!$C$2:$D$5,2,0)</f>
        <v>F-101</v>
      </c>
      <c r="H1047" s="12" t="s">
        <v>72</v>
      </c>
      <c r="I1047" s="12" t="s">
        <v>927</v>
      </c>
      <c r="J1047" s="12">
        <v>14</v>
      </c>
      <c r="K1047" s="12">
        <v>0.3</v>
      </c>
      <c r="L1047" s="13">
        <v>-18.185999999999993</v>
      </c>
      <c r="M1047" s="12">
        <f>Table1[[#This Row],[Sales]]*Table1[[#This Row],[Discount]]</f>
        <v>76.381199999999993</v>
      </c>
      <c r="N1047" s="12">
        <v>254.60399999999998</v>
      </c>
      <c r="O1047" s="12">
        <f>Table1[[#This Row],[Quantity]]*$N$1</f>
        <v>2100</v>
      </c>
      <c r="P1047" s="12" t="str" cm="1">
        <f t="array" ref="P1047">_xlfn.IFS(Table1[[#This Row],[New_Sales]]&gt;=2000,"A",Table1[[#This Row],[New_Sales]]&gt;=1000,"B",Table1[[#This Row],[New_Sales]]&gt;=500,"C",Table1[[#This Row],[New_Sales]]&gt;=100,"D",Table1[[#This Row],[New_Sales]]&lt;100,"E")</f>
        <v>A</v>
      </c>
    </row>
    <row r="1048" spans="1:16">
      <c r="A1048" s="12">
        <v>1047</v>
      </c>
      <c r="B1048" s="12" t="s">
        <v>80</v>
      </c>
      <c r="C1048" s="12" t="s">
        <v>67</v>
      </c>
      <c r="D1048" s="12" t="s">
        <v>81</v>
      </c>
      <c r="E1048" s="12" t="s">
        <v>69</v>
      </c>
      <c r="F1048" s="12" t="s">
        <v>90</v>
      </c>
      <c r="G1048" s="12" t="str">
        <f>VLOOKUP(Table1[[#This Row],[Category]],Code!$C$2:$D$5,2,0)</f>
        <v>T-103</v>
      </c>
      <c r="H1048" s="12" t="s">
        <v>91</v>
      </c>
      <c r="I1048" s="12" t="s">
        <v>772</v>
      </c>
      <c r="J1048" s="12">
        <v>5</v>
      </c>
      <c r="K1048" s="12">
        <v>0.2</v>
      </c>
      <c r="L1048" s="13">
        <v>85.247500000000002</v>
      </c>
      <c r="M1048" s="12">
        <f>Table1[[#This Row],[Sales]]*Table1[[#This Row],[Discount]]</f>
        <v>272.79200000000003</v>
      </c>
      <c r="N1048" s="12">
        <v>1363.96</v>
      </c>
      <c r="O1048" s="12">
        <f>Table1[[#This Row],[Quantity]]*$N$1</f>
        <v>750</v>
      </c>
      <c r="P1048" s="12" t="str" cm="1">
        <f t="array" ref="P1048">_xlfn.IFS(Table1[[#This Row],[New_Sales]]&gt;=2000,"A",Table1[[#This Row],[New_Sales]]&gt;=1000,"B",Table1[[#This Row],[New_Sales]]&gt;=500,"C",Table1[[#This Row],[New_Sales]]&gt;=100,"D",Table1[[#This Row],[New_Sales]]&lt;100,"E")</f>
        <v>C</v>
      </c>
    </row>
    <row r="1049" spans="1:16">
      <c r="A1049" s="12">
        <v>1048</v>
      </c>
      <c r="B1049" s="12" t="s">
        <v>80</v>
      </c>
      <c r="C1049" s="12" t="s">
        <v>67</v>
      </c>
      <c r="D1049" s="12" t="s">
        <v>81</v>
      </c>
      <c r="E1049" s="12" t="s">
        <v>69</v>
      </c>
      <c r="F1049" s="12" t="s">
        <v>70</v>
      </c>
      <c r="G1049" s="12" t="str">
        <f>VLOOKUP(Table1[[#This Row],[Category]],Code!$C$2:$D$5,2,0)</f>
        <v>F-101</v>
      </c>
      <c r="H1049" s="12" t="s">
        <v>86</v>
      </c>
      <c r="I1049" s="12" t="s">
        <v>216</v>
      </c>
      <c r="J1049" s="12">
        <v>3</v>
      </c>
      <c r="K1049" s="12">
        <v>0.2</v>
      </c>
      <c r="L1049" s="13">
        <v>-3.8385000000000105</v>
      </c>
      <c r="M1049" s="12">
        <f>Table1[[#This Row],[Sales]]*Table1[[#This Row],[Discount]]</f>
        <v>20.471999999999998</v>
      </c>
      <c r="N1049" s="12">
        <v>102.35999999999999</v>
      </c>
      <c r="O1049" s="12">
        <f>Table1[[#This Row],[Quantity]]*$N$1</f>
        <v>450</v>
      </c>
      <c r="P1049" s="12" t="str" cm="1">
        <f t="array" ref="P1049">_xlfn.IFS(Table1[[#This Row],[New_Sales]]&gt;=2000,"A",Table1[[#This Row],[New_Sales]]&gt;=1000,"B",Table1[[#This Row],[New_Sales]]&gt;=500,"C",Table1[[#This Row],[New_Sales]]&gt;=100,"D",Table1[[#This Row],[New_Sales]]&lt;100,"E")</f>
        <v>D</v>
      </c>
    </row>
    <row r="1050" spans="1:16">
      <c r="A1050" s="12">
        <v>1049</v>
      </c>
      <c r="B1050" s="12" t="s">
        <v>66</v>
      </c>
      <c r="C1050" s="12" t="s">
        <v>67</v>
      </c>
      <c r="D1050" s="12" t="s">
        <v>75</v>
      </c>
      <c r="E1050" s="12" t="s">
        <v>76</v>
      </c>
      <c r="F1050" s="12" t="s">
        <v>90</v>
      </c>
      <c r="G1050" s="12" t="str">
        <f>VLOOKUP(Table1[[#This Row],[Category]],Code!$C$2:$D$5,2,0)</f>
        <v>T-103</v>
      </c>
      <c r="H1050" s="12" t="s">
        <v>91</v>
      </c>
      <c r="I1050" s="12" t="s">
        <v>140</v>
      </c>
      <c r="J1050" s="12">
        <v>12</v>
      </c>
      <c r="K1050" s="12">
        <v>0.2</v>
      </c>
      <c r="L1050" s="13">
        <v>125.2691999999999</v>
      </c>
      <c r="M1050" s="12">
        <f>Table1[[#This Row],[Sales]]*Table1[[#This Row],[Discount]]</f>
        <v>222.70079999999999</v>
      </c>
      <c r="N1050" s="12">
        <v>1113.5039999999999</v>
      </c>
      <c r="O1050" s="12">
        <f>Table1[[#This Row],[Quantity]]*$N$1</f>
        <v>1800</v>
      </c>
      <c r="P1050" s="12" t="str" cm="1">
        <f t="array" ref="P1050">_xlfn.IFS(Table1[[#This Row],[New_Sales]]&gt;=2000,"A",Table1[[#This Row],[New_Sales]]&gt;=1000,"B",Table1[[#This Row],[New_Sales]]&gt;=500,"C",Table1[[#This Row],[New_Sales]]&gt;=100,"D",Table1[[#This Row],[New_Sales]]&lt;100,"E")</f>
        <v>B</v>
      </c>
    </row>
    <row r="1051" spans="1:16">
      <c r="A1051" s="12">
        <v>1050</v>
      </c>
      <c r="B1051" s="12" t="s">
        <v>66</v>
      </c>
      <c r="C1051" s="12" t="s">
        <v>67</v>
      </c>
      <c r="D1051" s="12" t="s">
        <v>75</v>
      </c>
      <c r="E1051" s="12" t="s">
        <v>76</v>
      </c>
      <c r="F1051" s="12" t="s">
        <v>90</v>
      </c>
      <c r="G1051" s="12" t="str">
        <f>VLOOKUP(Table1[[#This Row],[Category]],Code!$C$2:$D$5,2,0)</f>
        <v>T-103</v>
      </c>
      <c r="H1051" s="12" t="s">
        <v>123</v>
      </c>
      <c r="I1051" s="12" t="s">
        <v>724</v>
      </c>
      <c r="J1051" s="12">
        <v>1</v>
      </c>
      <c r="K1051" s="12">
        <v>0</v>
      </c>
      <c r="L1051" s="13">
        <v>37.996200000000002</v>
      </c>
      <c r="M1051" s="12">
        <f>Table1[[#This Row],[Sales]]*Table1[[#This Row],[Discount]]</f>
        <v>0</v>
      </c>
      <c r="N1051" s="12">
        <v>99.99</v>
      </c>
      <c r="O1051" s="12">
        <f>Table1[[#This Row],[Quantity]]*$N$1</f>
        <v>150</v>
      </c>
      <c r="P1051" s="12" t="str" cm="1">
        <f t="array" ref="P1051">_xlfn.IFS(Table1[[#This Row],[New_Sales]]&gt;=2000,"A",Table1[[#This Row],[New_Sales]]&gt;=1000,"B",Table1[[#This Row],[New_Sales]]&gt;=500,"C",Table1[[#This Row],[New_Sales]]&gt;=100,"D",Table1[[#This Row],[New_Sales]]&lt;100,"E")</f>
        <v>D</v>
      </c>
    </row>
    <row r="1052" spans="1:16">
      <c r="A1052" s="12">
        <v>1051</v>
      </c>
      <c r="B1052" s="12" t="s">
        <v>134</v>
      </c>
      <c r="C1052" s="12" t="s">
        <v>74</v>
      </c>
      <c r="D1052" s="12" t="s">
        <v>119</v>
      </c>
      <c r="E1052" s="12" t="s">
        <v>120</v>
      </c>
      <c r="F1052" s="12" t="s">
        <v>70</v>
      </c>
      <c r="G1052" s="12" t="str">
        <f>VLOOKUP(Table1[[#This Row],[Category]],Code!$C$2:$D$5,2,0)</f>
        <v>F-101</v>
      </c>
      <c r="H1052" s="12" t="s">
        <v>86</v>
      </c>
      <c r="I1052" s="12" t="s">
        <v>928</v>
      </c>
      <c r="J1052" s="12">
        <v>2</v>
      </c>
      <c r="K1052" s="12">
        <v>0.2</v>
      </c>
      <c r="L1052" s="13">
        <v>-29.481200000000022</v>
      </c>
      <c r="M1052" s="12">
        <f>Table1[[#This Row],[Sales]]*Table1[[#This Row],[Discount]]</f>
        <v>33.692800000000005</v>
      </c>
      <c r="N1052" s="12">
        <v>168.46400000000003</v>
      </c>
      <c r="O1052" s="12">
        <f>Table1[[#This Row],[Quantity]]*$N$1</f>
        <v>300</v>
      </c>
      <c r="P1052" s="12" t="str" cm="1">
        <f t="array" ref="P1052">_xlfn.IFS(Table1[[#This Row],[New_Sales]]&gt;=2000,"A",Table1[[#This Row],[New_Sales]]&gt;=1000,"B",Table1[[#This Row],[New_Sales]]&gt;=500,"C",Table1[[#This Row],[New_Sales]]&gt;=100,"D",Table1[[#This Row],[New_Sales]]&lt;100,"E")</f>
        <v>D</v>
      </c>
    </row>
    <row r="1053" spans="1:16">
      <c r="A1053" s="12">
        <v>1052</v>
      </c>
      <c r="B1053" s="12" t="s">
        <v>134</v>
      </c>
      <c r="C1053" s="12" t="s">
        <v>74</v>
      </c>
      <c r="D1053" s="12" t="s">
        <v>119</v>
      </c>
      <c r="E1053" s="12" t="s">
        <v>120</v>
      </c>
      <c r="F1053" s="12" t="s">
        <v>77</v>
      </c>
      <c r="G1053" s="12" t="str">
        <f>VLOOKUP(Table1[[#This Row],[Category]],Code!$C$2:$D$5,2,0)</f>
        <v>O-102</v>
      </c>
      <c r="H1053" s="12" t="s">
        <v>100</v>
      </c>
      <c r="I1053" s="12" t="s">
        <v>929</v>
      </c>
      <c r="J1053" s="12">
        <v>2</v>
      </c>
      <c r="K1053" s="12">
        <v>0.2</v>
      </c>
      <c r="L1053" s="13">
        <v>2.4359999999999995</v>
      </c>
      <c r="M1053" s="12">
        <f>Table1[[#This Row],[Sales]]*Table1[[#This Row],[Discount]]</f>
        <v>1.3440000000000003</v>
      </c>
      <c r="N1053" s="12">
        <v>6.7200000000000006</v>
      </c>
      <c r="O1053" s="12">
        <f>Table1[[#This Row],[Quantity]]*$N$1</f>
        <v>300</v>
      </c>
      <c r="P1053" s="12" t="str" cm="1">
        <f t="array" ref="P1053">_xlfn.IFS(Table1[[#This Row],[New_Sales]]&gt;=2000,"A",Table1[[#This Row],[New_Sales]]&gt;=1000,"B",Table1[[#This Row],[New_Sales]]&gt;=500,"C",Table1[[#This Row],[New_Sales]]&gt;=100,"D",Table1[[#This Row],[New_Sales]]&lt;100,"E")</f>
        <v>D</v>
      </c>
    </row>
    <row r="1054" spans="1:16">
      <c r="A1054" s="12">
        <v>1053</v>
      </c>
      <c r="B1054" s="12" t="s">
        <v>134</v>
      </c>
      <c r="C1054" s="12" t="s">
        <v>74</v>
      </c>
      <c r="D1054" s="12" t="s">
        <v>119</v>
      </c>
      <c r="E1054" s="12" t="s">
        <v>120</v>
      </c>
      <c r="F1054" s="12" t="s">
        <v>70</v>
      </c>
      <c r="G1054" s="12" t="str">
        <f>VLOOKUP(Table1[[#This Row],[Category]],Code!$C$2:$D$5,2,0)</f>
        <v>F-101</v>
      </c>
      <c r="H1054" s="12" t="s">
        <v>86</v>
      </c>
      <c r="I1054" s="12" t="s">
        <v>930</v>
      </c>
      <c r="J1054" s="12">
        <v>9</v>
      </c>
      <c r="K1054" s="12">
        <v>0.2</v>
      </c>
      <c r="L1054" s="13">
        <v>56.577599999999961</v>
      </c>
      <c r="M1054" s="12">
        <f>Table1[[#This Row],[Sales]]*Table1[[#This Row],[Discount]]</f>
        <v>56.577600000000011</v>
      </c>
      <c r="N1054" s="12">
        <v>282.88800000000003</v>
      </c>
      <c r="O1054" s="12">
        <f>Table1[[#This Row],[Quantity]]*$N$1</f>
        <v>1350</v>
      </c>
      <c r="P1054" s="12" t="str" cm="1">
        <f t="array" ref="P1054">_xlfn.IFS(Table1[[#This Row],[New_Sales]]&gt;=2000,"A",Table1[[#This Row],[New_Sales]]&gt;=1000,"B",Table1[[#This Row],[New_Sales]]&gt;=500,"C",Table1[[#This Row],[New_Sales]]&gt;=100,"D",Table1[[#This Row],[New_Sales]]&lt;100,"E")</f>
        <v>B</v>
      </c>
    </row>
    <row r="1055" spans="1:16">
      <c r="A1055" s="12">
        <v>1054</v>
      </c>
      <c r="B1055" s="12" t="s">
        <v>80</v>
      </c>
      <c r="C1055" s="12" t="s">
        <v>104</v>
      </c>
      <c r="D1055" s="12" t="s">
        <v>158</v>
      </c>
      <c r="E1055" s="12" t="s">
        <v>120</v>
      </c>
      <c r="F1055" s="12" t="s">
        <v>77</v>
      </c>
      <c r="G1055" s="12" t="str">
        <f>VLOOKUP(Table1[[#This Row],[Category]],Code!$C$2:$D$5,2,0)</f>
        <v>O-102</v>
      </c>
      <c r="H1055" s="12" t="s">
        <v>88</v>
      </c>
      <c r="I1055" s="12" t="s">
        <v>931</v>
      </c>
      <c r="J1055" s="12">
        <v>2</v>
      </c>
      <c r="K1055" s="12">
        <v>0</v>
      </c>
      <c r="L1055" s="13">
        <v>4.3524000000000003</v>
      </c>
      <c r="M1055" s="12">
        <f>Table1[[#This Row],[Sales]]*Table1[[#This Row],[Discount]]</f>
        <v>0</v>
      </c>
      <c r="N1055" s="12">
        <v>11.16</v>
      </c>
      <c r="O1055" s="12">
        <f>Table1[[#This Row],[Quantity]]*$N$1</f>
        <v>300</v>
      </c>
      <c r="P1055" s="12" t="str" cm="1">
        <f t="array" ref="P1055">_xlfn.IFS(Table1[[#This Row],[New_Sales]]&gt;=2000,"A",Table1[[#This Row],[New_Sales]]&gt;=1000,"B",Table1[[#This Row],[New_Sales]]&gt;=500,"C",Table1[[#This Row],[New_Sales]]&gt;=100,"D",Table1[[#This Row],[New_Sales]]&lt;100,"E")</f>
        <v>D</v>
      </c>
    </row>
    <row r="1056" spans="1:16">
      <c r="A1056" s="12">
        <v>1055</v>
      </c>
      <c r="B1056" s="12" t="s">
        <v>80</v>
      </c>
      <c r="C1056" s="12" t="s">
        <v>104</v>
      </c>
      <c r="D1056" s="12" t="s">
        <v>158</v>
      </c>
      <c r="E1056" s="12" t="s">
        <v>120</v>
      </c>
      <c r="F1056" s="12" t="s">
        <v>70</v>
      </c>
      <c r="G1056" s="12" t="str">
        <f>VLOOKUP(Table1[[#This Row],[Category]],Code!$C$2:$D$5,2,0)</f>
        <v>F-101</v>
      </c>
      <c r="H1056" s="12" t="s">
        <v>86</v>
      </c>
      <c r="I1056" s="12" t="s">
        <v>932</v>
      </c>
      <c r="J1056" s="12">
        <v>2</v>
      </c>
      <c r="K1056" s="12">
        <v>0</v>
      </c>
      <c r="L1056" s="13">
        <v>22.763999999999996</v>
      </c>
      <c r="M1056" s="12">
        <f>Table1[[#This Row],[Sales]]*Table1[[#This Row],[Discount]]</f>
        <v>0</v>
      </c>
      <c r="N1056" s="12">
        <v>108.4</v>
      </c>
      <c r="O1056" s="12">
        <f>Table1[[#This Row],[Quantity]]*$N$1</f>
        <v>300</v>
      </c>
      <c r="P1056" s="12" t="str" cm="1">
        <f t="array" ref="P1056">_xlfn.IFS(Table1[[#This Row],[New_Sales]]&gt;=2000,"A",Table1[[#This Row],[New_Sales]]&gt;=1000,"B",Table1[[#This Row],[New_Sales]]&gt;=500,"C",Table1[[#This Row],[New_Sales]]&gt;=100,"D",Table1[[#This Row],[New_Sales]]&lt;100,"E")</f>
        <v>D</v>
      </c>
    </row>
    <row r="1057" spans="1:16">
      <c r="A1057" s="12">
        <v>1056</v>
      </c>
      <c r="B1057" s="12" t="s">
        <v>80</v>
      </c>
      <c r="C1057" s="12" t="s">
        <v>104</v>
      </c>
      <c r="D1057" s="12" t="s">
        <v>158</v>
      </c>
      <c r="E1057" s="12" t="s">
        <v>120</v>
      </c>
      <c r="F1057" s="12" t="s">
        <v>77</v>
      </c>
      <c r="G1057" s="12" t="str">
        <f>VLOOKUP(Table1[[#This Row],[Category]],Code!$C$2:$D$5,2,0)</f>
        <v>O-102</v>
      </c>
      <c r="H1057" s="12" t="s">
        <v>93</v>
      </c>
      <c r="I1057" s="12" t="s">
        <v>261</v>
      </c>
      <c r="J1057" s="12">
        <v>3</v>
      </c>
      <c r="K1057" s="12">
        <v>0.2</v>
      </c>
      <c r="L1057" s="13">
        <v>27.791100000000004</v>
      </c>
      <c r="M1057" s="12">
        <f>Table1[[#This Row],[Sales]]*Table1[[#This Row],[Discount]]</f>
        <v>16.468800000000002</v>
      </c>
      <c r="N1057" s="12">
        <v>82.344000000000008</v>
      </c>
      <c r="O1057" s="12">
        <f>Table1[[#This Row],[Quantity]]*$N$1</f>
        <v>450</v>
      </c>
      <c r="P1057" s="12" t="str" cm="1">
        <f t="array" ref="P1057">_xlfn.IFS(Table1[[#This Row],[New_Sales]]&gt;=2000,"A",Table1[[#This Row],[New_Sales]]&gt;=1000,"B",Table1[[#This Row],[New_Sales]]&gt;=500,"C",Table1[[#This Row],[New_Sales]]&gt;=100,"D",Table1[[#This Row],[New_Sales]]&lt;100,"E")</f>
        <v>D</v>
      </c>
    </row>
    <row r="1058" spans="1:16">
      <c r="A1058" s="12">
        <v>1057</v>
      </c>
      <c r="B1058" s="12" t="s">
        <v>80</v>
      </c>
      <c r="C1058" s="12" t="s">
        <v>104</v>
      </c>
      <c r="D1058" s="12" t="s">
        <v>158</v>
      </c>
      <c r="E1058" s="12" t="s">
        <v>120</v>
      </c>
      <c r="F1058" s="12" t="s">
        <v>77</v>
      </c>
      <c r="G1058" s="12" t="str">
        <f>VLOOKUP(Table1[[#This Row],[Category]],Code!$C$2:$D$5,2,0)</f>
        <v>O-102</v>
      </c>
      <c r="H1058" s="12" t="s">
        <v>93</v>
      </c>
      <c r="I1058" s="12" t="s">
        <v>933</v>
      </c>
      <c r="J1058" s="12">
        <v>4</v>
      </c>
      <c r="K1058" s="12">
        <v>0.2</v>
      </c>
      <c r="L1058" s="13">
        <v>3.2944</v>
      </c>
      <c r="M1058" s="12">
        <f>Table1[[#This Row],[Sales]]*Table1[[#This Row],[Discount]]</f>
        <v>1.8175999999999999</v>
      </c>
      <c r="N1058" s="12">
        <v>9.0879999999999992</v>
      </c>
      <c r="O1058" s="12">
        <f>Table1[[#This Row],[Quantity]]*$N$1</f>
        <v>600</v>
      </c>
      <c r="P1058" s="12" t="str" cm="1">
        <f t="array" ref="P1058">_xlfn.IFS(Table1[[#This Row],[New_Sales]]&gt;=2000,"A",Table1[[#This Row],[New_Sales]]&gt;=1000,"B",Table1[[#This Row],[New_Sales]]&gt;=500,"C",Table1[[#This Row],[New_Sales]]&gt;=100,"D",Table1[[#This Row],[New_Sales]]&lt;100,"E")</f>
        <v>C</v>
      </c>
    </row>
    <row r="1059" spans="1:16">
      <c r="A1059" s="12">
        <v>1058</v>
      </c>
      <c r="B1059" s="12" t="s">
        <v>80</v>
      </c>
      <c r="C1059" s="12" t="s">
        <v>74</v>
      </c>
      <c r="D1059" s="12" t="s">
        <v>75</v>
      </c>
      <c r="E1059" s="12" t="s">
        <v>76</v>
      </c>
      <c r="F1059" s="12" t="s">
        <v>77</v>
      </c>
      <c r="G1059" s="12" t="str">
        <f>VLOOKUP(Table1[[#This Row],[Category]],Code!$C$2:$D$5,2,0)</f>
        <v>O-102</v>
      </c>
      <c r="H1059" s="12" t="s">
        <v>93</v>
      </c>
      <c r="I1059" s="12" t="s">
        <v>934</v>
      </c>
      <c r="J1059" s="12">
        <v>4</v>
      </c>
      <c r="K1059" s="12">
        <v>0.2</v>
      </c>
      <c r="L1059" s="13">
        <v>7.2267999999999999</v>
      </c>
      <c r="M1059" s="12">
        <f>Table1[[#This Row],[Sales]]*Table1[[#This Row],[Discount]]</f>
        <v>3.987200000000001</v>
      </c>
      <c r="N1059" s="12">
        <v>19.936000000000003</v>
      </c>
      <c r="O1059" s="12">
        <f>Table1[[#This Row],[Quantity]]*$N$1</f>
        <v>600</v>
      </c>
      <c r="P1059" s="12" t="str" cm="1">
        <f t="array" ref="P1059">_xlfn.IFS(Table1[[#This Row],[New_Sales]]&gt;=2000,"A",Table1[[#This Row],[New_Sales]]&gt;=1000,"B",Table1[[#This Row],[New_Sales]]&gt;=500,"C",Table1[[#This Row],[New_Sales]]&gt;=100,"D",Table1[[#This Row],[New_Sales]]&lt;100,"E")</f>
        <v>C</v>
      </c>
    </row>
    <row r="1060" spans="1:16">
      <c r="A1060" s="12">
        <v>1059</v>
      </c>
      <c r="B1060" s="12" t="s">
        <v>80</v>
      </c>
      <c r="C1060" s="12" t="s">
        <v>74</v>
      </c>
      <c r="D1060" s="12" t="s">
        <v>75</v>
      </c>
      <c r="E1060" s="12" t="s">
        <v>76</v>
      </c>
      <c r="F1060" s="12" t="s">
        <v>77</v>
      </c>
      <c r="G1060" s="12" t="str">
        <f>VLOOKUP(Table1[[#This Row],[Category]],Code!$C$2:$D$5,2,0)</f>
        <v>O-102</v>
      </c>
      <c r="H1060" s="12" t="s">
        <v>93</v>
      </c>
      <c r="I1060" s="12" t="s">
        <v>935</v>
      </c>
      <c r="J1060" s="12">
        <v>2</v>
      </c>
      <c r="K1060" s="12">
        <v>0.2</v>
      </c>
      <c r="L1060" s="13">
        <v>22.948799999999995</v>
      </c>
      <c r="M1060" s="12">
        <f>Table1[[#This Row],[Sales]]*Table1[[#This Row],[Discount]]</f>
        <v>13.1136</v>
      </c>
      <c r="N1060" s="12">
        <v>65.567999999999998</v>
      </c>
      <c r="O1060" s="12">
        <f>Table1[[#This Row],[Quantity]]*$N$1</f>
        <v>300</v>
      </c>
      <c r="P1060" s="12" t="str" cm="1">
        <f t="array" ref="P1060">_xlfn.IFS(Table1[[#This Row],[New_Sales]]&gt;=2000,"A",Table1[[#This Row],[New_Sales]]&gt;=1000,"B",Table1[[#This Row],[New_Sales]]&gt;=500,"C",Table1[[#This Row],[New_Sales]]&gt;=100,"D",Table1[[#This Row],[New_Sales]]&lt;100,"E")</f>
        <v>D</v>
      </c>
    </row>
    <row r="1061" spans="1:16">
      <c r="A1061" s="12">
        <v>1060</v>
      </c>
      <c r="B1061" s="12" t="s">
        <v>80</v>
      </c>
      <c r="C1061" s="12" t="s">
        <v>104</v>
      </c>
      <c r="D1061" s="12" t="s">
        <v>119</v>
      </c>
      <c r="E1061" s="12" t="s">
        <v>120</v>
      </c>
      <c r="F1061" s="12" t="s">
        <v>77</v>
      </c>
      <c r="G1061" s="12" t="str">
        <f>VLOOKUP(Table1[[#This Row],[Category]],Code!$C$2:$D$5,2,0)</f>
        <v>O-102</v>
      </c>
      <c r="H1061" s="12" t="s">
        <v>159</v>
      </c>
      <c r="I1061" s="12" t="s">
        <v>936</v>
      </c>
      <c r="J1061" s="12">
        <v>3</v>
      </c>
      <c r="K1061" s="12">
        <v>0.2</v>
      </c>
      <c r="L1061" s="13">
        <v>1.6008</v>
      </c>
      <c r="M1061" s="12">
        <f>Table1[[#This Row],[Sales]]*Table1[[#This Row],[Discount]]</f>
        <v>0.8832000000000001</v>
      </c>
      <c r="N1061" s="12">
        <v>4.4160000000000004</v>
      </c>
      <c r="O1061" s="12">
        <f>Table1[[#This Row],[Quantity]]*$N$1</f>
        <v>450</v>
      </c>
      <c r="P1061" s="12" t="str" cm="1">
        <f t="array" ref="P1061">_xlfn.IFS(Table1[[#This Row],[New_Sales]]&gt;=2000,"A",Table1[[#This Row],[New_Sales]]&gt;=1000,"B",Table1[[#This Row],[New_Sales]]&gt;=500,"C",Table1[[#This Row],[New_Sales]]&gt;=100,"D",Table1[[#This Row],[New_Sales]]&lt;100,"E")</f>
        <v>D</v>
      </c>
    </row>
    <row r="1062" spans="1:16">
      <c r="A1062" s="12">
        <v>1061</v>
      </c>
      <c r="B1062" s="12" t="s">
        <v>80</v>
      </c>
      <c r="C1062" s="12" t="s">
        <v>67</v>
      </c>
      <c r="D1062" s="12" t="s">
        <v>105</v>
      </c>
      <c r="E1062" s="12" t="s">
        <v>106</v>
      </c>
      <c r="F1062" s="12" t="s">
        <v>70</v>
      </c>
      <c r="G1062" s="12" t="str">
        <f>VLOOKUP(Table1[[#This Row],[Category]],Code!$C$2:$D$5,2,0)</f>
        <v>F-101</v>
      </c>
      <c r="H1062" s="12" t="s">
        <v>72</v>
      </c>
      <c r="I1062" s="12" t="s">
        <v>522</v>
      </c>
      <c r="J1062" s="12">
        <v>2</v>
      </c>
      <c r="K1062" s="12">
        <v>0.3</v>
      </c>
      <c r="L1062" s="13">
        <v>-29.252400000000009</v>
      </c>
      <c r="M1062" s="12">
        <f>Table1[[#This Row],[Sales]]*Table1[[#This Row],[Discount]]</f>
        <v>32.331600000000002</v>
      </c>
      <c r="N1062" s="12">
        <v>107.77200000000001</v>
      </c>
      <c r="O1062" s="12">
        <f>Table1[[#This Row],[Quantity]]*$N$1</f>
        <v>300</v>
      </c>
      <c r="P1062" s="12" t="str" cm="1">
        <f t="array" ref="P1062">_xlfn.IFS(Table1[[#This Row],[New_Sales]]&gt;=2000,"A",Table1[[#This Row],[New_Sales]]&gt;=1000,"B",Table1[[#This Row],[New_Sales]]&gt;=500,"C",Table1[[#This Row],[New_Sales]]&gt;=100,"D",Table1[[#This Row],[New_Sales]]&lt;100,"E")</f>
        <v>D</v>
      </c>
    </row>
    <row r="1063" spans="1:16">
      <c r="A1063" s="12">
        <v>1062</v>
      </c>
      <c r="B1063" s="12" t="s">
        <v>80</v>
      </c>
      <c r="C1063" s="12" t="s">
        <v>74</v>
      </c>
      <c r="D1063" s="12" t="s">
        <v>226</v>
      </c>
      <c r="E1063" s="12" t="s">
        <v>120</v>
      </c>
      <c r="F1063" s="12" t="s">
        <v>77</v>
      </c>
      <c r="G1063" s="12" t="str">
        <f>VLOOKUP(Table1[[#This Row],[Category]],Code!$C$2:$D$5,2,0)</f>
        <v>O-102</v>
      </c>
      <c r="H1063" s="12" t="s">
        <v>95</v>
      </c>
      <c r="I1063" s="12" t="s">
        <v>684</v>
      </c>
      <c r="J1063" s="12">
        <v>3</v>
      </c>
      <c r="K1063" s="12">
        <v>0.2</v>
      </c>
      <c r="L1063" s="13">
        <v>4.5215999999999994</v>
      </c>
      <c r="M1063" s="12">
        <f>Table1[[#This Row],[Sales]]*Table1[[#This Row],[Discount]]</f>
        <v>9.0432000000000006</v>
      </c>
      <c r="N1063" s="12">
        <v>45.216000000000001</v>
      </c>
      <c r="O1063" s="12">
        <f>Table1[[#This Row],[Quantity]]*$N$1</f>
        <v>450</v>
      </c>
      <c r="P1063" s="12" t="str" cm="1">
        <f t="array" ref="P1063">_xlfn.IFS(Table1[[#This Row],[New_Sales]]&gt;=2000,"A",Table1[[#This Row],[New_Sales]]&gt;=1000,"B",Table1[[#This Row],[New_Sales]]&gt;=500,"C",Table1[[#This Row],[New_Sales]]&gt;=100,"D",Table1[[#This Row],[New_Sales]]&lt;100,"E")</f>
        <v>D</v>
      </c>
    </row>
    <row r="1064" spans="1:16">
      <c r="A1064" s="12">
        <v>1063</v>
      </c>
      <c r="B1064" s="12" t="s">
        <v>80</v>
      </c>
      <c r="C1064" s="12" t="s">
        <v>74</v>
      </c>
      <c r="D1064" s="12" t="s">
        <v>226</v>
      </c>
      <c r="E1064" s="12" t="s">
        <v>120</v>
      </c>
      <c r="F1064" s="12" t="s">
        <v>77</v>
      </c>
      <c r="G1064" s="12" t="str">
        <f>VLOOKUP(Table1[[#This Row],[Category]],Code!$C$2:$D$5,2,0)</f>
        <v>O-102</v>
      </c>
      <c r="H1064" s="12" t="s">
        <v>159</v>
      </c>
      <c r="I1064" s="12" t="s">
        <v>937</v>
      </c>
      <c r="J1064" s="12">
        <v>7</v>
      </c>
      <c r="K1064" s="12">
        <v>0.2</v>
      </c>
      <c r="L1064" s="13">
        <v>-2.2134</v>
      </c>
      <c r="M1064" s="12">
        <f>Table1[[#This Row],[Sales]]*Table1[[#This Row],[Discount]]</f>
        <v>2.0832000000000006</v>
      </c>
      <c r="N1064" s="12">
        <v>10.416000000000002</v>
      </c>
      <c r="O1064" s="12">
        <f>Table1[[#This Row],[Quantity]]*$N$1</f>
        <v>1050</v>
      </c>
      <c r="P1064" s="12" t="str" cm="1">
        <f t="array" ref="P1064">_xlfn.IFS(Table1[[#This Row],[New_Sales]]&gt;=2000,"A",Table1[[#This Row],[New_Sales]]&gt;=1000,"B",Table1[[#This Row],[New_Sales]]&gt;=500,"C",Table1[[#This Row],[New_Sales]]&gt;=100,"D",Table1[[#This Row],[New_Sales]]&lt;100,"E")</f>
        <v>B</v>
      </c>
    </row>
    <row r="1065" spans="1:16">
      <c r="A1065" s="12">
        <v>1064</v>
      </c>
      <c r="B1065" s="12" t="s">
        <v>80</v>
      </c>
      <c r="C1065" s="12" t="s">
        <v>74</v>
      </c>
      <c r="D1065" s="12" t="s">
        <v>226</v>
      </c>
      <c r="E1065" s="12" t="s">
        <v>120</v>
      </c>
      <c r="F1065" s="12" t="s">
        <v>77</v>
      </c>
      <c r="G1065" s="12" t="str">
        <f>VLOOKUP(Table1[[#This Row],[Category]],Code!$C$2:$D$5,2,0)</f>
        <v>O-102</v>
      </c>
      <c r="H1065" s="12" t="s">
        <v>88</v>
      </c>
      <c r="I1065" s="12" t="s">
        <v>475</v>
      </c>
      <c r="J1065" s="12">
        <v>3</v>
      </c>
      <c r="K1065" s="12">
        <v>0.2</v>
      </c>
      <c r="L1065" s="13">
        <v>1.2791999999999994</v>
      </c>
      <c r="M1065" s="12">
        <f>Table1[[#This Row],[Sales]]*Table1[[#This Row],[Discount]]</f>
        <v>1.5744</v>
      </c>
      <c r="N1065" s="12">
        <v>7.8719999999999999</v>
      </c>
      <c r="O1065" s="12">
        <f>Table1[[#This Row],[Quantity]]*$N$1</f>
        <v>450</v>
      </c>
      <c r="P1065" s="12" t="str" cm="1">
        <f t="array" ref="P1065">_xlfn.IFS(Table1[[#This Row],[New_Sales]]&gt;=2000,"A",Table1[[#This Row],[New_Sales]]&gt;=1000,"B",Table1[[#This Row],[New_Sales]]&gt;=500,"C",Table1[[#This Row],[New_Sales]]&gt;=100,"D",Table1[[#This Row],[New_Sales]]&lt;100,"E")</f>
        <v>D</v>
      </c>
    </row>
    <row r="1066" spans="1:16">
      <c r="A1066" s="12">
        <v>1065</v>
      </c>
      <c r="B1066" s="12" t="s">
        <v>80</v>
      </c>
      <c r="C1066" s="12" t="s">
        <v>74</v>
      </c>
      <c r="D1066" s="12" t="s">
        <v>226</v>
      </c>
      <c r="E1066" s="12" t="s">
        <v>120</v>
      </c>
      <c r="F1066" s="12" t="s">
        <v>90</v>
      </c>
      <c r="G1066" s="12" t="str">
        <f>VLOOKUP(Table1[[#This Row],[Category]],Code!$C$2:$D$5,2,0)</f>
        <v>T-103</v>
      </c>
      <c r="H1066" s="12" t="s">
        <v>91</v>
      </c>
      <c r="I1066" s="12" t="s">
        <v>938</v>
      </c>
      <c r="J1066" s="12">
        <v>3</v>
      </c>
      <c r="K1066" s="12">
        <v>0.4</v>
      </c>
      <c r="L1066" s="13">
        <v>-27.715799999999994</v>
      </c>
      <c r="M1066" s="12">
        <f>Table1[[#This Row],[Sales]]*Table1[[#This Row],[Discount]]</f>
        <v>47.512799999999999</v>
      </c>
      <c r="N1066" s="12">
        <v>118.78199999999998</v>
      </c>
      <c r="O1066" s="12">
        <f>Table1[[#This Row],[Quantity]]*$N$1</f>
        <v>450</v>
      </c>
      <c r="P1066" s="12" t="str" cm="1">
        <f t="array" ref="P1066">_xlfn.IFS(Table1[[#This Row],[New_Sales]]&gt;=2000,"A",Table1[[#This Row],[New_Sales]]&gt;=1000,"B",Table1[[#This Row],[New_Sales]]&gt;=500,"C",Table1[[#This Row],[New_Sales]]&gt;=100,"D",Table1[[#This Row],[New_Sales]]&lt;100,"E")</f>
        <v>D</v>
      </c>
    </row>
    <row r="1067" spans="1:16">
      <c r="A1067" s="12">
        <v>1066</v>
      </c>
      <c r="B1067" s="12" t="s">
        <v>80</v>
      </c>
      <c r="C1067" s="12" t="s">
        <v>74</v>
      </c>
      <c r="D1067" s="12" t="s">
        <v>226</v>
      </c>
      <c r="E1067" s="12" t="s">
        <v>120</v>
      </c>
      <c r="F1067" s="12" t="s">
        <v>77</v>
      </c>
      <c r="G1067" s="12" t="str">
        <f>VLOOKUP(Table1[[#This Row],[Category]],Code!$C$2:$D$5,2,0)</f>
        <v>O-102</v>
      </c>
      <c r="H1067" s="12" t="s">
        <v>159</v>
      </c>
      <c r="I1067" s="12" t="s">
        <v>939</v>
      </c>
      <c r="J1067" s="12">
        <v>1</v>
      </c>
      <c r="K1067" s="12">
        <v>0.2</v>
      </c>
      <c r="L1067" s="13">
        <v>0.2352999999999999</v>
      </c>
      <c r="M1067" s="12">
        <f>Table1[[#This Row],[Sales]]*Table1[[#This Row],[Discount]]</f>
        <v>0.28960000000000002</v>
      </c>
      <c r="N1067" s="12">
        <v>1.4480000000000002</v>
      </c>
      <c r="O1067" s="12">
        <f>Table1[[#This Row],[Quantity]]*$N$1</f>
        <v>150</v>
      </c>
      <c r="P1067" s="12" t="str" cm="1">
        <f t="array" ref="P1067">_xlfn.IFS(Table1[[#This Row],[New_Sales]]&gt;=2000,"A",Table1[[#This Row],[New_Sales]]&gt;=1000,"B",Table1[[#This Row],[New_Sales]]&gt;=500,"C",Table1[[#This Row],[New_Sales]]&gt;=100,"D",Table1[[#This Row],[New_Sales]]&lt;100,"E")</f>
        <v>D</v>
      </c>
    </row>
    <row r="1068" spans="1:16">
      <c r="A1068" s="12">
        <v>1067</v>
      </c>
      <c r="B1068" s="12" t="s">
        <v>80</v>
      </c>
      <c r="C1068" s="12" t="s">
        <v>74</v>
      </c>
      <c r="D1068" s="12" t="s">
        <v>226</v>
      </c>
      <c r="E1068" s="12" t="s">
        <v>120</v>
      </c>
      <c r="F1068" s="12" t="s">
        <v>77</v>
      </c>
      <c r="G1068" s="12" t="str">
        <f>VLOOKUP(Table1[[#This Row],[Category]],Code!$C$2:$D$5,2,0)</f>
        <v>O-102</v>
      </c>
      <c r="H1068" s="12" t="s">
        <v>93</v>
      </c>
      <c r="I1068" s="12" t="s">
        <v>940</v>
      </c>
      <c r="J1068" s="12">
        <v>5</v>
      </c>
      <c r="K1068" s="12">
        <v>0.7</v>
      </c>
      <c r="L1068" s="13">
        <v>-46.224999999999994</v>
      </c>
      <c r="M1068" s="12">
        <f>Table1[[#This Row],[Sales]]*Table1[[#This Row],[Discount]]</f>
        <v>38.829000000000001</v>
      </c>
      <c r="N1068" s="12">
        <v>55.470000000000006</v>
      </c>
      <c r="O1068" s="12">
        <f>Table1[[#This Row],[Quantity]]*$N$1</f>
        <v>750</v>
      </c>
      <c r="P1068" s="12" t="str" cm="1">
        <f t="array" ref="P1068">_xlfn.IFS(Table1[[#This Row],[New_Sales]]&gt;=2000,"A",Table1[[#This Row],[New_Sales]]&gt;=1000,"B",Table1[[#This Row],[New_Sales]]&gt;=500,"C",Table1[[#This Row],[New_Sales]]&gt;=100,"D",Table1[[#This Row],[New_Sales]]&lt;100,"E")</f>
        <v>C</v>
      </c>
    </row>
    <row r="1069" spans="1:16">
      <c r="A1069" s="12">
        <v>1068</v>
      </c>
      <c r="B1069" s="12" t="s">
        <v>134</v>
      </c>
      <c r="C1069" s="12" t="s">
        <v>67</v>
      </c>
      <c r="D1069" s="12" t="s">
        <v>75</v>
      </c>
      <c r="E1069" s="12" t="s">
        <v>76</v>
      </c>
      <c r="F1069" s="12" t="s">
        <v>70</v>
      </c>
      <c r="G1069" s="12" t="str">
        <f>VLOOKUP(Table1[[#This Row],[Category]],Code!$C$2:$D$5,2,0)</f>
        <v>F-101</v>
      </c>
      <c r="H1069" s="12" t="s">
        <v>72</v>
      </c>
      <c r="I1069" s="12" t="s">
        <v>172</v>
      </c>
      <c r="J1069" s="12">
        <v>4</v>
      </c>
      <c r="K1069" s="12">
        <v>0.2</v>
      </c>
      <c r="L1069" s="13">
        <v>12.177999999999983</v>
      </c>
      <c r="M1069" s="12">
        <f>Table1[[#This Row],[Sales]]*Table1[[#This Row],[Discount]]</f>
        <v>38.969600000000007</v>
      </c>
      <c r="N1069" s="12">
        <v>194.84800000000001</v>
      </c>
      <c r="O1069" s="12">
        <f>Table1[[#This Row],[Quantity]]*$N$1</f>
        <v>600</v>
      </c>
      <c r="P1069" s="12" t="str" cm="1">
        <f t="array" ref="P1069">_xlfn.IFS(Table1[[#This Row],[New_Sales]]&gt;=2000,"A",Table1[[#This Row],[New_Sales]]&gt;=1000,"B",Table1[[#This Row],[New_Sales]]&gt;=500,"C",Table1[[#This Row],[New_Sales]]&gt;=100,"D",Table1[[#This Row],[New_Sales]]&lt;100,"E")</f>
        <v>C</v>
      </c>
    </row>
    <row r="1070" spans="1:16">
      <c r="A1070" s="12">
        <v>1069</v>
      </c>
      <c r="B1070" s="12" t="s">
        <v>66</v>
      </c>
      <c r="C1070" s="12" t="s">
        <v>67</v>
      </c>
      <c r="D1070" s="12" t="s">
        <v>105</v>
      </c>
      <c r="E1070" s="12" t="s">
        <v>106</v>
      </c>
      <c r="F1070" s="12" t="s">
        <v>77</v>
      </c>
      <c r="G1070" s="12" t="str">
        <f>VLOOKUP(Table1[[#This Row],[Category]],Code!$C$2:$D$5,2,0)</f>
        <v>O-102</v>
      </c>
      <c r="H1070" s="12" t="s">
        <v>251</v>
      </c>
      <c r="I1070" s="12" t="s">
        <v>456</v>
      </c>
      <c r="J1070" s="12">
        <v>1</v>
      </c>
      <c r="K1070" s="12">
        <v>0.2</v>
      </c>
      <c r="L1070" s="13">
        <v>-0.34880000000000033</v>
      </c>
      <c r="M1070" s="12">
        <f>Table1[[#This Row],[Sales]]*Table1[[#This Row],[Discount]]</f>
        <v>0.34880000000000005</v>
      </c>
      <c r="N1070" s="12">
        <v>1.7440000000000002</v>
      </c>
      <c r="O1070" s="12">
        <f>Table1[[#This Row],[Quantity]]*$N$1</f>
        <v>150</v>
      </c>
      <c r="P1070" s="12" t="str" cm="1">
        <f t="array" ref="P1070">_xlfn.IFS(Table1[[#This Row],[New_Sales]]&gt;=2000,"A",Table1[[#This Row],[New_Sales]]&gt;=1000,"B",Table1[[#This Row],[New_Sales]]&gt;=500,"C",Table1[[#This Row],[New_Sales]]&gt;=100,"D",Table1[[#This Row],[New_Sales]]&lt;100,"E")</f>
        <v>D</v>
      </c>
    </row>
    <row r="1071" spans="1:16">
      <c r="A1071" s="12">
        <v>1070</v>
      </c>
      <c r="B1071" s="12" t="s">
        <v>80</v>
      </c>
      <c r="C1071" s="12" t="s">
        <v>104</v>
      </c>
      <c r="D1071" s="12" t="s">
        <v>119</v>
      </c>
      <c r="E1071" s="12" t="s">
        <v>120</v>
      </c>
      <c r="F1071" s="12" t="s">
        <v>77</v>
      </c>
      <c r="G1071" s="12" t="str">
        <f>VLOOKUP(Table1[[#This Row],[Category]],Code!$C$2:$D$5,2,0)</f>
        <v>O-102</v>
      </c>
      <c r="H1071" s="12" t="s">
        <v>93</v>
      </c>
      <c r="I1071" s="12" t="s">
        <v>426</v>
      </c>
      <c r="J1071" s="12">
        <v>4</v>
      </c>
      <c r="K1071" s="12">
        <v>0.7</v>
      </c>
      <c r="L1071" s="13">
        <v>-18.462400000000002</v>
      </c>
      <c r="M1071" s="12">
        <f>Table1[[#This Row],[Sales]]*Table1[[#This Row],[Discount]]</f>
        <v>17.623200000000004</v>
      </c>
      <c r="N1071" s="12">
        <v>25.176000000000005</v>
      </c>
      <c r="O1071" s="12">
        <f>Table1[[#This Row],[Quantity]]*$N$1</f>
        <v>600</v>
      </c>
      <c r="P1071" s="12" t="str" cm="1">
        <f t="array" ref="P1071">_xlfn.IFS(Table1[[#This Row],[New_Sales]]&gt;=2000,"A",Table1[[#This Row],[New_Sales]]&gt;=1000,"B",Table1[[#This Row],[New_Sales]]&gt;=500,"C",Table1[[#This Row],[New_Sales]]&gt;=100,"D",Table1[[#This Row],[New_Sales]]&lt;100,"E")</f>
        <v>C</v>
      </c>
    </row>
    <row r="1072" spans="1:16">
      <c r="A1072" s="12">
        <v>1071</v>
      </c>
      <c r="B1072" s="12" t="s">
        <v>80</v>
      </c>
      <c r="C1072" s="12" t="s">
        <v>104</v>
      </c>
      <c r="D1072" s="12" t="s">
        <v>75</v>
      </c>
      <c r="E1072" s="12" t="s">
        <v>76</v>
      </c>
      <c r="F1072" s="12" t="s">
        <v>77</v>
      </c>
      <c r="G1072" s="12" t="str">
        <f>VLOOKUP(Table1[[#This Row],[Category]],Code!$C$2:$D$5,2,0)</f>
        <v>O-102</v>
      </c>
      <c r="H1072" s="12" t="s">
        <v>88</v>
      </c>
      <c r="I1072" s="12" t="s">
        <v>452</v>
      </c>
      <c r="J1072" s="12">
        <v>7</v>
      </c>
      <c r="K1072" s="12">
        <v>0</v>
      </c>
      <c r="L1072" s="13">
        <v>5.0595999999999997</v>
      </c>
      <c r="M1072" s="12">
        <f>Table1[[#This Row],[Sales]]*Table1[[#This Row],[Discount]]</f>
        <v>0</v>
      </c>
      <c r="N1072" s="12">
        <v>19.459999999999997</v>
      </c>
      <c r="O1072" s="12">
        <f>Table1[[#This Row],[Quantity]]*$N$1</f>
        <v>1050</v>
      </c>
      <c r="P1072" s="12" t="str" cm="1">
        <f t="array" ref="P1072">_xlfn.IFS(Table1[[#This Row],[New_Sales]]&gt;=2000,"A",Table1[[#This Row],[New_Sales]]&gt;=1000,"B",Table1[[#This Row],[New_Sales]]&gt;=500,"C",Table1[[#This Row],[New_Sales]]&gt;=100,"D",Table1[[#This Row],[New_Sales]]&lt;100,"E")</f>
        <v>B</v>
      </c>
    </row>
    <row r="1073" spans="1:16">
      <c r="A1073" s="12">
        <v>1072</v>
      </c>
      <c r="B1073" s="12" t="s">
        <v>80</v>
      </c>
      <c r="C1073" s="12" t="s">
        <v>104</v>
      </c>
      <c r="D1073" s="12" t="s">
        <v>214</v>
      </c>
      <c r="E1073" s="12" t="s">
        <v>76</v>
      </c>
      <c r="F1073" s="12" t="s">
        <v>77</v>
      </c>
      <c r="G1073" s="12" t="str">
        <f>VLOOKUP(Table1[[#This Row],[Category]],Code!$C$2:$D$5,2,0)</f>
        <v>O-102</v>
      </c>
      <c r="H1073" s="12" t="s">
        <v>100</v>
      </c>
      <c r="I1073" s="12" t="s">
        <v>441</v>
      </c>
      <c r="J1073" s="12">
        <v>3</v>
      </c>
      <c r="K1073" s="12">
        <v>0.2</v>
      </c>
      <c r="L1073" s="13">
        <v>9.9467999999999979</v>
      </c>
      <c r="M1073" s="12">
        <f>Table1[[#This Row],[Sales]]*Table1[[#This Row],[Discount]]</f>
        <v>5.894400000000001</v>
      </c>
      <c r="N1073" s="12">
        <v>29.472000000000001</v>
      </c>
      <c r="O1073" s="12">
        <f>Table1[[#This Row],[Quantity]]*$N$1</f>
        <v>450</v>
      </c>
      <c r="P1073" s="12" t="str" cm="1">
        <f t="array" ref="P1073">_xlfn.IFS(Table1[[#This Row],[New_Sales]]&gt;=2000,"A",Table1[[#This Row],[New_Sales]]&gt;=1000,"B",Table1[[#This Row],[New_Sales]]&gt;=500,"C",Table1[[#This Row],[New_Sales]]&gt;=100,"D",Table1[[#This Row],[New_Sales]]&lt;100,"E")</f>
        <v>D</v>
      </c>
    </row>
    <row r="1074" spans="1:16">
      <c r="A1074" s="12">
        <v>1073</v>
      </c>
      <c r="B1074" s="12" t="s">
        <v>80</v>
      </c>
      <c r="C1074" s="12" t="s">
        <v>67</v>
      </c>
      <c r="D1074" s="12" t="s">
        <v>158</v>
      </c>
      <c r="E1074" s="12" t="s">
        <v>120</v>
      </c>
      <c r="F1074" s="12" t="s">
        <v>77</v>
      </c>
      <c r="G1074" s="12" t="str">
        <f>VLOOKUP(Table1[[#This Row],[Category]],Code!$C$2:$D$5,2,0)</f>
        <v>O-102</v>
      </c>
      <c r="H1074" s="12" t="s">
        <v>93</v>
      </c>
      <c r="I1074" s="12" t="s">
        <v>941</v>
      </c>
      <c r="J1074" s="12">
        <v>2</v>
      </c>
      <c r="K1074" s="12">
        <v>0.2</v>
      </c>
      <c r="L1074" s="13">
        <v>3.024</v>
      </c>
      <c r="M1074" s="12">
        <f>Table1[[#This Row],[Sales]]*Table1[[#This Row],[Discount]]</f>
        <v>1.7280000000000002</v>
      </c>
      <c r="N1074" s="12">
        <v>8.64</v>
      </c>
      <c r="O1074" s="12">
        <f>Table1[[#This Row],[Quantity]]*$N$1</f>
        <v>300</v>
      </c>
      <c r="P1074" s="12" t="str" cm="1">
        <f t="array" ref="P1074">_xlfn.IFS(Table1[[#This Row],[New_Sales]]&gt;=2000,"A",Table1[[#This Row],[New_Sales]]&gt;=1000,"B",Table1[[#This Row],[New_Sales]]&gt;=500,"C",Table1[[#This Row],[New_Sales]]&gt;=100,"D",Table1[[#This Row],[New_Sales]]&lt;100,"E")</f>
        <v>D</v>
      </c>
    </row>
    <row r="1075" spans="1:16">
      <c r="A1075" s="12">
        <v>1074</v>
      </c>
      <c r="B1075" s="12" t="s">
        <v>80</v>
      </c>
      <c r="C1075" s="12" t="s">
        <v>67</v>
      </c>
      <c r="D1075" s="12" t="s">
        <v>173</v>
      </c>
      <c r="E1075" s="12" t="s">
        <v>76</v>
      </c>
      <c r="F1075" s="12" t="s">
        <v>77</v>
      </c>
      <c r="G1075" s="12" t="str">
        <f>VLOOKUP(Table1[[#This Row],[Category]],Code!$C$2:$D$5,2,0)</f>
        <v>O-102</v>
      </c>
      <c r="H1075" s="12" t="s">
        <v>93</v>
      </c>
      <c r="I1075" s="12" t="s">
        <v>942</v>
      </c>
      <c r="J1075" s="12">
        <v>5</v>
      </c>
      <c r="K1075" s="12">
        <v>0.7</v>
      </c>
      <c r="L1075" s="13">
        <v>-4.5980000000000008</v>
      </c>
      <c r="M1075" s="12">
        <f>Table1[[#This Row],[Sales]]*Table1[[#This Row],[Discount]]</f>
        <v>4.3889999999999993</v>
      </c>
      <c r="N1075" s="12">
        <v>6.27</v>
      </c>
      <c r="O1075" s="12">
        <f>Table1[[#This Row],[Quantity]]*$N$1</f>
        <v>750</v>
      </c>
      <c r="P1075" s="12" t="str" cm="1">
        <f t="array" ref="P1075">_xlfn.IFS(Table1[[#This Row],[New_Sales]]&gt;=2000,"A",Table1[[#This Row],[New_Sales]]&gt;=1000,"B",Table1[[#This Row],[New_Sales]]&gt;=500,"C",Table1[[#This Row],[New_Sales]]&gt;=100,"D",Table1[[#This Row],[New_Sales]]&lt;100,"E")</f>
        <v>C</v>
      </c>
    </row>
    <row r="1076" spans="1:16">
      <c r="A1076" s="12">
        <v>1075</v>
      </c>
      <c r="B1076" s="12" t="s">
        <v>80</v>
      </c>
      <c r="C1076" s="12" t="s">
        <v>67</v>
      </c>
      <c r="D1076" s="12" t="s">
        <v>173</v>
      </c>
      <c r="E1076" s="12" t="s">
        <v>76</v>
      </c>
      <c r="F1076" s="12" t="s">
        <v>77</v>
      </c>
      <c r="G1076" s="12" t="str">
        <f>VLOOKUP(Table1[[#This Row],[Category]],Code!$C$2:$D$5,2,0)</f>
        <v>O-102</v>
      </c>
      <c r="H1076" s="12" t="s">
        <v>93</v>
      </c>
      <c r="I1076" s="12" t="s">
        <v>381</v>
      </c>
      <c r="J1076" s="12">
        <v>7</v>
      </c>
      <c r="K1076" s="12">
        <v>0.7</v>
      </c>
      <c r="L1076" s="13">
        <v>-3.3487999999999998</v>
      </c>
      <c r="M1076" s="12">
        <f>Table1[[#This Row],[Sales]]*Table1[[#This Row],[Discount]]</f>
        <v>3.0575999999999999</v>
      </c>
      <c r="N1076" s="12">
        <v>4.3680000000000003</v>
      </c>
      <c r="O1076" s="12">
        <f>Table1[[#This Row],[Quantity]]*$N$1</f>
        <v>1050</v>
      </c>
      <c r="P1076" s="12" t="str" cm="1">
        <f t="array" ref="P1076">_xlfn.IFS(Table1[[#This Row],[New_Sales]]&gt;=2000,"A",Table1[[#This Row],[New_Sales]]&gt;=1000,"B",Table1[[#This Row],[New_Sales]]&gt;=500,"C",Table1[[#This Row],[New_Sales]]&gt;=100,"D",Table1[[#This Row],[New_Sales]]&lt;100,"E")</f>
        <v>B</v>
      </c>
    </row>
    <row r="1077" spans="1:16">
      <c r="A1077" s="12">
        <v>1076</v>
      </c>
      <c r="B1077" s="12" t="s">
        <v>80</v>
      </c>
      <c r="C1077" s="12" t="s">
        <v>67</v>
      </c>
      <c r="D1077" s="12" t="s">
        <v>173</v>
      </c>
      <c r="E1077" s="12" t="s">
        <v>76</v>
      </c>
      <c r="F1077" s="12" t="s">
        <v>90</v>
      </c>
      <c r="G1077" s="12" t="str">
        <f>VLOOKUP(Table1[[#This Row],[Category]],Code!$C$2:$D$5,2,0)</f>
        <v>T-103</v>
      </c>
      <c r="H1077" s="12" t="s">
        <v>123</v>
      </c>
      <c r="I1077" s="12" t="s">
        <v>943</v>
      </c>
      <c r="J1077" s="12">
        <v>2</v>
      </c>
      <c r="K1077" s="12">
        <v>0.2</v>
      </c>
      <c r="L1077" s="13">
        <v>1.9989999999999979</v>
      </c>
      <c r="M1077" s="12">
        <f>Table1[[#This Row],[Sales]]*Table1[[#This Row],[Discount]]</f>
        <v>6.3967999999999998</v>
      </c>
      <c r="N1077" s="12">
        <v>31.983999999999998</v>
      </c>
      <c r="O1077" s="12">
        <f>Table1[[#This Row],[Quantity]]*$N$1</f>
        <v>300</v>
      </c>
      <c r="P1077" s="12" t="str" cm="1">
        <f t="array" ref="P1077">_xlfn.IFS(Table1[[#This Row],[New_Sales]]&gt;=2000,"A",Table1[[#This Row],[New_Sales]]&gt;=1000,"B",Table1[[#This Row],[New_Sales]]&gt;=500,"C",Table1[[#This Row],[New_Sales]]&gt;=100,"D",Table1[[#This Row],[New_Sales]]&lt;100,"E")</f>
        <v>D</v>
      </c>
    </row>
    <row r="1078" spans="1:16">
      <c r="A1078" s="12">
        <v>1077</v>
      </c>
      <c r="B1078" s="12" t="s">
        <v>134</v>
      </c>
      <c r="C1078" s="12" t="s">
        <v>104</v>
      </c>
      <c r="D1078" s="12" t="s">
        <v>153</v>
      </c>
      <c r="E1078" s="12" t="s">
        <v>106</v>
      </c>
      <c r="F1078" s="12" t="s">
        <v>77</v>
      </c>
      <c r="G1078" s="12" t="str">
        <f>VLOOKUP(Table1[[#This Row],[Category]],Code!$C$2:$D$5,2,0)</f>
        <v>O-102</v>
      </c>
      <c r="H1078" s="12" t="s">
        <v>88</v>
      </c>
      <c r="I1078" s="12" t="s">
        <v>944</v>
      </c>
      <c r="J1078" s="12">
        <v>7</v>
      </c>
      <c r="K1078" s="12">
        <v>0</v>
      </c>
      <c r="L1078" s="13">
        <v>10.628799999999998</v>
      </c>
      <c r="M1078" s="12">
        <f>Table1[[#This Row],[Sales]]*Table1[[#This Row],[Discount]]</f>
        <v>0</v>
      </c>
      <c r="N1078" s="12">
        <v>40.879999999999995</v>
      </c>
      <c r="O1078" s="12">
        <f>Table1[[#This Row],[Quantity]]*$N$1</f>
        <v>1050</v>
      </c>
      <c r="P1078" s="12" t="str" cm="1">
        <f t="array" ref="P1078">_xlfn.IFS(Table1[[#This Row],[New_Sales]]&gt;=2000,"A",Table1[[#This Row],[New_Sales]]&gt;=1000,"B",Table1[[#This Row],[New_Sales]]&gt;=500,"C",Table1[[#This Row],[New_Sales]]&gt;=100,"D",Table1[[#This Row],[New_Sales]]&lt;100,"E")</f>
        <v>B</v>
      </c>
    </row>
    <row r="1079" spans="1:16">
      <c r="A1079" s="12">
        <v>1078</v>
      </c>
      <c r="B1079" s="12" t="s">
        <v>66</v>
      </c>
      <c r="C1079" s="12" t="s">
        <v>67</v>
      </c>
      <c r="D1079" s="12" t="s">
        <v>102</v>
      </c>
      <c r="E1079" s="12" t="s">
        <v>76</v>
      </c>
      <c r="F1079" s="12" t="s">
        <v>77</v>
      </c>
      <c r="G1079" s="12" t="str">
        <f>VLOOKUP(Table1[[#This Row],[Category]],Code!$C$2:$D$5,2,0)</f>
        <v>O-102</v>
      </c>
      <c r="H1079" s="12" t="s">
        <v>95</v>
      </c>
      <c r="I1079" s="12" t="s">
        <v>945</v>
      </c>
      <c r="J1079" s="12">
        <v>2</v>
      </c>
      <c r="K1079" s="12">
        <v>0</v>
      </c>
      <c r="L1079" s="13">
        <v>33.588800000000006</v>
      </c>
      <c r="M1079" s="12">
        <f>Table1[[#This Row],[Sales]]*Table1[[#This Row],[Discount]]</f>
        <v>0</v>
      </c>
      <c r="N1079" s="12">
        <v>119.96</v>
      </c>
      <c r="O1079" s="12">
        <f>Table1[[#This Row],[Quantity]]*$N$1</f>
        <v>300</v>
      </c>
      <c r="P1079" s="12" t="str" cm="1">
        <f t="array" ref="P1079">_xlfn.IFS(Table1[[#This Row],[New_Sales]]&gt;=2000,"A",Table1[[#This Row],[New_Sales]]&gt;=1000,"B",Table1[[#This Row],[New_Sales]]&gt;=500,"C",Table1[[#This Row],[New_Sales]]&gt;=100,"D",Table1[[#This Row],[New_Sales]]&lt;100,"E")</f>
        <v>D</v>
      </c>
    </row>
    <row r="1080" spans="1:16">
      <c r="A1080" s="12">
        <v>1079</v>
      </c>
      <c r="B1080" s="12" t="s">
        <v>66</v>
      </c>
      <c r="C1080" s="12" t="s">
        <v>67</v>
      </c>
      <c r="D1080" s="12" t="s">
        <v>102</v>
      </c>
      <c r="E1080" s="12" t="s">
        <v>76</v>
      </c>
      <c r="F1080" s="12" t="s">
        <v>77</v>
      </c>
      <c r="G1080" s="12" t="str">
        <f>VLOOKUP(Table1[[#This Row],[Category]],Code!$C$2:$D$5,2,0)</f>
        <v>O-102</v>
      </c>
      <c r="H1080" s="12" t="s">
        <v>84</v>
      </c>
      <c r="I1080" s="12" t="s">
        <v>605</v>
      </c>
      <c r="J1080" s="12">
        <v>3</v>
      </c>
      <c r="K1080" s="12">
        <v>0</v>
      </c>
      <c r="L1080" s="13">
        <v>8.4888000000000012</v>
      </c>
      <c r="M1080" s="12">
        <f>Table1[[#This Row],[Sales]]*Table1[[#This Row],[Discount]]</f>
        <v>0</v>
      </c>
      <c r="N1080" s="12">
        <v>31.44</v>
      </c>
      <c r="O1080" s="12">
        <f>Table1[[#This Row],[Quantity]]*$N$1</f>
        <v>450</v>
      </c>
      <c r="P1080" s="12" t="str" cm="1">
        <f t="array" ref="P1080">_xlfn.IFS(Table1[[#This Row],[New_Sales]]&gt;=2000,"A",Table1[[#This Row],[New_Sales]]&gt;=1000,"B",Table1[[#This Row],[New_Sales]]&gt;=500,"C",Table1[[#This Row],[New_Sales]]&gt;=100,"D",Table1[[#This Row],[New_Sales]]&lt;100,"E")</f>
        <v>D</v>
      </c>
    </row>
    <row r="1081" spans="1:16">
      <c r="A1081" s="12">
        <v>1080</v>
      </c>
      <c r="B1081" s="12" t="s">
        <v>66</v>
      </c>
      <c r="C1081" s="12" t="s">
        <v>67</v>
      </c>
      <c r="D1081" s="12" t="s">
        <v>102</v>
      </c>
      <c r="E1081" s="12" t="s">
        <v>76</v>
      </c>
      <c r="F1081" s="12" t="s">
        <v>77</v>
      </c>
      <c r="G1081" s="12" t="str">
        <f>VLOOKUP(Table1[[#This Row],[Category]],Code!$C$2:$D$5,2,0)</f>
        <v>O-102</v>
      </c>
      <c r="H1081" s="12" t="s">
        <v>93</v>
      </c>
      <c r="I1081" s="12" t="s">
        <v>615</v>
      </c>
      <c r="J1081" s="12">
        <v>1</v>
      </c>
      <c r="K1081" s="12">
        <v>0.2</v>
      </c>
      <c r="L1081" s="13">
        <v>2.3220000000000001</v>
      </c>
      <c r="M1081" s="12">
        <f>Table1[[#This Row],[Sales]]*Table1[[#This Row],[Discount]]</f>
        <v>1.3760000000000001</v>
      </c>
      <c r="N1081" s="12">
        <v>6.88</v>
      </c>
      <c r="O1081" s="12">
        <f>Table1[[#This Row],[Quantity]]*$N$1</f>
        <v>150</v>
      </c>
      <c r="P1081" s="12" t="str" cm="1">
        <f t="array" ref="P1081">_xlfn.IFS(Table1[[#This Row],[New_Sales]]&gt;=2000,"A",Table1[[#This Row],[New_Sales]]&gt;=1000,"B",Table1[[#This Row],[New_Sales]]&gt;=500,"C",Table1[[#This Row],[New_Sales]]&gt;=100,"D",Table1[[#This Row],[New_Sales]]&lt;100,"E")</f>
        <v>D</v>
      </c>
    </row>
    <row r="1082" spans="1:16">
      <c r="A1082" s="12">
        <v>1081</v>
      </c>
      <c r="B1082" s="12" t="s">
        <v>80</v>
      </c>
      <c r="C1082" s="12" t="s">
        <v>74</v>
      </c>
      <c r="D1082" s="12" t="s">
        <v>148</v>
      </c>
      <c r="E1082" s="12" t="s">
        <v>106</v>
      </c>
      <c r="F1082" s="12" t="s">
        <v>77</v>
      </c>
      <c r="G1082" s="12" t="str">
        <f>VLOOKUP(Table1[[#This Row],[Category]],Code!$C$2:$D$5,2,0)</f>
        <v>O-102</v>
      </c>
      <c r="H1082" s="12" t="s">
        <v>100</v>
      </c>
      <c r="I1082" s="12" t="s">
        <v>133</v>
      </c>
      <c r="J1082" s="12">
        <v>4</v>
      </c>
      <c r="K1082" s="12">
        <v>0</v>
      </c>
      <c r="L1082" s="13">
        <v>9.3624000000000009</v>
      </c>
      <c r="M1082" s="12">
        <f>Table1[[#This Row],[Sales]]*Table1[[#This Row],[Discount]]</f>
        <v>0</v>
      </c>
      <c r="N1082" s="12">
        <v>19.920000000000002</v>
      </c>
      <c r="O1082" s="12">
        <f>Table1[[#This Row],[Quantity]]*$N$1</f>
        <v>600</v>
      </c>
      <c r="P1082" s="12" t="str" cm="1">
        <f t="array" ref="P1082">_xlfn.IFS(Table1[[#This Row],[New_Sales]]&gt;=2000,"A",Table1[[#This Row],[New_Sales]]&gt;=1000,"B",Table1[[#This Row],[New_Sales]]&gt;=500,"C",Table1[[#This Row],[New_Sales]]&gt;=100,"D",Table1[[#This Row],[New_Sales]]&lt;100,"E")</f>
        <v>C</v>
      </c>
    </row>
    <row r="1083" spans="1:16">
      <c r="A1083" s="12">
        <v>1082</v>
      </c>
      <c r="B1083" s="12" t="s">
        <v>80</v>
      </c>
      <c r="C1083" s="12" t="s">
        <v>74</v>
      </c>
      <c r="D1083" s="12" t="s">
        <v>148</v>
      </c>
      <c r="E1083" s="12" t="s">
        <v>106</v>
      </c>
      <c r="F1083" s="12" t="s">
        <v>70</v>
      </c>
      <c r="G1083" s="12" t="str">
        <f>VLOOKUP(Table1[[#This Row],[Category]],Code!$C$2:$D$5,2,0)</f>
        <v>F-101</v>
      </c>
      <c r="H1083" s="12" t="s">
        <v>72</v>
      </c>
      <c r="I1083" s="12" t="s">
        <v>946</v>
      </c>
      <c r="J1083" s="12">
        <v>9</v>
      </c>
      <c r="K1083" s="12">
        <v>0</v>
      </c>
      <c r="L1083" s="13">
        <v>121.76009999999994</v>
      </c>
      <c r="M1083" s="12">
        <f>Table1[[#This Row],[Sales]]*Table1[[#This Row],[Discount]]</f>
        <v>0</v>
      </c>
      <c r="N1083" s="12">
        <v>1106.9099999999999</v>
      </c>
      <c r="O1083" s="12">
        <f>Table1[[#This Row],[Quantity]]*$N$1</f>
        <v>1350</v>
      </c>
      <c r="P1083" s="12" t="str" cm="1">
        <f t="array" ref="P1083">_xlfn.IFS(Table1[[#This Row],[New_Sales]]&gt;=2000,"A",Table1[[#This Row],[New_Sales]]&gt;=1000,"B",Table1[[#This Row],[New_Sales]]&gt;=500,"C",Table1[[#This Row],[New_Sales]]&gt;=100,"D",Table1[[#This Row],[New_Sales]]&lt;100,"E")</f>
        <v>B</v>
      </c>
    </row>
    <row r="1084" spans="1:16">
      <c r="A1084" s="12">
        <v>1083</v>
      </c>
      <c r="B1084" s="12" t="s">
        <v>80</v>
      </c>
      <c r="C1084" s="12" t="s">
        <v>67</v>
      </c>
      <c r="D1084" s="12" t="s">
        <v>158</v>
      </c>
      <c r="E1084" s="12" t="s">
        <v>120</v>
      </c>
      <c r="F1084" s="12" t="s">
        <v>70</v>
      </c>
      <c r="G1084" s="12" t="str">
        <f>VLOOKUP(Table1[[#This Row],[Category]],Code!$C$2:$D$5,2,0)</f>
        <v>F-101</v>
      </c>
      <c r="H1084" s="12" t="s">
        <v>82</v>
      </c>
      <c r="I1084" s="12" t="s">
        <v>750</v>
      </c>
      <c r="J1084" s="12">
        <v>8</v>
      </c>
      <c r="K1084" s="12">
        <v>0.4</v>
      </c>
      <c r="L1084" s="13">
        <v>-264.92079999999999</v>
      </c>
      <c r="M1084" s="12">
        <f>Table1[[#This Row],[Sales]]*Table1[[#This Row],[Discount]]</f>
        <v>334.63679999999999</v>
      </c>
      <c r="N1084" s="12">
        <v>836.59199999999998</v>
      </c>
      <c r="O1084" s="12">
        <f>Table1[[#This Row],[Quantity]]*$N$1</f>
        <v>1200</v>
      </c>
      <c r="P1084" s="12" t="str" cm="1">
        <f t="array" ref="P1084">_xlfn.IFS(Table1[[#This Row],[New_Sales]]&gt;=2000,"A",Table1[[#This Row],[New_Sales]]&gt;=1000,"B",Table1[[#This Row],[New_Sales]]&gt;=500,"C",Table1[[#This Row],[New_Sales]]&gt;=100,"D",Table1[[#This Row],[New_Sales]]&lt;100,"E")</f>
        <v>B</v>
      </c>
    </row>
    <row r="1085" spans="1:16">
      <c r="A1085" s="12">
        <v>1084</v>
      </c>
      <c r="B1085" s="12" t="s">
        <v>80</v>
      </c>
      <c r="C1085" s="12" t="s">
        <v>67</v>
      </c>
      <c r="D1085" s="12" t="s">
        <v>158</v>
      </c>
      <c r="E1085" s="12" t="s">
        <v>120</v>
      </c>
      <c r="F1085" s="12" t="s">
        <v>77</v>
      </c>
      <c r="G1085" s="12" t="str">
        <f>VLOOKUP(Table1[[#This Row],[Category]],Code!$C$2:$D$5,2,0)</f>
        <v>O-102</v>
      </c>
      <c r="H1085" s="12" t="s">
        <v>100</v>
      </c>
      <c r="I1085" s="12" t="s">
        <v>133</v>
      </c>
      <c r="J1085" s="12">
        <v>1</v>
      </c>
      <c r="K1085" s="12">
        <v>0</v>
      </c>
      <c r="L1085" s="13">
        <v>12.134799999999998</v>
      </c>
      <c r="M1085" s="12">
        <f>Table1[[#This Row],[Sales]]*Table1[[#This Row],[Discount]]</f>
        <v>0</v>
      </c>
      <c r="N1085" s="12">
        <v>26.38</v>
      </c>
      <c r="O1085" s="12">
        <f>Table1[[#This Row],[Quantity]]*$N$1</f>
        <v>150</v>
      </c>
      <c r="P1085" s="12" t="str" cm="1">
        <f t="array" ref="P1085">_xlfn.IFS(Table1[[#This Row],[New_Sales]]&gt;=2000,"A",Table1[[#This Row],[New_Sales]]&gt;=1000,"B",Table1[[#This Row],[New_Sales]]&gt;=500,"C",Table1[[#This Row],[New_Sales]]&gt;=100,"D",Table1[[#This Row],[New_Sales]]&lt;100,"E")</f>
        <v>D</v>
      </c>
    </row>
    <row r="1086" spans="1:16">
      <c r="A1086" s="12">
        <v>1085</v>
      </c>
      <c r="B1086" s="12" t="s">
        <v>80</v>
      </c>
      <c r="C1086" s="12" t="s">
        <v>67</v>
      </c>
      <c r="D1086" s="12" t="s">
        <v>158</v>
      </c>
      <c r="E1086" s="12" t="s">
        <v>120</v>
      </c>
      <c r="F1086" s="12" t="s">
        <v>77</v>
      </c>
      <c r="G1086" s="12" t="str">
        <f>VLOOKUP(Table1[[#This Row],[Category]],Code!$C$2:$D$5,2,0)</f>
        <v>O-102</v>
      </c>
      <c r="H1086" s="12" t="s">
        <v>84</v>
      </c>
      <c r="I1086" s="12" t="s">
        <v>371</v>
      </c>
      <c r="J1086" s="12">
        <v>2</v>
      </c>
      <c r="K1086" s="12">
        <v>0</v>
      </c>
      <c r="L1086" s="13">
        <v>105.24679999999995</v>
      </c>
      <c r="M1086" s="12">
        <f>Table1[[#This Row],[Sales]]*Table1[[#This Row],[Discount]]</f>
        <v>0</v>
      </c>
      <c r="N1086" s="12">
        <v>362.92</v>
      </c>
      <c r="O1086" s="12">
        <f>Table1[[#This Row],[Quantity]]*$N$1</f>
        <v>300</v>
      </c>
      <c r="P1086" s="12" t="str" cm="1">
        <f t="array" ref="P1086">_xlfn.IFS(Table1[[#This Row],[New_Sales]]&gt;=2000,"A",Table1[[#This Row],[New_Sales]]&gt;=1000,"B",Table1[[#This Row],[New_Sales]]&gt;=500,"C",Table1[[#This Row],[New_Sales]]&gt;=100,"D",Table1[[#This Row],[New_Sales]]&lt;100,"E")</f>
        <v>D</v>
      </c>
    </row>
    <row r="1087" spans="1:16">
      <c r="A1087" s="12">
        <v>1086</v>
      </c>
      <c r="B1087" s="12" t="s">
        <v>80</v>
      </c>
      <c r="C1087" s="12" t="s">
        <v>67</v>
      </c>
      <c r="D1087" s="12" t="s">
        <v>158</v>
      </c>
      <c r="E1087" s="12" t="s">
        <v>120</v>
      </c>
      <c r="F1087" s="12" t="s">
        <v>90</v>
      </c>
      <c r="G1087" s="12" t="str">
        <f>VLOOKUP(Table1[[#This Row],[Category]],Code!$C$2:$D$5,2,0)</f>
        <v>T-103</v>
      </c>
      <c r="H1087" s="12" t="s">
        <v>277</v>
      </c>
      <c r="I1087" s="12" t="s">
        <v>947</v>
      </c>
      <c r="J1087" s="12">
        <v>7</v>
      </c>
      <c r="K1087" s="12">
        <v>0</v>
      </c>
      <c r="L1087" s="13">
        <v>2400.9656999999997</v>
      </c>
      <c r="M1087" s="12">
        <f>Table1[[#This Row],[Sales]]*Table1[[#This Row],[Discount]]</f>
        <v>0</v>
      </c>
      <c r="N1087" s="12">
        <v>4899.93</v>
      </c>
      <c r="O1087" s="12">
        <f>Table1[[#This Row],[Quantity]]*$N$1</f>
        <v>1050</v>
      </c>
      <c r="P1087" s="12" t="str" cm="1">
        <f t="array" ref="P1087">_xlfn.IFS(Table1[[#This Row],[New_Sales]]&gt;=2000,"A",Table1[[#This Row],[New_Sales]]&gt;=1000,"B",Table1[[#This Row],[New_Sales]]&gt;=500,"C",Table1[[#This Row],[New_Sales]]&gt;=100,"D",Table1[[#This Row],[New_Sales]]&lt;100,"E")</f>
        <v>B</v>
      </c>
    </row>
    <row r="1088" spans="1:16">
      <c r="A1088" s="12">
        <v>1087</v>
      </c>
      <c r="B1088" s="12" t="s">
        <v>454</v>
      </c>
      <c r="C1088" s="12" t="s">
        <v>67</v>
      </c>
      <c r="D1088" s="12" t="s">
        <v>223</v>
      </c>
      <c r="E1088" s="12" t="s">
        <v>106</v>
      </c>
      <c r="F1088" s="12" t="s">
        <v>77</v>
      </c>
      <c r="G1088" s="12" t="str">
        <f>VLOOKUP(Table1[[#This Row],[Category]],Code!$C$2:$D$5,2,0)</f>
        <v>O-102</v>
      </c>
      <c r="H1088" s="12" t="s">
        <v>100</v>
      </c>
      <c r="I1088" s="12" t="s">
        <v>948</v>
      </c>
      <c r="J1088" s="12">
        <v>1</v>
      </c>
      <c r="K1088" s="12">
        <v>0</v>
      </c>
      <c r="L1088" s="13">
        <v>3.1104000000000003</v>
      </c>
      <c r="M1088" s="12">
        <f>Table1[[#This Row],[Sales]]*Table1[[#This Row],[Discount]]</f>
        <v>0</v>
      </c>
      <c r="N1088" s="12">
        <v>6.48</v>
      </c>
      <c r="O1088" s="12">
        <f>Table1[[#This Row],[Quantity]]*$N$1</f>
        <v>150</v>
      </c>
      <c r="P1088" s="12" t="str" cm="1">
        <f t="array" ref="P1088">_xlfn.IFS(Table1[[#This Row],[New_Sales]]&gt;=2000,"A",Table1[[#This Row],[New_Sales]]&gt;=1000,"B",Table1[[#This Row],[New_Sales]]&gt;=500,"C",Table1[[#This Row],[New_Sales]]&gt;=100,"D",Table1[[#This Row],[New_Sales]]&lt;100,"E")</f>
        <v>D</v>
      </c>
    </row>
    <row r="1089" spans="1:16">
      <c r="A1089" s="12">
        <v>1088</v>
      </c>
      <c r="B1089" s="12" t="s">
        <v>66</v>
      </c>
      <c r="C1089" s="12" t="s">
        <v>74</v>
      </c>
      <c r="D1089" s="12" t="s">
        <v>75</v>
      </c>
      <c r="E1089" s="12" t="s">
        <v>76</v>
      </c>
      <c r="F1089" s="12" t="s">
        <v>90</v>
      </c>
      <c r="G1089" s="12" t="str">
        <f>VLOOKUP(Table1[[#This Row],[Category]],Code!$C$2:$D$5,2,0)</f>
        <v>T-103</v>
      </c>
      <c r="H1089" s="12" t="s">
        <v>91</v>
      </c>
      <c r="I1089" s="12" t="s">
        <v>297</v>
      </c>
      <c r="J1089" s="12">
        <v>3</v>
      </c>
      <c r="K1089" s="12">
        <v>0.2</v>
      </c>
      <c r="L1089" s="13">
        <v>7.1976000000000049</v>
      </c>
      <c r="M1089" s="12">
        <f>Table1[[#This Row],[Sales]]*Table1[[#This Row],[Discount]]</f>
        <v>14.395200000000001</v>
      </c>
      <c r="N1089" s="12">
        <v>71.975999999999999</v>
      </c>
      <c r="O1089" s="12">
        <f>Table1[[#This Row],[Quantity]]*$N$1</f>
        <v>450</v>
      </c>
      <c r="P1089" s="12" t="str" cm="1">
        <f t="array" ref="P1089">_xlfn.IFS(Table1[[#This Row],[New_Sales]]&gt;=2000,"A",Table1[[#This Row],[New_Sales]]&gt;=1000,"B",Table1[[#This Row],[New_Sales]]&gt;=500,"C",Table1[[#This Row],[New_Sales]]&gt;=100,"D",Table1[[#This Row],[New_Sales]]&lt;100,"E")</f>
        <v>D</v>
      </c>
    </row>
    <row r="1090" spans="1:16">
      <c r="A1090" s="12">
        <v>1089</v>
      </c>
      <c r="B1090" s="12" t="s">
        <v>66</v>
      </c>
      <c r="C1090" s="12" t="s">
        <v>74</v>
      </c>
      <c r="D1090" s="12" t="s">
        <v>75</v>
      </c>
      <c r="E1090" s="12" t="s">
        <v>76</v>
      </c>
      <c r="F1090" s="12" t="s">
        <v>77</v>
      </c>
      <c r="G1090" s="12" t="str">
        <f>VLOOKUP(Table1[[#This Row],[Category]],Code!$C$2:$D$5,2,0)</f>
        <v>O-102</v>
      </c>
      <c r="H1090" s="12" t="s">
        <v>78</v>
      </c>
      <c r="I1090" s="12" t="s">
        <v>949</v>
      </c>
      <c r="J1090" s="12">
        <v>1</v>
      </c>
      <c r="K1090" s="12">
        <v>0</v>
      </c>
      <c r="L1090" s="13">
        <v>1.512</v>
      </c>
      <c r="M1090" s="12">
        <f>Table1[[#This Row],[Sales]]*Table1[[#This Row],[Discount]]</f>
        <v>0</v>
      </c>
      <c r="N1090" s="12">
        <v>3.15</v>
      </c>
      <c r="O1090" s="12">
        <f>Table1[[#This Row],[Quantity]]*$N$1</f>
        <v>150</v>
      </c>
      <c r="P1090" s="12" t="str" cm="1">
        <f t="array" ref="P1090">_xlfn.IFS(Table1[[#This Row],[New_Sales]]&gt;=2000,"A",Table1[[#This Row],[New_Sales]]&gt;=1000,"B",Table1[[#This Row],[New_Sales]]&gt;=500,"C",Table1[[#This Row],[New_Sales]]&gt;=100,"D",Table1[[#This Row],[New_Sales]]&lt;100,"E")</f>
        <v>D</v>
      </c>
    </row>
    <row r="1091" spans="1:16">
      <c r="A1091" s="12">
        <v>1090</v>
      </c>
      <c r="B1091" s="12" t="s">
        <v>80</v>
      </c>
      <c r="C1091" s="12" t="s">
        <v>74</v>
      </c>
      <c r="D1091" s="12" t="s">
        <v>99</v>
      </c>
      <c r="E1091" s="12" t="s">
        <v>69</v>
      </c>
      <c r="F1091" s="12" t="s">
        <v>70</v>
      </c>
      <c r="G1091" s="12" t="str">
        <f>VLOOKUP(Table1[[#This Row],[Category]],Code!$C$2:$D$5,2,0)</f>
        <v>F-101</v>
      </c>
      <c r="H1091" s="12" t="s">
        <v>86</v>
      </c>
      <c r="I1091" s="12" t="s">
        <v>421</v>
      </c>
      <c r="J1091" s="12">
        <v>2</v>
      </c>
      <c r="K1091" s="12">
        <v>0.2</v>
      </c>
      <c r="L1091" s="13">
        <v>1.9989999999999979</v>
      </c>
      <c r="M1091" s="12">
        <f>Table1[[#This Row],[Sales]]*Table1[[#This Row],[Discount]]</f>
        <v>6.3967999999999998</v>
      </c>
      <c r="N1091" s="12">
        <v>31.983999999999998</v>
      </c>
      <c r="O1091" s="12">
        <f>Table1[[#This Row],[Quantity]]*$N$1</f>
        <v>300</v>
      </c>
      <c r="P1091" s="12" t="str" cm="1">
        <f t="array" ref="P1091">_xlfn.IFS(Table1[[#This Row],[New_Sales]]&gt;=2000,"A",Table1[[#This Row],[New_Sales]]&gt;=1000,"B",Table1[[#This Row],[New_Sales]]&gt;=500,"C",Table1[[#This Row],[New_Sales]]&gt;=100,"D",Table1[[#This Row],[New_Sales]]&lt;100,"E")</f>
        <v>D</v>
      </c>
    </row>
    <row r="1092" spans="1:16">
      <c r="A1092" s="12">
        <v>1091</v>
      </c>
      <c r="B1092" s="12" t="s">
        <v>80</v>
      </c>
      <c r="C1092" s="12" t="s">
        <v>74</v>
      </c>
      <c r="D1092" s="12" t="s">
        <v>99</v>
      </c>
      <c r="E1092" s="12" t="s">
        <v>69</v>
      </c>
      <c r="F1092" s="12" t="s">
        <v>90</v>
      </c>
      <c r="G1092" s="12" t="str">
        <f>VLOOKUP(Table1[[#This Row],[Category]],Code!$C$2:$D$5,2,0)</f>
        <v>T-103</v>
      </c>
      <c r="H1092" s="12" t="s">
        <v>91</v>
      </c>
      <c r="I1092" s="12" t="s">
        <v>950</v>
      </c>
      <c r="J1092" s="12">
        <v>2</v>
      </c>
      <c r="K1092" s="12">
        <v>0.2</v>
      </c>
      <c r="L1092" s="13">
        <v>25.194399999999995</v>
      </c>
      <c r="M1092" s="12">
        <f>Table1[[#This Row],[Sales]]*Table1[[#This Row],[Discount]]</f>
        <v>14.396800000000002</v>
      </c>
      <c r="N1092" s="12">
        <v>71.984000000000009</v>
      </c>
      <c r="O1092" s="12">
        <f>Table1[[#This Row],[Quantity]]*$N$1</f>
        <v>300</v>
      </c>
      <c r="P1092" s="12" t="str" cm="1">
        <f t="array" ref="P1092">_xlfn.IFS(Table1[[#This Row],[New_Sales]]&gt;=2000,"A",Table1[[#This Row],[New_Sales]]&gt;=1000,"B",Table1[[#This Row],[New_Sales]]&gt;=500,"C",Table1[[#This Row],[New_Sales]]&gt;=100,"D",Table1[[#This Row],[New_Sales]]&lt;100,"E")</f>
        <v>D</v>
      </c>
    </row>
    <row r="1093" spans="1:16">
      <c r="A1093" s="12">
        <v>1092</v>
      </c>
      <c r="B1093" s="12" t="s">
        <v>80</v>
      </c>
      <c r="C1093" s="12" t="s">
        <v>67</v>
      </c>
      <c r="D1093" s="12" t="s">
        <v>75</v>
      </c>
      <c r="E1093" s="12" t="s">
        <v>76</v>
      </c>
      <c r="F1093" s="12" t="s">
        <v>77</v>
      </c>
      <c r="G1093" s="12" t="str">
        <f>VLOOKUP(Table1[[#This Row],[Category]],Code!$C$2:$D$5,2,0)</f>
        <v>O-102</v>
      </c>
      <c r="H1093" s="12" t="s">
        <v>88</v>
      </c>
      <c r="I1093" s="12" t="s">
        <v>951</v>
      </c>
      <c r="J1093" s="12">
        <v>9</v>
      </c>
      <c r="K1093" s="12">
        <v>0</v>
      </c>
      <c r="L1093" s="13">
        <v>33.641999999999996</v>
      </c>
      <c r="M1093" s="12">
        <f>Table1[[#This Row],[Sales]]*Table1[[#This Row],[Discount]]</f>
        <v>0</v>
      </c>
      <c r="N1093" s="12">
        <v>120.14999999999999</v>
      </c>
      <c r="O1093" s="12">
        <f>Table1[[#This Row],[Quantity]]*$N$1</f>
        <v>1350</v>
      </c>
      <c r="P1093" s="12" t="str" cm="1">
        <f t="array" ref="P1093">_xlfn.IFS(Table1[[#This Row],[New_Sales]]&gt;=2000,"A",Table1[[#This Row],[New_Sales]]&gt;=1000,"B",Table1[[#This Row],[New_Sales]]&gt;=500,"C",Table1[[#This Row],[New_Sales]]&gt;=100,"D",Table1[[#This Row],[New_Sales]]&lt;100,"E")</f>
        <v>B</v>
      </c>
    </row>
    <row r="1094" spans="1:16">
      <c r="A1094" s="12">
        <v>1093</v>
      </c>
      <c r="B1094" s="12" t="s">
        <v>80</v>
      </c>
      <c r="C1094" s="12" t="s">
        <v>67</v>
      </c>
      <c r="D1094" s="12" t="s">
        <v>75</v>
      </c>
      <c r="E1094" s="12" t="s">
        <v>76</v>
      </c>
      <c r="F1094" s="12" t="s">
        <v>90</v>
      </c>
      <c r="G1094" s="12" t="str">
        <f>VLOOKUP(Table1[[#This Row],[Category]],Code!$C$2:$D$5,2,0)</f>
        <v>T-103</v>
      </c>
      <c r="H1094" s="12" t="s">
        <v>91</v>
      </c>
      <c r="I1094" s="12" t="s">
        <v>952</v>
      </c>
      <c r="J1094" s="12">
        <v>2</v>
      </c>
      <c r="K1094" s="12">
        <v>0.2</v>
      </c>
      <c r="L1094" s="13">
        <v>19.178600000000003</v>
      </c>
      <c r="M1094" s="12">
        <f>Table1[[#This Row],[Sales]]*Table1[[#This Row],[Discount]]</f>
        <v>43.836800000000011</v>
      </c>
      <c r="N1094" s="12">
        <v>219.18400000000003</v>
      </c>
      <c r="O1094" s="12">
        <f>Table1[[#This Row],[Quantity]]*$N$1</f>
        <v>300</v>
      </c>
      <c r="P1094" s="12" t="str" cm="1">
        <f t="array" ref="P1094">_xlfn.IFS(Table1[[#This Row],[New_Sales]]&gt;=2000,"A",Table1[[#This Row],[New_Sales]]&gt;=1000,"B",Table1[[#This Row],[New_Sales]]&gt;=500,"C",Table1[[#This Row],[New_Sales]]&gt;=100,"D",Table1[[#This Row],[New_Sales]]&lt;100,"E")</f>
        <v>D</v>
      </c>
    </row>
    <row r="1095" spans="1:16">
      <c r="A1095" s="12">
        <v>1094</v>
      </c>
      <c r="B1095" s="12" t="s">
        <v>80</v>
      </c>
      <c r="C1095" s="12" t="s">
        <v>104</v>
      </c>
      <c r="D1095" s="12" t="s">
        <v>836</v>
      </c>
      <c r="E1095" s="12" t="s">
        <v>120</v>
      </c>
      <c r="F1095" s="12" t="s">
        <v>77</v>
      </c>
      <c r="G1095" s="12" t="str">
        <f>VLOOKUP(Table1[[#This Row],[Category]],Code!$C$2:$D$5,2,0)</f>
        <v>O-102</v>
      </c>
      <c r="H1095" s="12" t="s">
        <v>100</v>
      </c>
      <c r="I1095" s="12" t="s">
        <v>953</v>
      </c>
      <c r="J1095" s="12">
        <v>5</v>
      </c>
      <c r="K1095" s="12">
        <v>0</v>
      </c>
      <c r="L1095" s="13">
        <v>14.161000000000001</v>
      </c>
      <c r="M1095" s="12">
        <f>Table1[[#This Row],[Sales]]*Table1[[#This Row],[Discount]]</f>
        <v>0</v>
      </c>
      <c r="N1095" s="12">
        <v>28.900000000000002</v>
      </c>
      <c r="O1095" s="12">
        <f>Table1[[#This Row],[Quantity]]*$N$1</f>
        <v>750</v>
      </c>
      <c r="P1095" s="12" t="str" cm="1">
        <f t="array" ref="P1095">_xlfn.IFS(Table1[[#This Row],[New_Sales]]&gt;=2000,"A",Table1[[#This Row],[New_Sales]]&gt;=1000,"B",Table1[[#This Row],[New_Sales]]&gt;=500,"C",Table1[[#This Row],[New_Sales]]&gt;=100,"D",Table1[[#This Row],[New_Sales]]&lt;100,"E")</f>
        <v>C</v>
      </c>
    </row>
    <row r="1096" spans="1:16">
      <c r="A1096" s="12">
        <v>1095</v>
      </c>
      <c r="B1096" s="12" t="s">
        <v>80</v>
      </c>
      <c r="C1096" s="12" t="s">
        <v>104</v>
      </c>
      <c r="D1096" s="12" t="s">
        <v>836</v>
      </c>
      <c r="E1096" s="12" t="s">
        <v>120</v>
      </c>
      <c r="F1096" s="12" t="s">
        <v>77</v>
      </c>
      <c r="G1096" s="12" t="str">
        <f>VLOOKUP(Table1[[#This Row],[Category]],Code!$C$2:$D$5,2,0)</f>
        <v>O-102</v>
      </c>
      <c r="H1096" s="12" t="s">
        <v>95</v>
      </c>
      <c r="I1096" s="12" t="s">
        <v>282</v>
      </c>
      <c r="J1096" s="12">
        <v>2</v>
      </c>
      <c r="K1096" s="12">
        <v>0</v>
      </c>
      <c r="L1096" s="13">
        <v>103.22839999999997</v>
      </c>
      <c r="M1096" s="12">
        <f>Table1[[#This Row],[Sales]]*Table1[[#This Row],[Discount]]</f>
        <v>0</v>
      </c>
      <c r="N1096" s="12">
        <v>355.96</v>
      </c>
      <c r="O1096" s="12">
        <f>Table1[[#This Row],[Quantity]]*$N$1</f>
        <v>300</v>
      </c>
      <c r="P1096" s="12" t="str" cm="1">
        <f t="array" ref="P1096">_xlfn.IFS(Table1[[#This Row],[New_Sales]]&gt;=2000,"A",Table1[[#This Row],[New_Sales]]&gt;=1000,"B",Table1[[#This Row],[New_Sales]]&gt;=500,"C",Table1[[#This Row],[New_Sales]]&gt;=100,"D",Table1[[#This Row],[New_Sales]]&lt;100,"E")</f>
        <v>D</v>
      </c>
    </row>
    <row r="1097" spans="1:16">
      <c r="A1097" s="12">
        <v>1096</v>
      </c>
      <c r="B1097" s="12" t="s">
        <v>80</v>
      </c>
      <c r="C1097" s="12" t="s">
        <v>104</v>
      </c>
      <c r="D1097" s="12" t="s">
        <v>99</v>
      </c>
      <c r="E1097" s="12" t="s">
        <v>69</v>
      </c>
      <c r="F1097" s="12" t="s">
        <v>77</v>
      </c>
      <c r="G1097" s="12" t="str">
        <f>VLOOKUP(Table1[[#This Row],[Category]],Code!$C$2:$D$5,2,0)</f>
        <v>O-102</v>
      </c>
      <c r="H1097" s="12" t="s">
        <v>84</v>
      </c>
      <c r="I1097" s="12" t="s">
        <v>954</v>
      </c>
      <c r="J1097" s="12">
        <v>7</v>
      </c>
      <c r="K1097" s="12">
        <v>0.2</v>
      </c>
      <c r="L1097" s="13">
        <v>30.468200000000024</v>
      </c>
      <c r="M1097" s="12">
        <f>Table1[[#This Row],[Sales]]*Table1[[#This Row],[Discount]]</f>
        <v>69.641599999999997</v>
      </c>
      <c r="N1097" s="12">
        <v>348.20799999999997</v>
      </c>
      <c r="O1097" s="12">
        <f>Table1[[#This Row],[Quantity]]*$N$1</f>
        <v>1050</v>
      </c>
      <c r="P1097" s="12" t="str" cm="1">
        <f t="array" ref="P1097">_xlfn.IFS(Table1[[#This Row],[New_Sales]]&gt;=2000,"A",Table1[[#This Row],[New_Sales]]&gt;=1000,"B",Table1[[#This Row],[New_Sales]]&gt;=500,"C",Table1[[#This Row],[New_Sales]]&gt;=100,"D",Table1[[#This Row],[New_Sales]]&lt;100,"E")</f>
        <v>B</v>
      </c>
    </row>
    <row r="1098" spans="1:16">
      <c r="A1098" s="12">
        <v>1097</v>
      </c>
      <c r="B1098" s="12" t="s">
        <v>80</v>
      </c>
      <c r="C1098" s="12" t="s">
        <v>104</v>
      </c>
      <c r="D1098" s="12" t="s">
        <v>99</v>
      </c>
      <c r="E1098" s="12" t="s">
        <v>69</v>
      </c>
      <c r="F1098" s="12" t="s">
        <v>77</v>
      </c>
      <c r="G1098" s="12" t="str">
        <f>VLOOKUP(Table1[[#This Row],[Category]],Code!$C$2:$D$5,2,0)</f>
        <v>O-102</v>
      </c>
      <c r="H1098" s="12" t="s">
        <v>93</v>
      </c>
      <c r="I1098" s="12" t="s">
        <v>955</v>
      </c>
      <c r="J1098" s="12">
        <v>7</v>
      </c>
      <c r="K1098" s="12">
        <v>0.7</v>
      </c>
      <c r="L1098" s="13">
        <v>-28.627200000000009</v>
      </c>
      <c r="M1098" s="12">
        <f>Table1[[#This Row],[Sales]]*Table1[[#This Row],[Discount]]</f>
        <v>25.048799999999996</v>
      </c>
      <c r="N1098" s="12">
        <v>35.783999999999999</v>
      </c>
      <c r="O1098" s="12">
        <f>Table1[[#This Row],[Quantity]]*$N$1</f>
        <v>1050</v>
      </c>
      <c r="P1098" s="12" t="str" cm="1">
        <f t="array" ref="P1098">_xlfn.IFS(Table1[[#This Row],[New_Sales]]&gt;=2000,"A",Table1[[#This Row],[New_Sales]]&gt;=1000,"B",Table1[[#This Row],[New_Sales]]&gt;=500,"C",Table1[[#This Row],[New_Sales]]&gt;=100,"D",Table1[[#This Row],[New_Sales]]&lt;100,"E")</f>
        <v>B</v>
      </c>
    </row>
    <row r="1099" spans="1:16">
      <c r="A1099" s="12">
        <v>1098</v>
      </c>
      <c r="B1099" s="12" t="s">
        <v>134</v>
      </c>
      <c r="C1099" s="12" t="s">
        <v>74</v>
      </c>
      <c r="D1099" s="12" t="s">
        <v>75</v>
      </c>
      <c r="E1099" s="12" t="s">
        <v>76</v>
      </c>
      <c r="F1099" s="12" t="s">
        <v>70</v>
      </c>
      <c r="G1099" s="12" t="str">
        <f>VLOOKUP(Table1[[#This Row],[Category]],Code!$C$2:$D$5,2,0)</f>
        <v>F-101</v>
      </c>
      <c r="H1099" s="12" t="s">
        <v>82</v>
      </c>
      <c r="I1099" s="12" t="s">
        <v>956</v>
      </c>
      <c r="J1099" s="12">
        <v>5</v>
      </c>
      <c r="K1099" s="12">
        <v>0.2</v>
      </c>
      <c r="L1099" s="13">
        <v>11.19599999999997</v>
      </c>
      <c r="M1099" s="12">
        <f>Table1[[#This Row],[Sales]]*Table1[[#This Row],[Discount]]</f>
        <v>89.567999999999998</v>
      </c>
      <c r="N1099" s="12">
        <v>447.84</v>
      </c>
      <c r="O1099" s="12">
        <f>Table1[[#This Row],[Quantity]]*$N$1</f>
        <v>750</v>
      </c>
      <c r="P1099" s="12" t="str" cm="1">
        <f t="array" ref="P1099">_xlfn.IFS(Table1[[#This Row],[New_Sales]]&gt;=2000,"A",Table1[[#This Row],[New_Sales]]&gt;=1000,"B",Table1[[#This Row],[New_Sales]]&gt;=500,"C",Table1[[#This Row],[New_Sales]]&gt;=100,"D",Table1[[#This Row],[New_Sales]]&lt;100,"E")</f>
        <v>C</v>
      </c>
    </row>
    <row r="1100" spans="1:16">
      <c r="A1100" s="12">
        <v>1099</v>
      </c>
      <c r="B1100" s="12" t="s">
        <v>134</v>
      </c>
      <c r="C1100" s="12" t="s">
        <v>104</v>
      </c>
      <c r="D1100" s="12" t="s">
        <v>75</v>
      </c>
      <c r="E1100" s="12" t="s">
        <v>76</v>
      </c>
      <c r="F1100" s="12" t="s">
        <v>77</v>
      </c>
      <c r="G1100" s="12" t="str">
        <f>VLOOKUP(Table1[[#This Row],[Category]],Code!$C$2:$D$5,2,0)</f>
        <v>O-102</v>
      </c>
      <c r="H1100" s="12" t="s">
        <v>88</v>
      </c>
      <c r="I1100" s="12" t="s">
        <v>957</v>
      </c>
      <c r="J1100" s="12">
        <v>4</v>
      </c>
      <c r="K1100" s="12">
        <v>0</v>
      </c>
      <c r="L1100" s="13">
        <v>2.0415999999999999</v>
      </c>
      <c r="M1100" s="12">
        <f>Table1[[#This Row],[Sales]]*Table1[[#This Row],[Discount]]</f>
        <v>0</v>
      </c>
      <c r="N1100" s="12">
        <v>7.04</v>
      </c>
      <c r="O1100" s="12">
        <f>Table1[[#This Row],[Quantity]]*$N$1</f>
        <v>600</v>
      </c>
      <c r="P1100" s="12" t="str" cm="1">
        <f t="array" ref="P1100">_xlfn.IFS(Table1[[#This Row],[New_Sales]]&gt;=2000,"A",Table1[[#This Row],[New_Sales]]&gt;=1000,"B",Table1[[#This Row],[New_Sales]]&gt;=500,"C",Table1[[#This Row],[New_Sales]]&gt;=100,"D",Table1[[#This Row],[New_Sales]]&lt;100,"E")</f>
        <v>C</v>
      </c>
    </row>
    <row r="1101" spans="1:16">
      <c r="A1101" s="12">
        <v>1100</v>
      </c>
      <c r="B1101" s="12" t="s">
        <v>134</v>
      </c>
      <c r="C1101" s="12" t="s">
        <v>104</v>
      </c>
      <c r="D1101" s="12" t="s">
        <v>75</v>
      </c>
      <c r="E1101" s="12" t="s">
        <v>76</v>
      </c>
      <c r="F1101" s="12" t="s">
        <v>70</v>
      </c>
      <c r="G1101" s="12" t="str">
        <f>VLOOKUP(Table1[[#This Row],[Category]],Code!$C$2:$D$5,2,0)</f>
        <v>F-101</v>
      </c>
      <c r="H1101" s="12" t="s">
        <v>86</v>
      </c>
      <c r="I1101" s="12" t="s">
        <v>529</v>
      </c>
      <c r="J1101" s="12">
        <v>3</v>
      </c>
      <c r="K1101" s="12">
        <v>0</v>
      </c>
      <c r="L1101" s="13">
        <v>4.1030999999999995</v>
      </c>
      <c r="M1101" s="12">
        <f>Table1[[#This Row],[Sales]]*Table1[[#This Row],[Discount]]</f>
        <v>0</v>
      </c>
      <c r="N1101" s="12">
        <v>8.73</v>
      </c>
      <c r="O1101" s="12">
        <f>Table1[[#This Row],[Quantity]]*$N$1</f>
        <v>450</v>
      </c>
      <c r="P1101" s="12" t="str" cm="1">
        <f t="array" ref="P1101">_xlfn.IFS(Table1[[#This Row],[New_Sales]]&gt;=2000,"A",Table1[[#This Row],[New_Sales]]&gt;=1000,"B",Table1[[#This Row],[New_Sales]]&gt;=500,"C",Table1[[#This Row],[New_Sales]]&gt;=100,"D",Table1[[#This Row],[New_Sales]]&lt;100,"E")</f>
        <v>D</v>
      </c>
    </row>
    <row r="1102" spans="1:16">
      <c r="A1102" s="12">
        <v>1101</v>
      </c>
      <c r="B1102" s="12" t="s">
        <v>134</v>
      </c>
      <c r="C1102" s="12" t="s">
        <v>104</v>
      </c>
      <c r="D1102" s="12" t="s">
        <v>75</v>
      </c>
      <c r="E1102" s="12" t="s">
        <v>76</v>
      </c>
      <c r="F1102" s="12" t="s">
        <v>90</v>
      </c>
      <c r="G1102" s="12" t="str">
        <f>VLOOKUP(Table1[[#This Row],[Category]],Code!$C$2:$D$5,2,0)</f>
        <v>T-103</v>
      </c>
      <c r="H1102" s="12" t="s">
        <v>123</v>
      </c>
      <c r="I1102" s="12" t="s">
        <v>958</v>
      </c>
      <c r="J1102" s="12">
        <v>1</v>
      </c>
      <c r="K1102" s="12">
        <v>0</v>
      </c>
      <c r="L1102" s="13">
        <v>9.6656999999999975</v>
      </c>
      <c r="M1102" s="12">
        <f>Table1[[#This Row],[Sales]]*Table1[[#This Row],[Discount]]</f>
        <v>0</v>
      </c>
      <c r="N1102" s="12">
        <v>29.29</v>
      </c>
      <c r="O1102" s="12">
        <f>Table1[[#This Row],[Quantity]]*$N$1</f>
        <v>150</v>
      </c>
      <c r="P1102" s="12" t="str" cm="1">
        <f t="array" ref="P1102">_xlfn.IFS(Table1[[#This Row],[New_Sales]]&gt;=2000,"A",Table1[[#This Row],[New_Sales]]&gt;=1000,"B",Table1[[#This Row],[New_Sales]]&gt;=500,"C",Table1[[#This Row],[New_Sales]]&gt;=100,"D",Table1[[#This Row],[New_Sales]]&lt;100,"E")</f>
        <v>D</v>
      </c>
    </row>
    <row r="1103" spans="1:16">
      <c r="A1103" s="12">
        <v>1102</v>
      </c>
      <c r="B1103" s="12" t="s">
        <v>134</v>
      </c>
      <c r="C1103" s="12" t="s">
        <v>104</v>
      </c>
      <c r="D1103" s="12" t="s">
        <v>75</v>
      </c>
      <c r="E1103" s="12" t="s">
        <v>76</v>
      </c>
      <c r="F1103" s="12" t="s">
        <v>77</v>
      </c>
      <c r="G1103" s="12" t="str">
        <f>VLOOKUP(Table1[[#This Row],[Category]],Code!$C$2:$D$5,2,0)</f>
        <v>O-102</v>
      </c>
      <c r="H1103" s="12" t="s">
        <v>88</v>
      </c>
      <c r="I1103" s="12" t="s">
        <v>959</v>
      </c>
      <c r="J1103" s="12">
        <v>3</v>
      </c>
      <c r="K1103" s="12">
        <v>0</v>
      </c>
      <c r="L1103" s="13">
        <v>2.5055999999999998</v>
      </c>
      <c r="M1103" s="12">
        <f>Table1[[#This Row],[Sales]]*Table1[[#This Row],[Discount]]</f>
        <v>0</v>
      </c>
      <c r="N1103" s="12">
        <v>8.64</v>
      </c>
      <c r="O1103" s="12">
        <f>Table1[[#This Row],[Quantity]]*$N$1</f>
        <v>450</v>
      </c>
      <c r="P1103" s="12" t="str" cm="1">
        <f t="array" ref="P1103">_xlfn.IFS(Table1[[#This Row],[New_Sales]]&gt;=2000,"A",Table1[[#This Row],[New_Sales]]&gt;=1000,"B",Table1[[#This Row],[New_Sales]]&gt;=500,"C",Table1[[#This Row],[New_Sales]]&gt;=100,"D",Table1[[#This Row],[New_Sales]]&lt;100,"E")</f>
        <v>D</v>
      </c>
    </row>
    <row r="1104" spans="1:16">
      <c r="A1104" s="12">
        <v>1103</v>
      </c>
      <c r="B1104" s="12" t="s">
        <v>80</v>
      </c>
      <c r="C1104" s="12" t="s">
        <v>67</v>
      </c>
      <c r="D1104" s="12" t="s">
        <v>105</v>
      </c>
      <c r="E1104" s="12" t="s">
        <v>106</v>
      </c>
      <c r="F1104" s="12" t="s">
        <v>77</v>
      </c>
      <c r="G1104" s="12" t="str">
        <f>VLOOKUP(Table1[[#This Row],[Category]],Code!$C$2:$D$5,2,0)</f>
        <v>O-102</v>
      </c>
      <c r="H1104" s="12" t="s">
        <v>93</v>
      </c>
      <c r="I1104" s="12" t="s">
        <v>433</v>
      </c>
      <c r="J1104" s="12">
        <v>3</v>
      </c>
      <c r="K1104" s="12">
        <v>0.8</v>
      </c>
      <c r="L1104" s="13">
        <v>-4.7145000000000028</v>
      </c>
      <c r="M1104" s="12">
        <f>Table1[[#This Row],[Sales]]*Table1[[#This Row],[Discount]]</f>
        <v>2.1551999999999998</v>
      </c>
      <c r="N1104" s="12">
        <v>2.6939999999999995</v>
      </c>
      <c r="O1104" s="12">
        <f>Table1[[#This Row],[Quantity]]*$N$1</f>
        <v>450</v>
      </c>
      <c r="P1104" s="12" t="str" cm="1">
        <f t="array" ref="P1104">_xlfn.IFS(Table1[[#This Row],[New_Sales]]&gt;=2000,"A",Table1[[#This Row],[New_Sales]]&gt;=1000,"B",Table1[[#This Row],[New_Sales]]&gt;=500,"C",Table1[[#This Row],[New_Sales]]&gt;=100,"D",Table1[[#This Row],[New_Sales]]&lt;100,"E")</f>
        <v>D</v>
      </c>
    </row>
    <row r="1105" spans="1:16">
      <c r="A1105" s="12">
        <v>1104</v>
      </c>
      <c r="B1105" s="12" t="s">
        <v>80</v>
      </c>
      <c r="C1105" s="12" t="s">
        <v>67</v>
      </c>
      <c r="D1105" s="12" t="s">
        <v>105</v>
      </c>
      <c r="E1105" s="12" t="s">
        <v>106</v>
      </c>
      <c r="F1105" s="12" t="s">
        <v>77</v>
      </c>
      <c r="G1105" s="12" t="str">
        <f>VLOOKUP(Table1[[#This Row],[Category]],Code!$C$2:$D$5,2,0)</f>
        <v>O-102</v>
      </c>
      <c r="H1105" s="12" t="s">
        <v>93</v>
      </c>
      <c r="I1105" s="12" t="s">
        <v>901</v>
      </c>
      <c r="J1105" s="12">
        <v>3</v>
      </c>
      <c r="K1105" s="12">
        <v>0.8</v>
      </c>
      <c r="L1105" s="13">
        <v>-4.9878000000000018</v>
      </c>
      <c r="M1105" s="12">
        <f>Table1[[#This Row],[Sales]]*Table1[[#This Row],[Discount]]</f>
        <v>2.3471999999999995</v>
      </c>
      <c r="N1105" s="12">
        <v>2.9339999999999993</v>
      </c>
      <c r="O1105" s="12">
        <f>Table1[[#This Row],[Quantity]]*$N$1</f>
        <v>450</v>
      </c>
      <c r="P1105" s="12" t="str" cm="1">
        <f t="array" ref="P1105">_xlfn.IFS(Table1[[#This Row],[New_Sales]]&gt;=2000,"A",Table1[[#This Row],[New_Sales]]&gt;=1000,"B",Table1[[#This Row],[New_Sales]]&gt;=500,"C",Table1[[#This Row],[New_Sales]]&gt;=100,"D",Table1[[#This Row],[New_Sales]]&lt;100,"E")</f>
        <v>D</v>
      </c>
    </row>
    <row r="1106" spans="1:16">
      <c r="A1106" s="12">
        <v>1105</v>
      </c>
      <c r="B1106" s="12" t="s">
        <v>80</v>
      </c>
      <c r="C1106" s="12" t="s">
        <v>67</v>
      </c>
      <c r="D1106" s="12" t="s">
        <v>75</v>
      </c>
      <c r="E1106" s="12" t="s">
        <v>76</v>
      </c>
      <c r="F1106" s="12" t="s">
        <v>77</v>
      </c>
      <c r="G1106" s="12" t="str">
        <f>VLOOKUP(Table1[[#This Row],[Category]],Code!$C$2:$D$5,2,0)</f>
        <v>O-102</v>
      </c>
      <c r="H1106" s="12" t="s">
        <v>100</v>
      </c>
      <c r="I1106" s="12" t="s">
        <v>960</v>
      </c>
      <c r="J1106" s="12">
        <v>3</v>
      </c>
      <c r="K1106" s="12">
        <v>0</v>
      </c>
      <c r="L1106" s="13">
        <v>11.230799999999999</v>
      </c>
      <c r="M1106" s="12">
        <f>Table1[[#This Row],[Sales]]*Table1[[#This Row],[Discount]]</f>
        <v>0</v>
      </c>
      <c r="N1106" s="12">
        <v>22.919999999999998</v>
      </c>
      <c r="O1106" s="12">
        <f>Table1[[#This Row],[Quantity]]*$N$1</f>
        <v>450</v>
      </c>
      <c r="P1106" s="12" t="str" cm="1">
        <f t="array" ref="P1106">_xlfn.IFS(Table1[[#This Row],[New_Sales]]&gt;=2000,"A",Table1[[#This Row],[New_Sales]]&gt;=1000,"B",Table1[[#This Row],[New_Sales]]&gt;=500,"C",Table1[[#This Row],[New_Sales]]&gt;=100,"D",Table1[[#This Row],[New_Sales]]&lt;100,"E")</f>
        <v>D</v>
      </c>
    </row>
    <row r="1107" spans="1:16">
      <c r="A1107" s="12">
        <v>1106</v>
      </c>
      <c r="B1107" s="12" t="s">
        <v>80</v>
      </c>
      <c r="C1107" s="12" t="s">
        <v>67</v>
      </c>
      <c r="D1107" s="12" t="s">
        <v>105</v>
      </c>
      <c r="E1107" s="12" t="s">
        <v>106</v>
      </c>
      <c r="F1107" s="12" t="s">
        <v>77</v>
      </c>
      <c r="G1107" s="12" t="str">
        <f>VLOOKUP(Table1[[#This Row],[Category]],Code!$C$2:$D$5,2,0)</f>
        <v>O-102</v>
      </c>
      <c r="H1107" s="12" t="s">
        <v>84</v>
      </c>
      <c r="I1107" s="12" t="s">
        <v>319</v>
      </c>
      <c r="J1107" s="12">
        <v>6</v>
      </c>
      <c r="K1107" s="12">
        <v>0.2</v>
      </c>
      <c r="L1107" s="13">
        <v>-16.36440000000001</v>
      </c>
      <c r="M1107" s="12">
        <f>Table1[[#This Row],[Sales]]*Table1[[#This Row],[Discount]]</f>
        <v>20.140800000000002</v>
      </c>
      <c r="N1107" s="12">
        <v>100.70400000000001</v>
      </c>
      <c r="O1107" s="12">
        <f>Table1[[#This Row],[Quantity]]*$N$1</f>
        <v>900</v>
      </c>
      <c r="P1107" s="12" t="str" cm="1">
        <f t="array" ref="P1107">_xlfn.IFS(Table1[[#This Row],[New_Sales]]&gt;=2000,"A",Table1[[#This Row],[New_Sales]]&gt;=1000,"B",Table1[[#This Row],[New_Sales]]&gt;=500,"C",Table1[[#This Row],[New_Sales]]&gt;=100,"D",Table1[[#This Row],[New_Sales]]&lt;100,"E")</f>
        <v>C</v>
      </c>
    </row>
    <row r="1108" spans="1:16">
      <c r="A1108" s="12">
        <v>1107</v>
      </c>
      <c r="B1108" s="12" t="s">
        <v>80</v>
      </c>
      <c r="C1108" s="12" t="s">
        <v>67</v>
      </c>
      <c r="D1108" s="12" t="s">
        <v>105</v>
      </c>
      <c r="E1108" s="12" t="s">
        <v>106</v>
      </c>
      <c r="F1108" s="12" t="s">
        <v>70</v>
      </c>
      <c r="G1108" s="12" t="str">
        <f>VLOOKUP(Table1[[#This Row],[Category]],Code!$C$2:$D$5,2,0)</f>
        <v>F-101</v>
      </c>
      <c r="H1108" s="12" t="s">
        <v>86</v>
      </c>
      <c r="I1108" s="12" t="s">
        <v>529</v>
      </c>
      <c r="J1108" s="12">
        <v>2</v>
      </c>
      <c r="K1108" s="12">
        <v>0.6</v>
      </c>
      <c r="L1108" s="13">
        <v>-0.75660000000000016</v>
      </c>
      <c r="M1108" s="12">
        <f>Table1[[#This Row],[Sales]]*Table1[[#This Row],[Discount]]</f>
        <v>1.3968</v>
      </c>
      <c r="N1108" s="12">
        <v>2.3280000000000003</v>
      </c>
      <c r="O1108" s="12">
        <f>Table1[[#This Row],[Quantity]]*$N$1</f>
        <v>300</v>
      </c>
      <c r="P1108" s="12" t="str" cm="1">
        <f t="array" ref="P1108">_xlfn.IFS(Table1[[#This Row],[New_Sales]]&gt;=2000,"A",Table1[[#This Row],[New_Sales]]&gt;=1000,"B",Table1[[#This Row],[New_Sales]]&gt;=500,"C",Table1[[#This Row],[New_Sales]]&gt;=100,"D",Table1[[#This Row],[New_Sales]]&lt;100,"E")</f>
        <v>D</v>
      </c>
    </row>
    <row r="1109" spans="1:16">
      <c r="A1109" s="12">
        <v>1108</v>
      </c>
      <c r="B1109" s="12" t="s">
        <v>80</v>
      </c>
      <c r="C1109" s="12" t="s">
        <v>67</v>
      </c>
      <c r="D1109" s="12" t="s">
        <v>105</v>
      </c>
      <c r="E1109" s="12" t="s">
        <v>106</v>
      </c>
      <c r="F1109" s="12" t="s">
        <v>77</v>
      </c>
      <c r="G1109" s="12" t="str">
        <f>VLOOKUP(Table1[[#This Row],[Category]],Code!$C$2:$D$5,2,0)</f>
        <v>O-102</v>
      </c>
      <c r="H1109" s="12" t="s">
        <v>93</v>
      </c>
      <c r="I1109" s="12" t="s">
        <v>961</v>
      </c>
      <c r="J1109" s="12">
        <v>5</v>
      </c>
      <c r="K1109" s="12">
        <v>0.8</v>
      </c>
      <c r="L1109" s="13">
        <v>-17.248000000000008</v>
      </c>
      <c r="M1109" s="12">
        <f>Table1[[#This Row],[Sales]]*Table1[[#This Row],[Discount]]</f>
        <v>8.623999999999997</v>
      </c>
      <c r="N1109" s="12">
        <v>10.779999999999996</v>
      </c>
      <c r="O1109" s="12">
        <f>Table1[[#This Row],[Quantity]]*$N$1</f>
        <v>750</v>
      </c>
      <c r="P1109" s="12" t="str" cm="1">
        <f t="array" ref="P1109">_xlfn.IFS(Table1[[#This Row],[New_Sales]]&gt;=2000,"A",Table1[[#This Row],[New_Sales]]&gt;=1000,"B",Table1[[#This Row],[New_Sales]]&gt;=500,"C",Table1[[#This Row],[New_Sales]]&gt;=100,"D",Table1[[#This Row],[New_Sales]]&lt;100,"E")</f>
        <v>C</v>
      </c>
    </row>
    <row r="1110" spans="1:16">
      <c r="A1110" s="12">
        <v>1109</v>
      </c>
      <c r="B1110" s="12" t="s">
        <v>80</v>
      </c>
      <c r="C1110" s="12" t="s">
        <v>67</v>
      </c>
      <c r="D1110" s="12" t="s">
        <v>105</v>
      </c>
      <c r="E1110" s="12" t="s">
        <v>106</v>
      </c>
      <c r="F1110" s="12" t="s">
        <v>77</v>
      </c>
      <c r="G1110" s="12" t="str">
        <f>VLOOKUP(Table1[[#This Row],[Category]],Code!$C$2:$D$5,2,0)</f>
        <v>O-102</v>
      </c>
      <c r="H1110" s="12" t="s">
        <v>159</v>
      </c>
      <c r="I1110" s="12" t="s">
        <v>245</v>
      </c>
      <c r="J1110" s="12">
        <v>12</v>
      </c>
      <c r="K1110" s="12">
        <v>0.2</v>
      </c>
      <c r="L1110" s="13">
        <v>21.888000000000002</v>
      </c>
      <c r="M1110" s="12">
        <f>Table1[[#This Row],[Sales]]*Table1[[#This Row],[Discount]]</f>
        <v>11.673600000000002</v>
      </c>
      <c r="N1110" s="12">
        <v>58.368000000000009</v>
      </c>
      <c r="O1110" s="12">
        <f>Table1[[#This Row],[Quantity]]*$N$1</f>
        <v>1800</v>
      </c>
      <c r="P1110" s="12" t="str" cm="1">
        <f t="array" ref="P1110">_xlfn.IFS(Table1[[#This Row],[New_Sales]]&gt;=2000,"A",Table1[[#This Row],[New_Sales]]&gt;=1000,"B",Table1[[#This Row],[New_Sales]]&gt;=500,"C",Table1[[#This Row],[New_Sales]]&gt;=100,"D",Table1[[#This Row],[New_Sales]]&lt;100,"E")</f>
        <v>B</v>
      </c>
    </row>
    <row r="1111" spans="1:16">
      <c r="A1111" s="12">
        <v>1110</v>
      </c>
      <c r="B1111" s="12" t="s">
        <v>80</v>
      </c>
      <c r="C1111" s="12" t="s">
        <v>67</v>
      </c>
      <c r="D1111" s="12" t="s">
        <v>105</v>
      </c>
      <c r="E1111" s="12" t="s">
        <v>106</v>
      </c>
      <c r="F1111" s="12" t="s">
        <v>77</v>
      </c>
      <c r="G1111" s="12" t="str">
        <f>VLOOKUP(Table1[[#This Row],[Category]],Code!$C$2:$D$5,2,0)</f>
        <v>O-102</v>
      </c>
      <c r="H1111" s="12" t="s">
        <v>128</v>
      </c>
      <c r="I1111" s="12" t="s">
        <v>962</v>
      </c>
      <c r="J1111" s="12">
        <v>3</v>
      </c>
      <c r="K1111" s="12">
        <v>0.2</v>
      </c>
      <c r="L1111" s="13">
        <v>13.826699999999999</v>
      </c>
      <c r="M1111" s="12">
        <f>Table1[[#This Row],[Sales]]*Table1[[#This Row],[Discount]]</f>
        <v>8.1936000000000018</v>
      </c>
      <c r="N1111" s="12">
        <v>40.968000000000004</v>
      </c>
      <c r="O1111" s="12">
        <f>Table1[[#This Row],[Quantity]]*$N$1</f>
        <v>450</v>
      </c>
      <c r="P1111" s="12" t="str" cm="1">
        <f t="array" ref="P1111">_xlfn.IFS(Table1[[#This Row],[New_Sales]]&gt;=2000,"A",Table1[[#This Row],[New_Sales]]&gt;=1000,"B",Table1[[#This Row],[New_Sales]]&gt;=500,"C",Table1[[#This Row],[New_Sales]]&gt;=100,"D",Table1[[#This Row],[New_Sales]]&lt;100,"E")</f>
        <v>D</v>
      </c>
    </row>
    <row r="1112" spans="1:16">
      <c r="A1112" s="12">
        <v>1111</v>
      </c>
      <c r="B1112" s="12" t="s">
        <v>80</v>
      </c>
      <c r="C1112" s="12" t="s">
        <v>67</v>
      </c>
      <c r="D1112" s="12" t="s">
        <v>105</v>
      </c>
      <c r="E1112" s="12" t="s">
        <v>106</v>
      </c>
      <c r="F1112" s="12" t="s">
        <v>90</v>
      </c>
      <c r="G1112" s="12" t="str">
        <f>VLOOKUP(Table1[[#This Row],[Category]],Code!$C$2:$D$5,2,0)</f>
        <v>T-103</v>
      </c>
      <c r="H1112" s="12" t="s">
        <v>91</v>
      </c>
      <c r="I1112" s="12" t="s">
        <v>963</v>
      </c>
      <c r="J1112" s="12">
        <v>5</v>
      </c>
      <c r="K1112" s="12">
        <v>0.2</v>
      </c>
      <c r="L1112" s="13">
        <v>25.185999999999996</v>
      </c>
      <c r="M1112" s="12">
        <f>Table1[[#This Row],[Sales]]*Table1[[#This Row],[Discount]]</f>
        <v>14.391999999999999</v>
      </c>
      <c r="N1112" s="12">
        <v>71.959999999999994</v>
      </c>
      <c r="O1112" s="12">
        <f>Table1[[#This Row],[Quantity]]*$N$1</f>
        <v>750</v>
      </c>
      <c r="P1112" s="12" t="str" cm="1">
        <f t="array" ref="P1112">_xlfn.IFS(Table1[[#This Row],[New_Sales]]&gt;=2000,"A",Table1[[#This Row],[New_Sales]]&gt;=1000,"B",Table1[[#This Row],[New_Sales]]&gt;=500,"C",Table1[[#This Row],[New_Sales]]&gt;=100,"D",Table1[[#This Row],[New_Sales]]&lt;100,"E")</f>
        <v>C</v>
      </c>
    </row>
    <row r="1113" spans="1:16">
      <c r="A1113" s="12">
        <v>1112</v>
      </c>
      <c r="B1113" s="12" t="s">
        <v>80</v>
      </c>
      <c r="C1113" s="12" t="s">
        <v>67</v>
      </c>
      <c r="D1113" s="12" t="s">
        <v>105</v>
      </c>
      <c r="E1113" s="12" t="s">
        <v>106</v>
      </c>
      <c r="F1113" s="12" t="s">
        <v>77</v>
      </c>
      <c r="G1113" s="12" t="str">
        <f>VLOOKUP(Table1[[#This Row],[Category]],Code!$C$2:$D$5,2,0)</f>
        <v>O-102</v>
      </c>
      <c r="H1113" s="12" t="s">
        <v>100</v>
      </c>
      <c r="I1113" s="12" t="s">
        <v>964</v>
      </c>
      <c r="J1113" s="12">
        <v>2</v>
      </c>
      <c r="K1113" s="12">
        <v>0.2</v>
      </c>
      <c r="L1113" s="13">
        <v>3.6288</v>
      </c>
      <c r="M1113" s="12">
        <f>Table1[[#This Row],[Sales]]*Table1[[#This Row],[Discount]]</f>
        <v>2.0736000000000003</v>
      </c>
      <c r="N1113" s="12">
        <v>10.368000000000002</v>
      </c>
      <c r="O1113" s="12">
        <f>Table1[[#This Row],[Quantity]]*$N$1</f>
        <v>300</v>
      </c>
      <c r="P1113" s="12" t="str" cm="1">
        <f t="array" ref="P1113">_xlfn.IFS(Table1[[#This Row],[New_Sales]]&gt;=2000,"A",Table1[[#This Row],[New_Sales]]&gt;=1000,"B",Table1[[#This Row],[New_Sales]]&gt;=500,"C",Table1[[#This Row],[New_Sales]]&gt;=100,"D",Table1[[#This Row],[New_Sales]]&lt;100,"E")</f>
        <v>D</v>
      </c>
    </row>
    <row r="1114" spans="1:16">
      <c r="A1114" s="12">
        <v>1113</v>
      </c>
      <c r="B1114" s="12" t="s">
        <v>80</v>
      </c>
      <c r="C1114" s="12" t="s">
        <v>67</v>
      </c>
      <c r="D1114" s="12" t="s">
        <v>105</v>
      </c>
      <c r="E1114" s="12" t="s">
        <v>106</v>
      </c>
      <c r="F1114" s="12" t="s">
        <v>77</v>
      </c>
      <c r="G1114" s="12" t="str">
        <f>VLOOKUP(Table1[[#This Row],[Category]],Code!$C$2:$D$5,2,0)</f>
        <v>O-102</v>
      </c>
      <c r="H1114" s="12" t="s">
        <v>93</v>
      </c>
      <c r="I1114" s="12" t="s">
        <v>212</v>
      </c>
      <c r="J1114" s="12">
        <v>2</v>
      </c>
      <c r="K1114" s="12">
        <v>0.8</v>
      </c>
      <c r="L1114" s="13">
        <v>-2.0264000000000002</v>
      </c>
      <c r="M1114" s="12">
        <f>Table1[[#This Row],[Sales]]*Table1[[#This Row],[Discount]]</f>
        <v>0.95359999999999978</v>
      </c>
      <c r="N1114" s="12">
        <v>1.1919999999999997</v>
      </c>
      <c r="O1114" s="12">
        <f>Table1[[#This Row],[Quantity]]*$N$1</f>
        <v>300</v>
      </c>
      <c r="P1114" s="12" t="str" cm="1">
        <f t="array" ref="P1114">_xlfn.IFS(Table1[[#This Row],[New_Sales]]&gt;=2000,"A",Table1[[#This Row],[New_Sales]]&gt;=1000,"B",Table1[[#This Row],[New_Sales]]&gt;=500,"C",Table1[[#This Row],[New_Sales]]&gt;=100,"D",Table1[[#This Row],[New_Sales]]&lt;100,"E")</f>
        <v>D</v>
      </c>
    </row>
    <row r="1115" spans="1:16">
      <c r="A1115" s="12">
        <v>1114</v>
      </c>
      <c r="B1115" s="12" t="s">
        <v>66</v>
      </c>
      <c r="C1115" s="12" t="s">
        <v>67</v>
      </c>
      <c r="D1115" s="12" t="s">
        <v>75</v>
      </c>
      <c r="E1115" s="12" t="s">
        <v>76</v>
      </c>
      <c r="F1115" s="12" t="s">
        <v>77</v>
      </c>
      <c r="G1115" s="12" t="str">
        <f>VLOOKUP(Table1[[#This Row],[Category]],Code!$C$2:$D$5,2,0)</f>
        <v>O-102</v>
      </c>
      <c r="H1115" s="12" t="s">
        <v>93</v>
      </c>
      <c r="I1115" s="12" t="s">
        <v>841</v>
      </c>
      <c r="J1115" s="12">
        <v>2</v>
      </c>
      <c r="K1115" s="12">
        <v>0.2</v>
      </c>
      <c r="L1115" s="13">
        <v>16.3352</v>
      </c>
      <c r="M1115" s="12">
        <f>Table1[[#This Row],[Sales]]*Table1[[#This Row],[Discount]]</f>
        <v>9.3344000000000005</v>
      </c>
      <c r="N1115" s="12">
        <v>46.672000000000004</v>
      </c>
      <c r="O1115" s="12">
        <f>Table1[[#This Row],[Quantity]]*$N$1</f>
        <v>300</v>
      </c>
      <c r="P1115" s="12" t="str" cm="1">
        <f t="array" ref="P1115">_xlfn.IFS(Table1[[#This Row],[New_Sales]]&gt;=2000,"A",Table1[[#This Row],[New_Sales]]&gt;=1000,"B",Table1[[#This Row],[New_Sales]]&gt;=500,"C",Table1[[#This Row],[New_Sales]]&gt;=100,"D",Table1[[#This Row],[New_Sales]]&lt;100,"E")</f>
        <v>D</v>
      </c>
    </row>
    <row r="1116" spans="1:16">
      <c r="A1116" s="12">
        <v>1115</v>
      </c>
      <c r="B1116" s="12" t="s">
        <v>66</v>
      </c>
      <c r="C1116" s="12" t="s">
        <v>67</v>
      </c>
      <c r="D1116" s="12" t="s">
        <v>75</v>
      </c>
      <c r="E1116" s="12" t="s">
        <v>76</v>
      </c>
      <c r="F1116" s="12" t="s">
        <v>70</v>
      </c>
      <c r="G1116" s="12" t="str">
        <f>VLOOKUP(Table1[[#This Row],[Category]],Code!$C$2:$D$5,2,0)</f>
        <v>F-101</v>
      </c>
      <c r="H1116" s="12" t="s">
        <v>71</v>
      </c>
      <c r="I1116" s="12" t="s">
        <v>965</v>
      </c>
      <c r="J1116" s="12">
        <v>1</v>
      </c>
      <c r="K1116" s="12">
        <v>0.15</v>
      </c>
      <c r="L1116" s="13">
        <v>-12.688200000000002</v>
      </c>
      <c r="M1116" s="12">
        <f>Table1[[#This Row],[Sales]]*Table1[[#This Row],[Discount]]</f>
        <v>17.974949999999996</v>
      </c>
      <c r="N1116" s="12">
        <v>119.83299999999998</v>
      </c>
      <c r="O1116" s="12">
        <f>Table1[[#This Row],[Quantity]]*$N$1</f>
        <v>150</v>
      </c>
      <c r="P1116" s="12" t="str" cm="1">
        <f t="array" ref="P1116">_xlfn.IFS(Table1[[#This Row],[New_Sales]]&gt;=2000,"A",Table1[[#This Row],[New_Sales]]&gt;=1000,"B",Table1[[#This Row],[New_Sales]]&gt;=500,"C",Table1[[#This Row],[New_Sales]]&gt;=100,"D",Table1[[#This Row],[New_Sales]]&lt;100,"E")</f>
        <v>D</v>
      </c>
    </row>
    <row r="1117" spans="1:16">
      <c r="A1117" s="12">
        <v>1116</v>
      </c>
      <c r="B1117" s="12" t="s">
        <v>66</v>
      </c>
      <c r="C1117" s="12" t="s">
        <v>67</v>
      </c>
      <c r="D1117" s="12" t="s">
        <v>75</v>
      </c>
      <c r="E1117" s="12" t="s">
        <v>76</v>
      </c>
      <c r="F1117" s="12" t="s">
        <v>90</v>
      </c>
      <c r="G1117" s="12" t="str">
        <f>VLOOKUP(Table1[[#This Row],[Category]],Code!$C$2:$D$5,2,0)</f>
        <v>T-103</v>
      </c>
      <c r="H1117" s="12" t="s">
        <v>123</v>
      </c>
      <c r="I1117" s="12" t="s">
        <v>737</v>
      </c>
      <c r="J1117" s="12">
        <v>2</v>
      </c>
      <c r="K1117" s="12">
        <v>0</v>
      </c>
      <c r="L1117" s="13">
        <v>57.590400000000002</v>
      </c>
      <c r="M1117" s="12">
        <f>Table1[[#This Row],[Sales]]*Table1[[#This Row],[Discount]]</f>
        <v>0</v>
      </c>
      <c r="N1117" s="12">
        <v>119.98</v>
      </c>
      <c r="O1117" s="12">
        <f>Table1[[#This Row],[Quantity]]*$N$1</f>
        <v>300</v>
      </c>
      <c r="P1117" s="12" t="str" cm="1">
        <f t="array" ref="P1117">_xlfn.IFS(Table1[[#This Row],[New_Sales]]&gt;=2000,"A",Table1[[#This Row],[New_Sales]]&gt;=1000,"B",Table1[[#This Row],[New_Sales]]&gt;=500,"C",Table1[[#This Row],[New_Sales]]&gt;=100,"D",Table1[[#This Row],[New_Sales]]&lt;100,"E")</f>
        <v>D</v>
      </c>
    </row>
    <row r="1118" spans="1:16">
      <c r="A1118" s="12">
        <v>1117</v>
      </c>
      <c r="B1118" s="12" t="s">
        <v>66</v>
      </c>
      <c r="C1118" s="12" t="s">
        <v>74</v>
      </c>
      <c r="D1118" s="12" t="s">
        <v>75</v>
      </c>
      <c r="E1118" s="12" t="s">
        <v>76</v>
      </c>
      <c r="F1118" s="12" t="s">
        <v>77</v>
      </c>
      <c r="G1118" s="12" t="str">
        <f>VLOOKUP(Table1[[#This Row],[Category]],Code!$C$2:$D$5,2,0)</f>
        <v>O-102</v>
      </c>
      <c r="H1118" s="12" t="s">
        <v>78</v>
      </c>
      <c r="I1118" s="12" t="s">
        <v>496</v>
      </c>
      <c r="J1118" s="12">
        <v>2</v>
      </c>
      <c r="K1118" s="12">
        <v>0</v>
      </c>
      <c r="L1118" s="13">
        <v>3.024</v>
      </c>
      <c r="M1118" s="12">
        <f>Table1[[#This Row],[Sales]]*Table1[[#This Row],[Discount]]</f>
        <v>0</v>
      </c>
      <c r="N1118" s="12">
        <v>6.3</v>
      </c>
      <c r="O1118" s="12">
        <f>Table1[[#This Row],[Quantity]]*$N$1</f>
        <v>300</v>
      </c>
      <c r="P1118" s="12" t="str" cm="1">
        <f t="array" ref="P1118">_xlfn.IFS(Table1[[#This Row],[New_Sales]]&gt;=2000,"A",Table1[[#This Row],[New_Sales]]&gt;=1000,"B",Table1[[#This Row],[New_Sales]]&gt;=500,"C",Table1[[#This Row],[New_Sales]]&gt;=100,"D",Table1[[#This Row],[New_Sales]]&lt;100,"E")</f>
        <v>D</v>
      </c>
    </row>
    <row r="1119" spans="1:16">
      <c r="A1119" s="12">
        <v>1118</v>
      </c>
      <c r="B1119" s="12" t="s">
        <v>80</v>
      </c>
      <c r="C1119" s="12" t="s">
        <v>67</v>
      </c>
      <c r="D1119" s="12" t="s">
        <v>448</v>
      </c>
      <c r="E1119" s="12" t="s">
        <v>69</v>
      </c>
      <c r="F1119" s="12" t="s">
        <v>77</v>
      </c>
      <c r="G1119" s="12" t="str">
        <f>VLOOKUP(Table1[[#This Row],[Category]],Code!$C$2:$D$5,2,0)</f>
        <v>O-102</v>
      </c>
      <c r="H1119" s="12" t="s">
        <v>100</v>
      </c>
      <c r="I1119" s="12" t="s">
        <v>497</v>
      </c>
      <c r="J1119" s="12">
        <v>5</v>
      </c>
      <c r="K1119" s="12">
        <v>0</v>
      </c>
      <c r="L1119" s="13">
        <v>137.15100000000001</v>
      </c>
      <c r="M1119" s="12">
        <f>Table1[[#This Row],[Sales]]*Table1[[#This Row],[Discount]]</f>
        <v>0</v>
      </c>
      <c r="N1119" s="12">
        <v>279.89999999999998</v>
      </c>
      <c r="O1119" s="12">
        <f>Table1[[#This Row],[Quantity]]*$N$1</f>
        <v>750</v>
      </c>
      <c r="P1119" s="12" t="str" cm="1">
        <f t="array" ref="P1119">_xlfn.IFS(Table1[[#This Row],[New_Sales]]&gt;=2000,"A",Table1[[#This Row],[New_Sales]]&gt;=1000,"B",Table1[[#This Row],[New_Sales]]&gt;=500,"C",Table1[[#This Row],[New_Sales]]&gt;=100,"D",Table1[[#This Row],[New_Sales]]&lt;100,"E")</f>
        <v>C</v>
      </c>
    </row>
    <row r="1120" spans="1:16">
      <c r="A1120" s="12">
        <v>1119</v>
      </c>
      <c r="B1120" s="12" t="s">
        <v>80</v>
      </c>
      <c r="C1120" s="12" t="s">
        <v>67</v>
      </c>
      <c r="D1120" s="12" t="s">
        <v>448</v>
      </c>
      <c r="E1120" s="12" t="s">
        <v>69</v>
      </c>
      <c r="F1120" s="12" t="s">
        <v>90</v>
      </c>
      <c r="G1120" s="12" t="str">
        <f>VLOOKUP(Table1[[#This Row],[Category]],Code!$C$2:$D$5,2,0)</f>
        <v>T-103</v>
      </c>
      <c r="H1120" s="12" t="s">
        <v>123</v>
      </c>
      <c r="I1120" s="12" t="s">
        <v>830</v>
      </c>
      <c r="J1120" s="12">
        <v>5</v>
      </c>
      <c r="K1120" s="12">
        <v>0</v>
      </c>
      <c r="L1120" s="13">
        <v>111.59099999999995</v>
      </c>
      <c r="M1120" s="12">
        <f>Table1[[#This Row],[Sales]]*Table1[[#This Row],[Discount]]</f>
        <v>0</v>
      </c>
      <c r="N1120" s="12">
        <v>619.94999999999993</v>
      </c>
      <c r="O1120" s="12">
        <f>Table1[[#This Row],[Quantity]]*$N$1</f>
        <v>750</v>
      </c>
      <c r="P1120" s="12" t="str" cm="1">
        <f t="array" ref="P1120">_xlfn.IFS(Table1[[#This Row],[New_Sales]]&gt;=2000,"A",Table1[[#This Row],[New_Sales]]&gt;=1000,"B",Table1[[#This Row],[New_Sales]]&gt;=500,"C",Table1[[#This Row],[New_Sales]]&gt;=100,"D",Table1[[#This Row],[New_Sales]]&lt;100,"E")</f>
        <v>C</v>
      </c>
    </row>
    <row r="1121" spans="1:16">
      <c r="A1121" s="12">
        <v>1120</v>
      </c>
      <c r="B1121" s="12" t="s">
        <v>80</v>
      </c>
      <c r="C1121" s="12" t="s">
        <v>67</v>
      </c>
      <c r="D1121" s="12" t="s">
        <v>448</v>
      </c>
      <c r="E1121" s="12" t="s">
        <v>69</v>
      </c>
      <c r="F1121" s="12" t="s">
        <v>77</v>
      </c>
      <c r="G1121" s="12" t="str">
        <f>VLOOKUP(Table1[[#This Row],[Category]],Code!$C$2:$D$5,2,0)</f>
        <v>O-102</v>
      </c>
      <c r="H1121" s="12" t="s">
        <v>100</v>
      </c>
      <c r="I1121" s="12" t="s">
        <v>966</v>
      </c>
      <c r="J1121" s="12">
        <v>2</v>
      </c>
      <c r="K1121" s="12">
        <v>0</v>
      </c>
      <c r="L1121" s="13">
        <v>2.0491999999999999</v>
      </c>
      <c r="M1121" s="12">
        <f>Table1[[#This Row],[Sales]]*Table1[[#This Row],[Discount]]</f>
        <v>0</v>
      </c>
      <c r="N1121" s="12">
        <v>4.3600000000000003</v>
      </c>
      <c r="O1121" s="12">
        <f>Table1[[#This Row],[Quantity]]*$N$1</f>
        <v>300</v>
      </c>
      <c r="P1121" s="12" t="str" cm="1">
        <f t="array" ref="P1121">_xlfn.IFS(Table1[[#This Row],[New_Sales]]&gt;=2000,"A",Table1[[#This Row],[New_Sales]]&gt;=1000,"B",Table1[[#This Row],[New_Sales]]&gt;=500,"C",Table1[[#This Row],[New_Sales]]&gt;=100,"D",Table1[[#This Row],[New_Sales]]&lt;100,"E")</f>
        <v>D</v>
      </c>
    </row>
    <row r="1122" spans="1:16">
      <c r="A1122" s="12">
        <v>1121</v>
      </c>
      <c r="B1122" s="12" t="s">
        <v>80</v>
      </c>
      <c r="C1122" s="12" t="s">
        <v>67</v>
      </c>
      <c r="D1122" s="12" t="s">
        <v>448</v>
      </c>
      <c r="E1122" s="12" t="s">
        <v>69</v>
      </c>
      <c r="F1122" s="12" t="s">
        <v>77</v>
      </c>
      <c r="G1122" s="12" t="str">
        <f>VLOOKUP(Table1[[#This Row],[Category]],Code!$C$2:$D$5,2,0)</f>
        <v>O-102</v>
      </c>
      <c r="H1122" s="12" t="s">
        <v>128</v>
      </c>
      <c r="I1122" s="12" t="s">
        <v>795</v>
      </c>
      <c r="J1122" s="12">
        <v>2</v>
      </c>
      <c r="K1122" s="12">
        <v>0</v>
      </c>
      <c r="L1122" s="13">
        <v>7.4871999999999996</v>
      </c>
      <c r="M1122" s="12">
        <f>Table1[[#This Row],[Sales]]*Table1[[#This Row],[Discount]]</f>
        <v>0</v>
      </c>
      <c r="N1122" s="12">
        <v>15.28</v>
      </c>
      <c r="O1122" s="12">
        <f>Table1[[#This Row],[Quantity]]*$N$1</f>
        <v>300</v>
      </c>
      <c r="P1122" s="12" t="str" cm="1">
        <f t="array" ref="P1122">_xlfn.IFS(Table1[[#This Row],[New_Sales]]&gt;=2000,"A",Table1[[#This Row],[New_Sales]]&gt;=1000,"B",Table1[[#This Row],[New_Sales]]&gt;=500,"C",Table1[[#This Row],[New_Sales]]&gt;=100,"D",Table1[[#This Row],[New_Sales]]&lt;100,"E")</f>
        <v>D</v>
      </c>
    </row>
    <row r="1123" spans="1:16">
      <c r="A1123" s="12">
        <v>1122</v>
      </c>
      <c r="B1123" s="12" t="s">
        <v>80</v>
      </c>
      <c r="C1123" s="12" t="s">
        <v>67</v>
      </c>
      <c r="D1123" s="12" t="s">
        <v>571</v>
      </c>
      <c r="E1123" s="12" t="s">
        <v>69</v>
      </c>
      <c r="F1123" s="12" t="s">
        <v>90</v>
      </c>
      <c r="G1123" s="12" t="str">
        <f>VLOOKUP(Table1[[#This Row],[Category]],Code!$C$2:$D$5,2,0)</f>
        <v>T-103</v>
      </c>
      <c r="H1123" s="12" t="s">
        <v>91</v>
      </c>
      <c r="I1123" s="12" t="s">
        <v>967</v>
      </c>
      <c r="J1123" s="12">
        <v>7</v>
      </c>
      <c r="K1123" s="12">
        <v>0</v>
      </c>
      <c r="L1123" s="13">
        <v>181.98179999999999</v>
      </c>
      <c r="M1123" s="12">
        <f>Table1[[#This Row],[Sales]]*Table1[[#This Row],[Discount]]</f>
        <v>0</v>
      </c>
      <c r="N1123" s="12">
        <v>699.93</v>
      </c>
      <c r="O1123" s="12">
        <f>Table1[[#This Row],[Quantity]]*$N$1</f>
        <v>1050</v>
      </c>
      <c r="P1123" s="12" t="str" cm="1">
        <f t="array" ref="P1123">_xlfn.IFS(Table1[[#This Row],[New_Sales]]&gt;=2000,"A",Table1[[#This Row],[New_Sales]]&gt;=1000,"B",Table1[[#This Row],[New_Sales]]&gt;=500,"C",Table1[[#This Row],[New_Sales]]&gt;=100,"D",Table1[[#This Row],[New_Sales]]&lt;100,"E")</f>
        <v>B</v>
      </c>
    </row>
    <row r="1124" spans="1:16">
      <c r="A1124" s="12">
        <v>1123</v>
      </c>
      <c r="B1124" s="12" t="s">
        <v>80</v>
      </c>
      <c r="C1124" s="12" t="s">
        <v>67</v>
      </c>
      <c r="D1124" s="12" t="s">
        <v>571</v>
      </c>
      <c r="E1124" s="12" t="s">
        <v>69</v>
      </c>
      <c r="F1124" s="12" t="s">
        <v>77</v>
      </c>
      <c r="G1124" s="12" t="str">
        <f>VLOOKUP(Table1[[#This Row],[Category]],Code!$C$2:$D$5,2,0)</f>
        <v>O-102</v>
      </c>
      <c r="H1124" s="12" t="s">
        <v>88</v>
      </c>
      <c r="I1124" s="12" t="s">
        <v>968</v>
      </c>
      <c r="J1124" s="12">
        <v>7</v>
      </c>
      <c r="K1124" s="12">
        <v>0</v>
      </c>
      <c r="L1124" s="13">
        <v>6.6583999999999968</v>
      </c>
      <c r="M1124" s="12">
        <f>Table1[[#This Row],[Sales]]*Table1[[#This Row],[Discount]]</f>
        <v>0</v>
      </c>
      <c r="N1124" s="12">
        <v>22.959999999999997</v>
      </c>
      <c r="O1124" s="12">
        <f>Table1[[#This Row],[Quantity]]*$N$1</f>
        <v>1050</v>
      </c>
      <c r="P1124" s="12" t="str" cm="1">
        <f t="array" ref="P1124">_xlfn.IFS(Table1[[#This Row],[New_Sales]]&gt;=2000,"A",Table1[[#This Row],[New_Sales]]&gt;=1000,"B",Table1[[#This Row],[New_Sales]]&gt;=500,"C",Table1[[#This Row],[New_Sales]]&gt;=100,"D",Table1[[#This Row],[New_Sales]]&lt;100,"E")</f>
        <v>B</v>
      </c>
    </row>
    <row r="1125" spans="1:16">
      <c r="A1125" s="12">
        <v>1124</v>
      </c>
      <c r="B1125" s="12" t="s">
        <v>80</v>
      </c>
      <c r="C1125" s="12" t="s">
        <v>67</v>
      </c>
      <c r="D1125" s="12" t="s">
        <v>571</v>
      </c>
      <c r="E1125" s="12" t="s">
        <v>69</v>
      </c>
      <c r="F1125" s="12" t="s">
        <v>70</v>
      </c>
      <c r="G1125" s="12" t="str">
        <f>VLOOKUP(Table1[[#This Row],[Category]],Code!$C$2:$D$5,2,0)</f>
        <v>F-101</v>
      </c>
      <c r="H1125" s="12" t="s">
        <v>86</v>
      </c>
      <c r="I1125" s="12" t="s">
        <v>187</v>
      </c>
      <c r="J1125" s="12">
        <v>4</v>
      </c>
      <c r="K1125" s="12">
        <v>0</v>
      </c>
      <c r="L1125" s="13">
        <v>11.579999999999998</v>
      </c>
      <c r="M1125" s="12">
        <f>Table1[[#This Row],[Sales]]*Table1[[#This Row],[Discount]]</f>
        <v>0</v>
      </c>
      <c r="N1125" s="12">
        <v>38.6</v>
      </c>
      <c r="O1125" s="12">
        <f>Table1[[#This Row],[Quantity]]*$N$1</f>
        <v>600</v>
      </c>
      <c r="P1125" s="12" t="str" cm="1">
        <f t="array" ref="P1125">_xlfn.IFS(Table1[[#This Row],[New_Sales]]&gt;=2000,"A",Table1[[#This Row],[New_Sales]]&gt;=1000,"B",Table1[[#This Row],[New_Sales]]&gt;=500,"C",Table1[[#This Row],[New_Sales]]&gt;=100,"D",Table1[[#This Row],[New_Sales]]&lt;100,"E")</f>
        <v>C</v>
      </c>
    </row>
    <row r="1126" spans="1:16">
      <c r="A1126" s="12">
        <v>1125</v>
      </c>
      <c r="B1126" s="12" t="s">
        <v>80</v>
      </c>
      <c r="C1126" s="12" t="s">
        <v>67</v>
      </c>
      <c r="D1126" s="12" t="s">
        <v>571</v>
      </c>
      <c r="E1126" s="12" t="s">
        <v>69</v>
      </c>
      <c r="F1126" s="12" t="s">
        <v>77</v>
      </c>
      <c r="G1126" s="12" t="str">
        <f>VLOOKUP(Table1[[#This Row],[Category]],Code!$C$2:$D$5,2,0)</f>
        <v>O-102</v>
      </c>
      <c r="H1126" s="12" t="s">
        <v>88</v>
      </c>
      <c r="I1126" s="12" t="s">
        <v>587</v>
      </c>
      <c r="J1126" s="12">
        <v>3</v>
      </c>
      <c r="K1126" s="12">
        <v>0</v>
      </c>
      <c r="L1126" s="13">
        <v>1.7901</v>
      </c>
      <c r="M1126" s="12">
        <f>Table1[[#This Row],[Sales]]*Table1[[#This Row],[Discount]]</f>
        <v>0</v>
      </c>
      <c r="N1126" s="12">
        <v>6.63</v>
      </c>
      <c r="O1126" s="12">
        <f>Table1[[#This Row],[Quantity]]*$N$1</f>
        <v>450</v>
      </c>
      <c r="P1126" s="12" t="str" cm="1">
        <f t="array" ref="P1126">_xlfn.IFS(Table1[[#This Row],[New_Sales]]&gt;=2000,"A",Table1[[#This Row],[New_Sales]]&gt;=1000,"B",Table1[[#This Row],[New_Sales]]&gt;=500,"C",Table1[[#This Row],[New_Sales]]&gt;=100,"D",Table1[[#This Row],[New_Sales]]&lt;100,"E")</f>
        <v>D</v>
      </c>
    </row>
    <row r="1127" spans="1:16">
      <c r="A1127" s="12">
        <v>1126</v>
      </c>
      <c r="B1127" s="12" t="s">
        <v>80</v>
      </c>
      <c r="C1127" s="12" t="s">
        <v>67</v>
      </c>
      <c r="D1127" s="12" t="s">
        <v>571</v>
      </c>
      <c r="E1127" s="12" t="s">
        <v>69</v>
      </c>
      <c r="F1127" s="12" t="s">
        <v>77</v>
      </c>
      <c r="G1127" s="12" t="str">
        <f>VLOOKUP(Table1[[#This Row],[Category]],Code!$C$2:$D$5,2,0)</f>
        <v>O-102</v>
      </c>
      <c r="H1127" s="12" t="s">
        <v>128</v>
      </c>
      <c r="I1127" s="12" t="s">
        <v>274</v>
      </c>
      <c r="J1127" s="12">
        <v>3</v>
      </c>
      <c r="K1127" s="12">
        <v>0</v>
      </c>
      <c r="L1127" s="13">
        <v>10.969799999999999</v>
      </c>
      <c r="M1127" s="12">
        <f>Table1[[#This Row],[Sales]]*Table1[[#This Row],[Discount]]</f>
        <v>0</v>
      </c>
      <c r="N1127" s="12">
        <v>23.34</v>
      </c>
      <c r="O1127" s="12">
        <f>Table1[[#This Row],[Quantity]]*$N$1</f>
        <v>450</v>
      </c>
      <c r="P1127" s="12" t="str" cm="1">
        <f t="array" ref="P1127">_xlfn.IFS(Table1[[#This Row],[New_Sales]]&gt;=2000,"A",Table1[[#This Row],[New_Sales]]&gt;=1000,"B",Table1[[#This Row],[New_Sales]]&gt;=500,"C",Table1[[#This Row],[New_Sales]]&gt;=100,"D",Table1[[#This Row],[New_Sales]]&lt;100,"E")</f>
        <v>D</v>
      </c>
    </row>
    <row r="1128" spans="1:16">
      <c r="A1128" s="12">
        <v>1127</v>
      </c>
      <c r="B1128" s="12" t="s">
        <v>80</v>
      </c>
      <c r="C1128" s="12" t="s">
        <v>67</v>
      </c>
      <c r="D1128" s="12" t="s">
        <v>571</v>
      </c>
      <c r="E1128" s="12" t="s">
        <v>69</v>
      </c>
      <c r="F1128" s="12" t="s">
        <v>70</v>
      </c>
      <c r="G1128" s="12" t="str">
        <f>VLOOKUP(Table1[[#This Row],[Category]],Code!$C$2:$D$5,2,0)</f>
        <v>F-101</v>
      </c>
      <c r="H1128" s="12" t="s">
        <v>72</v>
      </c>
      <c r="I1128" s="12" t="s">
        <v>539</v>
      </c>
      <c r="J1128" s="12">
        <v>3</v>
      </c>
      <c r="K1128" s="12">
        <v>0</v>
      </c>
      <c r="L1128" s="13">
        <v>224.2673999999999</v>
      </c>
      <c r="M1128" s="12">
        <f>Table1[[#This Row],[Sales]]*Table1[[#This Row],[Discount]]</f>
        <v>0</v>
      </c>
      <c r="N1128" s="12">
        <v>1067.94</v>
      </c>
      <c r="O1128" s="12">
        <f>Table1[[#This Row],[Quantity]]*$N$1</f>
        <v>450</v>
      </c>
      <c r="P1128" s="12" t="str" cm="1">
        <f t="array" ref="P1128">_xlfn.IFS(Table1[[#This Row],[New_Sales]]&gt;=2000,"A",Table1[[#This Row],[New_Sales]]&gt;=1000,"B",Table1[[#This Row],[New_Sales]]&gt;=500,"C",Table1[[#This Row],[New_Sales]]&gt;=100,"D",Table1[[#This Row],[New_Sales]]&lt;100,"E")</f>
        <v>D</v>
      </c>
    </row>
    <row r="1129" spans="1:16">
      <c r="A1129" s="12">
        <v>1128</v>
      </c>
      <c r="B1129" s="12" t="s">
        <v>80</v>
      </c>
      <c r="C1129" s="12" t="s">
        <v>104</v>
      </c>
      <c r="D1129" s="12" t="s">
        <v>153</v>
      </c>
      <c r="E1129" s="12" t="s">
        <v>106</v>
      </c>
      <c r="F1129" s="12" t="s">
        <v>77</v>
      </c>
      <c r="G1129" s="12" t="str">
        <f>VLOOKUP(Table1[[#This Row],[Category]],Code!$C$2:$D$5,2,0)</f>
        <v>O-102</v>
      </c>
      <c r="H1129" s="12" t="s">
        <v>88</v>
      </c>
      <c r="I1129" s="12" t="s">
        <v>533</v>
      </c>
      <c r="J1129" s="12">
        <v>1</v>
      </c>
      <c r="K1129" s="12">
        <v>0</v>
      </c>
      <c r="L1129" s="13">
        <v>2.6416000000000004</v>
      </c>
      <c r="M1129" s="12">
        <f>Table1[[#This Row],[Sales]]*Table1[[#This Row],[Discount]]</f>
        <v>0</v>
      </c>
      <c r="N1129" s="12">
        <v>10.16</v>
      </c>
      <c r="O1129" s="12">
        <f>Table1[[#This Row],[Quantity]]*$N$1</f>
        <v>150</v>
      </c>
      <c r="P1129" s="12" t="str" cm="1">
        <f t="array" ref="P1129">_xlfn.IFS(Table1[[#This Row],[New_Sales]]&gt;=2000,"A",Table1[[#This Row],[New_Sales]]&gt;=1000,"B",Table1[[#This Row],[New_Sales]]&gt;=500,"C",Table1[[#This Row],[New_Sales]]&gt;=100,"D",Table1[[#This Row],[New_Sales]]&lt;100,"E")</f>
        <v>D</v>
      </c>
    </row>
    <row r="1130" spans="1:16">
      <c r="A1130" s="12">
        <v>1129</v>
      </c>
      <c r="B1130" s="12" t="s">
        <v>80</v>
      </c>
      <c r="C1130" s="12" t="s">
        <v>104</v>
      </c>
      <c r="D1130" s="12" t="s">
        <v>153</v>
      </c>
      <c r="E1130" s="12" t="s">
        <v>106</v>
      </c>
      <c r="F1130" s="12" t="s">
        <v>77</v>
      </c>
      <c r="G1130" s="12" t="str">
        <f>VLOOKUP(Table1[[#This Row],[Category]],Code!$C$2:$D$5,2,0)</f>
        <v>O-102</v>
      </c>
      <c r="H1130" s="12" t="s">
        <v>128</v>
      </c>
      <c r="I1130" s="12" t="s">
        <v>752</v>
      </c>
      <c r="J1130" s="12">
        <v>6</v>
      </c>
      <c r="K1130" s="12">
        <v>0</v>
      </c>
      <c r="L1130" s="13">
        <v>50.94</v>
      </c>
      <c r="M1130" s="12">
        <f>Table1[[#This Row],[Sales]]*Table1[[#This Row],[Discount]]</f>
        <v>0</v>
      </c>
      <c r="N1130" s="12">
        <v>101.88</v>
      </c>
      <c r="O1130" s="12">
        <f>Table1[[#This Row],[Quantity]]*$N$1</f>
        <v>900</v>
      </c>
      <c r="P1130" s="12" t="str" cm="1">
        <f t="array" ref="P1130">_xlfn.IFS(Table1[[#This Row],[New_Sales]]&gt;=2000,"A",Table1[[#This Row],[New_Sales]]&gt;=1000,"B",Table1[[#This Row],[New_Sales]]&gt;=500,"C",Table1[[#This Row],[New_Sales]]&gt;=100,"D",Table1[[#This Row],[New_Sales]]&lt;100,"E")</f>
        <v>C</v>
      </c>
    </row>
    <row r="1131" spans="1:16">
      <c r="A1131" s="12">
        <v>1130</v>
      </c>
      <c r="B1131" s="12" t="s">
        <v>80</v>
      </c>
      <c r="C1131" s="12" t="s">
        <v>67</v>
      </c>
      <c r="D1131" s="12" t="s">
        <v>176</v>
      </c>
      <c r="E1131" s="12" t="s">
        <v>69</v>
      </c>
      <c r="F1131" s="12" t="s">
        <v>70</v>
      </c>
      <c r="G1131" s="12" t="str">
        <f>VLOOKUP(Table1[[#This Row],[Category]],Code!$C$2:$D$5,2,0)</f>
        <v>F-101</v>
      </c>
      <c r="H1131" s="12" t="s">
        <v>82</v>
      </c>
      <c r="I1131" s="12" t="s">
        <v>969</v>
      </c>
      <c r="J1131" s="12">
        <v>4</v>
      </c>
      <c r="K1131" s="12">
        <v>0</v>
      </c>
      <c r="L1131" s="13">
        <v>75.662399999999991</v>
      </c>
      <c r="M1131" s="12">
        <f>Table1[[#This Row],[Sales]]*Table1[[#This Row],[Discount]]</f>
        <v>0</v>
      </c>
      <c r="N1131" s="12">
        <v>343.92</v>
      </c>
      <c r="O1131" s="12">
        <f>Table1[[#This Row],[Quantity]]*$N$1</f>
        <v>600</v>
      </c>
      <c r="P1131" s="12" t="str" cm="1">
        <f t="array" ref="P1131">_xlfn.IFS(Table1[[#This Row],[New_Sales]]&gt;=2000,"A",Table1[[#This Row],[New_Sales]]&gt;=1000,"B",Table1[[#This Row],[New_Sales]]&gt;=500,"C",Table1[[#This Row],[New_Sales]]&gt;=100,"D",Table1[[#This Row],[New_Sales]]&lt;100,"E")</f>
        <v>C</v>
      </c>
    </row>
    <row r="1132" spans="1:16">
      <c r="A1132" s="12">
        <v>1131</v>
      </c>
      <c r="B1132" s="12" t="s">
        <v>80</v>
      </c>
      <c r="C1132" s="12" t="s">
        <v>67</v>
      </c>
      <c r="D1132" s="12" t="s">
        <v>176</v>
      </c>
      <c r="E1132" s="12" t="s">
        <v>69</v>
      </c>
      <c r="F1132" s="12" t="s">
        <v>77</v>
      </c>
      <c r="G1132" s="12" t="str">
        <f>VLOOKUP(Table1[[#This Row],[Category]],Code!$C$2:$D$5,2,0)</f>
        <v>O-102</v>
      </c>
      <c r="H1132" s="12" t="s">
        <v>100</v>
      </c>
      <c r="I1132" s="12" t="s">
        <v>970</v>
      </c>
      <c r="J1132" s="12">
        <v>1</v>
      </c>
      <c r="K1132" s="12">
        <v>0</v>
      </c>
      <c r="L1132" s="13">
        <v>20.085100000000001</v>
      </c>
      <c r="M1132" s="12">
        <f>Table1[[#This Row],[Sales]]*Table1[[#This Row],[Discount]]</f>
        <v>0</v>
      </c>
      <c r="N1132" s="12">
        <v>40.99</v>
      </c>
      <c r="O1132" s="12">
        <f>Table1[[#This Row],[Quantity]]*$N$1</f>
        <v>150</v>
      </c>
      <c r="P1132" s="12" t="str" cm="1">
        <f t="array" ref="P1132">_xlfn.IFS(Table1[[#This Row],[New_Sales]]&gt;=2000,"A",Table1[[#This Row],[New_Sales]]&gt;=1000,"B",Table1[[#This Row],[New_Sales]]&gt;=500,"C",Table1[[#This Row],[New_Sales]]&gt;=100,"D",Table1[[#This Row],[New_Sales]]&lt;100,"E")</f>
        <v>D</v>
      </c>
    </row>
    <row r="1133" spans="1:16">
      <c r="A1133" s="12">
        <v>1132</v>
      </c>
      <c r="B1133" s="12" t="s">
        <v>80</v>
      </c>
      <c r="C1133" s="12" t="s">
        <v>67</v>
      </c>
      <c r="D1133" s="12" t="s">
        <v>176</v>
      </c>
      <c r="E1133" s="12" t="s">
        <v>69</v>
      </c>
      <c r="F1133" s="12" t="s">
        <v>77</v>
      </c>
      <c r="G1133" s="12" t="str">
        <f>VLOOKUP(Table1[[#This Row],[Category]],Code!$C$2:$D$5,2,0)</f>
        <v>O-102</v>
      </c>
      <c r="H1133" s="12" t="s">
        <v>128</v>
      </c>
      <c r="I1133" s="12" t="s">
        <v>235</v>
      </c>
      <c r="J1133" s="12">
        <v>5</v>
      </c>
      <c r="K1133" s="12">
        <v>0</v>
      </c>
      <c r="L1133" s="13">
        <v>28.754999999999995</v>
      </c>
      <c r="M1133" s="12">
        <f>Table1[[#This Row],[Sales]]*Table1[[#This Row],[Discount]]</f>
        <v>0</v>
      </c>
      <c r="N1133" s="12">
        <v>63.9</v>
      </c>
      <c r="O1133" s="12">
        <f>Table1[[#This Row],[Quantity]]*$N$1</f>
        <v>750</v>
      </c>
      <c r="P1133" s="12" t="str" cm="1">
        <f t="array" ref="P1133">_xlfn.IFS(Table1[[#This Row],[New_Sales]]&gt;=2000,"A",Table1[[#This Row],[New_Sales]]&gt;=1000,"B",Table1[[#This Row],[New_Sales]]&gt;=500,"C",Table1[[#This Row],[New_Sales]]&gt;=100,"D",Table1[[#This Row],[New_Sales]]&lt;100,"E")</f>
        <v>C</v>
      </c>
    </row>
    <row r="1134" spans="1:16">
      <c r="A1134" s="12">
        <v>1133</v>
      </c>
      <c r="B1134" s="12" t="s">
        <v>134</v>
      </c>
      <c r="C1134" s="12" t="s">
        <v>74</v>
      </c>
      <c r="D1134" s="12" t="s">
        <v>75</v>
      </c>
      <c r="E1134" s="12" t="s">
        <v>76</v>
      </c>
      <c r="F1134" s="12" t="s">
        <v>77</v>
      </c>
      <c r="G1134" s="12" t="str">
        <f>VLOOKUP(Table1[[#This Row],[Category]],Code!$C$2:$D$5,2,0)</f>
        <v>O-102</v>
      </c>
      <c r="H1134" s="12" t="s">
        <v>100</v>
      </c>
      <c r="I1134" s="12" t="s">
        <v>385</v>
      </c>
      <c r="J1134" s="12">
        <v>3</v>
      </c>
      <c r="K1134" s="12">
        <v>0</v>
      </c>
      <c r="L1134" s="13">
        <v>9.3312000000000008</v>
      </c>
      <c r="M1134" s="12">
        <f>Table1[[#This Row],[Sales]]*Table1[[#This Row],[Discount]]</f>
        <v>0</v>
      </c>
      <c r="N1134" s="12">
        <v>19.440000000000001</v>
      </c>
      <c r="O1134" s="12">
        <f>Table1[[#This Row],[Quantity]]*$N$1</f>
        <v>450</v>
      </c>
      <c r="P1134" s="12" t="str" cm="1">
        <f t="array" ref="P1134">_xlfn.IFS(Table1[[#This Row],[New_Sales]]&gt;=2000,"A",Table1[[#This Row],[New_Sales]]&gt;=1000,"B",Table1[[#This Row],[New_Sales]]&gt;=500,"C",Table1[[#This Row],[New_Sales]]&gt;=100,"D",Table1[[#This Row],[New_Sales]]&lt;100,"E")</f>
        <v>D</v>
      </c>
    </row>
    <row r="1135" spans="1:16">
      <c r="A1135" s="12">
        <v>1134</v>
      </c>
      <c r="B1135" s="12" t="s">
        <v>80</v>
      </c>
      <c r="C1135" s="12" t="s">
        <v>104</v>
      </c>
      <c r="D1135" s="12" t="s">
        <v>119</v>
      </c>
      <c r="E1135" s="12" t="s">
        <v>120</v>
      </c>
      <c r="F1135" s="12" t="s">
        <v>77</v>
      </c>
      <c r="G1135" s="12" t="str">
        <f>VLOOKUP(Table1[[#This Row],[Category]],Code!$C$2:$D$5,2,0)</f>
        <v>O-102</v>
      </c>
      <c r="H1135" s="12" t="s">
        <v>84</v>
      </c>
      <c r="I1135" s="12" t="s">
        <v>143</v>
      </c>
      <c r="J1135" s="12">
        <v>4</v>
      </c>
      <c r="K1135" s="12">
        <v>0.2</v>
      </c>
      <c r="L1135" s="13">
        <v>-23.364000000000019</v>
      </c>
      <c r="M1135" s="12">
        <f>Table1[[#This Row],[Sales]]*Table1[[#This Row],[Discount]]</f>
        <v>24.921600000000002</v>
      </c>
      <c r="N1135" s="12">
        <v>124.608</v>
      </c>
      <c r="O1135" s="12">
        <f>Table1[[#This Row],[Quantity]]*$N$1</f>
        <v>600</v>
      </c>
      <c r="P1135" s="12" t="str" cm="1">
        <f t="array" ref="P1135">_xlfn.IFS(Table1[[#This Row],[New_Sales]]&gt;=2000,"A",Table1[[#This Row],[New_Sales]]&gt;=1000,"B",Table1[[#This Row],[New_Sales]]&gt;=500,"C",Table1[[#This Row],[New_Sales]]&gt;=100,"D",Table1[[#This Row],[New_Sales]]&lt;100,"E")</f>
        <v>C</v>
      </c>
    </row>
    <row r="1136" spans="1:16">
      <c r="A1136" s="12">
        <v>1135</v>
      </c>
      <c r="B1136" s="12" t="s">
        <v>80</v>
      </c>
      <c r="C1136" s="12" t="s">
        <v>104</v>
      </c>
      <c r="D1136" s="12" t="s">
        <v>119</v>
      </c>
      <c r="E1136" s="12" t="s">
        <v>120</v>
      </c>
      <c r="F1136" s="12" t="s">
        <v>77</v>
      </c>
      <c r="G1136" s="12" t="str">
        <f>VLOOKUP(Table1[[#This Row],[Category]],Code!$C$2:$D$5,2,0)</f>
        <v>O-102</v>
      </c>
      <c r="H1136" s="12" t="s">
        <v>78</v>
      </c>
      <c r="I1136" s="12" t="s">
        <v>971</v>
      </c>
      <c r="J1136" s="12">
        <v>3</v>
      </c>
      <c r="K1136" s="12">
        <v>0.2</v>
      </c>
      <c r="L1136" s="13">
        <v>2.6459999999999995</v>
      </c>
      <c r="M1136" s="12">
        <f>Table1[[#This Row],[Sales]]*Table1[[#This Row],[Discount]]</f>
        <v>1.5120000000000002</v>
      </c>
      <c r="N1136" s="12">
        <v>7.5600000000000005</v>
      </c>
      <c r="O1136" s="12">
        <f>Table1[[#This Row],[Quantity]]*$N$1</f>
        <v>450</v>
      </c>
      <c r="P1136" s="12" t="str" cm="1">
        <f t="array" ref="P1136">_xlfn.IFS(Table1[[#This Row],[New_Sales]]&gt;=2000,"A",Table1[[#This Row],[New_Sales]]&gt;=1000,"B",Table1[[#This Row],[New_Sales]]&gt;=500,"C",Table1[[#This Row],[New_Sales]]&gt;=100,"D",Table1[[#This Row],[New_Sales]]&lt;100,"E")</f>
        <v>D</v>
      </c>
    </row>
    <row r="1137" spans="1:16">
      <c r="A1137" s="12">
        <v>1136</v>
      </c>
      <c r="B1137" s="12" t="s">
        <v>454</v>
      </c>
      <c r="C1137" s="12" t="s">
        <v>67</v>
      </c>
      <c r="D1137" s="12" t="s">
        <v>81</v>
      </c>
      <c r="E1137" s="12" t="s">
        <v>69</v>
      </c>
      <c r="F1137" s="12" t="s">
        <v>77</v>
      </c>
      <c r="G1137" s="12" t="str">
        <f>VLOOKUP(Table1[[#This Row],[Category]],Code!$C$2:$D$5,2,0)</f>
        <v>O-102</v>
      </c>
      <c r="H1137" s="12" t="s">
        <v>84</v>
      </c>
      <c r="I1137" s="12" t="s">
        <v>972</v>
      </c>
      <c r="J1137" s="12">
        <v>3</v>
      </c>
      <c r="K1137" s="12">
        <v>0.2</v>
      </c>
      <c r="L1137" s="13">
        <v>7.4571000000000041</v>
      </c>
      <c r="M1137" s="12">
        <f>Table1[[#This Row],[Sales]]*Table1[[#This Row],[Discount]]</f>
        <v>17.044800000000002</v>
      </c>
      <c r="N1137" s="12">
        <v>85.224000000000004</v>
      </c>
      <c r="O1137" s="12">
        <f>Table1[[#This Row],[Quantity]]*$N$1</f>
        <v>450</v>
      </c>
      <c r="P1137" s="12" t="str" cm="1">
        <f t="array" ref="P1137">_xlfn.IFS(Table1[[#This Row],[New_Sales]]&gt;=2000,"A",Table1[[#This Row],[New_Sales]]&gt;=1000,"B",Table1[[#This Row],[New_Sales]]&gt;=500,"C",Table1[[#This Row],[New_Sales]]&gt;=100,"D",Table1[[#This Row],[New_Sales]]&lt;100,"E")</f>
        <v>D</v>
      </c>
    </row>
    <row r="1138" spans="1:16">
      <c r="A1138" s="12">
        <v>1137</v>
      </c>
      <c r="B1138" s="12" t="s">
        <v>66</v>
      </c>
      <c r="C1138" s="12" t="s">
        <v>74</v>
      </c>
      <c r="D1138" s="12" t="s">
        <v>153</v>
      </c>
      <c r="E1138" s="12" t="s">
        <v>106</v>
      </c>
      <c r="F1138" s="12" t="s">
        <v>77</v>
      </c>
      <c r="G1138" s="12" t="str">
        <f>VLOOKUP(Table1[[#This Row],[Category]],Code!$C$2:$D$5,2,0)</f>
        <v>O-102</v>
      </c>
      <c r="H1138" s="12" t="s">
        <v>128</v>
      </c>
      <c r="I1138" s="12" t="s">
        <v>973</v>
      </c>
      <c r="J1138" s="12">
        <v>8</v>
      </c>
      <c r="K1138" s="12">
        <v>0</v>
      </c>
      <c r="L1138" s="13">
        <v>129.38399999999999</v>
      </c>
      <c r="M1138" s="12">
        <f>Table1[[#This Row],[Sales]]*Table1[[#This Row],[Discount]]</f>
        <v>0</v>
      </c>
      <c r="N1138" s="12">
        <v>287.52</v>
      </c>
      <c r="O1138" s="12">
        <f>Table1[[#This Row],[Quantity]]*$N$1</f>
        <v>1200</v>
      </c>
      <c r="P1138" s="12" t="str" cm="1">
        <f t="array" ref="P1138">_xlfn.IFS(Table1[[#This Row],[New_Sales]]&gt;=2000,"A",Table1[[#This Row],[New_Sales]]&gt;=1000,"B",Table1[[#This Row],[New_Sales]]&gt;=500,"C",Table1[[#This Row],[New_Sales]]&gt;=100,"D",Table1[[#This Row],[New_Sales]]&lt;100,"E")</f>
        <v>B</v>
      </c>
    </row>
    <row r="1139" spans="1:16">
      <c r="A1139" s="12">
        <v>1138</v>
      </c>
      <c r="B1139" s="12" t="s">
        <v>66</v>
      </c>
      <c r="C1139" s="12" t="s">
        <v>74</v>
      </c>
      <c r="D1139" s="12" t="s">
        <v>153</v>
      </c>
      <c r="E1139" s="12" t="s">
        <v>106</v>
      </c>
      <c r="F1139" s="12" t="s">
        <v>77</v>
      </c>
      <c r="G1139" s="12" t="str">
        <f>VLOOKUP(Table1[[#This Row],[Category]],Code!$C$2:$D$5,2,0)</f>
        <v>O-102</v>
      </c>
      <c r="H1139" s="12" t="s">
        <v>95</v>
      </c>
      <c r="I1139" s="12" t="s">
        <v>684</v>
      </c>
      <c r="J1139" s="12">
        <v>2</v>
      </c>
      <c r="K1139" s="12">
        <v>0</v>
      </c>
      <c r="L1139" s="13">
        <v>10.5504</v>
      </c>
      <c r="M1139" s="12">
        <f>Table1[[#This Row],[Sales]]*Table1[[#This Row],[Discount]]</f>
        <v>0</v>
      </c>
      <c r="N1139" s="12">
        <v>37.68</v>
      </c>
      <c r="O1139" s="12">
        <f>Table1[[#This Row],[Quantity]]*$N$1</f>
        <v>300</v>
      </c>
      <c r="P1139" s="12" t="str" cm="1">
        <f t="array" ref="P1139">_xlfn.IFS(Table1[[#This Row],[New_Sales]]&gt;=2000,"A",Table1[[#This Row],[New_Sales]]&gt;=1000,"B",Table1[[#This Row],[New_Sales]]&gt;=500,"C",Table1[[#This Row],[New_Sales]]&gt;=100,"D",Table1[[#This Row],[New_Sales]]&lt;100,"E")</f>
        <v>D</v>
      </c>
    </row>
    <row r="1140" spans="1:16">
      <c r="A1140" s="12">
        <v>1139</v>
      </c>
      <c r="B1140" s="12" t="s">
        <v>66</v>
      </c>
      <c r="C1140" s="12" t="s">
        <v>74</v>
      </c>
      <c r="D1140" s="12" t="s">
        <v>153</v>
      </c>
      <c r="E1140" s="12" t="s">
        <v>106</v>
      </c>
      <c r="F1140" s="12" t="s">
        <v>77</v>
      </c>
      <c r="G1140" s="12" t="str">
        <f>VLOOKUP(Table1[[#This Row],[Category]],Code!$C$2:$D$5,2,0)</f>
        <v>O-102</v>
      </c>
      <c r="H1140" s="12" t="s">
        <v>100</v>
      </c>
      <c r="I1140" s="12" t="s">
        <v>974</v>
      </c>
      <c r="J1140" s="12">
        <v>2</v>
      </c>
      <c r="K1140" s="12">
        <v>0</v>
      </c>
      <c r="L1140" s="13">
        <v>8.9909999999999997</v>
      </c>
      <c r="M1140" s="12">
        <f>Table1[[#This Row],[Sales]]*Table1[[#This Row],[Discount]]</f>
        <v>0</v>
      </c>
      <c r="N1140" s="12">
        <v>19.98</v>
      </c>
      <c r="O1140" s="12">
        <f>Table1[[#This Row],[Quantity]]*$N$1</f>
        <v>300</v>
      </c>
      <c r="P1140" s="12" t="str" cm="1">
        <f t="array" ref="P1140">_xlfn.IFS(Table1[[#This Row],[New_Sales]]&gt;=2000,"A",Table1[[#This Row],[New_Sales]]&gt;=1000,"B",Table1[[#This Row],[New_Sales]]&gt;=500,"C",Table1[[#This Row],[New_Sales]]&gt;=100,"D",Table1[[#This Row],[New_Sales]]&lt;100,"E")</f>
        <v>D</v>
      </c>
    </row>
    <row r="1141" spans="1:16">
      <c r="A1141" s="12">
        <v>1140</v>
      </c>
      <c r="B1141" s="12" t="s">
        <v>66</v>
      </c>
      <c r="C1141" s="12" t="s">
        <v>74</v>
      </c>
      <c r="D1141" s="12" t="s">
        <v>153</v>
      </c>
      <c r="E1141" s="12" t="s">
        <v>106</v>
      </c>
      <c r="F1141" s="12" t="s">
        <v>77</v>
      </c>
      <c r="G1141" s="12" t="str">
        <f>VLOOKUP(Table1[[#This Row],[Category]],Code!$C$2:$D$5,2,0)</f>
        <v>O-102</v>
      </c>
      <c r="H1141" s="12" t="s">
        <v>88</v>
      </c>
      <c r="I1141" s="12" t="s">
        <v>635</v>
      </c>
      <c r="J1141" s="12">
        <v>7</v>
      </c>
      <c r="K1141" s="12">
        <v>0</v>
      </c>
      <c r="L1141" s="13">
        <v>5.5566000000000004</v>
      </c>
      <c r="M1141" s="12">
        <f>Table1[[#This Row],[Sales]]*Table1[[#This Row],[Discount]]</f>
        <v>0</v>
      </c>
      <c r="N1141" s="12">
        <v>20.58</v>
      </c>
      <c r="O1141" s="12">
        <f>Table1[[#This Row],[Quantity]]*$N$1</f>
        <v>1050</v>
      </c>
      <c r="P1141" s="12" t="str" cm="1">
        <f t="array" ref="P1141">_xlfn.IFS(Table1[[#This Row],[New_Sales]]&gt;=2000,"A",Table1[[#This Row],[New_Sales]]&gt;=1000,"B",Table1[[#This Row],[New_Sales]]&gt;=500,"C",Table1[[#This Row],[New_Sales]]&gt;=100,"D",Table1[[#This Row],[New_Sales]]&lt;100,"E")</f>
        <v>B</v>
      </c>
    </row>
    <row r="1142" spans="1:16">
      <c r="A1142" s="12">
        <v>1141</v>
      </c>
      <c r="B1142" s="12" t="s">
        <v>66</v>
      </c>
      <c r="C1142" s="12" t="s">
        <v>74</v>
      </c>
      <c r="D1142" s="12" t="s">
        <v>153</v>
      </c>
      <c r="E1142" s="12" t="s">
        <v>106</v>
      </c>
      <c r="F1142" s="12" t="s">
        <v>77</v>
      </c>
      <c r="G1142" s="12" t="str">
        <f>VLOOKUP(Table1[[#This Row],[Category]],Code!$C$2:$D$5,2,0)</f>
        <v>O-102</v>
      </c>
      <c r="H1142" s="12" t="s">
        <v>93</v>
      </c>
      <c r="I1142" s="12" t="s">
        <v>975</v>
      </c>
      <c r="J1142" s="12">
        <v>2</v>
      </c>
      <c r="K1142" s="12">
        <v>0</v>
      </c>
      <c r="L1142" s="13">
        <v>8.69</v>
      </c>
      <c r="M1142" s="12">
        <f>Table1[[#This Row],[Sales]]*Table1[[#This Row],[Discount]]</f>
        <v>0</v>
      </c>
      <c r="N1142" s="12">
        <v>17.38</v>
      </c>
      <c r="O1142" s="12">
        <f>Table1[[#This Row],[Quantity]]*$N$1</f>
        <v>300</v>
      </c>
      <c r="P1142" s="12" t="str" cm="1">
        <f t="array" ref="P1142">_xlfn.IFS(Table1[[#This Row],[New_Sales]]&gt;=2000,"A",Table1[[#This Row],[New_Sales]]&gt;=1000,"B",Table1[[#This Row],[New_Sales]]&gt;=500,"C",Table1[[#This Row],[New_Sales]]&gt;=100,"D",Table1[[#This Row],[New_Sales]]&lt;100,"E")</f>
        <v>D</v>
      </c>
    </row>
    <row r="1143" spans="1:16">
      <c r="A1143" s="12">
        <v>1142</v>
      </c>
      <c r="B1143" s="12" t="s">
        <v>80</v>
      </c>
      <c r="C1143" s="12" t="s">
        <v>67</v>
      </c>
      <c r="D1143" s="12" t="s">
        <v>75</v>
      </c>
      <c r="E1143" s="12" t="s">
        <v>76</v>
      </c>
      <c r="F1143" s="12" t="s">
        <v>70</v>
      </c>
      <c r="G1143" s="12" t="str">
        <f>VLOOKUP(Table1[[#This Row],[Category]],Code!$C$2:$D$5,2,0)</f>
        <v>F-101</v>
      </c>
      <c r="H1143" s="12" t="s">
        <v>86</v>
      </c>
      <c r="I1143" s="12" t="s">
        <v>877</v>
      </c>
      <c r="J1143" s="12">
        <v>2</v>
      </c>
      <c r="K1143" s="12">
        <v>0</v>
      </c>
      <c r="L1143" s="13">
        <v>53.195999999999998</v>
      </c>
      <c r="M1143" s="12">
        <f>Table1[[#This Row],[Sales]]*Table1[[#This Row],[Discount]]</f>
        <v>0</v>
      </c>
      <c r="N1143" s="12">
        <v>204.6</v>
      </c>
      <c r="O1143" s="12">
        <f>Table1[[#This Row],[Quantity]]*$N$1</f>
        <v>300</v>
      </c>
      <c r="P1143" s="12" t="str" cm="1">
        <f t="array" ref="P1143">_xlfn.IFS(Table1[[#This Row],[New_Sales]]&gt;=2000,"A",Table1[[#This Row],[New_Sales]]&gt;=1000,"B",Table1[[#This Row],[New_Sales]]&gt;=500,"C",Table1[[#This Row],[New_Sales]]&gt;=100,"D",Table1[[#This Row],[New_Sales]]&lt;100,"E")</f>
        <v>D</v>
      </c>
    </row>
    <row r="1144" spans="1:16">
      <c r="A1144" s="12">
        <v>1143</v>
      </c>
      <c r="B1144" s="12" t="s">
        <v>80</v>
      </c>
      <c r="C1144" s="12" t="s">
        <v>67</v>
      </c>
      <c r="D1144" s="12" t="s">
        <v>75</v>
      </c>
      <c r="E1144" s="12" t="s">
        <v>76</v>
      </c>
      <c r="F1144" s="12" t="s">
        <v>77</v>
      </c>
      <c r="G1144" s="12" t="str">
        <f>VLOOKUP(Table1[[#This Row],[Category]],Code!$C$2:$D$5,2,0)</f>
        <v>O-102</v>
      </c>
      <c r="H1144" s="12" t="s">
        <v>159</v>
      </c>
      <c r="I1144" s="12" t="s">
        <v>976</v>
      </c>
      <c r="J1144" s="12">
        <v>4</v>
      </c>
      <c r="K1144" s="12">
        <v>0</v>
      </c>
      <c r="L1144" s="13">
        <v>2.8776000000000002</v>
      </c>
      <c r="M1144" s="12">
        <f>Table1[[#This Row],[Sales]]*Table1[[#This Row],[Discount]]</f>
        <v>0</v>
      </c>
      <c r="N1144" s="12">
        <v>8.7200000000000006</v>
      </c>
      <c r="O1144" s="12">
        <f>Table1[[#This Row],[Quantity]]*$N$1</f>
        <v>600</v>
      </c>
      <c r="P1144" s="12" t="str" cm="1">
        <f t="array" ref="P1144">_xlfn.IFS(Table1[[#This Row],[New_Sales]]&gt;=2000,"A",Table1[[#This Row],[New_Sales]]&gt;=1000,"B",Table1[[#This Row],[New_Sales]]&gt;=500,"C",Table1[[#This Row],[New_Sales]]&gt;=100,"D",Table1[[#This Row],[New_Sales]]&lt;100,"E")</f>
        <v>C</v>
      </c>
    </row>
    <row r="1145" spans="1:16">
      <c r="A1145" s="12">
        <v>1144</v>
      </c>
      <c r="B1145" s="12" t="s">
        <v>80</v>
      </c>
      <c r="C1145" s="12" t="s">
        <v>67</v>
      </c>
      <c r="D1145" s="12" t="s">
        <v>75</v>
      </c>
      <c r="E1145" s="12" t="s">
        <v>76</v>
      </c>
      <c r="F1145" s="12" t="s">
        <v>77</v>
      </c>
      <c r="G1145" s="12" t="str">
        <f>VLOOKUP(Table1[[#This Row],[Category]],Code!$C$2:$D$5,2,0)</f>
        <v>O-102</v>
      </c>
      <c r="H1145" s="12" t="s">
        <v>100</v>
      </c>
      <c r="I1145" s="12" t="s">
        <v>397</v>
      </c>
      <c r="J1145" s="12">
        <v>1</v>
      </c>
      <c r="K1145" s="12">
        <v>0</v>
      </c>
      <c r="L1145" s="13">
        <v>3.1104000000000003</v>
      </c>
      <c r="M1145" s="12">
        <f>Table1[[#This Row],[Sales]]*Table1[[#This Row],[Discount]]</f>
        <v>0</v>
      </c>
      <c r="N1145" s="12">
        <v>6.48</v>
      </c>
      <c r="O1145" s="12">
        <f>Table1[[#This Row],[Quantity]]*$N$1</f>
        <v>150</v>
      </c>
      <c r="P1145" s="12" t="str" cm="1">
        <f t="array" ref="P1145">_xlfn.IFS(Table1[[#This Row],[New_Sales]]&gt;=2000,"A",Table1[[#This Row],[New_Sales]]&gt;=1000,"B",Table1[[#This Row],[New_Sales]]&gt;=500,"C",Table1[[#This Row],[New_Sales]]&gt;=100,"D",Table1[[#This Row],[New_Sales]]&lt;100,"E")</f>
        <v>D</v>
      </c>
    </row>
    <row r="1146" spans="1:16">
      <c r="A1146" s="12">
        <v>1145</v>
      </c>
      <c r="B1146" s="12" t="s">
        <v>80</v>
      </c>
      <c r="C1146" s="12" t="s">
        <v>67</v>
      </c>
      <c r="D1146" s="12" t="s">
        <v>75</v>
      </c>
      <c r="E1146" s="12" t="s">
        <v>76</v>
      </c>
      <c r="F1146" s="12" t="s">
        <v>90</v>
      </c>
      <c r="G1146" s="12" t="str">
        <f>VLOOKUP(Table1[[#This Row],[Category]],Code!$C$2:$D$5,2,0)</f>
        <v>T-103</v>
      </c>
      <c r="H1146" s="12" t="s">
        <v>277</v>
      </c>
      <c r="I1146" s="12" t="s">
        <v>977</v>
      </c>
      <c r="J1146" s="12">
        <v>2</v>
      </c>
      <c r="K1146" s="12">
        <v>0.2</v>
      </c>
      <c r="L1146" s="13">
        <v>223.05399999999995</v>
      </c>
      <c r="M1146" s="12">
        <f>Table1[[#This Row],[Sales]]*Table1[[#This Row],[Discount]]</f>
        <v>137.26400000000001</v>
      </c>
      <c r="N1146" s="12">
        <v>686.32</v>
      </c>
      <c r="O1146" s="12">
        <f>Table1[[#This Row],[Quantity]]*$N$1</f>
        <v>300</v>
      </c>
      <c r="P1146" s="12" t="str" cm="1">
        <f t="array" ref="P1146">_xlfn.IFS(Table1[[#This Row],[New_Sales]]&gt;=2000,"A",Table1[[#This Row],[New_Sales]]&gt;=1000,"B",Table1[[#This Row],[New_Sales]]&gt;=500,"C",Table1[[#This Row],[New_Sales]]&gt;=100,"D",Table1[[#This Row],[New_Sales]]&lt;100,"E")</f>
        <v>D</v>
      </c>
    </row>
    <row r="1147" spans="1:16">
      <c r="A1147" s="12">
        <v>1146</v>
      </c>
      <c r="B1147" s="12" t="s">
        <v>80</v>
      </c>
      <c r="C1147" s="12" t="s">
        <v>67</v>
      </c>
      <c r="D1147" s="12" t="s">
        <v>75</v>
      </c>
      <c r="E1147" s="12" t="s">
        <v>76</v>
      </c>
      <c r="F1147" s="12" t="s">
        <v>77</v>
      </c>
      <c r="G1147" s="12" t="str">
        <f>VLOOKUP(Table1[[#This Row],[Category]],Code!$C$2:$D$5,2,0)</f>
        <v>O-102</v>
      </c>
      <c r="H1147" s="12" t="s">
        <v>84</v>
      </c>
      <c r="I1147" s="12" t="s">
        <v>954</v>
      </c>
      <c r="J1147" s="12">
        <v>1</v>
      </c>
      <c r="K1147" s="12">
        <v>0</v>
      </c>
      <c r="L1147" s="13">
        <v>16.788600000000002</v>
      </c>
      <c r="M1147" s="12">
        <f>Table1[[#This Row],[Sales]]*Table1[[#This Row],[Discount]]</f>
        <v>0</v>
      </c>
      <c r="N1147" s="12">
        <v>62.18</v>
      </c>
      <c r="O1147" s="12">
        <f>Table1[[#This Row],[Quantity]]*$N$1</f>
        <v>150</v>
      </c>
      <c r="P1147" s="12" t="str" cm="1">
        <f t="array" ref="P1147">_xlfn.IFS(Table1[[#This Row],[New_Sales]]&gt;=2000,"A",Table1[[#This Row],[New_Sales]]&gt;=1000,"B",Table1[[#This Row],[New_Sales]]&gt;=500,"C",Table1[[#This Row],[New_Sales]]&gt;=100,"D",Table1[[#This Row],[New_Sales]]&lt;100,"E")</f>
        <v>D</v>
      </c>
    </row>
    <row r="1148" spans="1:16">
      <c r="A1148" s="12">
        <v>1147</v>
      </c>
      <c r="B1148" s="12" t="s">
        <v>454</v>
      </c>
      <c r="C1148" s="12" t="s">
        <v>67</v>
      </c>
      <c r="D1148" s="12" t="s">
        <v>148</v>
      </c>
      <c r="E1148" s="12" t="s">
        <v>106</v>
      </c>
      <c r="F1148" s="12" t="s">
        <v>77</v>
      </c>
      <c r="G1148" s="12" t="str">
        <f>VLOOKUP(Table1[[#This Row],[Category]],Code!$C$2:$D$5,2,0)</f>
        <v>O-102</v>
      </c>
      <c r="H1148" s="12" t="s">
        <v>95</v>
      </c>
      <c r="I1148" s="12" t="s">
        <v>978</v>
      </c>
      <c r="J1148" s="12">
        <v>2</v>
      </c>
      <c r="K1148" s="12">
        <v>0.1</v>
      </c>
      <c r="L1148" s="13">
        <v>107.34599999999996</v>
      </c>
      <c r="M1148" s="12">
        <f>Table1[[#This Row],[Sales]]*Table1[[#This Row],[Discount]]</f>
        <v>64.407600000000002</v>
      </c>
      <c r="N1148" s="12">
        <v>644.07600000000002</v>
      </c>
      <c r="O1148" s="12">
        <f>Table1[[#This Row],[Quantity]]*$N$1</f>
        <v>300</v>
      </c>
      <c r="P1148" s="12" t="str" cm="1">
        <f t="array" ref="P1148">_xlfn.IFS(Table1[[#This Row],[New_Sales]]&gt;=2000,"A",Table1[[#This Row],[New_Sales]]&gt;=1000,"B",Table1[[#This Row],[New_Sales]]&gt;=500,"C",Table1[[#This Row],[New_Sales]]&gt;=100,"D",Table1[[#This Row],[New_Sales]]&lt;100,"E")</f>
        <v>D</v>
      </c>
    </row>
    <row r="1149" spans="1:16">
      <c r="A1149" s="12">
        <v>1148</v>
      </c>
      <c r="B1149" s="12" t="s">
        <v>454</v>
      </c>
      <c r="C1149" s="12" t="s">
        <v>67</v>
      </c>
      <c r="D1149" s="12" t="s">
        <v>148</v>
      </c>
      <c r="E1149" s="12" t="s">
        <v>106</v>
      </c>
      <c r="F1149" s="12" t="s">
        <v>77</v>
      </c>
      <c r="G1149" s="12" t="str">
        <f>VLOOKUP(Table1[[#This Row],[Category]],Code!$C$2:$D$5,2,0)</f>
        <v>O-102</v>
      </c>
      <c r="H1149" s="12" t="s">
        <v>159</v>
      </c>
      <c r="I1149" s="12" t="s">
        <v>245</v>
      </c>
      <c r="J1149" s="12">
        <v>2</v>
      </c>
      <c r="K1149" s="12">
        <v>0</v>
      </c>
      <c r="L1149" s="13">
        <v>2.6279999999999997</v>
      </c>
      <c r="M1149" s="12">
        <f>Table1[[#This Row],[Sales]]*Table1[[#This Row],[Discount]]</f>
        <v>0</v>
      </c>
      <c r="N1149" s="12">
        <v>5.84</v>
      </c>
      <c r="O1149" s="12">
        <f>Table1[[#This Row],[Quantity]]*$N$1</f>
        <v>300</v>
      </c>
      <c r="P1149" s="12" t="str" cm="1">
        <f t="array" ref="P1149">_xlfn.IFS(Table1[[#This Row],[New_Sales]]&gt;=2000,"A",Table1[[#This Row],[New_Sales]]&gt;=1000,"B",Table1[[#This Row],[New_Sales]]&gt;=500,"C",Table1[[#This Row],[New_Sales]]&gt;=100,"D",Table1[[#This Row],[New_Sales]]&lt;100,"E")</f>
        <v>D</v>
      </c>
    </row>
    <row r="1150" spans="1:16">
      <c r="A1150" s="12">
        <v>1149</v>
      </c>
      <c r="B1150" s="12" t="s">
        <v>454</v>
      </c>
      <c r="C1150" s="12" t="s">
        <v>67</v>
      </c>
      <c r="D1150" s="12" t="s">
        <v>148</v>
      </c>
      <c r="E1150" s="12" t="s">
        <v>106</v>
      </c>
      <c r="F1150" s="12" t="s">
        <v>77</v>
      </c>
      <c r="G1150" s="12" t="str">
        <f>VLOOKUP(Table1[[#This Row],[Category]],Code!$C$2:$D$5,2,0)</f>
        <v>O-102</v>
      </c>
      <c r="H1150" s="12" t="s">
        <v>93</v>
      </c>
      <c r="I1150" s="12" t="s">
        <v>979</v>
      </c>
      <c r="J1150" s="12">
        <v>2</v>
      </c>
      <c r="K1150" s="12">
        <v>0</v>
      </c>
      <c r="L1150" s="13">
        <v>5.8695999999999993</v>
      </c>
      <c r="M1150" s="12">
        <f>Table1[[#This Row],[Sales]]*Table1[[#This Row],[Discount]]</f>
        <v>0</v>
      </c>
      <c r="N1150" s="12">
        <v>12.76</v>
      </c>
      <c r="O1150" s="12">
        <f>Table1[[#This Row],[Quantity]]*$N$1</f>
        <v>300</v>
      </c>
      <c r="P1150" s="12" t="str" cm="1">
        <f t="array" ref="P1150">_xlfn.IFS(Table1[[#This Row],[New_Sales]]&gt;=2000,"A",Table1[[#This Row],[New_Sales]]&gt;=1000,"B",Table1[[#This Row],[New_Sales]]&gt;=500,"C",Table1[[#This Row],[New_Sales]]&gt;=100,"D",Table1[[#This Row],[New_Sales]]&lt;100,"E")</f>
        <v>D</v>
      </c>
    </row>
    <row r="1151" spans="1:16">
      <c r="A1151" s="12">
        <v>1150</v>
      </c>
      <c r="B1151" s="12" t="s">
        <v>454</v>
      </c>
      <c r="C1151" s="12" t="s">
        <v>67</v>
      </c>
      <c r="D1151" s="12" t="s">
        <v>148</v>
      </c>
      <c r="E1151" s="12" t="s">
        <v>106</v>
      </c>
      <c r="F1151" s="12" t="s">
        <v>90</v>
      </c>
      <c r="G1151" s="12" t="str">
        <f>VLOOKUP(Table1[[#This Row],[Category]],Code!$C$2:$D$5,2,0)</f>
        <v>T-103</v>
      </c>
      <c r="H1151" s="12" t="s">
        <v>91</v>
      </c>
      <c r="I1151" s="12" t="s">
        <v>980</v>
      </c>
      <c r="J1151" s="12">
        <v>1</v>
      </c>
      <c r="K1151" s="12">
        <v>0</v>
      </c>
      <c r="L1151" s="13">
        <v>0.43799999999999883</v>
      </c>
      <c r="M1151" s="12">
        <f>Table1[[#This Row],[Sales]]*Table1[[#This Row],[Discount]]</f>
        <v>0</v>
      </c>
      <c r="N1151" s="12">
        <v>10.95</v>
      </c>
      <c r="O1151" s="12">
        <f>Table1[[#This Row],[Quantity]]*$N$1</f>
        <v>150</v>
      </c>
      <c r="P1151" s="12" t="str" cm="1">
        <f t="array" ref="P1151">_xlfn.IFS(Table1[[#This Row],[New_Sales]]&gt;=2000,"A",Table1[[#This Row],[New_Sales]]&gt;=1000,"B",Table1[[#This Row],[New_Sales]]&gt;=500,"C",Table1[[#This Row],[New_Sales]]&gt;=100,"D",Table1[[#This Row],[New_Sales]]&lt;100,"E")</f>
        <v>D</v>
      </c>
    </row>
    <row r="1152" spans="1:16">
      <c r="A1152" s="12">
        <v>1151</v>
      </c>
      <c r="B1152" s="12" t="s">
        <v>454</v>
      </c>
      <c r="C1152" s="12" t="s">
        <v>67</v>
      </c>
      <c r="D1152" s="12" t="s">
        <v>148</v>
      </c>
      <c r="E1152" s="12" t="s">
        <v>106</v>
      </c>
      <c r="F1152" s="12" t="s">
        <v>90</v>
      </c>
      <c r="G1152" s="12" t="str">
        <f>VLOOKUP(Table1[[#This Row],[Category]],Code!$C$2:$D$5,2,0)</f>
        <v>T-103</v>
      </c>
      <c r="H1152" s="12" t="s">
        <v>431</v>
      </c>
      <c r="I1152" s="12" t="s">
        <v>981</v>
      </c>
      <c r="J1152" s="12">
        <v>2</v>
      </c>
      <c r="K1152" s="12">
        <v>0</v>
      </c>
      <c r="L1152" s="13">
        <v>209.99299999999999</v>
      </c>
      <c r="M1152" s="12">
        <f>Table1[[#This Row],[Sales]]*Table1[[#This Row],[Discount]]</f>
        <v>0</v>
      </c>
      <c r="N1152" s="12">
        <v>599.98</v>
      </c>
      <c r="O1152" s="12">
        <f>Table1[[#This Row],[Quantity]]*$N$1</f>
        <v>300</v>
      </c>
      <c r="P1152" s="12" t="str" cm="1">
        <f t="array" ref="P1152">_xlfn.IFS(Table1[[#This Row],[New_Sales]]&gt;=2000,"A",Table1[[#This Row],[New_Sales]]&gt;=1000,"B",Table1[[#This Row],[New_Sales]]&gt;=500,"C",Table1[[#This Row],[New_Sales]]&gt;=100,"D",Table1[[#This Row],[New_Sales]]&lt;100,"E")</f>
        <v>D</v>
      </c>
    </row>
    <row r="1153" spans="1:16">
      <c r="A1153" s="12">
        <v>1152</v>
      </c>
      <c r="B1153" s="12" t="s">
        <v>80</v>
      </c>
      <c r="C1153" s="12" t="s">
        <v>74</v>
      </c>
      <c r="D1153" s="12" t="s">
        <v>226</v>
      </c>
      <c r="E1153" s="12" t="s">
        <v>120</v>
      </c>
      <c r="F1153" s="12" t="s">
        <v>70</v>
      </c>
      <c r="G1153" s="12" t="str">
        <f>VLOOKUP(Table1[[#This Row],[Category]],Code!$C$2:$D$5,2,0)</f>
        <v>F-101</v>
      </c>
      <c r="H1153" s="12" t="s">
        <v>86</v>
      </c>
      <c r="I1153" s="12" t="s">
        <v>982</v>
      </c>
      <c r="J1153" s="12">
        <v>6</v>
      </c>
      <c r="K1153" s="12">
        <v>0.2</v>
      </c>
      <c r="L1153" s="13">
        <v>1.2527999999999997</v>
      </c>
      <c r="M1153" s="12">
        <f>Table1[[#This Row],[Sales]]*Table1[[#This Row],[Discount]]</f>
        <v>1.6704000000000001</v>
      </c>
      <c r="N1153" s="12">
        <v>8.3520000000000003</v>
      </c>
      <c r="O1153" s="12">
        <f>Table1[[#This Row],[Quantity]]*$N$1</f>
        <v>900</v>
      </c>
      <c r="P1153" s="12" t="str" cm="1">
        <f t="array" ref="P1153">_xlfn.IFS(Table1[[#This Row],[New_Sales]]&gt;=2000,"A",Table1[[#This Row],[New_Sales]]&gt;=1000,"B",Table1[[#This Row],[New_Sales]]&gt;=500,"C",Table1[[#This Row],[New_Sales]]&gt;=100,"D",Table1[[#This Row],[New_Sales]]&lt;100,"E")</f>
        <v>C</v>
      </c>
    </row>
    <row r="1154" spans="1:16">
      <c r="A1154" s="12">
        <v>1153</v>
      </c>
      <c r="B1154" s="12" t="s">
        <v>80</v>
      </c>
      <c r="C1154" s="12" t="s">
        <v>74</v>
      </c>
      <c r="D1154" s="12" t="s">
        <v>480</v>
      </c>
      <c r="E1154" s="12" t="s">
        <v>76</v>
      </c>
      <c r="F1154" s="12" t="s">
        <v>77</v>
      </c>
      <c r="G1154" s="12" t="str">
        <f>VLOOKUP(Table1[[#This Row],[Category]],Code!$C$2:$D$5,2,0)</f>
        <v>O-102</v>
      </c>
      <c r="H1154" s="12" t="s">
        <v>88</v>
      </c>
      <c r="I1154" s="12" t="s">
        <v>983</v>
      </c>
      <c r="J1154" s="12">
        <v>2</v>
      </c>
      <c r="K1154" s="12">
        <v>0</v>
      </c>
      <c r="L1154" s="13">
        <v>1.6379999999999999</v>
      </c>
      <c r="M1154" s="12">
        <f>Table1[[#This Row],[Sales]]*Table1[[#This Row],[Discount]]</f>
        <v>0</v>
      </c>
      <c r="N1154" s="12">
        <v>3.64</v>
      </c>
      <c r="O1154" s="12">
        <f>Table1[[#This Row],[Quantity]]*$N$1</f>
        <v>300</v>
      </c>
      <c r="P1154" s="12" t="str" cm="1">
        <f t="array" ref="P1154">_xlfn.IFS(Table1[[#This Row],[New_Sales]]&gt;=2000,"A",Table1[[#This Row],[New_Sales]]&gt;=1000,"B",Table1[[#This Row],[New_Sales]]&gt;=500,"C",Table1[[#This Row],[New_Sales]]&gt;=100,"D",Table1[[#This Row],[New_Sales]]&lt;100,"E")</f>
        <v>D</v>
      </c>
    </row>
    <row r="1155" spans="1:16">
      <c r="A1155" s="12">
        <v>1154</v>
      </c>
      <c r="B1155" s="12" t="s">
        <v>80</v>
      </c>
      <c r="C1155" s="12" t="s">
        <v>74</v>
      </c>
      <c r="D1155" s="12" t="s">
        <v>480</v>
      </c>
      <c r="E1155" s="12" t="s">
        <v>76</v>
      </c>
      <c r="F1155" s="12" t="s">
        <v>77</v>
      </c>
      <c r="G1155" s="12" t="str">
        <f>VLOOKUP(Table1[[#This Row],[Category]],Code!$C$2:$D$5,2,0)</f>
        <v>O-102</v>
      </c>
      <c r="H1155" s="12" t="s">
        <v>93</v>
      </c>
      <c r="I1155" s="12" t="s">
        <v>832</v>
      </c>
      <c r="J1155" s="12">
        <v>7</v>
      </c>
      <c r="K1155" s="12">
        <v>0.2</v>
      </c>
      <c r="L1155" s="13">
        <v>53.921700000000008</v>
      </c>
      <c r="M1155" s="12">
        <f>Table1[[#This Row],[Sales]]*Table1[[#This Row],[Discount]]</f>
        <v>31.953600000000002</v>
      </c>
      <c r="N1155" s="12">
        <v>159.768</v>
      </c>
      <c r="O1155" s="12">
        <f>Table1[[#This Row],[Quantity]]*$N$1</f>
        <v>1050</v>
      </c>
      <c r="P1155" s="12" t="str" cm="1">
        <f t="array" ref="P1155">_xlfn.IFS(Table1[[#This Row],[New_Sales]]&gt;=2000,"A",Table1[[#This Row],[New_Sales]]&gt;=1000,"B",Table1[[#This Row],[New_Sales]]&gt;=500,"C",Table1[[#This Row],[New_Sales]]&gt;=100,"D",Table1[[#This Row],[New_Sales]]&lt;100,"E")</f>
        <v>B</v>
      </c>
    </row>
    <row r="1156" spans="1:16">
      <c r="A1156" s="12">
        <v>1155</v>
      </c>
      <c r="B1156" s="12" t="s">
        <v>134</v>
      </c>
      <c r="C1156" s="12" t="s">
        <v>104</v>
      </c>
      <c r="D1156" s="12" t="s">
        <v>176</v>
      </c>
      <c r="E1156" s="12" t="s">
        <v>69</v>
      </c>
      <c r="F1156" s="12" t="s">
        <v>77</v>
      </c>
      <c r="G1156" s="12" t="str">
        <f>VLOOKUP(Table1[[#This Row],[Category]],Code!$C$2:$D$5,2,0)</f>
        <v>O-102</v>
      </c>
      <c r="H1156" s="12" t="s">
        <v>84</v>
      </c>
      <c r="I1156" s="12" t="s">
        <v>984</v>
      </c>
      <c r="J1156" s="12">
        <v>2</v>
      </c>
      <c r="K1156" s="12">
        <v>0</v>
      </c>
      <c r="L1156" s="13">
        <v>0</v>
      </c>
      <c r="M1156" s="12">
        <f>Table1[[#This Row],[Sales]]*Table1[[#This Row],[Discount]]</f>
        <v>0</v>
      </c>
      <c r="N1156" s="12">
        <v>122.48</v>
      </c>
      <c r="O1156" s="12">
        <f>Table1[[#This Row],[Quantity]]*$N$1</f>
        <v>300</v>
      </c>
      <c r="P1156" s="12" t="str" cm="1">
        <f t="array" ref="P1156">_xlfn.IFS(Table1[[#This Row],[New_Sales]]&gt;=2000,"A",Table1[[#This Row],[New_Sales]]&gt;=1000,"B",Table1[[#This Row],[New_Sales]]&gt;=500,"C",Table1[[#This Row],[New_Sales]]&gt;=100,"D",Table1[[#This Row],[New_Sales]]&lt;100,"E")</f>
        <v>D</v>
      </c>
    </row>
    <row r="1157" spans="1:16">
      <c r="A1157" s="12">
        <v>1156</v>
      </c>
      <c r="B1157" s="12" t="s">
        <v>134</v>
      </c>
      <c r="C1157" s="12" t="s">
        <v>104</v>
      </c>
      <c r="D1157" s="12" t="s">
        <v>176</v>
      </c>
      <c r="E1157" s="12" t="s">
        <v>69</v>
      </c>
      <c r="F1157" s="12" t="s">
        <v>70</v>
      </c>
      <c r="G1157" s="12" t="str">
        <f>VLOOKUP(Table1[[#This Row],[Category]],Code!$C$2:$D$5,2,0)</f>
        <v>F-101</v>
      </c>
      <c r="H1157" s="12" t="s">
        <v>82</v>
      </c>
      <c r="I1157" s="12" t="s">
        <v>985</v>
      </c>
      <c r="J1157" s="12">
        <v>7</v>
      </c>
      <c r="K1157" s="12">
        <v>0</v>
      </c>
      <c r="L1157" s="13">
        <v>493.78559999999993</v>
      </c>
      <c r="M1157" s="12">
        <f>Table1[[#This Row],[Sales]]*Table1[[#This Row],[Discount]]</f>
        <v>0</v>
      </c>
      <c r="N1157" s="12">
        <v>2244.48</v>
      </c>
      <c r="O1157" s="12">
        <f>Table1[[#This Row],[Quantity]]*$N$1</f>
        <v>1050</v>
      </c>
      <c r="P1157" s="12" t="str" cm="1">
        <f t="array" ref="P1157">_xlfn.IFS(Table1[[#This Row],[New_Sales]]&gt;=2000,"A",Table1[[#This Row],[New_Sales]]&gt;=1000,"B",Table1[[#This Row],[New_Sales]]&gt;=500,"C",Table1[[#This Row],[New_Sales]]&gt;=100,"D",Table1[[#This Row],[New_Sales]]&lt;100,"E")</f>
        <v>B</v>
      </c>
    </row>
    <row r="1158" spans="1:16">
      <c r="A1158" s="12">
        <v>1157</v>
      </c>
      <c r="B1158" s="12" t="s">
        <v>134</v>
      </c>
      <c r="C1158" s="12" t="s">
        <v>104</v>
      </c>
      <c r="D1158" s="12" t="s">
        <v>176</v>
      </c>
      <c r="E1158" s="12" t="s">
        <v>69</v>
      </c>
      <c r="F1158" s="12" t="s">
        <v>77</v>
      </c>
      <c r="G1158" s="12" t="str">
        <f>VLOOKUP(Table1[[#This Row],[Category]],Code!$C$2:$D$5,2,0)</f>
        <v>O-102</v>
      </c>
      <c r="H1158" s="12" t="s">
        <v>93</v>
      </c>
      <c r="I1158" s="12" t="s">
        <v>479</v>
      </c>
      <c r="J1158" s="12">
        <v>3</v>
      </c>
      <c r="K1158" s="12">
        <v>0</v>
      </c>
      <c r="L1158" s="13">
        <v>29.285699999999999</v>
      </c>
      <c r="M1158" s="12">
        <f>Table1[[#This Row],[Sales]]*Table1[[#This Row],[Discount]]</f>
        <v>0</v>
      </c>
      <c r="N1158" s="12">
        <v>62.31</v>
      </c>
      <c r="O1158" s="12">
        <f>Table1[[#This Row],[Quantity]]*$N$1</f>
        <v>450</v>
      </c>
      <c r="P1158" s="12" t="str" cm="1">
        <f t="array" ref="P1158">_xlfn.IFS(Table1[[#This Row],[New_Sales]]&gt;=2000,"A",Table1[[#This Row],[New_Sales]]&gt;=1000,"B",Table1[[#This Row],[New_Sales]]&gt;=500,"C",Table1[[#This Row],[New_Sales]]&gt;=100,"D",Table1[[#This Row],[New_Sales]]&lt;100,"E")</f>
        <v>D</v>
      </c>
    </row>
    <row r="1159" spans="1:16">
      <c r="A1159" s="12">
        <v>1158</v>
      </c>
      <c r="B1159" s="12" t="s">
        <v>134</v>
      </c>
      <c r="C1159" s="12" t="s">
        <v>104</v>
      </c>
      <c r="D1159" s="12" t="s">
        <v>176</v>
      </c>
      <c r="E1159" s="12" t="s">
        <v>69</v>
      </c>
      <c r="F1159" s="12" t="s">
        <v>70</v>
      </c>
      <c r="G1159" s="12" t="str">
        <f>VLOOKUP(Table1[[#This Row],[Category]],Code!$C$2:$D$5,2,0)</f>
        <v>F-101</v>
      </c>
      <c r="H1159" s="12" t="s">
        <v>82</v>
      </c>
      <c r="I1159" s="12" t="s">
        <v>471</v>
      </c>
      <c r="J1159" s="12">
        <v>2</v>
      </c>
      <c r="K1159" s="12">
        <v>0</v>
      </c>
      <c r="L1159" s="13">
        <v>100.12200000000001</v>
      </c>
      <c r="M1159" s="12">
        <f>Table1[[#This Row],[Sales]]*Table1[[#This Row],[Discount]]</f>
        <v>0</v>
      </c>
      <c r="N1159" s="12">
        <v>455.1</v>
      </c>
      <c r="O1159" s="12">
        <f>Table1[[#This Row],[Quantity]]*$N$1</f>
        <v>300</v>
      </c>
      <c r="P1159" s="12" t="str" cm="1">
        <f t="array" ref="P1159">_xlfn.IFS(Table1[[#This Row],[New_Sales]]&gt;=2000,"A",Table1[[#This Row],[New_Sales]]&gt;=1000,"B",Table1[[#This Row],[New_Sales]]&gt;=500,"C",Table1[[#This Row],[New_Sales]]&gt;=100,"D",Table1[[#This Row],[New_Sales]]&lt;100,"E")</f>
        <v>D</v>
      </c>
    </row>
    <row r="1160" spans="1:16">
      <c r="A1160" s="12">
        <v>1159</v>
      </c>
      <c r="B1160" s="12" t="s">
        <v>66</v>
      </c>
      <c r="C1160" s="12" t="s">
        <v>74</v>
      </c>
      <c r="D1160" s="12" t="s">
        <v>75</v>
      </c>
      <c r="E1160" s="12" t="s">
        <v>76</v>
      </c>
      <c r="F1160" s="12" t="s">
        <v>70</v>
      </c>
      <c r="G1160" s="12" t="str">
        <f>VLOOKUP(Table1[[#This Row],[Category]],Code!$C$2:$D$5,2,0)</f>
        <v>F-101</v>
      </c>
      <c r="H1160" s="12" t="s">
        <v>72</v>
      </c>
      <c r="I1160" s="12" t="s">
        <v>986</v>
      </c>
      <c r="J1160" s="12">
        <v>1</v>
      </c>
      <c r="K1160" s="12">
        <v>0.2</v>
      </c>
      <c r="L1160" s="13">
        <v>19.518400000000007</v>
      </c>
      <c r="M1160" s="12">
        <f>Table1[[#This Row],[Sales]]*Table1[[#This Row],[Discount]]</f>
        <v>39.036799999999999</v>
      </c>
      <c r="N1160" s="12">
        <v>195.184</v>
      </c>
      <c r="O1160" s="12">
        <f>Table1[[#This Row],[Quantity]]*$N$1</f>
        <v>150</v>
      </c>
      <c r="P1160" s="12" t="str" cm="1">
        <f t="array" ref="P1160">_xlfn.IFS(Table1[[#This Row],[New_Sales]]&gt;=2000,"A",Table1[[#This Row],[New_Sales]]&gt;=1000,"B",Table1[[#This Row],[New_Sales]]&gt;=500,"C",Table1[[#This Row],[New_Sales]]&gt;=100,"D",Table1[[#This Row],[New_Sales]]&lt;100,"E")</f>
        <v>D</v>
      </c>
    </row>
    <row r="1161" spans="1:16">
      <c r="A1161" s="12">
        <v>1160</v>
      </c>
      <c r="B1161" s="12" t="s">
        <v>80</v>
      </c>
      <c r="C1161" s="12" t="s">
        <v>67</v>
      </c>
      <c r="D1161" s="12" t="s">
        <v>145</v>
      </c>
      <c r="E1161" s="12" t="s">
        <v>106</v>
      </c>
      <c r="F1161" s="12" t="s">
        <v>77</v>
      </c>
      <c r="G1161" s="12" t="str">
        <f>VLOOKUP(Table1[[#This Row],[Category]],Code!$C$2:$D$5,2,0)</f>
        <v>O-102</v>
      </c>
      <c r="H1161" s="12" t="s">
        <v>95</v>
      </c>
      <c r="I1161" s="12" t="s">
        <v>987</v>
      </c>
      <c r="J1161" s="12">
        <v>3</v>
      </c>
      <c r="K1161" s="12">
        <v>0</v>
      </c>
      <c r="L1161" s="13">
        <v>90.735000000000014</v>
      </c>
      <c r="M1161" s="12">
        <f>Table1[[#This Row],[Sales]]*Table1[[#This Row],[Discount]]</f>
        <v>0</v>
      </c>
      <c r="N1161" s="12">
        <v>362.94</v>
      </c>
      <c r="O1161" s="12">
        <f>Table1[[#This Row],[Quantity]]*$N$1</f>
        <v>450</v>
      </c>
      <c r="P1161" s="12" t="str" cm="1">
        <f t="array" ref="P1161">_xlfn.IFS(Table1[[#This Row],[New_Sales]]&gt;=2000,"A",Table1[[#This Row],[New_Sales]]&gt;=1000,"B",Table1[[#This Row],[New_Sales]]&gt;=500,"C",Table1[[#This Row],[New_Sales]]&gt;=100,"D",Table1[[#This Row],[New_Sales]]&lt;100,"E")</f>
        <v>D</v>
      </c>
    </row>
    <row r="1162" spans="1:16">
      <c r="A1162" s="12">
        <v>1161</v>
      </c>
      <c r="B1162" s="12" t="s">
        <v>80</v>
      </c>
      <c r="C1162" s="12" t="s">
        <v>67</v>
      </c>
      <c r="D1162" s="12" t="s">
        <v>145</v>
      </c>
      <c r="E1162" s="12" t="s">
        <v>106</v>
      </c>
      <c r="F1162" s="12" t="s">
        <v>77</v>
      </c>
      <c r="G1162" s="12" t="str">
        <f>VLOOKUP(Table1[[#This Row],[Category]],Code!$C$2:$D$5,2,0)</f>
        <v>O-102</v>
      </c>
      <c r="H1162" s="12" t="s">
        <v>93</v>
      </c>
      <c r="I1162" s="12" t="s">
        <v>178</v>
      </c>
      <c r="J1162" s="12">
        <v>2</v>
      </c>
      <c r="K1162" s="12">
        <v>0</v>
      </c>
      <c r="L1162" s="13">
        <v>5.77</v>
      </c>
      <c r="M1162" s="12">
        <f>Table1[[#This Row],[Sales]]*Table1[[#This Row],[Discount]]</f>
        <v>0</v>
      </c>
      <c r="N1162" s="12">
        <v>11.54</v>
      </c>
      <c r="O1162" s="12">
        <f>Table1[[#This Row],[Quantity]]*$N$1</f>
        <v>300</v>
      </c>
      <c r="P1162" s="12" t="str" cm="1">
        <f t="array" ref="P1162">_xlfn.IFS(Table1[[#This Row],[New_Sales]]&gt;=2000,"A",Table1[[#This Row],[New_Sales]]&gt;=1000,"B",Table1[[#This Row],[New_Sales]]&gt;=500,"C",Table1[[#This Row],[New_Sales]]&gt;=100,"D",Table1[[#This Row],[New_Sales]]&lt;100,"E")</f>
        <v>D</v>
      </c>
    </row>
    <row r="1163" spans="1:16">
      <c r="A1163" s="12">
        <v>1162</v>
      </c>
      <c r="B1163" s="12" t="s">
        <v>66</v>
      </c>
      <c r="C1163" s="12" t="s">
        <v>67</v>
      </c>
      <c r="D1163" s="12" t="s">
        <v>75</v>
      </c>
      <c r="E1163" s="12" t="s">
        <v>76</v>
      </c>
      <c r="F1163" s="12" t="s">
        <v>77</v>
      </c>
      <c r="G1163" s="12" t="str">
        <f>VLOOKUP(Table1[[#This Row],[Category]],Code!$C$2:$D$5,2,0)</f>
        <v>O-102</v>
      </c>
      <c r="H1163" s="12" t="s">
        <v>88</v>
      </c>
      <c r="I1163" s="12" t="s">
        <v>130</v>
      </c>
      <c r="J1163" s="12">
        <v>3</v>
      </c>
      <c r="K1163" s="12">
        <v>0</v>
      </c>
      <c r="L1163" s="13">
        <v>15.642599999999995</v>
      </c>
      <c r="M1163" s="12">
        <f>Table1[[#This Row],[Sales]]*Table1[[#This Row],[Discount]]</f>
        <v>0</v>
      </c>
      <c r="N1163" s="12">
        <v>53.94</v>
      </c>
      <c r="O1163" s="12">
        <f>Table1[[#This Row],[Quantity]]*$N$1</f>
        <v>450</v>
      </c>
      <c r="P1163" s="12" t="str" cm="1">
        <f t="array" ref="P1163">_xlfn.IFS(Table1[[#This Row],[New_Sales]]&gt;=2000,"A",Table1[[#This Row],[New_Sales]]&gt;=1000,"B",Table1[[#This Row],[New_Sales]]&gt;=500,"C",Table1[[#This Row],[New_Sales]]&gt;=100,"D",Table1[[#This Row],[New_Sales]]&lt;100,"E")</f>
        <v>D</v>
      </c>
    </row>
    <row r="1164" spans="1:16">
      <c r="A1164" s="12">
        <v>1163</v>
      </c>
      <c r="B1164" s="12" t="s">
        <v>80</v>
      </c>
      <c r="C1164" s="12" t="s">
        <v>104</v>
      </c>
      <c r="D1164" s="12" t="s">
        <v>158</v>
      </c>
      <c r="E1164" s="12" t="s">
        <v>120</v>
      </c>
      <c r="F1164" s="12" t="s">
        <v>90</v>
      </c>
      <c r="G1164" s="12" t="str">
        <f>VLOOKUP(Table1[[#This Row],[Category]],Code!$C$2:$D$5,2,0)</f>
        <v>T-103</v>
      </c>
      <c r="H1164" s="12" t="s">
        <v>91</v>
      </c>
      <c r="I1164" s="12" t="s">
        <v>988</v>
      </c>
      <c r="J1164" s="12">
        <v>1</v>
      </c>
      <c r="K1164" s="12">
        <v>0</v>
      </c>
      <c r="L1164" s="13">
        <v>4.5953999999999997</v>
      </c>
      <c r="M1164" s="12">
        <f>Table1[[#This Row],[Sales]]*Table1[[#This Row],[Discount]]</f>
        <v>0</v>
      </c>
      <c r="N1164" s="12">
        <v>9.99</v>
      </c>
      <c r="O1164" s="12">
        <f>Table1[[#This Row],[Quantity]]*$N$1</f>
        <v>150</v>
      </c>
      <c r="P1164" s="12" t="str" cm="1">
        <f t="array" ref="P1164">_xlfn.IFS(Table1[[#This Row],[New_Sales]]&gt;=2000,"A",Table1[[#This Row],[New_Sales]]&gt;=1000,"B",Table1[[#This Row],[New_Sales]]&gt;=500,"C",Table1[[#This Row],[New_Sales]]&gt;=100,"D",Table1[[#This Row],[New_Sales]]&lt;100,"E")</f>
        <v>D</v>
      </c>
    </row>
    <row r="1165" spans="1:16">
      <c r="A1165" s="12">
        <v>1164</v>
      </c>
      <c r="B1165" s="12" t="s">
        <v>80</v>
      </c>
      <c r="C1165" s="12" t="s">
        <v>104</v>
      </c>
      <c r="D1165" s="12" t="s">
        <v>158</v>
      </c>
      <c r="E1165" s="12" t="s">
        <v>120</v>
      </c>
      <c r="F1165" s="12" t="s">
        <v>77</v>
      </c>
      <c r="G1165" s="12" t="str">
        <f>VLOOKUP(Table1[[#This Row],[Category]],Code!$C$2:$D$5,2,0)</f>
        <v>O-102</v>
      </c>
      <c r="H1165" s="12" t="s">
        <v>93</v>
      </c>
      <c r="I1165" s="12" t="s">
        <v>395</v>
      </c>
      <c r="J1165" s="12">
        <v>3</v>
      </c>
      <c r="K1165" s="12">
        <v>0.2</v>
      </c>
      <c r="L1165" s="13">
        <v>40.872</v>
      </c>
      <c r="M1165" s="12">
        <f>Table1[[#This Row],[Sales]]*Table1[[#This Row],[Discount]]</f>
        <v>25.152000000000001</v>
      </c>
      <c r="N1165" s="12">
        <v>125.76</v>
      </c>
      <c r="O1165" s="12">
        <f>Table1[[#This Row],[Quantity]]*$N$1</f>
        <v>450</v>
      </c>
      <c r="P1165" s="12" t="str" cm="1">
        <f t="array" ref="P1165">_xlfn.IFS(Table1[[#This Row],[New_Sales]]&gt;=2000,"A",Table1[[#This Row],[New_Sales]]&gt;=1000,"B",Table1[[#This Row],[New_Sales]]&gt;=500,"C",Table1[[#This Row],[New_Sales]]&gt;=100,"D",Table1[[#This Row],[New_Sales]]&lt;100,"E")</f>
        <v>D</v>
      </c>
    </row>
    <row r="1166" spans="1:16">
      <c r="A1166" s="12">
        <v>1165</v>
      </c>
      <c r="B1166" s="12" t="s">
        <v>80</v>
      </c>
      <c r="C1166" s="12" t="s">
        <v>104</v>
      </c>
      <c r="D1166" s="12" t="s">
        <v>158</v>
      </c>
      <c r="E1166" s="12" t="s">
        <v>120</v>
      </c>
      <c r="F1166" s="12" t="s">
        <v>77</v>
      </c>
      <c r="G1166" s="12" t="str">
        <f>VLOOKUP(Table1[[#This Row],[Category]],Code!$C$2:$D$5,2,0)</f>
        <v>O-102</v>
      </c>
      <c r="H1166" s="12" t="s">
        <v>93</v>
      </c>
      <c r="I1166" s="12" t="s">
        <v>989</v>
      </c>
      <c r="J1166" s="12">
        <v>5</v>
      </c>
      <c r="K1166" s="12">
        <v>0.2</v>
      </c>
      <c r="L1166" s="13">
        <v>9.1785000000000014</v>
      </c>
      <c r="M1166" s="12">
        <f>Table1[[#This Row],[Sales]]*Table1[[#This Row],[Discount]]</f>
        <v>5.0640000000000001</v>
      </c>
      <c r="N1166" s="12">
        <v>25.32</v>
      </c>
      <c r="O1166" s="12">
        <f>Table1[[#This Row],[Quantity]]*$N$1</f>
        <v>750</v>
      </c>
      <c r="P1166" s="12" t="str" cm="1">
        <f t="array" ref="P1166">_xlfn.IFS(Table1[[#This Row],[New_Sales]]&gt;=2000,"A",Table1[[#This Row],[New_Sales]]&gt;=1000,"B",Table1[[#This Row],[New_Sales]]&gt;=500,"C",Table1[[#This Row],[New_Sales]]&gt;=100,"D",Table1[[#This Row],[New_Sales]]&lt;100,"E")</f>
        <v>C</v>
      </c>
    </row>
    <row r="1167" spans="1:16">
      <c r="A1167" s="12">
        <v>1166</v>
      </c>
      <c r="B1167" s="12" t="s">
        <v>80</v>
      </c>
      <c r="C1167" s="12" t="s">
        <v>67</v>
      </c>
      <c r="D1167" s="12" t="s">
        <v>148</v>
      </c>
      <c r="E1167" s="12" t="s">
        <v>106</v>
      </c>
      <c r="F1167" s="12" t="s">
        <v>77</v>
      </c>
      <c r="G1167" s="12" t="str">
        <f>VLOOKUP(Table1[[#This Row],[Category]],Code!$C$2:$D$5,2,0)</f>
        <v>O-102</v>
      </c>
      <c r="H1167" s="12" t="s">
        <v>93</v>
      </c>
      <c r="I1167" s="12" t="s">
        <v>807</v>
      </c>
      <c r="J1167" s="12">
        <v>4</v>
      </c>
      <c r="K1167" s="12">
        <v>0</v>
      </c>
      <c r="L1167" s="13">
        <v>21.059999999999995</v>
      </c>
      <c r="M1167" s="12">
        <f>Table1[[#This Row],[Sales]]*Table1[[#This Row],[Discount]]</f>
        <v>0</v>
      </c>
      <c r="N1167" s="12">
        <v>46.8</v>
      </c>
      <c r="O1167" s="12">
        <f>Table1[[#This Row],[Quantity]]*$N$1</f>
        <v>600</v>
      </c>
      <c r="P1167" s="12" t="str" cm="1">
        <f t="array" ref="P1167">_xlfn.IFS(Table1[[#This Row],[New_Sales]]&gt;=2000,"A",Table1[[#This Row],[New_Sales]]&gt;=1000,"B",Table1[[#This Row],[New_Sales]]&gt;=500,"C",Table1[[#This Row],[New_Sales]]&gt;=100,"D",Table1[[#This Row],[New_Sales]]&lt;100,"E")</f>
        <v>C</v>
      </c>
    </row>
    <row r="1168" spans="1:16">
      <c r="A1168" s="12">
        <v>1167</v>
      </c>
      <c r="B1168" s="12" t="s">
        <v>454</v>
      </c>
      <c r="C1168" s="12" t="s">
        <v>67</v>
      </c>
      <c r="D1168" s="12" t="s">
        <v>102</v>
      </c>
      <c r="E1168" s="12" t="s">
        <v>76</v>
      </c>
      <c r="F1168" s="12" t="s">
        <v>90</v>
      </c>
      <c r="G1168" s="12" t="str">
        <f>VLOOKUP(Table1[[#This Row],[Category]],Code!$C$2:$D$5,2,0)</f>
        <v>T-103</v>
      </c>
      <c r="H1168" s="12" t="s">
        <v>123</v>
      </c>
      <c r="I1168" s="12" t="s">
        <v>215</v>
      </c>
      <c r="J1168" s="12">
        <v>9</v>
      </c>
      <c r="K1168" s="12">
        <v>0</v>
      </c>
      <c r="L1168" s="13">
        <v>49.272299999999987</v>
      </c>
      <c r="M1168" s="12">
        <f>Table1[[#This Row],[Sales]]*Table1[[#This Row],[Discount]]</f>
        <v>0</v>
      </c>
      <c r="N1168" s="12">
        <v>447.93</v>
      </c>
      <c r="O1168" s="12">
        <f>Table1[[#This Row],[Quantity]]*$N$1</f>
        <v>1350</v>
      </c>
      <c r="P1168" s="12" t="str" cm="1">
        <f t="array" ref="P1168">_xlfn.IFS(Table1[[#This Row],[New_Sales]]&gt;=2000,"A",Table1[[#This Row],[New_Sales]]&gt;=1000,"B",Table1[[#This Row],[New_Sales]]&gt;=500,"C",Table1[[#This Row],[New_Sales]]&gt;=100,"D",Table1[[#This Row],[New_Sales]]&lt;100,"E")</f>
        <v>B</v>
      </c>
    </row>
    <row r="1169" spans="1:16">
      <c r="A1169" s="12">
        <v>1168</v>
      </c>
      <c r="B1169" s="12" t="s">
        <v>66</v>
      </c>
      <c r="C1169" s="12" t="s">
        <v>67</v>
      </c>
      <c r="D1169" s="12" t="s">
        <v>158</v>
      </c>
      <c r="E1169" s="12" t="s">
        <v>120</v>
      </c>
      <c r="F1169" s="12" t="s">
        <v>70</v>
      </c>
      <c r="G1169" s="12" t="str">
        <f>VLOOKUP(Table1[[#This Row],[Category]],Code!$C$2:$D$5,2,0)</f>
        <v>F-101</v>
      </c>
      <c r="H1169" s="12" t="s">
        <v>86</v>
      </c>
      <c r="I1169" s="12" t="s">
        <v>990</v>
      </c>
      <c r="J1169" s="12">
        <v>2</v>
      </c>
      <c r="K1169" s="12">
        <v>0</v>
      </c>
      <c r="L1169" s="13">
        <v>33.938800000000001</v>
      </c>
      <c r="M1169" s="12">
        <f>Table1[[#This Row],[Sales]]*Table1[[#This Row],[Discount]]</f>
        <v>0</v>
      </c>
      <c r="N1169" s="12">
        <v>109.48</v>
      </c>
      <c r="O1169" s="12">
        <f>Table1[[#This Row],[Quantity]]*$N$1</f>
        <v>300</v>
      </c>
      <c r="P1169" s="12" t="str" cm="1">
        <f t="array" ref="P1169">_xlfn.IFS(Table1[[#This Row],[New_Sales]]&gt;=2000,"A",Table1[[#This Row],[New_Sales]]&gt;=1000,"B",Table1[[#This Row],[New_Sales]]&gt;=500,"C",Table1[[#This Row],[New_Sales]]&gt;=100,"D",Table1[[#This Row],[New_Sales]]&lt;100,"E")</f>
        <v>D</v>
      </c>
    </row>
    <row r="1170" spans="1:16">
      <c r="A1170" s="12">
        <v>1169</v>
      </c>
      <c r="B1170" s="12" t="s">
        <v>66</v>
      </c>
      <c r="C1170" s="12" t="s">
        <v>67</v>
      </c>
      <c r="D1170" s="12" t="s">
        <v>158</v>
      </c>
      <c r="E1170" s="12" t="s">
        <v>120</v>
      </c>
      <c r="F1170" s="12" t="s">
        <v>77</v>
      </c>
      <c r="G1170" s="12" t="str">
        <f>VLOOKUP(Table1[[#This Row],[Category]],Code!$C$2:$D$5,2,0)</f>
        <v>O-102</v>
      </c>
      <c r="H1170" s="12" t="s">
        <v>84</v>
      </c>
      <c r="I1170" s="12" t="s">
        <v>183</v>
      </c>
      <c r="J1170" s="12">
        <v>3</v>
      </c>
      <c r="K1170" s="12">
        <v>0</v>
      </c>
      <c r="L1170" s="13">
        <v>0</v>
      </c>
      <c r="M1170" s="12">
        <f>Table1[[#This Row],[Sales]]*Table1[[#This Row],[Discount]]</f>
        <v>0</v>
      </c>
      <c r="N1170" s="12">
        <v>272.94</v>
      </c>
      <c r="O1170" s="12">
        <f>Table1[[#This Row],[Quantity]]*$N$1</f>
        <v>450</v>
      </c>
      <c r="P1170" s="12" t="str" cm="1">
        <f t="array" ref="P1170">_xlfn.IFS(Table1[[#This Row],[New_Sales]]&gt;=2000,"A",Table1[[#This Row],[New_Sales]]&gt;=1000,"B",Table1[[#This Row],[New_Sales]]&gt;=500,"C",Table1[[#This Row],[New_Sales]]&gt;=100,"D",Table1[[#This Row],[New_Sales]]&lt;100,"E")</f>
        <v>D</v>
      </c>
    </row>
    <row r="1171" spans="1:16">
      <c r="A1171" s="12">
        <v>1170</v>
      </c>
      <c r="B1171" s="12" t="s">
        <v>66</v>
      </c>
      <c r="C1171" s="12" t="s">
        <v>67</v>
      </c>
      <c r="D1171" s="12" t="s">
        <v>158</v>
      </c>
      <c r="E1171" s="12" t="s">
        <v>120</v>
      </c>
      <c r="F1171" s="12" t="s">
        <v>77</v>
      </c>
      <c r="G1171" s="12" t="str">
        <f>VLOOKUP(Table1[[#This Row],[Category]],Code!$C$2:$D$5,2,0)</f>
        <v>O-102</v>
      </c>
      <c r="H1171" s="12" t="s">
        <v>100</v>
      </c>
      <c r="I1171" s="12" t="s">
        <v>991</v>
      </c>
      <c r="J1171" s="12">
        <v>3</v>
      </c>
      <c r="K1171" s="12">
        <v>0</v>
      </c>
      <c r="L1171" s="13">
        <v>9.3312000000000008</v>
      </c>
      <c r="M1171" s="12">
        <f>Table1[[#This Row],[Sales]]*Table1[[#This Row],[Discount]]</f>
        <v>0</v>
      </c>
      <c r="N1171" s="12">
        <v>19.440000000000001</v>
      </c>
      <c r="O1171" s="12">
        <f>Table1[[#This Row],[Quantity]]*$N$1</f>
        <v>450</v>
      </c>
      <c r="P1171" s="12" t="str" cm="1">
        <f t="array" ref="P1171">_xlfn.IFS(Table1[[#This Row],[New_Sales]]&gt;=2000,"A",Table1[[#This Row],[New_Sales]]&gt;=1000,"B",Table1[[#This Row],[New_Sales]]&gt;=500,"C",Table1[[#This Row],[New_Sales]]&gt;=100,"D",Table1[[#This Row],[New_Sales]]&lt;100,"E")</f>
        <v>D</v>
      </c>
    </row>
    <row r="1172" spans="1:16">
      <c r="A1172" s="12">
        <v>1171</v>
      </c>
      <c r="B1172" s="12" t="s">
        <v>66</v>
      </c>
      <c r="C1172" s="12" t="s">
        <v>67</v>
      </c>
      <c r="D1172" s="12" t="s">
        <v>158</v>
      </c>
      <c r="E1172" s="12" t="s">
        <v>120</v>
      </c>
      <c r="F1172" s="12" t="s">
        <v>77</v>
      </c>
      <c r="G1172" s="12" t="str">
        <f>VLOOKUP(Table1[[#This Row],[Category]],Code!$C$2:$D$5,2,0)</f>
        <v>O-102</v>
      </c>
      <c r="H1172" s="12" t="s">
        <v>84</v>
      </c>
      <c r="I1172" s="12" t="s">
        <v>992</v>
      </c>
      <c r="J1172" s="12">
        <v>4</v>
      </c>
      <c r="K1172" s="12">
        <v>0</v>
      </c>
      <c r="L1172" s="13">
        <v>8.299199999999999</v>
      </c>
      <c r="M1172" s="12">
        <f>Table1[[#This Row],[Sales]]*Table1[[#This Row],[Discount]]</f>
        <v>0</v>
      </c>
      <c r="N1172" s="12">
        <v>31.92</v>
      </c>
      <c r="O1172" s="12">
        <f>Table1[[#This Row],[Quantity]]*$N$1</f>
        <v>600</v>
      </c>
      <c r="P1172" s="12" t="str" cm="1">
        <f t="array" ref="P1172">_xlfn.IFS(Table1[[#This Row],[New_Sales]]&gt;=2000,"A",Table1[[#This Row],[New_Sales]]&gt;=1000,"B",Table1[[#This Row],[New_Sales]]&gt;=500,"C",Table1[[#This Row],[New_Sales]]&gt;=100,"D",Table1[[#This Row],[New_Sales]]&lt;100,"E")</f>
        <v>C</v>
      </c>
    </row>
    <row r="1173" spans="1:16">
      <c r="A1173" s="12">
        <v>1172</v>
      </c>
      <c r="B1173" s="12" t="s">
        <v>80</v>
      </c>
      <c r="C1173" s="12" t="s">
        <v>67</v>
      </c>
      <c r="D1173" s="12" t="s">
        <v>148</v>
      </c>
      <c r="E1173" s="12" t="s">
        <v>106</v>
      </c>
      <c r="F1173" s="12" t="s">
        <v>77</v>
      </c>
      <c r="G1173" s="12" t="str">
        <f>VLOOKUP(Table1[[#This Row],[Category]],Code!$C$2:$D$5,2,0)</f>
        <v>O-102</v>
      </c>
      <c r="H1173" s="12" t="s">
        <v>100</v>
      </c>
      <c r="I1173" s="12" t="s">
        <v>993</v>
      </c>
      <c r="J1173" s="12">
        <v>2</v>
      </c>
      <c r="K1173" s="12">
        <v>0</v>
      </c>
      <c r="L1173" s="13">
        <v>10.7424</v>
      </c>
      <c r="M1173" s="12">
        <f>Table1[[#This Row],[Sales]]*Table1[[#This Row],[Discount]]</f>
        <v>0</v>
      </c>
      <c r="N1173" s="12">
        <v>22.38</v>
      </c>
      <c r="O1173" s="12">
        <f>Table1[[#This Row],[Quantity]]*$N$1</f>
        <v>300</v>
      </c>
      <c r="P1173" s="12" t="str" cm="1">
        <f t="array" ref="P1173">_xlfn.IFS(Table1[[#This Row],[New_Sales]]&gt;=2000,"A",Table1[[#This Row],[New_Sales]]&gt;=1000,"B",Table1[[#This Row],[New_Sales]]&gt;=500,"C",Table1[[#This Row],[New_Sales]]&gt;=100,"D",Table1[[#This Row],[New_Sales]]&lt;100,"E")</f>
        <v>D</v>
      </c>
    </row>
    <row r="1174" spans="1:16">
      <c r="A1174" s="12">
        <v>1173</v>
      </c>
      <c r="B1174" s="12" t="s">
        <v>80</v>
      </c>
      <c r="C1174" s="12" t="s">
        <v>67</v>
      </c>
      <c r="D1174" s="12" t="s">
        <v>75</v>
      </c>
      <c r="E1174" s="12" t="s">
        <v>76</v>
      </c>
      <c r="F1174" s="12" t="s">
        <v>77</v>
      </c>
      <c r="G1174" s="12" t="str">
        <f>VLOOKUP(Table1[[#This Row],[Category]],Code!$C$2:$D$5,2,0)</f>
        <v>O-102</v>
      </c>
      <c r="H1174" s="12" t="s">
        <v>93</v>
      </c>
      <c r="I1174" s="12" t="s">
        <v>994</v>
      </c>
      <c r="J1174" s="12">
        <v>5</v>
      </c>
      <c r="K1174" s="12">
        <v>0.2</v>
      </c>
      <c r="L1174" s="13">
        <v>5.5754999999999999</v>
      </c>
      <c r="M1174" s="12">
        <f>Table1[[#This Row],[Sales]]*Table1[[#This Row],[Discount]]</f>
        <v>3.3040000000000007</v>
      </c>
      <c r="N1174" s="12">
        <v>16.520000000000003</v>
      </c>
      <c r="O1174" s="12">
        <f>Table1[[#This Row],[Quantity]]*$N$1</f>
        <v>750</v>
      </c>
      <c r="P1174" s="12" t="str" cm="1">
        <f t="array" ref="P1174">_xlfn.IFS(Table1[[#This Row],[New_Sales]]&gt;=2000,"A",Table1[[#This Row],[New_Sales]]&gt;=1000,"B",Table1[[#This Row],[New_Sales]]&gt;=500,"C",Table1[[#This Row],[New_Sales]]&gt;=100,"D",Table1[[#This Row],[New_Sales]]&lt;100,"E")</f>
        <v>C</v>
      </c>
    </row>
    <row r="1175" spans="1:16">
      <c r="A1175" s="12">
        <v>1174</v>
      </c>
      <c r="B1175" s="12" t="s">
        <v>80</v>
      </c>
      <c r="C1175" s="12" t="s">
        <v>67</v>
      </c>
      <c r="D1175" s="12" t="s">
        <v>141</v>
      </c>
      <c r="E1175" s="12" t="s">
        <v>106</v>
      </c>
      <c r="F1175" s="12" t="s">
        <v>77</v>
      </c>
      <c r="G1175" s="12" t="str">
        <f>VLOOKUP(Table1[[#This Row],[Category]],Code!$C$2:$D$5,2,0)</f>
        <v>O-102</v>
      </c>
      <c r="H1175" s="12" t="s">
        <v>93</v>
      </c>
      <c r="I1175" s="12" t="s">
        <v>759</v>
      </c>
      <c r="J1175" s="12">
        <v>4</v>
      </c>
      <c r="K1175" s="12">
        <v>0.8</v>
      </c>
      <c r="L1175" s="13">
        <v>-7.7640000000000011</v>
      </c>
      <c r="M1175" s="12">
        <f>Table1[[#This Row],[Sales]]*Table1[[#This Row],[Discount]]</f>
        <v>4.1407999999999987</v>
      </c>
      <c r="N1175" s="12">
        <v>5.1759999999999984</v>
      </c>
      <c r="O1175" s="12">
        <f>Table1[[#This Row],[Quantity]]*$N$1</f>
        <v>600</v>
      </c>
      <c r="P1175" s="12" t="str" cm="1">
        <f t="array" ref="P1175">_xlfn.IFS(Table1[[#This Row],[New_Sales]]&gt;=2000,"A",Table1[[#This Row],[New_Sales]]&gt;=1000,"B",Table1[[#This Row],[New_Sales]]&gt;=500,"C",Table1[[#This Row],[New_Sales]]&gt;=100,"D",Table1[[#This Row],[New_Sales]]&lt;100,"E")</f>
        <v>C</v>
      </c>
    </row>
    <row r="1176" spans="1:16">
      <c r="A1176" s="12">
        <v>1175</v>
      </c>
      <c r="B1176" s="12" t="s">
        <v>134</v>
      </c>
      <c r="C1176" s="12" t="s">
        <v>74</v>
      </c>
      <c r="D1176" s="12" t="s">
        <v>158</v>
      </c>
      <c r="E1176" s="12" t="s">
        <v>120</v>
      </c>
      <c r="F1176" s="12" t="s">
        <v>77</v>
      </c>
      <c r="G1176" s="12" t="str">
        <f>VLOOKUP(Table1[[#This Row],[Category]],Code!$C$2:$D$5,2,0)</f>
        <v>O-102</v>
      </c>
      <c r="H1176" s="12" t="s">
        <v>93</v>
      </c>
      <c r="I1176" s="12" t="s">
        <v>995</v>
      </c>
      <c r="J1176" s="12">
        <v>6</v>
      </c>
      <c r="K1176" s="12">
        <v>0.2</v>
      </c>
      <c r="L1176" s="13">
        <v>16.2864</v>
      </c>
      <c r="M1176" s="12">
        <f>Table1[[#This Row],[Sales]]*Table1[[#This Row],[Discount]]</f>
        <v>10.022400000000001</v>
      </c>
      <c r="N1176" s="12">
        <v>50.112000000000002</v>
      </c>
      <c r="O1176" s="12">
        <f>Table1[[#This Row],[Quantity]]*$N$1</f>
        <v>900</v>
      </c>
      <c r="P1176" s="12" t="str" cm="1">
        <f t="array" ref="P1176">_xlfn.IFS(Table1[[#This Row],[New_Sales]]&gt;=2000,"A",Table1[[#This Row],[New_Sales]]&gt;=1000,"B",Table1[[#This Row],[New_Sales]]&gt;=500,"C",Table1[[#This Row],[New_Sales]]&gt;=100,"D",Table1[[#This Row],[New_Sales]]&lt;100,"E")</f>
        <v>C</v>
      </c>
    </row>
    <row r="1177" spans="1:16">
      <c r="A1177" s="12">
        <v>1176</v>
      </c>
      <c r="B1177" s="12" t="s">
        <v>80</v>
      </c>
      <c r="C1177" s="12" t="s">
        <v>104</v>
      </c>
      <c r="D1177" s="12" t="s">
        <v>827</v>
      </c>
      <c r="E1177" s="12" t="s">
        <v>120</v>
      </c>
      <c r="F1177" s="12" t="s">
        <v>77</v>
      </c>
      <c r="G1177" s="12" t="str">
        <f>VLOOKUP(Table1[[#This Row],[Category]],Code!$C$2:$D$5,2,0)</f>
        <v>O-102</v>
      </c>
      <c r="H1177" s="12" t="s">
        <v>251</v>
      </c>
      <c r="I1177" s="12" t="s">
        <v>794</v>
      </c>
      <c r="J1177" s="12">
        <v>3</v>
      </c>
      <c r="K1177" s="12">
        <v>0</v>
      </c>
      <c r="L1177" s="13">
        <v>8.0996999999999986</v>
      </c>
      <c r="M1177" s="12">
        <f>Table1[[#This Row],[Sales]]*Table1[[#This Row],[Discount]]</f>
        <v>0</v>
      </c>
      <c r="N1177" s="12">
        <v>27.93</v>
      </c>
      <c r="O1177" s="12">
        <f>Table1[[#This Row],[Quantity]]*$N$1</f>
        <v>450</v>
      </c>
      <c r="P1177" s="12" t="str" cm="1">
        <f t="array" ref="P1177">_xlfn.IFS(Table1[[#This Row],[New_Sales]]&gt;=2000,"A",Table1[[#This Row],[New_Sales]]&gt;=1000,"B",Table1[[#This Row],[New_Sales]]&gt;=500,"C",Table1[[#This Row],[New_Sales]]&gt;=100,"D",Table1[[#This Row],[New_Sales]]&lt;100,"E")</f>
        <v>D</v>
      </c>
    </row>
    <row r="1178" spans="1:16">
      <c r="A1178" s="12">
        <v>1177</v>
      </c>
      <c r="B1178" s="12" t="s">
        <v>66</v>
      </c>
      <c r="C1178" s="12" t="s">
        <v>104</v>
      </c>
      <c r="D1178" s="12" t="s">
        <v>75</v>
      </c>
      <c r="E1178" s="12" t="s">
        <v>76</v>
      </c>
      <c r="F1178" s="12" t="s">
        <v>77</v>
      </c>
      <c r="G1178" s="12" t="str">
        <f>VLOOKUP(Table1[[#This Row],[Category]],Code!$C$2:$D$5,2,0)</f>
        <v>O-102</v>
      </c>
      <c r="H1178" s="12" t="s">
        <v>78</v>
      </c>
      <c r="I1178" s="12" t="s">
        <v>996</v>
      </c>
      <c r="J1178" s="12">
        <v>4</v>
      </c>
      <c r="K1178" s="12">
        <v>0</v>
      </c>
      <c r="L1178" s="13">
        <v>5.4332000000000003</v>
      </c>
      <c r="M1178" s="12">
        <f>Table1[[#This Row],[Sales]]*Table1[[#This Row],[Discount]]</f>
        <v>0</v>
      </c>
      <c r="N1178" s="12">
        <v>11.56</v>
      </c>
      <c r="O1178" s="12">
        <f>Table1[[#This Row],[Quantity]]*$N$1</f>
        <v>600</v>
      </c>
      <c r="P1178" s="12" t="str" cm="1">
        <f t="array" ref="P1178">_xlfn.IFS(Table1[[#This Row],[New_Sales]]&gt;=2000,"A",Table1[[#This Row],[New_Sales]]&gt;=1000,"B",Table1[[#This Row],[New_Sales]]&gt;=500,"C",Table1[[#This Row],[New_Sales]]&gt;=100,"D",Table1[[#This Row],[New_Sales]]&lt;100,"E")</f>
        <v>C</v>
      </c>
    </row>
    <row r="1179" spans="1:16">
      <c r="A1179" s="12">
        <v>1178</v>
      </c>
      <c r="B1179" s="12" t="s">
        <v>80</v>
      </c>
      <c r="C1179" s="12" t="s">
        <v>67</v>
      </c>
      <c r="D1179" s="12" t="s">
        <v>836</v>
      </c>
      <c r="E1179" s="12" t="s">
        <v>120</v>
      </c>
      <c r="F1179" s="12" t="s">
        <v>70</v>
      </c>
      <c r="G1179" s="12" t="str">
        <f>VLOOKUP(Table1[[#This Row],[Category]],Code!$C$2:$D$5,2,0)</f>
        <v>F-101</v>
      </c>
      <c r="H1179" s="12" t="s">
        <v>72</v>
      </c>
      <c r="I1179" s="12" t="s">
        <v>997</v>
      </c>
      <c r="J1179" s="12">
        <v>2</v>
      </c>
      <c r="K1179" s="12">
        <v>0</v>
      </c>
      <c r="L1179" s="13">
        <v>51.749999999999986</v>
      </c>
      <c r="M1179" s="12">
        <f>Table1[[#This Row],[Sales]]*Table1[[#This Row],[Discount]]</f>
        <v>0</v>
      </c>
      <c r="N1179" s="12">
        <v>172.5</v>
      </c>
      <c r="O1179" s="12">
        <f>Table1[[#This Row],[Quantity]]*$N$1</f>
        <v>300</v>
      </c>
      <c r="P1179" s="12" t="str" cm="1">
        <f t="array" ref="P1179">_xlfn.IFS(Table1[[#This Row],[New_Sales]]&gt;=2000,"A",Table1[[#This Row],[New_Sales]]&gt;=1000,"B",Table1[[#This Row],[New_Sales]]&gt;=500,"C",Table1[[#This Row],[New_Sales]]&gt;=100,"D",Table1[[#This Row],[New_Sales]]&lt;100,"E")</f>
        <v>D</v>
      </c>
    </row>
    <row r="1180" spans="1:16">
      <c r="A1180" s="12">
        <v>1179</v>
      </c>
      <c r="B1180" s="12" t="s">
        <v>80</v>
      </c>
      <c r="C1180" s="12" t="s">
        <v>67</v>
      </c>
      <c r="D1180" s="12" t="s">
        <v>836</v>
      </c>
      <c r="E1180" s="12" t="s">
        <v>120</v>
      </c>
      <c r="F1180" s="12" t="s">
        <v>90</v>
      </c>
      <c r="G1180" s="12" t="str">
        <f>VLOOKUP(Table1[[#This Row],[Category]],Code!$C$2:$D$5,2,0)</f>
        <v>T-103</v>
      </c>
      <c r="H1180" s="12" t="s">
        <v>91</v>
      </c>
      <c r="I1180" s="12" t="s">
        <v>283</v>
      </c>
      <c r="J1180" s="12">
        <v>3</v>
      </c>
      <c r="K1180" s="12">
        <v>0</v>
      </c>
      <c r="L1180" s="13">
        <v>44.992500000000007</v>
      </c>
      <c r="M1180" s="12">
        <f>Table1[[#This Row],[Sales]]*Table1[[#This Row],[Discount]]</f>
        <v>0</v>
      </c>
      <c r="N1180" s="12">
        <v>179.97</v>
      </c>
      <c r="O1180" s="12">
        <f>Table1[[#This Row],[Quantity]]*$N$1</f>
        <v>450</v>
      </c>
      <c r="P1180" s="12" t="str" cm="1">
        <f t="array" ref="P1180">_xlfn.IFS(Table1[[#This Row],[New_Sales]]&gt;=2000,"A",Table1[[#This Row],[New_Sales]]&gt;=1000,"B",Table1[[#This Row],[New_Sales]]&gt;=500,"C",Table1[[#This Row],[New_Sales]]&gt;=100,"D",Table1[[#This Row],[New_Sales]]&lt;100,"E")</f>
        <v>D</v>
      </c>
    </row>
    <row r="1181" spans="1:16">
      <c r="A1181" s="12">
        <v>1180</v>
      </c>
      <c r="B1181" s="12" t="s">
        <v>66</v>
      </c>
      <c r="C1181" s="12" t="s">
        <v>104</v>
      </c>
      <c r="D1181" s="12" t="s">
        <v>105</v>
      </c>
      <c r="E1181" s="12" t="s">
        <v>106</v>
      </c>
      <c r="F1181" s="12" t="s">
        <v>90</v>
      </c>
      <c r="G1181" s="12" t="str">
        <f>VLOOKUP(Table1[[#This Row],[Category]],Code!$C$2:$D$5,2,0)</f>
        <v>T-103</v>
      </c>
      <c r="H1181" s="12" t="s">
        <v>123</v>
      </c>
      <c r="I1181" s="12" t="s">
        <v>753</v>
      </c>
      <c r="J1181" s="12">
        <v>3</v>
      </c>
      <c r="K1181" s="12">
        <v>0.2</v>
      </c>
      <c r="L1181" s="13">
        <v>64.674000000000007</v>
      </c>
      <c r="M1181" s="12">
        <f>Table1[[#This Row],[Sales]]*Table1[[#This Row],[Discount]]</f>
        <v>51.739200000000011</v>
      </c>
      <c r="N1181" s="12">
        <v>258.69600000000003</v>
      </c>
      <c r="O1181" s="12">
        <f>Table1[[#This Row],[Quantity]]*$N$1</f>
        <v>450</v>
      </c>
      <c r="P1181" s="12" t="str" cm="1">
        <f t="array" ref="P1181">_xlfn.IFS(Table1[[#This Row],[New_Sales]]&gt;=2000,"A",Table1[[#This Row],[New_Sales]]&gt;=1000,"B",Table1[[#This Row],[New_Sales]]&gt;=500,"C",Table1[[#This Row],[New_Sales]]&gt;=100,"D",Table1[[#This Row],[New_Sales]]&lt;100,"E")</f>
        <v>D</v>
      </c>
    </row>
    <row r="1182" spans="1:16">
      <c r="A1182" s="12">
        <v>1181</v>
      </c>
      <c r="B1182" s="12" t="s">
        <v>80</v>
      </c>
      <c r="C1182" s="12" t="s">
        <v>67</v>
      </c>
      <c r="D1182" s="12" t="s">
        <v>309</v>
      </c>
      <c r="E1182" s="12" t="s">
        <v>120</v>
      </c>
      <c r="F1182" s="12" t="s">
        <v>90</v>
      </c>
      <c r="G1182" s="12" t="str">
        <f>VLOOKUP(Table1[[#This Row],[Category]],Code!$C$2:$D$5,2,0)</f>
        <v>T-103</v>
      </c>
      <c r="H1182" s="12" t="s">
        <v>91</v>
      </c>
      <c r="I1182" s="12" t="s">
        <v>998</v>
      </c>
      <c r="J1182" s="12">
        <v>7</v>
      </c>
      <c r="K1182" s="12">
        <v>0</v>
      </c>
      <c r="L1182" s="13">
        <v>357.19110000000001</v>
      </c>
      <c r="M1182" s="12">
        <f>Table1[[#This Row],[Sales]]*Table1[[#This Row],[Discount]]</f>
        <v>0</v>
      </c>
      <c r="N1182" s="12">
        <v>1322.93</v>
      </c>
      <c r="O1182" s="12">
        <f>Table1[[#This Row],[Quantity]]*$N$1</f>
        <v>1050</v>
      </c>
      <c r="P1182" s="12" t="str" cm="1">
        <f t="array" ref="P1182">_xlfn.IFS(Table1[[#This Row],[New_Sales]]&gt;=2000,"A",Table1[[#This Row],[New_Sales]]&gt;=1000,"B",Table1[[#This Row],[New_Sales]]&gt;=500,"C",Table1[[#This Row],[New_Sales]]&gt;=100,"D",Table1[[#This Row],[New_Sales]]&lt;100,"E")</f>
        <v>B</v>
      </c>
    </row>
    <row r="1183" spans="1:16">
      <c r="A1183" s="12">
        <v>1182</v>
      </c>
      <c r="B1183" s="12" t="s">
        <v>80</v>
      </c>
      <c r="C1183" s="12" t="s">
        <v>67</v>
      </c>
      <c r="D1183" s="12" t="s">
        <v>309</v>
      </c>
      <c r="E1183" s="12" t="s">
        <v>120</v>
      </c>
      <c r="F1183" s="12" t="s">
        <v>77</v>
      </c>
      <c r="G1183" s="12" t="str">
        <f>VLOOKUP(Table1[[#This Row],[Category]],Code!$C$2:$D$5,2,0)</f>
        <v>O-102</v>
      </c>
      <c r="H1183" s="12" t="s">
        <v>88</v>
      </c>
      <c r="I1183" s="12" t="s">
        <v>999</v>
      </c>
      <c r="J1183" s="12">
        <v>2</v>
      </c>
      <c r="K1183" s="12">
        <v>0</v>
      </c>
      <c r="L1183" s="13">
        <v>1.0903999999999998</v>
      </c>
      <c r="M1183" s="12">
        <f>Table1[[#This Row],[Sales]]*Table1[[#This Row],[Discount]]</f>
        <v>0</v>
      </c>
      <c r="N1183" s="12">
        <v>3.76</v>
      </c>
      <c r="O1183" s="12">
        <f>Table1[[#This Row],[Quantity]]*$N$1</f>
        <v>300</v>
      </c>
      <c r="P1183" s="12" t="str" cm="1">
        <f t="array" ref="P1183">_xlfn.IFS(Table1[[#This Row],[New_Sales]]&gt;=2000,"A",Table1[[#This Row],[New_Sales]]&gt;=1000,"B",Table1[[#This Row],[New_Sales]]&gt;=500,"C",Table1[[#This Row],[New_Sales]]&gt;=100,"D",Table1[[#This Row],[New_Sales]]&lt;100,"E")</f>
        <v>D</v>
      </c>
    </row>
    <row r="1184" spans="1:16">
      <c r="A1184" s="12">
        <v>1183</v>
      </c>
      <c r="B1184" s="12" t="s">
        <v>134</v>
      </c>
      <c r="C1184" s="12" t="s">
        <v>67</v>
      </c>
      <c r="D1184" s="12" t="s">
        <v>99</v>
      </c>
      <c r="E1184" s="12" t="s">
        <v>69</v>
      </c>
      <c r="F1184" s="12" t="s">
        <v>77</v>
      </c>
      <c r="G1184" s="12" t="str">
        <f>VLOOKUP(Table1[[#This Row],[Category]],Code!$C$2:$D$5,2,0)</f>
        <v>O-102</v>
      </c>
      <c r="H1184" s="12" t="s">
        <v>128</v>
      </c>
      <c r="I1184" s="12" t="s">
        <v>230</v>
      </c>
      <c r="J1184" s="12">
        <v>1</v>
      </c>
      <c r="K1184" s="12">
        <v>0.2</v>
      </c>
      <c r="L1184" s="13">
        <v>7.3385999999999996</v>
      </c>
      <c r="M1184" s="12">
        <f>Table1[[#This Row],[Sales]]*Table1[[#This Row],[Discount]]</f>
        <v>4.3487999999999998</v>
      </c>
      <c r="N1184" s="12">
        <v>21.744</v>
      </c>
      <c r="O1184" s="12">
        <f>Table1[[#This Row],[Quantity]]*$N$1</f>
        <v>150</v>
      </c>
      <c r="P1184" s="12" t="str" cm="1">
        <f t="array" ref="P1184">_xlfn.IFS(Table1[[#This Row],[New_Sales]]&gt;=2000,"A",Table1[[#This Row],[New_Sales]]&gt;=1000,"B",Table1[[#This Row],[New_Sales]]&gt;=500,"C",Table1[[#This Row],[New_Sales]]&gt;=100,"D",Table1[[#This Row],[New_Sales]]&lt;100,"E")</f>
        <v>D</v>
      </c>
    </row>
    <row r="1185" spans="1:16">
      <c r="A1185" s="12">
        <v>1184</v>
      </c>
      <c r="B1185" s="12" t="s">
        <v>134</v>
      </c>
      <c r="C1185" s="12" t="s">
        <v>67</v>
      </c>
      <c r="D1185" s="12" t="s">
        <v>99</v>
      </c>
      <c r="E1185" s="12" t="s">
        <v>69</v>
      </c>
      <c r="F1185" s="12" t="s">
        <v>90</v>
      </c>
      <c r="G1185" s="12" t="str">
        <f>VLOOKUP(Table1[[#This Row],[Category]],Code!$C$2:$D$5,2,0)</f>
        <v>T-103</v>
      </c>
      <c r="H1185" s="12" t="s">
        <v>91</v>
      </c>
      <c r="I1185" s="12" t="s">
        <v>1000</v>
      </c>
      <c r="J1185" s="12">
        <v>5</v>
      </c>
      <c r="K1185" s="12">
        <v>0.2</v>
      </c>
      <c r="L1185" s="13">
        <v>0.69300000000000006</v>
      </c>
      <c r="M1185" s="12">
        <f>Table1[[#This Row],[Sales]]*Table1[[#This Row],[Discount]]</f>
        <v>1.5840000000000001</v>
      </c>
      <c r="N1185" s="12">
        <v>7.92</v>
      </c>
      <c r="O1185" s="12">
        <f>Table1[[#This Row],[Quantity]]*$N$1</f>
        <v>750</v>
      </c>
      <c r="P1185" s="12" t="str" cm="1">
        <f t="array" ref="P1185">_xlfn.IFS(Table1[[#This Row],[New_Sales]]&gt;=2000,"A",Table1[[#This Row],[New_Sales]]&gt;=1000,"B",Table1[[#This Row],[New_Sales]]&gt;=500,"C",Table1[[#This Row],[New_Sales]]&gt;=100,"D",Table1[[#This Row],[New_Sales]]&lt;100,"E")</f>
        <v>C</v>
      </c>
    </row>
    <row r="1186" spans="1:16">
      <c r="A1186" s="12">
        <v>1185</v>
      </c>
      <c r="B1186" s="12" t="s">
        <v>80</v>
      </c>
      <c r="C1186" s="12" t="s">
        <v>74</v>
      </c>
      <c r="D1186" s="12" t="s">
        <v>102</v>
      </c>
      <c r="E1186" s="12" t="s">
        <v>76</v>
      </c>
      <c r="F1186" s="12" t="s">
        <v>77</v>
      </c>
      <c r="G1186" s="12" t="str">
        <f>VLOOKUP(Table1[[#This Row],[Category]],Code!$C$2:$D$5,2,0)</f>
        <v>O-102</v>
      </c>
      <c r="H1186" s="12" t="s">
        <v>93</v>
      </c>
      <c r="I1186" s="12" t="s">
        <v>1001</v>
      </c>
      <c r="J1186" s="12">
        <v>7</v>
      </c>
      <c r="K1186" s="12">
        <v>0.2</v>
      </c>
      <c r="L1186" s="13">
        <v>4.2335999999999991</v>
      </c>
      <c r="M1186" s="12">
        <f>Table1[[#This Row],[Sales]]*Table1[[#This Row],[Discount]]</f>
        <v>2.4192000000000005</v>
      </c>
      <c r="N1186" s="12">
        <v>12.096000000000002</v>
      </c>
      <c r="O1186" s="12">
        <f>Table1[[#This Row],[Quantity]]*$N$1</f>
        <v>1050</v>
      </c>
      <c r="P1186" s="12" t="str" cm="1">
        <f t="array" ref="P1186">_xlfn.IFS(Table1[[#This Row],[New_Sales]]&gt;=2000,"A",Table1[[#This Row],[New_Sales]]&gt;=1000,"B",Table1[[#This Row],[New_Sales]]&gt;=500,"C",Table1[[#This Row],[New_Sales]]&gt;=100,"D",Table1[[#This Row],[New_Sales]]&lt;100,"E")</f>
        <v>B</v>
      </c>
    </row>
    <row r="1187" spans="1:16">
      <c r="A1187" s="12">
        <v>1186</v>
      </c>
      <c r="B1187" s="12" t="s">
        <v>80</v>
      </c>
      <c r="C1187" s="12" t="s">
        <v>74</v>
      </c>
      <c r="D1187" s="12" t="s">
        <v>102</v>
      </c>
      <c r="E1187" s="12" t="s">
        <v>76</v>
      </c>
      <c r="F1187" s="12" t="s">
        <v>77</v>
      </c>
      <c r="G1187" s="12" t="str">
        <f>VLOOKUP(Table1[[#This Row],[Category]],Code!$C$2:$D$5,2,0)</f>
        <v>O-102</v>
      </c>
      <c r="H1187" s="12" t="s">
        <v>84</v>
      </c>
      <c r="I1187" s="12" t="s">
        <v>1002</v>
      </c>
      <c r="J1187" s="12">
        <v>6</v>
      </c>
      <c r="K1187" s="12">
        <v>0</v>
      </c>
      <c r="L1187" s="13">
        <v>9.7176000000000329</v>
      </c>
      <c r="M1187" s="12">
        <f>Table1[[#This Row],[Sales]]*Table1[[#This Row],[Discount]]</f>
        <v>0</v>
      </c>
      <c r="N1187" s="12">
        <v>485.88</v>
      </c>
      <c r="O1187" s="12">
        <f>Table1[[#This Row],[Quantity]]*$N$1</f>
        <v>900</v>
      </c>
      <c r="P1187" s="12" t="str" cm="1">
        <f t="array" ref="P1187">_xlfn.IFS(Table1[[#This Row],[New_Sales]]&gt;=2000,"A",Table1[[#This Row],[New_Sales]]&gt;=1000,"B",Table1[[#This Row],[New_Sales]]&gt;=500,"C",Table1[[#This Row],[New_Sales]]&gt;=100,"D",Table1[[#This Row],[New_Sales]]&lt;100,"E")</f>
        <v>C</v>
      </c>
    </row>
    <row r="1188" spans="1:16">
      <c r="A1188" s="12">
        <v>1187</v>
      </c>
      <c r="B1188" s="12" t="s">
        <v>80</v>
      </c>
      <c r="C1188" s="12" t="s">
        <v>74</v>
      </c>
      <c r="D1188" s="12" t="s">
        <v>102</v>
      </c>
      <c r="E1188" s="12" t="s">
        <v>76</v>
      </c>
      <c r="F1188" s="12" t="s">
        <v>77</v>
      </c>
      <c r="G1188" s="12" t="str">
        <f>VLOOKUP(Table1[[#This Row],[Category]],Code!$C$2:$D$5,2,0)</f>
        <v>O-102</v>
      </c>
      <c r="H1188" s="12" t="s">
        <v>100</v>
      </c>
      <c r="I1188" s="12" t="s">
        <v>719</v>
      </c>
      <c r="J1188" s="12">
        <v>4</v>
      </c>
      <c r="K1188" s="12">
        <v>0</v>
      </c>
      <c r="L1188" s="13">
        <v>12.441600000000001</v>
      </c>
      <c r="M1188" s="12">
        <f>Table1[[#This Row],[Sales]]*Table1[[#This Row],[Discount]]</f>
        <v>0</v>
      </c>
      <c r="N1188" s="12">
        <v>25.92</v>
      </c>
      <c r="O1188" s="12">
        <f>Table1[[#This Row],[Quantity]]*$N$1</f>
        <v>600</v>
      </c>
      <c r="P1188" s="12" t="str" cm="1">
        <f t="array" ref="P1188">_xlfn.IFS(Table1[[#This Row],[New_Sales]]&gt;=2000,"A",Table1[[#This Row],[New_Sales]]&gt;=1000,"B",Table1[[#This Row],[New_Sales]]&gt;=500,"C",Table1[[#This Row],[New_Sales]]&gt;=100,"D",Table1[[#This Row],[New_Sales]]&lt;100,"E")</f>
        <v>C</v>
      </c>
    </row>
    <row r="1189" spans="1:16">
      <c r="A1189" s="12">
        <v>1188</v>
      </c>
      <c r="B1189" s="12" t="s">
        <v>80</v>
      </c>
      <c r="C1189" s="12" t="s">
        <v>74</v>
      </c>
      <c r="D1189" s="12" t="s">
        <v>102</v>
      </c>
      <c r="E1189" s="12" t="s">
        <v>76</v>
      </c>
      <c r="F1189" s="12" t="s">
        <v>77</v>
      </c>
      <c r="G1189" s="12" t="str">
        <f>VLOOKUP(Table1[[#This Row],[Category]],Code!$C$2:$D$5,2,0)</f>
        <v>O-102</v>
      </c>
      <c r="H1189" s="12" t="s">
        <v>84</v>
      </c>
      <c r="I1189" s="12" t="s">
        <v>729</v>
      </c>
      <c r="J1189" s="12">
        <v>2</v>
      </c>
      <c r="K1189" s="12">
        <v>0</v>
      </c>
      <c r="L1189" s="13">
        <v>53.346599999999995</v>
      </c>
      <c r="M1189" s="12">
        <f>Table1[[#This Row],[Sales]]*Table1[[#This Row],[Discount]]</f>
        <v>0</v>
      </c>
      <c r="N1189" s="12">
        <v>197.58</v>
      </c>
      <c r="O1189" s="12">
        <f>Table1[[#This Row],[Quantity]]*$N$1</f>
        <v>300</v>
      </c>
      <c r="P1189" s="12" t="str" cm="1">
        <f t="array" ref="P1189">_xlfn.IFS(Table1[[#This Row],[New_Sales]]&gt;=2000,"A",Table1[[#This Row],[New_Sales]]&gt;=1000,"B",Table1[[#This Row],[New_Sales]]&gt;=500,"C",Table1[[#This Row],[New_Sales]]&gt;=100,"D",Table1[[#This Row],[New_Sales]]&lt;100,"E")</f>
        <v>D</v>
      </c>
    </row>
    <row r="1190" spans="1:16">
      <c r="A1190" s="12">
        <v>1189</v>
      </c>
      <c r="B1190" s="12" t="s">
        <v>66</v>
      </c>
      <c r="C1190" s="12" t="s">
        <v>104</v>
      </c>
      <c r="D1190" s="12" t="s">
        <v>75</v>
      </c>
      <c r="E1190" s="12" t="s">
        <v>76</v>
      </c>
      <c r="F1190" s="12" t="s">
        <v>77</v>
      </c>
      <c r="G1190" s="12" t="str">
        <f>VLOOKUP(Table1[[#This Row],[Category]],Code!$C$2:$D$5,2,0)</f>
        <v>O-102</v>
      </c>
      <c r="H1190" s="12" t="s">
        <v>95</v>
      </c>
      <c r="I1190" s="12" t="s">
        <v>698</v>
      </c>
      <c r="J1190" s="12">
        <v>4</v>
      </c>
      <c r="K1190" s="12">
        <v>0</v>
      </c>
      <c r="L1190" s="13">
        <v>22.118400000000001</v>
      </c>
      <c r="M1190" s="12">
        <f>Table1[[#This Row],[Sales]]*Table1[[#This Row],[Discount]]</f>
        <v>0</v>
      </c>
      <c r="N1190" s="12">
        <v>81.92</v>
      </c>
      <c r="O1190" s="12">
        <f>Table1[[#This Row],[Quantity]]*$N$1</f>
        <v>600</v>
      </c>
      <c r="P1190" s="12" t="str" cm="1">
        <f t="array" ref="P1190">_xlfn.IFS(Table1[[#This Row],[New_Sales]]&gt;=2000,"A",Table1[[#This Row],[New_Sales]]&gt;=1000,"B",Table1[[#This Row],[New_Sales]]&gt;=500,"C",Table1[[#This Row],[New_Sales]]&gt;=100,"D",Table1[[#This Row],[New_Sales]]&lt;100,"E")</f>
        <v>C</v>
      </c>
    </row>
    <row r="1191" spans="1:16">
      <c r="A1191" s="12">
        <v>1190</v>
      </c>
      <c r="B1191" s="12" t="s">
        <v>66</v>
      </c>
      <c r="C1191" s="12" t="s">
        <v>104</v>
      </c>
      <c r="D1191" s="12" t="s">
        <v>75</v>
      </c>
      <c r="E1191" s="12" t="s">
        <v>76</v>
      </c>
      <c r="F1191" s="12" t="s">
        <v>90</v>
      </c>
      <c r="G1191" s="12" t="str">
        <f>VLOOKUP(Table1[[#This Row],[Category]],Code!$C$2:$D$5,2,0)</f>
        <v>T-103</v>
      </c>
      <c r="H1191" s="12" t="s">
        <v>91</v>
      </c>
      <c r="I1191" s="12" t="s">
        <v>1003</v>
      </c>
      <c r="J1191" s="12">
        <v>8</v>
      </c>
      <c r="K1191" s="12">
        <v>0.2</v>
      </c>
      <c r="L1191" s="13">
        <v>66.715199999999982</v>
      </c>
      <c r="M1191" s="12">
        <f>Table1[[#This Row],[Sales]]*Table1[[#This Row],[Discount]]</f>
        <v>177.90720000000002</v>
      </c>
      <c r="N1191" s="12">
        <v>889.53600000000006</v>
      </c>
      <c r="O1191" s="12">
        <f>Table1[[#This Row],[Quantity]]*$N$1</f>
        <v>1200</v>
      </c>
      <c r="P1191" s="12" t="str" cm="1">
        <f t="array" ref="P1191">_xlfn.IFS(Table1[[#This Row],[New_Sales]]&gt;=2000,"A",Table1[[#This Row],[New_Sales]]&gt;=1000,"B",Table1[[#This Row],[New_Sales]]&gt;=500,"C",Table1[[#This Row],[New_Sales]]&gt;=100,"D",Table1[[#This Row],[New_Sales]]&lt;100,"E")</f>
        <v>B</v>
      </c>
    </row>
    <row r="1192" spans="1:16">
      <c r="A1192" s="12">
        <v>1191</v>
      </c>
      <c r="B1192" s="12" t="s">
        <v>66</v>
      </c>
      <c r="C1192" s="12" t="s">
        <v>104</v>
      </c>
      <c r="D1192" s="12" t="s">
        <v>75</v>
      </c>
      <c r="E1192" s="12" t="s">
        <v>76</v>
      </c>
      <c r="F1192" s="12" t="s">
        <v>70</v>
      </c>
      <c r="G1192" s="12" t="str">
        <f>VLOOKUP(Table1[[#This Row],[Category]],Code!$C$2:$D$5,2,0)</f>
        <v>F-101</v>
      </c>
      <c r="H1192" s="12" t="s">
        <v>72</v>
      </c>
      <c r="I1192" s="12" t="s">
        <v>1004</v>
      </c>
      <c r="J1192" s="12">
        <v>3</v>
      </c>
      <c r="K1192" s="12">
        <v>0.2</v>
      </c>
      <c r="L1192" s="13">
        <v>89.222400000000022</v>
      </c>
      <c r="M1192" s="12">
        <f>Table1[[#This Row],[Sales]]*Table1[[#This Row],[Discount]]</f>
        <v>178.44480000000001</v>
      </c>
      <c r="N1192" s="12">
        <v>892.22400000000005</v>
      </c>
      <c r="O1192" s="12">
        <f>Table1[[#This Row],[Quantity]]*$N$1</f>
        <v>450</v>
      </c>
      <c r="P1192" s="12" t="str" cm="1">
        <f t="array" ref="P1192">_xlfn.IFS(Table1[[#This Row],[New_Sales]]&gt;=2000,"A",Table1[[#This Row],[New_Sales]]&gt;=1000,"B",Table1[[#This Row],[New_Sales]]&gt;=500,"C",Table1[[#This Row],[New_Sales]]&gt;=100,"D",Table1[[#This Row],[New_Sales]]&lt;100,"E")</f>
        <v>D</v>
      </c>
    </row>
    <row r="1193" spans="1:16">
      <c r="A1193" s="12">
        <v>1192</v>
      </c>
      <c r="B1193" s="12" t="s">
        <v>66</v>
      </c>
      <c r="C1193" s="12" t="s">
        <v>104</v>
      </c>
      <c r="D1193" s="12" t="s">
        <v>75</v>
      </c>
      <c r="E1193" s="12" t="s">
        <v>76</v>
      </c>
      <c r="F1193" s="12" t="s">
        <v>77</v>
      </c>
      <c r="G1193" s="12" t="str">
        <f>VLOOKUP(Table1[[#This Row],[Category]],Code!$C$2:$D$5,2,0)</f>
        <v>O-102</v>
      </c>
      <c r="H1193" s="12" t="s">
        <v>100</v>
      </c>
      <c r="I1193" s="12" t="s">
        <v>497</v>
      </c>
      <c r="J1193" s="12">
        <v>4</v>
      </c>
      <c r="K1193" s="12">
        <v>0</v>
      </c>
      <c r="L1193" s="13">
        <v>109.7208</v>
      </c>
      <c r="M1193" s="12">
        <f>Table1[[#This Row],[Sales]]*Table1[[#This Row],[Discount]]</f>
        <v>0</v>
      </c>
      <c r="N1193" s="12">
        <v>223.92</v>
      </c>
      <c r="O1193" s="12">
        <f>Table1[[#This Row],[Quantity]]*$N$1</f>
        <v>600</v>
      </c>
      <c r="P1193" s="12" t="str" cm="1">
        <f t="array" ref="P1193">_xlfn.IFS(Table1[[#This Row],[New_Sales]]&gt;=2000,"A",Table1[[#This Row],[New_Sales]]&gt;=1000,"B",Table1[[#This Row],[New_Sales]]&gt;=500,"C",Table1[[#This Row],[New_Sales]]&gt;=100,"D",Table1[[#This Row],[New_Sales]]&lt;100,"E")</f>
        <v>C</v>
      </c>
    </row>
    <row r="1194" spans="1:16">
      <c r="A1194" s="12">
        <v>1193</v>
      </c>
      <c r="B1194" s="12" t="s">
        <v>66</v>
      </c>
      <c r="C1194" s="12" t="s">
        <v>104</v>
      </c>
      <c r="D1194" s="12" t="s">
        <v>75</v>
      </c>
      <c r="E1194" s="12" t="s">
        <v>76</v>
      </c>
      <c r="F1194" s="12" t="s">
        <v>77</v>
      </c>
      <c r="G1194" s="12" t="str">
        <f>VLOOKUP(Table1[[#This Row],[Category]],Code!$C$2:$D$5,2,0)</f>
        <v>O-102</v>
      </c>
      <c r="H1194" s="12" t="s">
        <v>100</v>
      </c>
      <c r="I1194" s="12" t="s">
        <v>1005</v>
      </c>
      <c r="J1194" s="12">
        <v>4</v>
      </c>
      <c r="K1194" s="12">
        <v>0</v>
      </c>
      <c r="L1194" s="13">
        <v>11.328800000000001</v>
      </c>
      <c r="M1194" s="12">
        <f>Table1[[#This Row],[Sales]]*Table1[[#This Row],[Discount]]</f>
        <v>0</v>
      </c>
      <c r="N1194" s="12">
        <v>23.12</v>
      </c>
      <c r="O1194" s="12">
        <f>Table1[[#This Row],[Quantity]]*$N$1</f>
        <v>600</v>
      </c>
      <c r="P1194" s="12" t="str" cm="1">
        <f t="array" ref="P1194">_xlfn.IFS(Table1[[#This Row],[New_Sales]]&gt;=2000,"A",Table1[[#This Row],[New_Sales]]&gt;=1000,"B",Table1[[#This Row],[New_Sales]]&gt;=500,"C",Table1[[#This Row],[New_Sales]]&gt;=100,"D",Table1[[#This Row],[New_Sales]]&lt;100,"E")</f>
        <v>C</v>
      </c>
    </row>
    <row r="1195" spans="1:16">
      <c r="A1195" s="12">
        <v>1194</v>
      </c>
      <c r="B1195" s="12" t="s">
        <v>454</v>
      </c>
      <c r="C1195" s="12" t="s">
        <v>74</v>
      </c>
      <c r="D1195" s="12" t="s">
        <v>81</v>
      </c>
      <c r="E1195" s="12" t="s">
        <v>69</v>
      </c>
      <c r="F1195" s="12" t="s">
        <v>77</v>
      </c>
      <c r="G1195" s="12" t="str">
        <f>VLOOKUP(Table1[[#This Row],[Category]],Code!$C$2:$D$5,2,0)</f>
        <v>O-102</v>
      </c>
      <c r="H1195" s="12" t="s">
        <v>100</v>
      </c>
      <c r="I1195" s="12" t="s">
        <v>414</v>
      </c>
      <c r="J1195" s="12">
        <v>3</v>
      </c>
      <c r="K1195" s="12">
        <v>0.2</v>
      </c>
      <c r="L1195" s="13">
        <v>5.4432</v>
      </c>
      <c r="M1195" s="12">
        <f>Table1[[#This Row],[Sales]]*Table1[[#This Row],[Discount]]</f>
        <v>3.1104000000000007</v>
      </c>
      <c r="N1195" s="12">
        <v>15.552000000000003</v>
      </c>
      <c r="O1195" s="12">
        <f>Table1[[#This Row],[Quantity]]*$N$1</f>
        <v>450</v>
      </c>
      <c r="P1195" s="12" t="str" cm="1">
        <f t="array" ref="P1195">_xlfn.IFS(Table1[[#This Row],[New_Sales]]&gt;=2000,"A",Table1[[#This Row],[New_Sales]]&gt;=1000,"B",Table1[[#This Row],[New_Sales]]&gt;=500,"C",Table1[[#This Row],[New_Sales]]&gt;=100,"D",Table1[[#This Row],[New_Sales]]&lt;100,"E")</f>
        <v>D</v>
      </c>
    </row>
    <row r="1196" spans="1:16">
      <c r="A1196" s="12">
        <v>1195</v>
      </c>
      <c r="B1196" s="12" t="s">
        <v>454</v>
      </c>
      <c r="C1196" s="12" t="s">
        <v>74</v>
      </c>
      <c r="D1196" s="12" t="s">
        <v>81</v>
      </c>
      <c r="E1196" s="12" t="s">
        <v>69</v>
      </c>
      <c r="F1196" s="12" t="s">
        <v>70</v>
      </c>
      <c r="G1196" s="12" t="str">
        <f>VLOOKUP(Table1[[#This Row],[Category]],Code!$C$2:$D$5,2,0)</f>
        <v>F-101</v>
      </c>
      <c r="H1196" s="12" t="s">
        <v>86</v>
      </c>
      <c r="I1196" s="12" t="s">
        <v>1006</v>
      </c>
      <c r="J1196" s="12">
        <v>4</v>
      </c>
      <c r="K1196" s="12">
        <v>0.2</v>
      </c>
      <c r="L1196" s="13">
        <v>2.553199999999999</v>
      </c>
      <c r="M1196" s="12">
        <f>Table1[[#This Row],[Sales]]*Table1[[#This Row],[Discount]]</f>
        <v>3.1424000000000003</v>
      </c>
      <c r="N1196" s="12">
        <v>15.712000000000002</v>
      </c>
      <c r="O1196" s="12">
        <f>Table1[[#This Row],[Quantity]]*$N$1</f>
        <v>600</v>
      </c>
      <c r="P1196" s="12" t="str" cm="1">
        <f t="array" ref="P1196">_xlfn.IFS(Table1[[#This Row],[New_Sales]]&gt;=2000,"A",Table1[[#This Row],[New_Sales]]&gt;=1000,"B",Table1[[#This Row],[New_Sales]]&gt;=500,"C",Table1[[#This Row],[New_Sales]]&gt;=100,"D",Table1[[#This Row],[New_Sales]]&lt;100,"E")</f>
        <v>C</v>
      </c>
    </row>
    <row r="1197" spans="1:16">
      <c r="A1197" s="12">
        <v>1196</v>
      </c>
      <c r="B1197" s="12" t="s">
        <v>454</v>
      </c>
      <c r="C1197" s="12" t="s">
        <v>74</v>
      </c>
      <c r="D1197" s="12" t="s">
        <v>81</v>
      </c>
      <c r="E1197" s="12" t="s">
        <v>69</v>
      </c>
      <c r="F1197" s="12" t="s">
        <v>77</v>
      </c>
      <c r="G1197" s="12" t="str">
        <f>VLOOKUP(Table1[[#This Row],[Category]],Code!$C$2:$D$5,2,0)</f>
        <v>O-102</v>
      </c>
      <c r="H1197" s="12" t="s">
        <v>84</v>
      </c>
      <c r="I1197" s="12" t="s">
        <v>553</v>
      </c>
      <c r="J1197" s="12">
        <v>2</v>
      </c>
      <c r="K1197" s="12">
        <v>0.2</v>
      </c>
      <c r="L1197" s="13">
        <v>2.1588000000000021</v>
      </c>
      <c r="M1197" s="12">
        <f>Table1[[#This Row],[Sales]]*Table1[[#This Row],[Discount]]</f>
        <v>4.9344000000000001</v>
      </c>
      <c r="N1197" s="12">
        <v>24.672000000000001</v>
      </c>
      <c r="O1197" s="12">
        <f>Table1[[#This Row],[Quantity]]*$N$1</f>
        <v>300</v>
      </c>
      <c r="P1197" s="12" t="str" cm="1">
        <f t="array" ref="P1197">_xlfn.IFS(Table1[[#This Row],[New_Sales]]&gt;=2000,"A",Table1[[#This Row],[New_Sales]]&gt;=1000,"B",Table1[[#This Row],[New_Sales]]&gt;=500,"C",Table1[[#This Row],[New_Sales]]&gt;=100,"D",Table1[[#This Row],[New_Sales]]&lt;100,"E")</f>
        <v>D</v>
      </c>
    </row>
    <row r="1198" spans="1:16">
      <c r="A1198" s="12">
        <v>1197</v>
      </c>
      <c r="B1198" s="12" t="s">
        <v>454</v>
      </c>
      <c r="C1198" s="12" t="s">
        <v>74</v>
      </c>
      <c r="D1198" s="12" t="s">
        <v>81</v>
      </c>
      <c r="E1198" s="12" t="s">
        <v>69</v>
      </c>
      <c r="F1198" s="12" t="s">
        <v>70</v>
      </c>
      <c r="G1198" s="12" t="str">
        <f>VLOOKUP(Table1[[#This Row],[Category]],Code!$C$2:$D$5,2,0)</f>
        <v>F-101</v>
      </c>
      <c r="H1198" s="12" t="s">
        <v>86</v>
      </c>
      <c r="I1198" s="12" t="s">
        <v>717</v>
      </c>
      <c r="J1198" s="12">
        <v>1</v>
      </c>
      <c r="K1198" s="12">
        <v>0.2</v>
      </c>
      <c r="L1198" s="13">
        <v>-2.098800000000006</v>
      </c>
      <c r="M1198" s="12">
        <f>Table1[[#This Row],[Sales]]*Table1[[#This Row],[Discount]]</f>
        <v>11.1936</v>
      </c>
      <c r="N1198" s="12">
        <v>55.967999999999996</v>
      </c>
      <c r="O1198" s="12">
        <f>Table1[[#This Row],[Quantity]]*$N$1</f>
        <v>150</v>
      </c>
      <c r="P1198" s="12" t="str" cm="1">
        <f t="array" ref="P1198">_xlfn.IFS(Table1[[#This Row],[New_Sales]]&gt;=2000,"A",Table1[[#This Row],[New_Sales]]&gt;=1000,"B",Table1[[#This Row],[New_Sales]]&gt;=500,"C",Table1[[#This Row],[New_Sales]]&gt;=100,"D",Table1[[#This Row],[New_Sales]]&lt;100,"E")</f>
        <v>D</v>
      </c>
    </row>
    <row r="1199" spans="1:16">
      <c r="A1199" s="12">
        <v>1198</v>
      </c>
      <c r="B1199" s="12" t="s">
        <v>80</v>
      </c>
      <c r="C1199" s="12" t="s">
        <v>67</v>
      </c>
      <c r="D1199" s="12" t="s">
        <v>105</v>
      </c>
      <c r="E1199" s="12" t="s">
        <v>106</v>
      </c>
      <c r="F1199" s="12" t="s">
        <v>90</v>
      </c>
      <c r="G1199" s="12" t="str">
        <f>VLOOKUP(Table1[[#This Row],[Category]],Code!$C$2:$D$5,2,0)</f>
        <v>T-103</v>
      </c>
      <c r="H1199" s="12" t="s">
        <v>123</v>
      </c>
      <c r="I1199" s="12" t="s">
        <v>1007</v>
      </c>
      <c r="J1199" s="12">
        <v>9</v>
      </c>
      <c r="K1199" s="12">
        <v>0.2</v>
      </c>
      <c r="L1199" s="13">
        <v>64.789199999999951</v>
      </c>
      <c r="M1199" s="12">
        <f>Table1[[#This Row],[Sales]]*Table1[[#This Row],[Discount]]</f>
        <v>86.385600000000011</v>
      </c>
      <c r="N1199" s="12">
        <v>431.92800000000005</v>
      </c>
      <c r="O1199" s="12">
        <f>Table1[[#This Row],[Quantity]]*$N$1</f>
        <v>1350</v>
      </c>
      <c r="P1199" s="12" t="str" cm="1">
        <f t="array" ref="P1199">_xlfn.IFS(Table1[[#This Row],[New_Sales]]&gt;=2000,"A",Table1[[#This Row],[New_Sales]]&gt;=1000,"B",Table1[[#This Row],[New_Sales]]&gt;=500,"C",Table1[[#This Row],[New_Sales]]&gt;=100,"D",Table1[[#This Row],[New_Sales]]&lt;100,"E")</f>
        <v>B</v>
      </c>
    </row>
    <row r="1200" spans="1:16">
      <c r="A1200" s="12">
        <v>1199</v>
      </c>
      <c r="B1200" s="12" t="s">
        <v>80</v>
      </c>
      <c r="C1200" s="12" t="s">
        <v>67</v>
      </c>
      <c r="D1200" s="12" t="s">
        <v>105</v>
      </c>
      <c r="E1200" s="12" t="s">
        <v>106</v>
      </c>
      <c r="F1200" s="12" t="s">
        <v>70</v>
      </c>
      <c r="G1200" s="12" t="str">
        <f>VLOOKUP(Table1[[#This Row],[Category]],Code!$C$2:$D$5,2,0)</f>
        <v>F-101</v>
      </c>
      <c r="H1200" s="12" t="s">
        <v>72</v>
      </c>
      <c r="I1200" s="12" t="s">
        <v>1008</v>
      </c>
      <c r="J1200" s="12">
        <v>4</v>
      </c>
      <c r="K1200" s="12">
        <v>0.3</v>
      </c>
      <c r="L1200" s="13">
        <v>-4.1135999999999981</v>
      </c>
      <c r="M1200" s="12">
        <f>Table1[[#This Row],[Sales]]*Table1[[#This Row],[Discount]]</f>
        <v>28.795199999999998</v>
      </c>
      <c r="N1200" s="12">
        <v>95.983999999999995</v>
      </c>
      <c r="O1200" s="12">
        <f>Table1[[#This Row],[Quantity]]*$N$1</f>
        <v>600</v>
      </c>
      <c r="P1200" s="12" t="str" cm="1">
        <f t="array" ref="P1200">_xlfn.IFS(Table1[[#This Row],[New_Sales]]&gt;=2000,"A",Table1[[#This Row],[New_Sales]]&gt;=1000,"B",Table1[[#This Row],[New_Sales]]&gt;=500,"C",Table1[[#This Row],[New_Sales]]&gt;=100,"D",Table1[[#This Row],[New_Sales]]&lt;100,"E")</f>
        <v>C</v>
      </c>
    </row>
    <row r="1201" spans="1:16">
      <c r="A1201" s="12">
        <v>1200</v>
      </c>
      <c r="B1201" s="12" t="s">
        <v>80</v>
      </c>
      <c r="C1201" s="12" t="s">
        <v>67</v>
      </c>
      <c r="D1201" s="12" t="s">
        <v>105</v>
      </c>
      <c r="E1201" s="12" t="s">
        <v>106</v>
      </c>
      <c r="F1201" s="12" t="s">
        <v>77</v>
      </c>
      <c r="G1201" s="12" t="str">
        <f>VLOOKUP(Table1[[#This Row],[Category]],Code!$C$2:$D$5,2,0)</f>
        <v>O-102</v>
      </c>
      <c r="H1201" s="12" t="s">
        <v>93</v>
      </c>
      <c r="I1201" s="12" t="s">
        <v>443</v>
      </c>
      <c r="J1201" s="12">
        <v>4</v>
      </c>
      <c r="K1201" s="12">
        <v>0.8</v>
      </c>
      <c r="L1201" s="13">
        <v>-1850.9464000000007</v>
      </c>
      <c r="M1201" s="12">
        <f>Table1[[#This Row],[Sales]]*Table1[[#This Row],[Discount]]</f>
        <v>871.03359999999975</v>
      </c>
      <c r="N1201" s="12">
        <v>1088.7919999999997</v>
      </c>
      <c r="O1201" s="12">
        <f>Table1[[#This Row],[Quantity]]*$N$1</f>
        <v>600</v>
      </c>
      <c r="P1201" s="12" t="str" cm="1">
        <f t="array" ref="P1201">_xlfn.IFS(Table1[[#This Row],[New_Sales]]&gt;=2000,"A",Table1[[#This Row],[New_Sales]]&gt;=1000,"B",Table1[[#This Row],[New_Sales]]&gt;=500,"C",Table1[[#This Row],[New_Sales]]&gt;=100,"D",Table1[[#This Row],[New_Sales]]&lt;100,"E")</f>
        <v>C</v>
      </c>
    </row>
    <row r="1202" spans="1:16">
      <c r="A1202" s="12">
        <v>1201</v>
      </c>
      <c r="B1202" s="12" t="s">
        <v>80</v>
      </c>
      <c r="C1202" s="12" t="s">
        <v>74</v>
      </c>
      <c r="D1202" s="12" t="s">
        <v>214</v>
      </c>
      <c r="E1202" s="12" t="s">
        <v>76</v>
      </c>
      <c r="F1202" s="12" t="s">
        <v>70</v>
      </c>
      <c r="G1202" s="12" t="str">
        <f>VLOOKUP(Table1[[#This Row],[Category]],Code!$C$2:$D$5,2,0)</f>
        <v>F-101</v>
      </c>
      <c r="H1202" s="12" t="s">
        <v>72</v>
      </c>
      <c r="I1202" s="12" t="s">
        <v>763</v>
      </c>
      <c r="J1202" s="12">
        <v>3</v>
      </c>
      <c r="K1202" s="12">
        <v>0.2</v>
      </c>
      <c r="L1202" s="13">
        <v>40.800600000000003</v>
      </c>
      <c r="M1202" s="12">
        <f>Table1[[#This Row],[Sales]]*Table1[[#This Row],[Discount]]</f>
        <v>108.80160000000001</v>
      </c>
      <c r="N1202" s="12">
        <v>544.00800000000004</v>
      </c>
      <c r="O1202" s="12">
        <f>Table1[[#This Row],[Quantity]]*$N$1</f>
        <v>450</v>
      </c>
      <c r="P1202" s="12" t="str" cm="1">
        <f t="array" ref="P1202">_xlfn.IFS(Table1[[#This Row],[New_Sales]]&gt;=2000,"A",Table1[[#This Row],[New_Sales]]&gt;=1000,"B",Table1[[#This Row],[New_Sales]]&gt;=500,"C",Table1[[#This Row],[New_Sales]]&gt;=100,"D",Table1[[#This Row],[New_Sales]]&lt;100,"E")</f>
        <v>D</v>
      </c>
    </row>
    <row r="1203" spans="1:16">
      <c r="A1203" s="12">
        <v>1202</v>
      </c>
      <c r="B1203" s="12" t="s">
        <v>80</v>
      </c>
      <c r="C1203" s="12" t="s">
        <v>74</v>
      </c>
      <c r="D1203" s="12" t="s">
        <v>214</v>
      </c>
      <c r="E1203" s="12" t="s">
        <v>76</v>
      </c>
      <c r="F1203" s="12" t="s">
        <v>77</v>
      </c>
      <c r="G1203" s="12" t="str">
        <f>VLOOKUP(Table1[[#This Row],[Category]],Code!$C$2:$D$5,2,0)</f>
        <v>O-102</v>
      </c>
      <c r="H1203" s="12" t="s">
        <v>93</v>
      </c>
      <c r="I1203" s="12" t="s">
        <v>381</v>
      </c>
      <c r="J1203" s="12">
        <v>3</v>
      </c>
      <c r="K1203" s="12">
        <v>0.7</v>
      </c>
      <c r="L1203" s="13">
        <v>-1.4352</v>
      </c>
      <c r="M1203" s="12">
        <f>Table1[[#This Row],[Sales]]*Table1[[#This Row],[Discount]]</f>
        <v>1.3104000000000002</v>
      </c>
      <c r="N1203" s="12">
        <v>1.8720000000000003</v>
      </c>
      <c r="O1203" s="12">
        <f>Table1[[#This Row],[Quantity]]*$N$1</f>
        <v>450</v>
      </c>
      <c r="P1203" s="12" t="str" cm="1">
        <f t="array" ref="P1203">_xlfn.IFS(Table1[[#This Row],[New_Sales]]&gt;=2000,"A",Table1[[#This Row],[New_Sales]]&gt;=1000,"B",Table1[[#This Row],[New_Sales]]&gt;=500,"C",Table1[[#This Row],[New_Sales]]&gt;=100,"D",Table1[[#This Row],[New_Sales]]&lt;100,"E")</f>
        <v>D</v>
      </c>
    </row>
    <row r="1204" spans="1:16">
      <c r="A1204" s="12">
        <v>1203</v>
      </c>
      <c r="B1204" s="12" t="s">
        <v>80</v>
      </c>
      <c r="C1204" s="12" t="s">
        <v>74</v>
      </c>
      <c r="D1204" s="12" t="s">
        <v>214</v>
      </c>
      <c r="E1204" s="12" t="s">
        <v>76</v>
      </c>
      <c r="F1204" s="12" t="s">
        <v>70</v>
      </c>
      <c r="G1204" s="12" t="str">
        <f>VLOOKUP(Table1[[#This Row],[Category]],Code!$C$2:$D$5,2,0)</f>
        <v>F-101</v>
      </c>
      <c r="H1204" s="12" t="s">
        <v>72</v>
      </c>
      <c r="I1204" s="12" t="s">
        <v>539</v>
      </c>
      <c r="J1204" s="12">
        <v>3</v>
      </c>
      <c r="K1204" s="12">
        <v>0.2</v>
      </c>
      <c r="L1204" s="13">
        <v>10.679399999999873</v>
      </c>
      <c r="M1204" s="12">
        <f>Table1[[#This Row],[Sales]]*Table1[[#This Row],[Discount]]</f>
        <v>170.87040000000002</v>
      </c>
      <c r="N1204" s="12">
        <v>854.35200000000009</v>
      </c>
      <c r="O1204" s="12">
        <f>Table1[[#This Row],[Quantity]]*$N$1</f>
        <v>450</v>
      </c>
      <c r="P1204" s="12" t="str" cm="1">
        <f t="array" ref="P1204">_xlfn.IFS(Table1[[#This Row],[New_Sales]]&gt;=2000,"A",Table1[[#This Row],[New_Sales]]&gt;=1000,"B",Table1[[#This Row],[New_Sales]]&gt;=500,"C",Table1[[#This Row],[New_Sales]]&gt;=100,"D",Table1[[#This Row],[New_Sales]]&lt;100,"E")</f>
        <v>D</v>
      </c>
    </row>
    <row r="1205" spans="1:16">
      <c r="A1205" s="12">
        <v>1204</v>
      </c>
      <c r="B1205" s="12" t="s">
        <v>80</v>
      </c>
      <c r="C1205" s="12" t="s">
        <v>74</v>
      </c>
      <c r="D1205" s="12" t="s">
        <v>214</v>
      </c>
      <c r="E1205" s="12" t="s">
        <v>76</v>
      </c>
      <c r="F1205" s="12" t="s">
        <v>77</v>
      </c>
      <c r="G1205" s="12" t="str">
        <f>VLOOKUP(Table1[[#This Row],[Category]],Code!$C$2:$D$5,2,0)</f>
        <v>O-102</v>
      </c>
      <c r="H1205" s="12" t="s">
        <v>84</v>
      </c>
      <c r="I1205" s="12" t="s">
        <v>1009</v>
      </c>
      <c r="J1205" s="12">
        <v>2</v>
      </c>
      <c r="K1205" s="12">
        <v>0.2</v>
      </c>
      <c r="L1205" s="13">
        <v>0</v>
      </c>
      <c r="M1205" s="12">
        <f>Table1[[#This Row],[Sales]]*Table1[[#This Row],[Discount]]</f>
        <v>118.71360000000003</v>
      </c>
      <c r="N1205" s="12">
        <v>593.5680000000001</v>
      </c>
      <c r="O1205" s="12">
        <f>Table1[[#This Row],[Quantity]]*$N$1</f>
        <v>300</v>
      </c>
      <c r="P1205" s="12" t="str" cm="1">
        <f t="array" ref="P1205">_xlfn.IFS(Table1[[#This Row],[New_Sales]]&gt;=2000,"A",Table1[[#This Row],[New_Sales]]&gt;=1000,"B",Table1[[#This Row],[New_Sales]]&gt;=500,"C",Table1[[#This Row],[New_Sales]]&gt;=100,"D",Table1[[#This Row],[New_Sales]]&lt;100,"E")</f>
        <v>D</v>
      </c>
    </row>
    <row r="1206" spans="1:16">
      <c r="A1206" s="12">
        <v>1205</v>
      </c>
      <c r="B1206" s="12" t="s">
        <v>80</v>
      </c>
      <c r="C1206" s="12" t="s">
        <v>74</v>
      </c>
      <c r="D1206" s="12" t="s">
        <v>214</v>
      </c>
      <c r="E1206" s="12" t="s">
        <v>76</v>
      </c>
      <c r="F1206" s="12" t="s">
        <v>77</v>
      </c>
      <c r="G1206" s="12" t="str">
        <f>VLOOKUP(Table1[[#This Row],[Category]],Code!$C$2:$D$5,2,0)</f>
        <v>O-102</v>
      </c>
      <c r="H1206" s="12" t="s">
        <v>84</v>
      </c>
      <c r="I1206" s="12" t="s">
        <v>558</v>
      </c>
      <c r="J1206" s="12">
        <v>3</v>
      </c>
      <c r="K1206" s="12">
        <v>0.2</v>
      </c>
      <c r="L1206" s="13">
        <v>-33.804000000000002</v>
      </c>
      <c r="M1206" s="12">
        <f>Table1[[#This Row],[Sales]]*Table1[[#This Row],[Discount]]</f>
        <v>67.608000000000004</v>
      </c>
      <c r="N1206" s="12">
        <v>338.04</v>
      </c>
      <c r="O1206" s="12">
        <f>Table1[[#This Row],[Quantity]]*$N$1</f>
        <v>450</v>
      </c>
      <c r="P1206" s="12" t="str" cm="1">
        <f t="array" ref="P1206">_xlfn.IFS(Table1[[#This Row],[New_Sales]]&gt;=2000,"A",Table1[[#This Row],[New_Sales]]&gt;=1000,"B",Table1[[#This Row],[New_Sales]]&gt;=500,"C",Table1[[#This Row],[New_Sales]]&gt;=100,"D",Table1[[#This Row],[New_Sales]]&lt;100,"E")</f>
        <v>D</v>
      </c>
    </row>
    <row r="1207" spans="1:16">
      <c r="A1207" s="12">
        <v>1206</v>
      </c>
      <c r="B1207" s="12" t="s">
        <v>134</v>
      </c>
      <c r="C1207" s="12" t="s">
        <v>67</v>
      </c>
      <c r="D1207" s="12" t="s">
        <v>99</v>
      </c>
      <c r="E1207" s="12" t="s">
        <v>69</v>
      </c>
      <c r="F1207" s="12" t="s">
        <v>90</v>
      </c>
      <c r="G1207" s="12" t="str">
        <f>VLOOKUP(Table1[[#This Row],[Category]],Code!$C$2:$D$5,2,0)</f>
        <v>T-103</v>
      </c>
      <c r="H1207" s="12" t="s">
        <v>91</v>
      </c>
      <c r="I1207" s="12" t="s">
        <v>840</v>
      </c>
      <c r="J1207" s="12">
        <v>5</v>
      </c>
      <c r="K1207" s="12">
        <v>0.2</v>
      </c>
      <c r="L1207" s="13">
        <v>16.997500000000016</v>
      </c>
      <c r="M1207" s="12">
        <f>Table1[[#This Row],[Sales]]*Table1[[#This Row],[Discount]]</f>
        <v>54.391999999999996</v>
      </c>
      <c r="N1207" s="12">
        <v>271.95999999999998</v>
      </c>
      <c r="O1207" s="12">
        <f>Table1[[#This Row],[Quantity]]*$N$1</f>
        <v>750</v>
      </c>
      <c r="P1207" s="12" t="str" cm="1">
        <f t="array" ref="P1207">_xlfn.IFS(Table1[[#This Row],[New_Sales]]&gt;=2000,"A",Table1[[#This Row],[New_Sales]]&gt;=1000,"B",Table1[[#This Row],[New_Sales]]&gt;=500,"C",Table1[[#This Row],[New_Sales]]&gt;=100,"D",Table1[[#This Row],[New_Sales]]&lt;100,"E")</f>
        <v>C</v>
      </c>
    </row>
    <row r="1208" spans="1:16">
      <c r="A1208" s="12">
        <v>1207</v>
      </c>
      <c r="B1208" s="12" t="s">
        <v>66</v>
      </c>
      <c r="C1208" s="12" t="s">
        <v>74</v>
      </c>
      <c r="D1208" s="12" t="s">
        <v>158</v>
      </c>
      <c r="E1208" s="12" t="s">
        <v>120</v>
      </c>
      <c r="F1208" s="12" t="s">
        <v>77</v>
      </c>
      <c r="G1208" s="12" t="str">
        <f>VLOOKUP(Table1[[#This Row],[Category]],Code!$C$2:$D$5,2,0)</f>
        <v>O-102</v>
      </c>
      <c r="H1208" s="12" t="s">
        <v>84</v>
      </c>
      <c r="I1208" s="12" t="s">
        <v>736</v>
      </c>
      <c r="J1208" s="12">
        <v>1</v>
      </c>
      <c r="K1208" s="12">
        <v>0</v>
      </c>
      <c r="L1208" s="13">
        <v>3.3629999999999995</v>
      </c>
      <c r="M1208" s="12">
        <f>Table1[[#This Row],[Sales]]*Table1[[#This Row],[Discount]]</f>
        <v>0</v>
      </c>
      <c r="N1208" s="12">
        <v>11.21</v>
      </c>
      <c r="O1208" s="12">
        <f>Table1[[#This Row],[Quantity]]*$N$1</f>
        <v>150</v>
      </c>
      <c r="P1208" s="12" t="str" cm="1">
        <f t="array" ref="P1208">_xlfn.IFS(Table1[[#This Row],[New_Sales]]&gt;=2000,"A",Table1[[#This Row],[New_Sales]]&gt;=1000,"B",Table1[[#This Row],[New_Sales]]&gt;=500,"C",Table1[[#This Row],[New_Sales]]&gt;=100,"D",Table1[[#This Row],[New_Sales]]&lt;100,"E")</f>
        <v>D</v>
      </c>
    </row>
    <row r="1209" spans="1:16">
      <c r="A1209" s="12">
        <v>1208</v>
      </c>
      <c r="B1209" s="12" t="s">
        <v>66</v>
      </c>
      <c r="C1209" s="12" t="s">
        <v>74</v>
      </c>
      <c r="D1209" s="12" t="s">
        <v>158</v>
      </c>
      <c r="E1209" s="12" t="s">
        <v>120</v>
      </c>
      <c r="F1209" s="12" t="s">
        <v>77</v>
      </c>
      <c r="G1209" s="12" t="str">
        <f>VLOOKUP(Table1[[#This Row],[Category]],Code!$C$2:$D$5,2,0)</f>
        <v>O-102</v>
      </c>
      <c r="H1209" s="12" t="s">
        <v>93</v>
      </c>
      <c r="I1209" s="12" t="s">
        <v>442</v>
      </c>
      <c r="J1209" s="12">
        <v>3</v>
      </c>
      <c r="K1209" s="12">
        <v>0.2</v>
      </c>
      <c r="L1209" s="13">
        <v>3.2003999999999997</v>
      </c>
      <c r="M1209" s="12">
        <f>Table1[[#This Row],[Sales]]*Table1[[#This Row],[Discount]]</f>
        <v>1.8288000000000002</v>
      </c>
      <c r="N1209" s="12">
        <v>9.1440000000000001</v>
      </c>
      <c r="O1209" s="12">
        <f>Table1[[#This Row],[Quantity]]*$N$1</f>
        <v>450</v>
      </c>
      <c r="P1209" s="12" t="str" cm="1">
        <f t="array" ref="P1209">_xlfn.IFS(Table1[[#This Row],[New_Sales]]&gt;=2000,"A",Table1[[#This Row],[New_Sales]]&gt;=1000,"B",Table1[[#This Row],[New_Sales]]&gt;=500,"C",Table1[[#This Row],[New_Sales]]&gt;=100,"D",Table1[[#This Row],[New_Sales]]&lt;100,"E")</f>
        <v>D</v>
      </c>
    </row>
    <row r="1210" spans="1:16">
      <c r="A1210" s="12">
        <v>1209</v>
      </c>
      <c r="B1210" s="12" t="s">
        <v>66</v>
      </c>
      <c r="C1210" s="12" t="s">
        <v>74</v>
      </c>
      <c r="D1210" s="12" t="s">
        <v>158</v>
      </c>
      <c r="E1210" s="12" t="s">
        <v>120</v>
      </c>
      <c r="F1210" s="12" t="s">
        <v>77</v>
      </c>
      <c r="G1210" s="12" t="str">
        <f>VLOOKUP(Table1[[#This Row],[Category]],Code!$C$2:$D$5,2,0)</f>
        <v>O-102</v>
      </c>
      <c r="H1210" s="12" t="s">
        <v>159</v>
      </c>
      <c r="I1210" s="12" t="s">
        <v>249</v>
      </c>
      <c r="J1210" s="12">
        <v>7</v>
      </c>
      <c r="K1210" s="12">
        <v>0</v>
      </c>
      <c r="L1210" s="13">
        <v>6.8942999999999994</v>
      </c>
      <c r="M1210" s="12">
        <f>Table1[[#This Row],[Sales]]*Table1[[#This Row],[Discount]]</f>
        <v>0</v>
      </c>
      <c r="N1210" s="12">
        <v>14.069999999999999</v>
      </c>
      <c r="O1210" s="12">
        <f>Table1[[#This Row],[Quantity]]*$N$1</f>
        <v>1050</v>
      </c>
      <c r="P1210" s="12" t="str" cm="1">
        <f t="array" ref="P1210">_xlfn.IFS(Table1[[#This Row],[New_Sales]]&gt;=2000,"A",Table1[[#This Row],[New_Sales]]&gt;=1000,"B",Table1[[#This Row],[New_Sales]]&gt;=500,"C",Table1[[#This Row],[New_Sales]]&gt;=100,"D",Table1[[#This Row],[New_Sales]]&lt;100,"E")</f>
        <v>B</v>
      </c>
    </row>
    <row r="1211" spans="1:16">
      <c r="A1211" s="12">
        <v>1210</v>
      </c>
      <c r="B1211" s="12" t="s">
        <v>66</v>
      </c>
      <c r="C1211" s="12" t="s">
        <v>74</v>
      </c>
      <c r="D1211" s="12" t="s">
        <v>158</v>
      </c>
      <c r="E1211" s="12" t="s">
        <v>120</v>
      </c>
      <c r="F1211" s="12" t="s">
        <v>77</v>
      </c>
      <c r="G1211" s="12" t="str">
        <f>VLOOKUP(Table1[[#This Row],[Category]],Code!$C$2:$D$5,2,0)</f>
        <v>O-102</v>
      </c>
      <c r="H1211" s="12" t="s">
        <v>88</v>
      </c>
      <c r="I1211" s="12" t="s">
        <v>1010</v>
      </c>
      <c r="J1211" s="12">
        <v>7</v>
      </c>
      <c r="K1211" s="12">
        <v>0</v>
      </c>
      <c r="L1211" s="13">
        <v>10.465</v>
      </c>
      <c r="M1211" s="12">
        <f>Table1[[#This Row],[Sales]]*Table1[[#This Row],[Discount]]</f>
        <v>0</v>
      </c>
      <c r="N1211" s="12">
        <v>41.86</v>
      </c>
      <c r="O1211" s="12">
        <f>Table1[[#This Row],[Quantity]]*$N$1</f>
        <v>1050</v>
      </c>
      <c r="P1211" s="12" t="str" cm="1">
        <f t="array" ref="P1211">_xlfn.IFS(Table1[[#This Row],[New_Sales]]&gt;=2000,"A",Table1[[#This Row],[New_Sales]]&gt;=1000,"B",Table1[[#This Row],[New_Sales]]&gt;=500,"C",Table1[[#This Row],[New_Sales]]&gt;=100,"D",Table1[[#This Row],[New_Sales]]&lt;100,"E")</f>
        <v>B</v>
      </c>
    </row>
    <row r="1212" spans="1:16">
      <c r="A1212" s="12">
        <v>1211</v>
      </c>
      <c r="B1212" s="12" t="s">
        <v>66</v>
      </c>
      <c r="C1212" s="12" t="s">
        <v>74</v>
      </c>
      <c r="D1212" s="12" t="s">
        <v>158</v>
      </c>
      <c r="E1212" s="12" t="s">
        <v>120</v>
      </c>
      <c r="F1212" s="12" t="s">
        <v>77</v>
      </c>
      <c r="G1212" s="12" t="str">
        <f>VLOOKUP(Table1[[#This Row],[Category]],Code!$C$2:$D$5,2,0)</f>
        <v>O-102</v>
      </c>
      <c r="H1212" s="12" t="s">
        <v>93</v>
      </c>
      <c r="I1212" s="12" t="s">
        <v>1011</v>
      </c>
      <c r="J1212" s="12">
        <v>2</v>
      </c>
      <c r="K1212" s="12">
        <v>0.2</v>
      </c>
      <c r="L1212" s="13">
        <v>2.8835999999999995</v>
      </c>
      <c r="M1212" s="12">
        <f>Table1[[#This Row],[Sales]]*Table1[[#This Row],[Discount]]</f>
        <v>1.7088000000000001</v>
      </c>
      <c r="N1212" s="12">
        <v>8.5440000000000005</v>
      </c>
      <c r="O1212" s="12">
        <f>Table1[[#This Row],[Quantity]]*$N$1</f>
        <v>300</v>
      </c>
      <c r="P1212" s="12" t="str" cm="1">
        <f t="array" ref="P1212">_xlfn.IFS(Table1[[#This Row],[New_Sales]]&gt;=2000,"A",Table1[[#This Row],[New_Sales]]&gt;=1000,"B",Table1[[#This Row],[New_Sales]]&gt;=500,"C",Table1[[#This Row],[New_Sales]]&gt;=100,"D",Table1[[#This Row],[New_Sales]]&lt;100,"E")</f>
        <v>D</v>
      </c>
    </row>
    <row r="1213" spans="1:16">
      <c r="A1213" s="12">
        <v>1212</v>
      </c>
      <c r="B1213" s="12" t="s">
        <v>66</v>
      </c>
      <c r="C1213" s="12" t="s">
        <v>74</v>
      </c>
      <c r="D1213" s="12" t="s">
        <v>158</v>
      </c>
      <c r="E1213" s="12" t="s">
        <v>120</v>
      </c>
      <c r="F1213" s="12" t="s">
        <v>70</v>
      </c>
      <c r="G1213" s="12" t="str">
        <f>VLOOKUP(Table1[[#This Row],[Category]],Code!$C$2:$D$5,2,0)</f>
        <v>F-101</v>
      </c>
      <c r="H1213" s="12" t="s">
        <v>71</v>
      </c>
      <c r="I1213" s="12" t="s">
        <v>325</v>
      </c>
      <c r="J1213" s="12">
        <v>4</v>
      </c>
      <c r="K1213" s="12">
        <v>0.2</v>
      </c>
      <c r="L1213" s="13">
        <v>21.717599999999948</v>
      </c>
      <c r="M1213" s="12">
        <f>Table1[[#This Row],[Sales]]*Table1[[#This Row],[Discount]]</f>
        <v>115.8272</v>
      </c>
      <c r="N1213" s="12">
        <v>579.13599999999997</v>
      </c>
      <c r="O1213" s="12">
        <f>Table1[[#This Row],[Quantity]]*$N$1</f>
        <v>600</v>
      </c>
      <c r="P1213" s="12" t="str" cm="1">
        <f t="array" ref="P1213">_xlfn.IFS(Table1[[#This Row],[New_Sales]]&gt;=2000,"A",Table1[[#This Row],[New_Sales]]&gt;=1000,"B",Table1[[#This Row],[New_Sales]]&gt;=500,"C",Table1[[#This Row],[New_Sales]]&gt;=100,"D",Table1[[#This Row],[New_Sales]]&lt;100,"E")</f>
        <v>C</v>
      </c>
    </row>
    <row r="1214" spans="1:16">
      <c r="A1214" s="12">
        <v>1213</v>
      </c>
      <c r="B1214" s="12" t="s">
        <v>80</v>
      </c>
      <c r="C1214" s="12" t="s">
        <v>74</v>
      </c>
      <c r="D1214" s="12" t="s">
        <v>119</v>
      </c>
      <c r="E1214" s="12" t="s">
        <v>120</v>
      </c>
      <c r="F1214" s="12" t="s">
        <v>70</v>
      </c>
      <c r="G1214" s="12" t="str">
        <f>VLOOKUP(Table1[[#This Row],[Category]],Code!$C$2:$D$5,2,0)</f>
        <v>F-101</v>
      </c>
      <c r="H1214" s="12" t="s">
        <v>72</v>
      </c>
      <c r="I1214" s="12" t="s">
        <v>337</v>
      </c>
      <c r="J1214" s="12">
        <v>2</v>
      </c>
      <c r="K1214" s="12">
        <v>0.3</v>
      </c>
      <c r="L1214" s="13">
        <v>-48.470400000000019</v>
      </c>
      <c r="M1214" s="12">
        <f>Table1[[#This Row],[Sales]]*Table1[[#This Row],[Discount]]</f>
        <v>42.411599999999993</v>
      </c>
      <c r="N1214" s="12">
        <v>141.37199999999999</v>
      </c>
      <c r="O1214" s="12">
        <f>Table1[[#This Row],[Quantity]]*$N$1</f>
        <v>300</v>
      </c>
      <c r="P1214" s="12" t="str" cm="1">
        <f t="array" ref="P1214">_xlfn.IFS(Table1[[#This Row],[New_Sales]]&gt;=2000,"A",Table1[[#This Row],[New_Sales]]&gt;=1000,"B",Table1[[#This Row],[New_Sales]]&gt;=500,"C",Table1[[#This Row],[New_Sales]]&gt;=100,"D",Table1[[#This Row],[New_Sales]]&lt;100,"E")</f>
        <v>D</v>
      </c>
    </row>
    <row r="1215" spans="1:16">
      <c r="A1215" s="12">
        <v>1214</v>
      </c>
      <c r="B1215" s="12" t="s">
        <v>80</v>
      </c>
      <c r="C1215" s="12" t="s">
        <v>74</v>
      </c>
      <c r="D1215" s="12" t="s">
        <v>119</v>
      </c>
      <c r="E1215" s="12" t="s">
        <v>120</v>
      </c>
      <c r="F1215" s="12" t="s">
        <v>77</v>
      </c>
      <c r="G1215" s="12" t="str">
        <f>VLOOKUP(Table1[[#This Row],[Category]],Code!$C$2:$D$5,2,0)</f>
        <v>O-102</v>
      </c>
      <c r="H1215" s="12" t="s">
        <v>93</v>
      </c>
      <c r="I1215" s="12" t="s">
        <v>1012</v>
      </c>
      <c r="J1215" s="12">
        <v>2</v>
      </c>
      <c r="K1215" s="12">
        <v>0.7</v>
      </c>
      <c r="L1215" s="13">
        <v>-2.3275999999999994</v>
      </c>
      <c r="M1215" s="12">
        <f>Table1[[#This Row],[Sales]]*Table1[[#This Row],[Discount]]</f>
        <v>2.1252</v>
      </c>
      <c r="N1215" s="12">
        <v>3.036</v>
      </c>
      <c r="O1215" s="12">
        <f>Table1[[#This Row],[Quantity]]*$N$1</f>
        <v>300</v>
      </c>
      <c r="P1215" s="12" t="str" cm="1">
        <f t="array" ref="P1215">_xlfn.IFS(Table1[[#This Row],[New_Sales]]&gt;=2000,"A",Table1[[#This Row],[New_Sales]]&gt;=1000,"B",Table1[[#This Row],[New_Sales]]&gt;=500,"C",Table1[[#This Row],[New_Sales]]&gt;=100,"D",Table1[[#This Row],[New_Sales]]&lt;100,"E")</f>
        <v>D</v>
      </c>
    </row>
    <row r="1216" spans="1:16">
      <c r="A1216" s="12">
        <v>1215</v>
      </c>
      <c r="B1216" s="12" t="s">
        <v>80</v>
      </c>
      <c r="C1216" s="12" t="s">
        <v>74</v>
      </c>
      <c r="D1216" s="12" t="s">
        <v>119</v>
      </c>
      <c r="E1216" s="12" t="s">
        <v>120</v>
      </c>
      <c r="F1216" s="12" t="s">
        <v>77</v>
      </c>
      <c r="G1216" s="12" t="str">
        <f>VLOOKUP(Table1[[#This Row],[Category]],Code!$C$2:$D$5,2,0)</f>
        <v>O-102</v>
      </c>
      <c r="H1216" s="12" t="s">
        <v>93</v>
      </c>
      <c r="I1216" s="12" t="s">
        <v>625</v>
      </c>
      <c r="J1216" s="12">
        <v>1</v>
      </c>
      <c r="K1216" s="12">
        <v>0.7</v>
      </c>
      <c r="L1216" s="13">
        <v>-3.6024000000000012</v>
      </c>
      <c r="M1216" s="12">
        <f>Table1[[#This Row],[Sales]]*Table1[[#This Row],[Discount]]</f>
        <v>3.1521000000000003</v>
      </c>
      <c r="N1216" s="12">
        <v>4.503000000000001</v>
      </c>
      <c r="O1216" s="12">
        <f>Table1[[#This Row],[Quantity]]*$N$1</f>
        <v>150</v>
      </c>
      <c r="P1216" s="12" t="str" cm="1">
        <f t="array" ref="P1216">_xlfn.IFS(Table1[[#This Row],[New_Sales]]&gt;=2000,"A",Table1[[#This Row],[New_Sales]]&gt;=1000,"B",Table1[[#This Row],[New_Sales]]&gt;=500,"C",Table1[[#This Row],[New_Sales]]&gt;=100,"D",Table1[[#This Row],[New_Sales]]&lt;100,"E")</f>
        <v>D</v>
      </c>
    </row>
    <row r="1217" spans="1:16">
      <c r="A1217" s="12">
        <v>1216</v>
      </c>
      <c r="B1217" s="12" t="s">
        <v>80</v>
      </c>
      <c r="C1217" s="12" t="s">
        <v>74</v>
      </c>
      <c r="D1217" s="12" t="s">
        <v>119</v>
      </c>
      <c r="E1217" s="12" t="s">
        <v>120</v>
      </c>
      <c r="F1217" s="12" t="s">
        <v>77</v>
      </c>
      <c r="G1217" s="12" t="str">
        <f>VLOOKUP(Table1[[#This Row],[Category]],Code!$C$2:$D$5,2,0)</f>
        <v>O-102</v>
      </c>
      <c r="H1217" s="12" t="s">
        <v>88</v>
      </c>
      <c r="I1217" s="12" t="s">
        <v>367</v>
      </c>
      <c r="J1217" s="12">
        <v>1</v>
      </c>
      <c r="K1217" s="12">
        <v>0.2</v>
      </c>
      <c r="L1217" s="13">
        <v>1.5767999999999998</v>
      </c>
      <c r="M1217" s="12">
        <f>Table1[[#This Row],[Sales]]*Table1[[#This Row],[Discount]]</f>
        <v>0.93440000000000001</v>
      </c>
      <c r="N1217" s="12">
        <v>4.6719999999999997</v>
      </c>
      <c r="O1217" s="12">
        <f>Table1[[#This Row],[Quantity]]*$N$1</f>
        <v>150</v>
      </c>
      <c r="P1217" s="12" t="str" cm="1">
        <f t="array" ref="P1217">_xlfn.IFS(Table1[[#This Row],[New_Sales]]&gt;=2000,"A",Table1[[#This Row],[New_Sales]]&gt;=1000,"B",Table1[[#This Row],[New_Sales]]&gt;=500,"C",Table1[[#This Row],[New_Sales]]&gt;=100,"D",Table1[[#This Row],[New_Sales]]&lt;100,"E")</f>
        <v>D</v>
      </c>
    </row>
    <row r="1218" spans="1:16">
      <c r="A1218" s="12">
        <v>1217</v>
      </c>
      <c r="B1218" s="12" t="s">
        <v>80</v>
      </c>
      <c r="C1218" s="12" t="s">
        <v>74</v>
      </c>
      <c r="D1218" s="12" t="s">
        <v>119</v>
      </c>
      <c r="E1218" s="12" t="s">
        <v>120</v>
      </c>
      <c r="F1218" s="12" t="s">
        <v>90</v>
      </c>
      <c r="G1218" s="12" t="str">
        <f>VLOOKUP(Table1[[#This Row],[Category]],Code!$C$2:$D$5,2,0)</f>
        <v>T-103</v>
      </c>
      <c r="H1218" s="12" t="s">
        <v>123</v>
      </c>
      <c r="I1218" s="12" t="s">
        <v>366</v>
      </c>
      <c r="J1218" s="12">
        <v>3</v>
      </c>
      <c r="K1218" s="12">
        <v>0.2</v>
      </c>
      <c r="L1218" s="13">
        <v>28.764000000000006</v>
      </c>
      <c r="M1218" s="12">
        <f>Table1[[#This Row],[Sales]]*Table1[[#This Row],[Discount]]</f>
        <v>19.176000000000002</v>
      </c>
      <c r="N1218" s="12">
        <v>95.88000000000001</v>
      </c>
      <c r="O1218" s="12">
        <f>Table1[[#This Row],[Quantity]]*$N$1</f>
        <v>450</v>
      </c>
      <c r="P1218" s="12" t="str" cm="1">
        <f t="array" ref="P1218">_xlfn.IFS(Table1[[#This Row],[New_Sales]]&gt;=2000,"A",Table1[[#This Row],[New_Sales]]&gt;=1000,"B",Table1[[#This Row],[New_Sales]]&gt;=500,"C",Table1[[#This Row],[New_Sales]]&gt;=100,"D",Table1[[#This Row],[New_Sales]]&lt;100,"E")</f>
        <v>D</v>
      </c>
    </row>
    <row r="1219" spans="1:16">
      <c r="A1219" s="12">
        <v>1218</v>
      </c>
      <c r="B1219" s="12" t="s">
        <v>80</v>
      </c>
      <c r="C1219" s="12" t="s">
        <v>74</v>
      </c>
      <c r="D1219" s="12" t="s">
        <v>119</v>
      </c>
      <c r="E1219" s="12" t="s">
        <v>120</v>
      </c>
      <c r="F1219" s="12" t="s">
        <v>70</v>
      </c>
      <c r="G1219" s="12" t="str">
        <f>VLOOKUP(Table1[[#This Row],[Category]],Code!$C$2:$D$5,2,0)</f>
        <v>F-101</v>
      </c>
      <c r="H1219" s="12" t="s">
        <v>86</v>
      </c>
      <c r="I1219" s="12" t="s">
        <v>1013</v>
      </c>
      <c r="J1219" s="12">
        <v>2</v>
      </c>
      <c r="K1219" s="12">
        <v>0.2</v>
      </c>
      <c r="L1219" s="13">
        <v>1.7024000000000008</v>
      </c>
      <c r="M1219" s="12">
        <f>Table1[[#This Row],[Sales]]*Table1[[#This Row],[Discount]]</f>
        <v>3.4048000000000003</v>
      </c>
      <c r="N1219" s="12">
        <v>17.024000000000001</v>
      </c>
      <c r="O1219" s="12">
        <f>Table1[[#This Row],[Quantity]]*$N$1</f>
        <v>300</v>
      </c>
      <c r="P1219" s="12" t="str" cm="1">
        <f t="array" ref="P1219">_xlfn.IFS(Table1[[#This Row],[New_Sales]]&gt;=2000,"A",Table1[[#This Row],[New_Sales]]&gt;=1000,"B",Table1[[#This Row],[New_Sales]]&gt;=500,"C",Table1[[#This Row],[New_Sales]]&gt;=100,"D",Table1[[#This Row],[New_Sales]]&lt;100,"E")</f>
        <v>D</v>
      </c>
    </row>
    <row r="1220" spans="1:16">
      <c r="A1220" s="12">
        <v>1219</v>
      </c>
      <c r="B1220" s="12" t="s">
        <v>80</v>
      </c>
      <c r="C1220" s="12" t="s">
        <v>74</v>
      </c>
      <c r="D1220" s="12" t="s">
        <v>119</v>
      </c>
      <c r="E1220" s="12" t="s">
        <v>120</v>
      </c>
      <c r="F1220" s="12" t="s">
        <v>90</v>
      </c>
      <c r="G1220" s="12" t="str">
        <f>VLOOKUP(Table1[[#This Row],[Category]],Code!$C$2:$D$5,2,0)</f>
        <v>T-103</v>
      </c>
      <c r="H1220" s="12" t="s">
        <v>123</v>
      </c>
      <c r="I1220" s="12" t="s">
        <v>753</v>
      </c>
      <c r="J1220" s="12">
        <v>3</v>
      </c>
      <c r="K1220" s="12">
        <v>0.2</v>
      </c>
      <c r="L1220" s="13">
        <v>64.674000000000007</v>
      </c>
      <c r="M1220" s="12">
        <f>Table1[[#This Row],[Sales]]*Table1[[#This Row],[Discount]]</f>
        <v>51.739200000000011</v>
      </c>
      <c r="N1220" s="12">
        <v>258.69600000000003</v>
      </c>
      <c r="O1220" s="12">
        <f>Table1[[#This Row],[Quantity]]*$N$1</f>
        <v>450</v>
      </c>
      <c r="P1220" s="12" t="str" cm="1">
        <f t="array" ref="P1220">_xlfn.IFS(Table1[[#This Row],[New_Sales]]&gt;=2000,"A",Table1[[#This Row],[New_Sales]]&gt;=1000,"B",Table1[[#This Row],[New_Sales]]&gt;=500,"C",Table1[[#This Row],[New_Sales]]&gt;=100,"D",Table1[[#This Row],[New_Sales]]&lt;100,"E")</f>
        <v>D</v>
      </c>
    </row>
    <row r="1221" spans="1:16">
      <c r="A1221" s="12">
        <v>1220</v>
      </c>
      <c r="B1221" s="12" t="s">
        <v>80</v>
      </c>
      <c r="C1221" s="12" t="s">
        <v>74</v>
      </c>
      <c r="D1221" s="12" t="s">
        <v>119</v>
      </c>
      <c r="E1221" s="12" t="s">
        <v>120</v>
      </c>
      <c r="F1221" s="12" t="s">
        <v>90</v>
      </c>
      <c r="G1221" s="12" t="str">
        <f>VLOOKUP(Table1[[#This Row],[Category]],Code!$C$2:$D$5,2,0)</f>
        <v>T-103</v>
      </c>
      <c r="H1221" s="12" t="s">
        <v>91</v>
      </c>
      <c r="I1221" s="12" t="s">
        <v>1014</v>
      </c>
      <c r="J1221" s="12">
        <v>7</v>
      </c>
      <c r="K1221" s="12">
        <v>0.4</v>
      </c>
      <c r="L1221" s="13">
        <v>-386.3915999999997</v>
      </c>
      <c r="M1221" s="12">
        <f>Table1[[#This Row],[Sales]]*Table1[[#This Row],[Discount]]</f>
        <v>772.78319999999997</v>
      </c>
      <c r="N1221" s="12">
        <v>1931.9579999999999</v>
      </c>
      <c r="O1221" s="12">
        <f>Table1[[#This Row],[Quantity]]*$N$1</f>
        <v>1050</v>
      </c>
      <c r="P1221" s="12" t="str" cm="1">
        <f t="array" ref="P1221">_xlfn.IFS(Table1[[#This Row],[New_Sales]]&gt;=2000,"A",Table1[[#This Row],[New_Sales]]&gt;=1000,"B",Table1[[#This Row],[New_Sales]]&gt;=500,"C",Table1[[#This Row],[New_Sales]]&gt;=100,"D",Table1[[#This Row],[New_Sales]]&lt;100,"E")</f>
        <v>B</v>
      </c>
    </row>
    <row r="1222" spans="1:16">
      <c r="A1222" s="12">
        <v>1221</v>
      </c>
      <c r="B1222" s="12" t="s">
        <v>80</v>
      </c>
      <c r="C1222" s="12" t="s">
        <v>104</v>
      </c>
      <c r="D1222" s="12" t="s">
        <v>75</v>
      </c>
      <c r="E1222" s="12" t="s">
        <v>76</v>
      </c>
      <c r="F1222" s="12" t="s">
        <v>77</v>
      </c>
      <c r="G1222" s="12" t="str">
        <f>VLOOKUP(Table1[[#This Row],[Category]],Code!$C$2:$D$5,2,0)</f>
        <v>O-102</v>
      </c>
      <c r="H1222" s="12" t="s">
        <v>84</v>
      </c>
      <c r="I1222" s="12" t="s">
        <v>112</v>
      </c>
      <c r="J1222" s="12">
        <v>9</v>
      </c>
      <c r="K1222" s="12">
        <v>0</v>
      </c>
      <c r="L1222" s="13">
        <v>44.954999999999977</v>
      </c>
      <c r="M1222" s="12">
        <f>Table1[[#This Row],[Sales]]*Table1[[#This Row],[Discount]]</f>
        <v>0</v>
      </c>
      <c r="N1222" s="12">
        <v>249.75</v>
      </c>
      <c r="O1222" s="12">
        <f>Table1[[#This Row],[Quantity]]*$N$1</f>
        <v>1350</v>
      </c>
      <c r="P1222" s="12" t="str" cm="1">
        <f t="array" ref="P1222">_xlfn.IFS(Table1[[#This Row],[New_Sales]]&gt;=2000,"A",Table1[[#This Row],[New_Sales]]&gt;=1000,"B",Table1[[#This Row],[New_Sales]]&gt;=500,"C",Table1[[#This Row],[New_Sales]]&gt;=100,"D",Table1[[#This Row],[New_Sales]]&lt;100,"E")</f>
        <v>B</v>
      </c>
    </row>
    <row r="1223" spans="1:16">
      <c r="A1223" s="12">
        <v>1222</v>
      </c>
      <c r="B1223" s="12" t="s">
        <v>80</v>
      </c>
      <c r="C1223" s="12" t="s">
        <v>104</v>
      </c>
      <c r="D1223" s="12" t="s">
        <v>75</v>
      </c>
      <c r="E1223" s="12" t="s">
        <v>76</v>
      </c>
      <c r="F1223" s="12" t="s">
        <v>90</v>
      </c>
      <c r="G1223" s="12" t="str">
        <f>VLOOKUP(Table1[[#This Row],[Category]],Code!$C$2:$D$5,2,0)</f>
        <v>T-103</v>
      </c>
      <c r="H1223" s="12" t="s">
        <v>91</v>
      </c>
      <c r="I1223" s="12" t="s">
        <v>1015</v>
      </c>
      <c r="J1223" s="12">
        <v>8</v>
      </c>
      <c r="K1223" s="12">
        <v>0.2</v>
      </c>
      <c r="L1223" s="13">
        <v>28.792799999999971</v>
      </c>
      <c r="M1223" s="12">
        <f>Table1[[#This Row],[Sales]]*Table1[[#This Row],[Discount]]</f>
        <v>51.187200000000011</v>
      </c>
      <c r="N1223" s="12">
        <v>255.93600000000004</v>
      </c>
      <c r="O1223" s="12">
        <f>Table1[[#This Row],[Quantity]]*$N$1</f>
        <v>1200</v>
      </c>
      <c r="P1223" s="12" t="str" cm="1">
        <f t="array" ref="P1223">_xlfn.IFS(Table1[[#This Row],[New_Sales]]&gt;=2000,"A",Table1[[#This Row],[New_Sales]]&gt;=1000,"B",Table1[[#This Row],[New_Sales]]&gt;=500,"C",Table1[[#This Row],[New_Sales]]&gt;=100,"D",Table1[[#This Row],[New_Sales]]&lt;100,"E")</f>
        <v>B</v>
      </c>
    </row>
    <row r="1224" spans="1:16">
      <c r="A1224" s="12">
        <v>1223</v>
      </c>
      <c r="B1224" s="12" t="s">
        <v>134</v>
      </c>
      <c r="C1224" s="12" t="s">
        <v>67</v>
      </c>
      <c r="D1224" s="12" t="s">
        <v>158</v>
      </c>
      <c r="E1224" s="12" t="s">
        <v>120</v>
      </c>
      <c r="F1224" s="12" t="s">
        <v>70</v>
      </c>
      <c r="G1224" s="12" t="str">
        <f>VLOOKUP(Table1[[#This Row],[Category]],Code!$C$2:$D$5,2,0)</f>
        <v>F-101</v>
      </c>
      <c r="H1224" s="12" t="s">
        <v>86</v>
      </c>
      <c r="I1224" s="12" t="s">
        <v>902</v>
      </c>
      <c r="J1224" s="12">
        <v>3</v>
      </c>
      <c r="K1224" s="12">
        <v>0</v>
      </c>
      <c r="L1224" s="13">
        <v>20.482199999999992</v>
      </c>
      <c r="M1224" s="12">
        <f>Table1[[#This Row],[Sales]]*Table1[[#This Row],[Discount]]</f>
        <v>0</v>
      </c>
      <c r="N1224" s="12">
        <v>113.78999999999999</v>
      </c>
      <c r="O1224" s="12">
        <f>Table1[[#This Row],[Quantity]]*$N$1</f>
        <v>450</v>
      </c>
      <c r="P1224" s="12" t="str" cm="1">
        <f t="array" ref="P1224">_xlfn.IFS(Table1[[#This Row],[New_Sales]]&gt;=2000,"A",Table1[[#This Row],[New_Sales]]&gt;=1000,"B",Table1[[#This Row],[New_Sales]]&gt;=500,"C",Table1[[#This Row],[New_Sales]]&gt;=100,"D",Table1[[#This Row],[New_Sales]]&lt;100,"E")</f>
        <v>D</v>
      </c>
    </row>
    <row r="1225" spans="1:16">
      <c r="A1225" s="12">
        <v>1224</v>
      </c>
      <c r="B1225" s="12" t="s">
        <v>134</v>
      </c>
      <c r="C1225" s="12" t="s">
        <v>67</v>
      </c>
      <c r="D1225" s="12" t="s">
        <v>158</v>
      </c>
      <c r="E1225" s="12" t="s">
        <v>120</v>
      </c>
      <c r="F1225" s="12" t="s">
        <v>90</v>
      </c>
      <c r="G1225" s="12" t="str">
        <f>VLOOKUP(Table1[[#This Row],[Category]],Code!$C$2:$D$5,2,0)</f>
        <v>T-103</v>
      </c>
      <c r="H1225" s="12" t="s">
        <v>123</v>
      </c>
      <c r="I1225" s="12" t="s">
        <v>610</v>
      </c>
      <c r="J1225" s="12">
        <v>1</v>
      </c>
      <c r="K1225" s="12">
        <v>0</v>
      </c>
      <c r="L1225" s="13">
        <v>34.38600000000001</v>
      </c>
      <c r="M1225" s="12">
        <f>Table1[[#This Row],[Sales]]*Table1[[#This Row],[Discount]]</f>
        <v>0</v>
      </c>
      <c r="N1225" s="12">
        <v>78.150000000000006</v>
      </c>
      <c r="O1225" s="12">
        <f>Table1[[#This Row],[Quantity]]*$N$1</f>
        <v>150</v>
      </c>
      <c r="P1225" s="12" t="str" cm="1">
        <f t="array" ref="P1225">_xlfn.IFS(Table1[[#This Row],[New_Sales]]&gt;=2000,"A",Table1[[#This Row],[New_Sales]]&gt;=1000,"B",Table1[[#This Row],[New_Sales]]&gt;=500,"C",Table1[[#This Row],[New_Sales]]&gt;=100,"D",Table1[[#This Row],[New_Sales]]&lt;100,"E")</f>
        <v>D</v>
      </c>
    </row>
    <row r="1226" spans="1:16">
      <c r="A1226" s="12">
        <v>1225</v>
      </c>
      <c r="B1226" s="12" t="s">
        <v>134</v>
      </c>
      <c r="C1226" s="12" t="s">
        <v>67</v>
      </c>
      <c r="D1226" s="12" t="s">
        <v>158</v>
      </c>
      <c r="E1226" s="12" t="s">
        <v>120</v>
      </c>
      <c r="F1226" s="12" t="s">
        <v>77</v>
      </c>
      <c r="G1226" s="12" t="str">
        <f>VLOOKUP(Table1[[#This Row],[Category]],Code!$C$2:$D$5,2,0)</f>
        <v>O-102</v>
      </c>
      <c r="H1226" s="12" t="s">
        <v>93</v>
      </c>
      <c r="I1226" s="12" t="s">
        <v>1001</v>
      </c>
      <c r="J1226" s="12">
        <v>1</v>
      </c>
      <c r="K1226" s="12">
        <v>0.2</v>
      </c>
      <c r="L1226" s="13">
        <v>0.60479999999999989</v>
      </c>
      <c r="M1226" s="12">
        <f>Table1[[#This Row],[Sales]]*Table1[[#This Row],[Discount]]</f>
        <v>0.34560000000000007</v>
      </c>
      <c r="N1226" s="12">
        <v>1.7280000000000002</v>
      </c>
      <c r="O1226" s="12">
        <f>Table1[[#This Row],[Quantity]]*$N$1</f>
        <v>150</v>
      </c>
      <c r="P1226" s="12" t="str" cm="1">
        <f t="array" ref="P1226">_xlfn.IFS(Table1[[#This Row],[New_Sales]]&gt;=2000,"A",Table1[[#This Row],[New_Sales]]&gt;=1000,"B",Table1[[#This Row],[New_Sales]]&gt;=500,"C",Table1[[#This Row],[New_Sales]]&gt;=100,"D",Table1[[#This Row],[New_Sales]]&lt;100,"E")</f>
        <v>D</v>
      </c>
    </row>
    <row r="1227" spans="1:16">
      <c r="A1227" s="12">
        <v>1226</v>
      </c>
      <c r="B1227" s="12" t="s">
        <v>134</v>
      </c>
      <c r="C1227" s="12" t="s">
        <v>67</v>
      </c>
      <c r="D1227" s="12" t="s">
        <v>158</v>
      </c>
      <c r="E1227" s="12" t="s">
        <v>120</v>
      </c>
      <c r="F1227" s="12" t="s">
        <v>77</v>
      </c>
      <c r="G1227" s="12" t="str">
        <f>VLOOKUP(Table1[[#This Row],[Category]],Code!$C$2:$D$5,2,0)</f>
        <v>O-102</v>
      </c>
      <c r="H1227" s="12" t="s">
        <v>100</v>
      </c>
      <c r="I1227" s="12" t="s">
        <v>133</v>
      </c>
      <c r="J1227" s="12">
        <v>4</v>
      </c>
      <c r="K1227" s="12">
        <v>0</v>
      </c>
      <c r="L1227" s="13">
        <v>19.874400000000001</v>
      </c>
      <c r="M1227" s="12">
        <f>Table1[[#This Row],[Sales]]*Table1[[#This Row],[Discount]]</f>
        <v>0</v>
      </c>
      <c r="N1227" s="12">
        <v>40.56</v>
      </c>
      <c r="O1227" s="12">
        <f>Table1[[#This Row],[Quantity]]*$N$1</f>
        <v>600</v>
      </c>
      <c r="P1227" s="12" t="str" cm="1">
        <f t="array" ref="P1227">_xlfn.IFS(Table1[[#This Row],[New_Sales]]&gt;=2000,"A",Table1[[#This Row],[New_Sales]]&gt;=1000,"B",Table1[[#This Row],[New_Sales]]&gt;=500,"C",Table1[[#This Row],[New_Sales]]&gt;=100,"D",Table1[[#This Row],[New_Sales]]&lt;100,"E")</f>
        <v>C</v>
      </c>
    </row>
    <row r="1228" spans="1:16">
      <c r="A1228" s="12">
        <v>1227</v>
      </c>
      <c r="B1228" s="12" t="s">
        <v>134</v>
      </c>
      <c r="C1228" s="12" t="s">
        <v>67</v>
      </c>
      <c r="D1228" s="12" t="s">
        <v>158</v>
      </c>
      <c r="E1228" s="12" t="s">
        <v>120</v>
      </c>
      <c r="F1228" s="12" t="s">
        <v>77</v>
      </c>
      <c r="G1228" s="12" t="str">
        <f>VLOOKUP(Table1[[#This Row],[Category]],Code!$C$2:$D$5,2,0)</f>
        <v>O-102</v>
      </c>
      <c r="H1228" s="12" t="s">
        <v>84</v>
      </c>
      <c r="I1228" s="12" t="s">
        <v>1016</v>
      </c>
      <c r="J1228" s="12">
        <v>3</v>
      </c>
      <c r="K1228" s="12">
        <v>0</v>
      </c>
      <c r="L1228" s="13">
        <v>3.6587999999999994</v>
      </c>
      <c r="M1228" s="12">
        <f>Table1[[#This Row],[Sales]]*Table1[[#This Row],[Discount]]</f>
        <v>0</v>
      </c>
      <c r="N1228" s="12">
        <v>182.94</v>
      </c>
      <c r="O1228" s="12">
        <f>Table1[[#This Row],[Quantity]]*$N$1</f>
        <v>450</v>
      </c>
      <c r="P1228" s="12" t="str" cm="1">
        <f t="array" ref="P1228">_xlfn.IFS(Table1[[#This Row],[New_Sales]]&gt;=2000,"A",Table1[[#This Row],[New_Sales]]&gt;=1000,"B",Table1[[#This Row],[New_Sales]]&gt;=500,"C",Table1[[#This Row],[New_Sales]]&gt;=100,"D",Table1[[#This Row],[New_Sales]]&lt;100,"E")</f>
        <v>D</v>
      </c>
    </row>
    <row r="1229" spans="1:16">
      <c r="A1229" s="12">
        <v>1228</v>
      </c>
      <c r="B1229" s="12" t="s">
        <v>134</v>
      </c>
      <c r="C1229" s="12" t="s">
        <v>67</v>
      </c>
      <c r="D1229" s="12" t="s">
        <v>158</v>
      </c>
      <c r="E1229" s="12" t="s">
        <v>120</v>
      </c>
      <c r="F1229" s="12" t="s">
        <v>77</v>
      </c>
      <c r="G1229" s="12" t="str">
        <f>VLOOKUP(Table1[[#This Row],[Category]],Code!$C$2:$D$5,2,0)</f>
        <v>O-102</v>
      </c>
      <c r="H1229" s="12" t="s">
        <v>84</v>
      </c>
      <c r="I1229" s="12" t="s">
        <v>1017</v>
      </c>
      <c r="J1229" s="12">
        <v>2</v>
      </c>
      <c r="K1229" s="12">
        <v>0</v>
      </c>
      <c r="L1229" s="13">
        <v>11.631599999999992</v>
      </c>
      <c r="M1229" s="12">
        <f>Table1[[#This Row],[Sales]]*Table1[[#This Row],[Discount]]</f>
        <v>0</v>
      </c>
      <c r="N1229" s="12">
        <v>193.86</v>
      </c>
      <c r="O1229" s="12">
        <f>Table1[[#This Row],[Quantity]]*$N$1</f>
        <v>300</v>
      </c>
      <c r="P1229" s="12" t="str" cm="1">
        <f t="array" ref="P1229">_xlfn.IFS(Table1[[#This Row],[New_Sales]]&gt;=2000,"A",Table1[[#This Row],[New_Sales]]&gt;=1000,"B",Table1[[#This Row],[New_Sales]]&gt;=500,"C",Table1[[#This Row],[New_Sales]]&gt;=100,"D",Table1[[#This Row],[New_Sales]]&lt;100,"E")</f>
        <v>D</v>
      </c>
    </row>
    <row r="1230" spans="1:16">
      <c r="A1230" s="12">
        <v>1229</v>
      </c>
      <c r="B1230" s="12" t="s">
        <v>80</v>
      </c>
      <c r="C1230" s="12" t="s">
        <v>67</v>
      </c>
      <c r="D1230" s="12" t="s">
        <v>75</v>
      </c>
      <c r="E1230" s="12" t="s">
        <v>76</v>
      </c>
      <c r="F1230" s="12" t="s">
        <v>77</v>
      </c>
      <c r="G1230" s="12" t="str">
        <f>VLOOKUP(Table1[[#This Row],[Category]],Code!$C$2:$D$5,2,0)</f>
        <v>O-102</v>
      </c>
      <c r="H1230" s="12" t="s">
        <v>128</v>
      </c>
      <c r="I1230" s="12" t="s">
        <v>722</v>
      </c>
      <c r="J1230" s="12">
        <v>2</v>
      </c>
      <c r="K1230" s="12">
        <v>0</v>
      </c>
      <c r="L1230" s="13">
        <v>7.4871999999999996</v>
      </c>
      <c r="M1230" s="12">
        <f>Table1[[#This Row],[Sales]]*Table1[[#This Row],[Discount]]</f>
        <v>0</v>
      </c>
      <c r="N1230" s="12">
        <v>15.28</v>
      </c>
      <c r="O1230" s="12">
        <f>Table1[[#This Row],[Quantity]]*$N$1</f>
        <v>300</v>
      </c>
      <c r="P1230" s="12" t="str" cm="1">
        <f t="array" ref="P1230">_xlfn.IFS(Table1[[#This Row],[New_Sales]]&gt;=2000,"A",Table1[[#This Row],[New_Sales]]&gt;=1000,"B",Table1[[#This Row],[New_Sales]]&gt;=500,"C",Table1[[#This Row],[New_Sales]]&gt;=100,"D",Table1[[#This Row],[New_Sales]]&lt;100,"E")</f>
        <v>D</v>
      </c>
    </row>
    <row r="1231" spans="1:16">
      <c r="A1231" s="12">
        <v>1230</v>
      </c>
      <c r="B1231" s="12" t="s">
        <v>80</v>
      </c>
      <c r="C1231" s="12" t="s">
        <v>67</v>
      </c>
      <c r="D1231" s="12" t="s">
        <v>75</v>
      </c>
      <c r="E1231" s="12" t="s">
        <v>76</v>
      </c>
      <c r="F1231" s="12" t="s">
        <v>70</v>
      </c>
      <c r="G1231" s="12" t="str">
        <f>VLOOKUP(Table1[[#This Row],[Category]],Code!$C$2:$D$5,2,0)</f>
        <v>F-101</v>
      </c>
      <c r="H1231" s="12" t="s">
        <v>86</v>
      </c>
      <c r="I1231" s="12" t="s">
        <v>833</v>
      </c>
      <c r="J1231" s="12">
        <v>1</v>
      </c>
      <c r="K1231" s="12">
        <v>0</v>
      </c>
      <c r="L1231" s="13">
        <v>2.9681999999999995</v>
      </c>
      <c r="M1231" s="12">
        <f>Table1[[#This Row],[Sales]]*Table1[[#This Row],[Discount]]</f>
        <v>0</v>
      </c>
      <c r="N1231" s="12">
        <v>8.73</v>
      </c>
      <c r="O1231" s="12">
        <f>Table1[[#This Row],[Quantity]]*$N$1</f>
        <v>150</v>
      </c>
      <c r="P1231" s="12" t="str" cm="1">
        <f t="array" ref="P1231">_xlfn.IFS(Table1[[#This Row],[New_Sales]]&gt;=2000,"A",Table1[[#This Row],[New_Sales]]&gt;=1000,"B",Table1[[#This Row],[New_Sales]]&gt;=500,"C",Table1[[#This Row],[New_Sales]]&gt;=100,"D",Table1[[#This Row],[New_Sales]]&lt;100,"E")</f>
        <v>D</v>
      </c>
    </row>
    <row r="1232" spans="1:16">
      <c r="A1232" s="12">
        <v>1231</v>
      </c>
      <c r="B1232" s="12" t="s">
        <v>80</v>
      </c>
      <c r="C1232" s="12" t="s">
        <v>67</v>
      </c>
      <c r="D1232" s="12" t="s">
        <v>75</v>
      </c>
      <c r="E1232" s="12" t="s">
        <v>76</v>
      </c>
      <c r="F1232" s="12" t="s">
        <v>77</v>
      </c>
      <c r="G1232" s="12" t="str">
        <f>VLOOKUP(Table1[[#This Row],[Category]],Code!$C$2:$D$5,2,0)</f>
        <v>O-102</v>
      </c>
      <c r="H1232" s="12" t="s">
        <v>88</v>
      </c>
      <c r="I1232" s="12" t="s">
        <v>1018</v>
      </c>
      <c r="J1232" s="12">
        <v>2</v>
      </c>
      <c r="K1232" s="12">
        <v>0</v>
      </c>
      <c r="L1232" s="13">
        <v>1.7607999999999997</v>
      </c>
      <c r="M1232" s="12">
        <f>Table1[[#This Row],[Sales]]*Table1[[#This Row],[Discount]]</f>
        <v>0</v>
      </c>
      <c r="N1232" s="12">
        <v>5.68</v>
      </c>
      <c r="O1232" s="12">
        <f>Table1[[#This Row],[Quantity]]*$N$1</f>
        <v>300</v>
      </c>
      <c r="P1232" s="12" t="str" cm="1">
        <f t="array" ref="P1232">_xlfn.IFS(Table1[[#This Row],[New_Sales]]&gt;=2000,"A",Table1[[#This Row],[New_Sales]]&gt;=1000,"B",Table1[[#This Row],[New_Sales]]&gt;=500,"C",Table1[[#This Row],[New_Sales]]&gt;=100,"D",Table1[[#This Row],[New_Sales]]&lt;100,"E")</f>
        <v>D</v>
      </c>
    </row>
    <row r="1233" spans="1:16">
      <c r="A1233" s="12">
        <v>1232</v>
      </c>
      <c r="B1233" s="12" t="s">
        <v>66</v>
      </c>
      <c r="C1233" s="12" t="s">
        <v>67</v>
      </c>
      <c r="D1233" s="12" t="s">
        <v>158</v>
      </c>
      <c r="E1233" s="12" t="s">
        <v>120</v>
      </c>
      <c r="F1233" s="12" t="s">
        <v>77</v>
      </c>
      <c r="G1233" s="12" t="str">
        <f>VLOOKUP(Table1[[#This Row],[Category]],Code!$C$2:$D$5,2,0)</f>
        <v>O-102</v>
      </c>
      <c r="H1233" s="12" t="s">
        <v>88</v>
      </c>
      <c r="I1233" s="12" t="s">
        <v>514</v>
      </c>
      <c r="J1233" s="12">
        <v>2</v>
      </c>
      <c r="K1233" s="12">
        <v>0</v>
      </c>
      <c r="L1233" s="13">
        <v>0.72279999999999989</v>
      </c>
      <c r="M1233" s="12">
        <f>Table1[[#This Row],[Sales]]*Table1[[#This Row],[Discount]]</f>
        <v>0</v>
      </c>
      <c r="N1233" s="12">
        <v>2.78</v>
      </c>
      <c r="O1233" s="12">
        <f>Table1[[#This Row],[Quantity]]*$N$1</f>
        <v>300</v>
      </c>
      <c r="P1233" s="12" t="str" cm="1">
        <f t="array" ref="P1233">_xlfn.IFS(Table1[[#This Row],[New_Sales]]&gt;=2000,"A",Table1[[#This Row],[New_Sales]]&gt;=1000,"B",Table1[[#This Row],[New_Sales]]&gt;=500,"C",Table1[[#This Row],[New_Sales]]&gt;=100,"D",Table1[[#This Row],[New_Sales]]&lt;100,"E")</f>
        <v>D</v>
      </c>
    </row>
    <row r="1234" spans="1:16">
      <c r="A1234" s="12">
        <v>1233</v>
      </c>
      <c r="B1234" s="12" t="s">
        <v>66</v>
      </c>
      <c r="C1234" s="12" t="s">
        <v>67</v>
      </c>
      <c r="D1234" s="12" t="s">
        <v>158</v>
      </c>
      <c r="E1234" s="12" t="s">
        <v>120</v>
      </c>
      <c r="F1234" s="12" t="s">
        <v>77</v>
      </c>
      <c r="G1234" s="12" t="str">
        <f>VLOOKUP(Table1[[#This Row],[Category]],Code!$C$2:$D$5,2,0)</f>
        <v>O-102</v>
      </c>
      <c r="H1234" s="12" t="s">
        <v>128</v>
      </c>
      <c r="I1234" s="12" t="s">
        <v>1019</v>
      </c>
      <c r="J1234" s="12">
        <v>2</v>
      </c>
      <c r="K1234" s="12">
        <v>0</v>
      </c>
      <c r="L1234" s="13">
        <v>35.981999999999992</v>
      </c>
      <c r="M1234" s="12">
        <f>Table1[[#This Row],[Sales]]*Table1[[#This Row],[Discount]]</f>
        <v>0</v>
      </c>
      <c r="N1234" s="12">
        <v>79.959999999999994</v>
      </c>
      <c r="O1234" s="12">
        <f>Table1[[#This Row],[Quantity]]*$N$1</f>
        <v>300</v>
      </c>
      <c r="P1234" s="12" t="str" cm="1">
        <f t="array" ref="P1234">_xlfn.IFS(Table1[[#This Row],[New_Sales]]&gt;=2000,"A",Table1[[#This Row],[New_Sales]]&gt;=1000,"B",Table1[[#This Row],[New_Sales]]&gt;=500,"C",Table1[[#This Row],[New_Sales]]&gt;=100,"D",Table1[[#This Row],[New_Sales]]&lt;100,"E")</f>
        <v>D</v>
      </c>
    </row>
    <row r="1235" spans="1:16">
      <c r="A1235" s="12">
        <v>1234</v>
      </c>
      <c r="B1235" s="12" t="s">
        <v>134</v>
      </c>
      <c r="C1235" s="12" t="s">
        <v>74</v>
      </c>
      <c r="D1235" s="12" t="s">
        <v>226</v>
      </c>
      <c r="E1235" s="12" t="s">
        <v>120</v>
      </c>
      <c r="F1235" s="12" t="s">
        <v>90</v>
      </c>
      <c r="G1235" s="12" t="str">
        <f>VLOOKUP(Table1[[#This Row],[Category]],Code!$C$2:$D$5,2,0)</f>
        <v>T-103</v>
      </c>
      <c r="H1235" s="12" t="s">
        <v>431</v>
      </c>
      <c r="I1235" s="12" t="s">
        <v>1020</v>
      </c>
      <c r="J1235" s="12">
        <v>2</v>
      </c>
      <c r="K1235" s="12">
        <v>0.4</v>
      </c>
      <c r="L1235" s="13">
        <v>69.99899999999991</v>
      </c>
      <c r="M1235" s="12">
        <f>Table1[[#This Row],[Sales]]*Table1[[#This Row],[Discount]]</f>
        <v>335.99520000000001</v>
      </c>
      <c r="N1235" s="12">
        <v>839.98799999999994</v>
      </c>
      <c r="O1235" s="12">
        <f>Table1[[#This Row],[Quantity]]*$N$1</f>
        <v>300</v>
      </c>
      <c r="P1235" s="12" t="str" cm="1">
        <f t="array" ref="P1235">_xlfn.IFS(Table1[[#This Row],[New_Sales]]&gt;=2000,"A",Table1[[#This Row],[New_Sales]]&gt;=1000,"B",Table1[[#This Row],[New_Sales]]&gt;=500,"C",Table1[[#This Row],[New_Sales]]&gt;=100,"D",Table1[[#This Row],[New_Sales]]&lt;100,"E")</f>
        <v>D</v>
      </c>
    </row>
    <row r="1236" spans="1:16">
      <c r="A1236" s="12">
        <v>1235</v>
      </c>
      <c r="B1236" s="12" t="s">
        <v>454</v>
      </c>
      <c r="C1236" s="12" t="s">
        <v>67</v>
      </c>
      <c r="D1236" s="12" t="s">
        <v>81</v>
      </c>
      <c r="E1236" s="12" t="s">
        <v>69</v>
      </c>
      <c r="F1236" s="12" t="s">
        <v>70</v>
      </c>
      <c r="G1236" s="12" t="str">
        <f>VLOOKUP(Table1[[#This Row],[Category]],Code!$C$2:$D$5,2,0)</f>
        <v>F-101</v>
      </c>
      <c r="H1236" s="12" t="s">
        <v>86</v>
      </c>
      <c r="I1236" s="12" t="s">
        <v>1021</v>
      </c>
      <c r="J1236" s="12">
        <v>3</v>
      </c>
      <c r="K1236" s="12">
        <v>0.2</v>
      </c>
      <c r="L1236" s="13">
        <v>13.786200000000006</v>
      </c>
      <c r="M1236" s="12">
        <f>Table1[[#This Row],[Sales]]*Table1[[#This Row],[Discount]]</f>
        <v>9.5904000000000007</v>
      </c>
      <c r="N1236" s="12">
        <v>47.952000000000005</v>
      </c>
      <c r="O1236" s="12">
        <f>Table1[[#This Row],[Quantity]]*$N$1</f>
        <v>450</v>
      </c>
      <c r="P1236" s="12" t="str" cm="1">
        <f t="array" ref="P1236">_xlfn.IFS(Table1[[#This Row],[New_Sales]]&gt;=2000,"A",Table1[[#This Row],[New_Sales]]&gt;=1000,"B",Table1[[#This Row],[New_Sales]]&gt;=500,"C",Table1[[#This Row],[New_Sales]]&gt;=100,"D",Table1[[#This Row],[New_Sales]]&lt;100,"E")</f>
        <v>D</v>
      </c>
    </row>
    <row r="1237" spans="1:16">
      <c r="A1237" s="12">
        <v>1236</v>
      </c>
      <c r="B1237" s="12" t="s">
        <v>454</v>
      </c>
      <c r="C1237" s="12" t="s">
        <v>67</v>
      </c>
      <c r="D1237" s="12" t="s">
        <v>81</v>
      </c>
      <c r="E1237" s="12" t="s">
        <v>69</v>
      </c>
      <c r="F1237" s="12" t="s">
        <v>77</v>
      </c>
      <c r="G1237" s="12" t="str">
        <f>VLOOKUP(Table1[[#This Row],[Category]],Code!$C$2:$D$5,2,0)</f>
        <v>O-102</v>
      </c>
      <c r="H1237" s="12" t="s">
        <v>93</v>
      </c>
      <c r="I1237" s="12" t="s">
        <v>825</v>
      </c>
      <c r="J1237" s="12">
        <v>5</v>
      </c>
      <c r="K1237" s="12">
        <v>0.7</v>
      </c>
      <c r="L1237" s="13">
        <v>-29.940000000000012</v>
      </c>
      <c r="M1237" s="12">
        <f>Table1[[#This Row],[Sales]]*Table1[[#This Row],[Discount]]</f>
        <v>26.197500000000002</v>
      </c>
      <c r="N1237" s="12">
        <v>37.425000000000004</v>
      </c>
      <c r="O1237" s="12">
        <f>Table1[[#This Row],[Quantity]]*$N$1</f>
        <v>750</v>
      </c>
      <c r="P1237" s="12" t="str" cm="1">
        <f t="array" ref="P1237">_xlfn.IFS(Table1[[#This Row],[New_Sales]]&gt;=2000,"A",Table1[[#This Row],[New_Sales]]&gt;=1000,"B",Table1[[#This Row],[New_Sales]]&gt;=500,"C",Table1[[#This Row],[New_Sales]]&gt;=100,"D",Table1[[#This Row],[New_Sales]]&lt;100,"E")</f>
        <v>C</v>
      </c>
    </row>
    <row r="1238" spans="1:16">
      <c r="A1238" s="12">
        <v>1237</v>
      </c>
      <c r="B1238" s="12" t="s">
        <v>454</v>
      </c>
      <c r="C1238" s="12" t="s">
        <v>67</v>
      </c>
      <c r="D1238" s="12" t="s">
        <v>81</v>
      </c>
      <c r="E1238" s="12" t="s">
        <v>69</v>
      </c>
      <c r="F1238" s="12" t="s">
        <v>70</v>
      </c>
      <c r="G1238" s="12" t="str">
        <f>VLOOKUP(Table1[[#This Row],[Category]],Code!$C$2:$D$5,2,0)</f>
        <v>F-101</v>
      </c>
      <c r="H1238" s="12" t="s">
        <v>86</v>
      </c>
      <c r="I1238" s="12" t="s">
        <v>1022</v>
      </c>
      <c r="J1238" s="12">
        <v>2</v>
      </c>
      <c r="K1238" s="12">
        <v>0.2</v>
      </c>
      <c r="L1238" s="13">
        <v>0</v>
      </c>
      <c r="M1238" s="12">
        <f>Table1[[#This Row],[Sales]]*Table1[[#This Row],[Discount]]</f>
        <v>12.7936</v>
      </c>
      <c r="N1238" s="12">
        <v>63.967999999999996</v>
      </c>
      <c r="O1238" s="12">
        <f>Table1[[#This Row],[Quantity]]*$N$1</f>
        <v>300</v>
      </c>
      <c r="P1238" s="12" t="str" cm="1">
        <f t="array" ref="P1238">_xlfn.IFS(Table1[[#This Row],[New_Sales]]&gt;=2000,"A",Table1[[#This Row],[New_Sales]]&gt;=1000,"B",Table1[[#This Row],[New_Sales]]&gt;=500,"C",Table1[[#This Row],[New_Sales]]&gt;=100,"D",Table1[[#This Row],[New_Sales]]&lt;100,"E")</f>
        <v>D</v>
      </c>
    </row>
    <row r="1239" spans="1:16">
      <c r="A1239" s="12">
        <v>1238</v>
      </c>
      <c r="B1239" s="12" t="s">
        <v>454</v>
      </c>
      <c r="C1239" s="12" t="s">
        <v>67</v>
      </c>
      <c r="D1239" s="12" t="s">
        <v>81</v>
      </c>
      <c r="E1239" s="12" t="s">
        <v>69</v>
      </c>
      <c r="F1239" s="12" t="s">
        <v>70</v>
      </c>
      <c r="G1239" s="12" t="str">
        <f>VLOOKUP(Table1[[#This Row],[Category]],Code!$C$2:$D$5,2,0)</f>
        <v>F-101</v>
      </c>
      <c r="H1239" s="12" t="s">
        <v>86</v>
      </c>
      <c r="I1239" s="12" t="s">
        <v>702</v>
      </c>
      <c r="J1239" s="12">
        <v>3</v>
      </c>
      <c r="K1239" s="12">
        <v>0.2</v>
      </c>
      <c r="L1239" s="13">
        <v>41.262</v>
      </c>
      <c r="M1239" s="12">
        <f>Table1[[#This Row],[Sales]]*Table1[[#This Row],[Discount]]</f>
        <v>33.009599999999999</v>
      </c>
      <c r="N1239" s="12">
        <v>165.048</v>
      </c>
      <c r="O1239" s="12">
        <f>Table1[[#This Row],[Quantity]]*$N$1</f>
        <v>450</v>
      </c>
      <c r="P1239" s="12" t="str" cm="1">
        <f t="array" ref="P1239">_xlfn.IFS(Table1[[#This Row],[New_Sales]]&gt;=2000,"A",Table1[[#This Row],[New_Sales]]&gt;=1000,"B",Table1[[#This Row],[New_Sales]]&gt;=500,"C",Table1[[#This Row],[New_Sales]]&gt;=100,"D",Table1[[#This Row],[New_Sales]]&lt;100,"E")</f>
        <v>D</v>
      </c>
    </row>
    <row r="1240" spans="1:16">
      <c r="A1240" s="12">
        <v>1239</v>
      </c>
      <c r="B1240" s="12" t="s">
        <v>80</v>
      </c>
      <c r="C1240" s="12" t="s">
        <v>67</v>
      </c>
      <c r="D1240" s="12" t="s">
        <v>102</v>
      </c>
      <c r="E1240" s="12" t="s">
        <v>76</v>
      </c>
      <c r="F1240" s="12" t="s">
        <v>70</v>
      </c>
      <c r="G1240" s="12" t="str">
        <f>VLOOKUP(Table1[[#This Row],[Category]],Code!$C$2:$D$5,2,0)</f>
        <v>F-101</v>
      </c>
      <c r="H1240" s="12" t="s">
        <v>86</v>
      </c>
      <c r="I1240" s="12" t="s">
        <v>1023</v>
      </c>
      <c r="J1240" s="12">
        <v>1</v>
      </c>
      <c r="K1240" s="12">
        <v>0</v>
      </c>
      <c r="L1240" s="13">
        <v>5.4340000000000002</v>
      </c>
      <c r="M1240" s="12">
        <f>Table1[[#This Row],[Sales]]*Table1[[#This Row],[Discount]]</f>
        <v>0</v>
      </c>
      <c r="N1240" s="12">
        <v>12.35</v>
      </c>
      <c r="O1240" s="12">
        <f>Table1[[#This Row],[Quantity]]*$N$1</f>
        <v>150</v>
      </c>
      <c r="P1240" s="12" t="str" cm="1">
        <f t="array" ref="P1240">_xlfn.IFS(Table1[[#This Row],[New_Sales]]&gt;=2000,"A",Table1[[#This Row],[New_Sales]]&gt;=1000,"B",Table1[[#This Row],[New_Sales]]&gt;=500,"C",Table1[[#This Row],[New_Sales]]&gt;=100,"D",Table1[[#This Row],[New_Sales]]&lt;100,"E")</f>
        <v>D</v>
      </c>
    </row>
    <row r="1241" spans="1:16">
      <c r="A1241" s="12">
        <v>1240</v>
      </c>
      <c r="B1241" s="12" t="s">
        <v>80</v>
      </c>
      <c r="C1241" s="12" t="s">
        <v>67</v>
      </c>
      <c r="D1241" s="12" t="s">
        <v>102</v>
      </c>
      <c r="E1241" s="12" t="s">
        <v>76</v>
      </c>
      <c r="F1241" s="12" t="s">
        <v>77</v>
      </c>
      <c r="G1241" s="12" t="str">
        <f>VLOOKUP(Table1[[#This Row],[Category]],Code!$C$2:$D$5,2,0)</f>
        <v>O-102</v>
      </c>
      <c r="H1241" s="12" t="s">
        <v>88</v>
      </c>
      <c r="I1241" s="12" t="s">
        <v>1024</v>
      </c>
      <c r="J1241" s="12">
        <v>1</v>
      </c>
      <c r="K1241" s="12">
        <v>0</v>
      </c>
      <c r="L1241" s="13">
        <v>10.652200000000001</v>
      </c>
      <c r="M1241" s="12">
        <f>Table1[[#This Row],[Sales]]*Table1[[#This Row],[Discount]]</f>
        <v>0</v>
      </c>
      <c r="N1241" s="12">
        <v>40.97</v>
      </c>
      <c r="O1241" s="12">
        <f>Table1[[#This Row],[Quantity]]*$N$1</f>
        <v>150</v>
      </c>
      <c r="P1241" s="12" t="str" cm="1">
        <f t="array" ref="P1241">_xlfn.IFS(Table1[[#This Row],[New_Sales]]&gt;=2000,"A",Table1[[#This Row],[New_Sales]]&gt;=1000,"B",Table1[[#This Row],[New_Sales]]&gt;=500,"C",Table1[[#This Row],[New_Sales]]&gt;=100,"D",Table1[[#This Row],[New_Sales]]&lt;100,"E")</f>
        <v>D</v>
      </c>
    </row>
    <row r="1242" spans="1:16">
      <c r="A1242" s="12">
        <v>1241</v>
      </c>
      <c r="B1242" s="12" t="s">
        <v>80</v>
      </c>
      <c r="C1242" s="12" t="s">
        <v>67</v>
      </c>
      <c r="D1242" s="12" t="s">
        <v>102</v>
      </c>
      <c r="E1242" s="12" t="s">
        <v>76</v>
      </c>
      <c r="F1242" s="12" t="s">
        <v>77</v>
      </c>
      <c r="G1242" s="12" t="str">
        <f>VLOOKUP(Table1[[#This Row],[Category]],Code!$C$2:$D$5,2,0)</f>
        <v>O-102</v>
      </c>
      <c r="H1242" s="12" t="s">
        <v>159</v>
      </c>
      <c r="I1242" s="12" t="s">
        <v>396</v>
      </c>
      <c r="J1242" s="12">
        <v>2</v>
      </c>
      <c r="K1242" s="12">
        <v>0</v>
      </c>
      <c r="L1242" s="13">
        <v>10.7912</v>
      </c>
      <c r="M1242" s="12">
        <f>Table1[[#This Row],[Sales]]*Table1[[#This Row],[Discount]]</f>
        <v>0</v>
      </c>
      <c r="N1242" s="12">
        <v>22.96</v>
      </c>
      <c r="O1242" s="12">
        <f>Table1[[#This Row],[Quantity]]*$N$1</f>
        <v>300</v>
      </c>
      <c r="P1242" s="12" t="str" cm="1">
        <f t="array" ref="P1242">_xlfn.IFS(Table1[[#This Row],[New_Sales]]&gt;=2000,"A",Table1[[#This Row],[New_Sales]]&gt;=1000,"B",Table1[[#This Row],[New_Sales]]&gt;=500,"C",Table1[[#This Row],[New_Sales]]&gt;=100,"D",Table1[[#This Row],[New_Sales]]&lt;100,"E")</f>
        <v>D</v>
      </c>
    </row>
    <row r="1243" spans="1:16">
      <c r="A1243" s="12">
        <v>1242</v>
      </c>
      <c r="B1243" s="12" t="s">
        <v>80</v>
      </c>
      <c r="C1243" s="12" t="s">
        <v>104</v>
      </c>
      <c r="D1243" s="12" t="s">
        <v>158</v>
      </c>
      <c r="E1243" s="12" t="s">
        <v>120</v>
      </c>
      <c r="F1243" s="12" t="s">
        <v>90</v>
      </c>
      <c r="G1243" s="12" t="str">
        <f>VLOOKUP(Table1[[#This Row],[Category]],Code!$C$2:$D$5,2,0)</f>
        <v>T-103</v>
      </c>
      <c r="H1243" s="12" t="s">
        <v>91</v>
      </c>
      <c r="I1243" s="12" t="s">
        <v>1025</v>
      </c>
      <c r="J1243" s="12">
        <v>4</v>
      </c>
      <c r="K1243" s="12">
        <v>0</v>
      </c>
      <c r="L1243" s="13">
        <v>5.5</v>
      </c>
      <c r="M1243" s="12">
        <f>Table1[[#This Row],[Sales]]*Table1[[#This Row],[Discount]]</f>
        <v>0</v>
      </c>
      <c r="N1243" s="12">
        <v>22</v>
      </c>
      <c r="O1243" s="12">
        <f>Table1[[#This Row],[Quantity]]*$N$1</f>
        <v>600</v>
      </c>
      <c r="P1243" s="12" t="str" cm="1">
        <f t="array" ref="P1243">_xlfn.IFS(Table1[[#This Row],[New_Sales]]&gt;=2000,"A",Table1[[#This Row],[New_Sales]]&gt;=1000,"B",Table1[[#This Row],[New_Sales]]&gt;=500,"C",Table1[[#This Row],[New_Sales]]&gt;=100,"D",Table1[[#This Row],[New_Sales]]&lt;100,"E")</f>
        <v>C</v>
      </c>
    </row>
    <row r="1244" spans="1:16">
      <c r="A1244" s="12">
        <v>1243</v>
      </c>
      <c r="B1244" s="12" t="s">
        <v>80</v>
      </c>
      <c r="C1244" s="12" t="s">
        <v>67</v>
      </c>
      <c r="D1244" s="12" t="s">
        <v>158</v>
      </c>
      <c r="E1244" s="12" t="s">
        <v>120</v>
      </c>
      <c r="F1244" s="12" t="s">
        <v>77</v>
      </c>
      <c r="G1244" s="12" t="str">
        <f>VLOOKUP(Table1[[#This Row],[Category]],Code!$C$2:$D$5,2,0)</f>
        <v>O-102</v>
      </c>
      <c r="H1244" s="12" t="s">
        <v>93</v>
      </c>
      <c r="I1244" s="12" t="s">
        <v>1026</v>
      </c>
      <c r="J1244" s="12">
        <v>3</v>
      </c>
      <c r="K1244" s="12">
        <v>0.2</v>
      </c>
      <c r="L1244" s="13">
        <v>124.48499999999999</v>
      </c>
      <c r="M1244" s="12">
        <f>Table1[[#This Row],[Sales]]*Table1[[#This Row],[Discount]]</f>
        <v>79.670400000000001</v>
      </c>
      <c r="N1244" s="12">
        <v>398.35199999999998</v>
      </c>
      <c r="O1244" s="12">
        <f>Table1[[#This Row],[Quantity]]*$N$1</f>
        <v>450</v>
      </c>
      <c r="P1244" s="12" t="str" cm="1">
        <f t="array" ref="P1244">_xlfn.IFS(Table1[[#This Row],[New_Sales]]&gt;=2000,"A",Table1[[#This Row],[New_Sales]]&gt;=1000,"B",Table1[[#This Row],[New_Sales]]&gt;=500,"C",Table1[[#This Row],[New_Sales]]&gt;=100,"D",Table1[[#This Row],[New_Sales]]&lt;100,"E")</f>
        <v>D</v>
      </c>
    </row>
    <row r="1245" spans="1:16">
      <c r="A1245" s="12">
        <v>1244</v>
      </c>
      <c r="B1245" s="12" t="s">
        <v>80</v>
      </c>
      <c r="C1245" s="12" t="s">
        <v>67</v>
      </c>
      <c r="D1245" s="12" t="s">
        <v>158</v>
      </c>
      <c r="E1245" s="12" t="s">
        <v>120</v>
      </c>
      <c r="F1245" s="12" t="s">
        <v>77</v>
      </c>
      <c r="G1245" s="12" t="str">
        <f>VLOOKUP(Table1[[#This Row],[Category]],Code!$C$2:$D$5,2,0)</f>
        <v>O-102</v>
      </c>
      <c r="H1245" s="12" t="s">
        <v>159</v>
      </c>
      <c r="I1245" s="12" t="s">
        <v>160</v>
      </c>
      <c r="J1245" s="12">
        <v>4</v>
      </c>
      <c r="K1245" s="12">
        <v>0</v>
      </c>
      <c r="L1245" s="13">
        <v>3.5752000000000006</v>
      </c>
      <c r="M1245" s="12">
        <f>Table1[[#This Row],[Sales]]*Table1[[#This Row],[Discount]]</f>
        <v>0</v>
      </c>
      <c r="N1245" s="12">
        <v>8.7200000000000006</v>
      </c>
      <c r="O1245" s="12">
        <f>Table1[[#This Row],[Quantity]]*$N$1</f>
        <v>600</v>
      </c>
      <c r="P1245" s="12" t="str" cm="1">
        <f t="array" ref="P1245">_xlfn.IFS(Table1[[#This Row],[New_Sales]]&gt;=2000,"A",Table1[[#This Row],[New_Sales]]&gt;=1000,"B",Table1[[#This Row],[New_Sales]]&gt;=500,"C",Table1[[#This Row],[New_Sales]]&gt;=100,"D",Table1[[#This Row],[New_Sales]]&lt;100,"E")</f>
        <v>C</v>
      </c>
    </row>
    <row r="1246" spans="1:16">
      <c r="A1246" s="12">
        <v>1245</v>
      </c>
      <c r="B1246" s="12" t="s">
        <v>80</v>
      </c>
      <c r="C1246" s="12" t="s">
        <v>67</v>
      </c>
      <c r="D1246" s="12" t="s">
        <v>509</v>
      </c>
      <c r="E1246" s="12" t="s">
        <v>69</v>
      </c>
      <c r="F1246" s="12" t="s">
        <v>77</v>
      </c>
      <c r="G1246" s="12" t="str">
        <f>VLOOKUP(Table1[[#This Row],[Category]],Code!$C$2:$D$5,2,0)</f>
        <v>O-102</v>
      </c>
      <c r="H1246" s="12" t="s">
        <v>128</v>
      </c>
      <c r="I1246" s="12" t="s">
        <v>1027</v>
      </c>
      <c r="J1246" s="12">
        <v>9</v>
      </c>
      <c r="K1246" s="12">
        <v>0</v>
      </c>
      <c r="L1246" s="13">
        <v>23.8581</v>
      </c>
      <c r="M1246" s="12">
        <f>Table1[[#This Row],[Sales]]*Table1[[#This Row],[Discount]]</f>
        <v>0</v>
      </c>
      <c r="N1246" s="12">
        <v>48.69</v>
      </c>
      <c r="O1246" s="12">
        <f>Table1[[#This Row],[Quantity]]*$N$1</f>
        <v>1350</v>
      </c>
      <c r="P1246" s="12" t="str" cm="1">
        <f t="array" ref="P1246">_xlfn.IFS(Table1[[#This Row],[New_Sales]]&gt;=2000,"A",Table1[[#This Row],[New_Sales]]&gt;=1000,"B",Table1[[#This Row],[New_Sales]]&gt;=500,"C",Table1[[#This Row],[New_Sales]]&gt;=100,"D",Table1[[#This Row],[New_Sales]]&lt;100,"E")</f>
        <v>B</v>
      </c>
    </row>
    <row r="1247" spans="1:16">
      <c r="A1247" s="12">
        <v>1246</v>
      </c>
      <c r="B1247" s="12" t="s">
        <v>66</v>
      </c>
      <c r="C1247" s="12" t="s">
        <v>67</v>
      </c>
      <c r="D1247" s="12" t="s">
        <v>75</v>
      </c>
      <c r="E1247" s="12" t="s">
        <v>76</v>
      </c>
      <c r="F1247" s="12" t="s">
        <v>70</v>
      </c>
      <c r="G1247" s="12" t="str">
        <f>VLOOKUP(Table1[[#This Row],[Category]],Code!$C$2:$D$5,2,0)</f>
        <v>F-101</v>
      </c>
      <c r="H1247" s="12" t="s">
        <v>82</v>
      </c>
      <c r="I1247" s="12" t="s">
        <v>1028</v>
      </c>
      <c r="J1247" s="12">
        <v>6</v>
      </c>
      <c r="K1247" s="12">
        <v>0.2</v>
      </c>
      <c r="L1247" s="13">
        <v>95.585999999999899</v>
      </c>
      <c r="M1247" s="12">
        <f>Table1[[#This Row],[Sales]]*Table1[[#This Row],[Discount]]</f>
        <v>152.93760000000003</v>
      </c>
      <c r="N1247" s="12">
        <v>764.6880000000001</v>
      </c>
      <c r="O1247" s="12">
        <f>Table1[[#This Row],[Quantity]]*$N$1</f>
        <v>900</v>
      </c>
      <c r="P1247" s="12" t="str" cm="1">
        <f t="array" ref="P1247">_xlfn.IFS(Table1[[#This Row],[New_Sales]]&gt;=2000,"A",Table1[[#This Row],[New_Sales]]&gt;=1000,"B",Table1[[#This Row],[New_Sales]]&gt;=500,"C",Table1[[#This Row],[New_Sales]]&gt;=100,"D",Table1[[#This Row],[New_Sales]]&lt;100,"E")</f>
        <v>C</v>
      </c>
    </row>
    <row r="1248" spans="1:16">
      <c r="A1248" s="12">
        <v>1247</v>
      </c>
      <c r="B1248" s="12" t="s">
        <v>66</v>
      </c>
      <c r="C1248" s="12" t="s">
        <v>67</v>
      </c>
      <c r="D1248" s="12" t="s">
        <v>75</v>
      </c>
      <c r="E1248" s="12" t="s">
        <v>76</v>
      </c>
      <c r="F1248" s="12" t="s">
        <v>70</v>
      </c>
      <c r="G1248" s="12" t="str">
        <f>VLOOKUP(Table1[[#This Row],[Category]],Code!$C$2:$D$5,2,0)</f>
        <v>F-101</v>
      </c>
      <c r="H1248" s="12" t="s">
        <v>82</v>
      </c>
      <c r="I1248" s="12" t="s">
        <v>341</v>
      </c>
      <c r="J1248" s="12">
        <v>12</v>
      </c>
      <c r="K1248" s="12">
        <v>0.2</v>
      </c>
      <c r="L1248" s="13">
        <v>135.4068000000002</v>
      </c>
      <c r="M1248" s="12">
        <f>Table1[[#This Row],[Sales]]*Table1[[#This Row],[Discount]]</f>
        <v>722.16960000000006</v>
      </c>
      <c r="N1248" s="12">
        <v>3610.848</v>
      </c>
      <c r="O1248" s="12">
        <f>Table1[[#This Row],[Quantity]]*$N$1</f>
        <v>1800</v>
      </c>
      <c r="P1248" s="12" t="str" cm="1">
        <f t="array" ref="P1248">_xlfn.IFS(Table1[[#This Row],[New_Sales]]&gt;=2000,"A",Table1[[#This Row],[New_Sales]]&gt;=1000,"B",Table1[[#This Row],[New_Sales]]&gt;=500,"C",Table1[[#This Row],[New_Sales]]&gt;=100,"D",Table1[[#This Row],[New_Sales]]&lt;100,"E")</f>
        <v>B</v>
      </c>
    </row>
    <row r="1249" spans="1:16">
      <c r="A1249" s="12">
        <v>1248</v>
      </c>
      <c r="B1249" s="12" t="s">
        <v>66</v>
      </c>
      <c r="C1249" s="12" t="s">
        <v>67</v>
      </c>
      <c r="D1249" s="12" t="s">
        <v>75</v>
      </c>
      <c r="E1249" s="12" t="s">
        <v>76</v>
      </c>
      <c r="F1249" s="12" t="s">
        <v>70</v>
      </c>
      <c r="G1249" s="12" t="str">
        <f>VLOOKUP(Table1[[#This Row],[Category]],Code!$C$2:$D$5,2,0)</f>
        <v>F-101</v>
      </c>
      <c r="H1249" s="12" t="s">
        <v>71</v>
      </c>
      <c r="I1249" s="12" t="s">
        <v>1029</v>
      </c>
      <c r="J1249" s="12">
        <v>3</v>
      </c>
      <c r="K1249" s="12">
        <v>0.15</v>
      </c>
      <c r="L1249" s="13">
        <v>11.998799999999989</v>
      </c>
      <c r="M1249" s="12">
        <f>Table1[[#This Row],[Sales]]*Table1[[#This Row],[Discount]]</f>
        <v>38.246174999999994</v>
      </c>
      <c r="N1249" s="12">
        <v>254.97449999999998</v>
      </c>
      <c r="O1249" s="12">
        <f>Table1[[#This Row],[Quantity]]*$N$1</f>
        <v>450</v>
      </c>
      <c r="P1249" s="12" t="str" cm="1">
        <f t="array" ref="P1249">_xlfn.IFS(Table1[[#This Row],[New_Sales]]&gt;=2000,"A",Table1[[#This Row],[New_Sales]]&gt;=1000,"B",Table1[[#This Row],[New_Sales]]&gt;=500,"C",Table1[[#This Row],[New_Sales]]&gt;=100,"D",Table1[[#This Row],[New_Sales]]&lt;100,"E")</f>
        <v>D</v>
      </c>
    </row>
    <row r="1250" spans="1:16">
      <c r="A1250" s="12">
        <v>1249</v>
      </c>
      <c r="B1250" s="12" t="s">
        <v>80</v>
      </c>
      <c r="C1250" s="12" t="s">
        <v>67</v>
      </c>
      <c r="D1250" s="12" t="s">
        <v>158</v>
      </c>
      <c r="E1250" s="12" t="s">
        <v>120</v>
      </c>
      <c r="F1250" s="12" t="s">
        <v>77</v>
      </c>
      <c r="G1250" s="12" t="str">
        <f>VLOOKUP(Table1[[#This Row],[Category]],Code!$C$2:$D$5,2,0)</f>
        <v>O-102</v>
      </c>
      <c r="H1250" s="12" t="s">
        <v>88</v>
      </c>
      <c r="I1250" s="12" t="s">
        <v>909</v>
      </c>
      <c r="J1250" s="12">
        <v>6</v>
      </c>
      <c r="K1250" s="12">
        <v>0</v>
      </c>
      <c r="L1250" s="13">
        <v>17.468999999999998</v>
      </c>
      <c r="M1250" s="12">
        <f>Table1[[#This Row],[Sales]]*Table1[[#This Row],[Discount]]</f>
        <v>0</v>
      </c>
      <c r="N1250" s="12">
        <v>38.82</v>
      </c>
      <c r="O1250" s="12">
        <f>Table1[[#This Row],[Quantity]]*$N$1</f>
        <v>900</v>
      </c>
      <c r="P1250" s="12" t="str" cm="1">
        <f t="array" ref="P1250">_xlfn.IFS(Table1[[#This Row],[New_Sales]]&gt;=2000,"A",Table1[[#This Row],[New_Sales]]&gt;=1000,"B",Table1[[#This Row],[New_Sales]]&gt;=500,"C",Table1[[#This Row],[New_Sales]]&gt;=100,"D",Table1[[#This Row],[New_Sales]]&lt;100,"E")</f>
        <v>C</v>
      </c>
    </row>
    <row r="1251" spans="1:16">
      <c r="A1251" s="12">
        <v>1250</v>
      </c>
      <c r="B1251" s="12" t="s">
        <v>80</v>
      </c>
      <c r="C1251" s="12" t="s">
        <v>67</v>
      </c>
      <c r="D1251" s="12" t="s">
        <v>158</v>
      </c>
      <c r="E1251" s="12" t="s">
        <v>120</v>
      </c>
      <c r="F1251" s="12" t="s">
        <v>70</v>
      </c>
      <c r="G1251" s="12" t="str">
        <f>VLOOKUP(Table1[[#This Row],[Category]],Code!$C$2:$D$5,2,0)</f>
        <v>F-101</v>
      </c>
      <c r="H1251" s="12" t="s">
        <v>72</v>
      </c>
      <c r="I1251" s="12" t="s">
        <v>1030</v>
      </c>
      <c r="J1251" s="12">
        <v>9</v>
      </c>
      <c r="K1251" s="12">
        <v>0.1</v>
      </c>
      <c r="L1251" s="13">
        <v>139.57019999999989</v>
      </c>
      <c r="M1251" s="12">
        <f>Table1[[#This Row],[Sales]]*Table1[[#This Row],[Discount]]</f>
        <v>114.1938</v>
      </c>
      <c r="N1251" s="12">
        <v>1141.9379999999999</v>
      </c>
      <c r="O1251" s="12">
        <f>Table1[[#This Row],[Quantity]]*$N$1</f>
        <v>1350</v>
      </c>
      <c r="P1251" s="12" t="str" cm="1">
        <f t="array" ref="P1251">_xlfn.IFS(Table1[[#This Row],[New_Sales]]&gt;=2000,"A",Table1[[#This Row],[New_Sales]]&gt;=1000,"B",Table1[[#This Row],[New_Sales]]&gt;=500,"C",Table1[[#This Row],[New_Sales]]&gt;=100,"D",Table1[[#This Row],[New_Sales]]&lt;100,"E")</f>
        <v>B</v>
      </c>
    </row>
    <row r="1252" spans="1:16">
      <c r="A1252" s="12">
        <v>1251</v>
      </c>
      <c r="B1252" s="12" t="s">
        <v>80</v>
      </c>
      <c r="C1252" s="12" t="s">
        <v>67</v>
      </c>
      <c r="D1252" s="12" t="s">
        <v>158</v>
      </c>
      <c r="E1252" s="12" t="s">
        <v>120</v>
      </c>
      <c r="F1252" s="12" t="s">
        <v>77</v>
      </c>
      <c r="G1252" s="12" t="str">
        <f>VLOOKUP(Table1[[#This Row],[Category]],Code!$C$2:$D$5,2,0)</f>
        <v>O-102</v>
      </c>
      <c r="H1252" s="12" t="s">
        <v>95</v>
      </c>
      <c r="I1252" s="12" t="s">
        <v>287</v>
      </c>
      <c r="J1252" s="12">
        <v>13</v>
      </c>
      <c r="K1252" s="12">
        <v>0</v>
      </c>
      <c r="L1252" s="13">
        <v>511.36799999999999</v>
      </c>
      <c r="M1252" s="12">
        <f>Table1[[#This Row],[Sales]]*Table1[[#This Row],[Discount]]</f>
        <v>0</v>
      </c>
      <c r="N1252" s="12">
        <v>1704.56</v>
      </c>
      <c r="O1252" s="12">
        <f>Table1[[#This Row],[Quantity]]*$N$1</f>
        <v>1950</v>
      </c>
      <c r="P1252" s="12" t="str" cm="1">
        <f t="array" ref="P1252">_xlfn.IFS(Table1[[#This Row],[New_Sales]]&gt;=2000,"A",Table1[[#This Row],[New_Sales]]&gt;=1000,"B",Table1[[#This Row],[New_Sales]]&gt;=500,"C",Table1[[#This Row],[New_Sales]]&gt;=100,"D",Table1[[#This Row],[New_Sales]]&lt;100,"E")</f>
        <v>B</v>
      </c>
    </row>
    <row r="1253" spans="1:16">
      <c r="A1253" s="12">
        <v>1252</v>
      </c>
      <c r="B1253" s="12" t="s">
        <v>80</v>
      </c>
      <c r="C1253" s="12" t="s">
        <v>67</v>
      </c>
      <c r="D1253" s="12" t="s">
        <v>158</v>
      </c>
      <c r="E1253" s="12" t="s">
        <v>120</v>
      </c>
      <c r="F1253" s="12" t="s">
        <v>77</v>
      </c>
      <c r="G1253" s="12" t="str">
        <f>VLOOKUP(Table1[[#This Row],[Category]],Code!$C$2:$D$5,2,0)</f>
        <v>O-102</v>
      </c>
      <c r="H1253" s="12" t="s">
        <v>88</v>
      </c>
      <c r="I1253" s="12" t="s">
        <v>1031</v>
      </c>
      <c r="J1253" s="12">
        <v>2</v>
      </c>
      <c r="K1253" s="12">
        <v>0</v>
      </c>
      <c r="L1253" s="13">
        <v>1.3760000000000003</v>
      </c>
      <c r="M1253" s="12">
        <f>Table1[[#This Row],[Sales]]*Table1[[#This Row],[Discount]]</f>
        <v>0</v>
      </c>
      <c r="N1253" s="12">
        <v>3.2</v>
      </c>
      <c r="O1253" s="12">
        <f>Table1[[#This Row],[Quantity]]*$N$1</f>
        <v>300</v>
      </c>
      <c r="P1253" s="12" t="str" cm="1">
        <f t="array" ref="P1253">_xlfn.IFS(Table1[[#This Row],[New_Sales]]&gt;=2000,"A",Table1[[#This Row],[New_Sales]]&gt;=1000,"B",Table1[[#This Row],[New_Sales]]&gt;=500,"C",Table1[[#This Row],[New_Sales]]&gt;=100,"D",Table1[[#This Row],[New_Sales]]&lt;100,"E")</f>
        <v>D</v>
      </c>
    </row>
    <row r="1254" spans="1:16">
      <c r="A1254" s="12">
        <v>1253</v>
      </c>
      <c r="B1254" s="12" t="s">
        <v>80</v>
      </c>
      <c r="C1254" s="12" t="s">
        <v>67</v>
      </c>
      <c r="D1254" s="12" t="s">
        <v>109</v>
      </c>
      <c r="E1254" s="12" t="s">
        <v>106</v>
      </c>
      <c r="F1254" s="12" t="s">
        <v>90</v>
      </c>
      <c r="G1254" s="12" t="str">
        <f>VLOOKUP(Table1[[#This Row],[Category]],Code!$C$2:$D$5,2,0)</f>
        <v>T-103</v>
      </c>
      <c r="H1254" s="12" t="s">
        <v>91</v>
      </c>
      <c r="I1254" s="12" t="s">
        <v>1032</v>
      </c>
      <c r="J1254" s="12">
        <v>4</v>
      </c>
      <c r="K1254" s="12">
        <v>0</v>
      </c>
      <c r="L1254" s="13">
        <v>285.9896</v>
      </c>
      <c r="M1254" s="12">
        <f>Table1[[#This Row],[Sales]]*Table1[[#This Row],[Discount]]</f>
        <v>0</v>
      </c>
      <c r="N1254" s="12">
        <v>1099.96</v>
      </c>
      <c r="O1254" s="12">
        <f>Table1[[#This Row],[Quantity]]*$N$1</f>
        <v>600</v>
      </c>
      <c r="P1254" s="12" t="str" cm="1">
        <f t="array" ref="P1254">_xlfn.IFS(Table1[[#This Row],[New_Sales]]&gt;=2000,"A",Table1[[#This Row],[New_Sales]]&gt;=1000,"B",Table1[[#This Row],[New_Sales]]&gt;=500,"C",Table1[[#This Row],[New_Sales]]&gt;=100,"D",Table1[[#This Row],[New_Sales]]&lt;100,"E")</f>
        <v>C</v>
      </c>
    </row>
    <row r="1255" spans="1:16">
      <c r="A1255" s="12">
        <v>1254</v>
      </c>
      <c r="B1255" s="12" t="s">
        <v>80</v>
      </c>
      <c r="C1255" s="12" t="s">
        <v>104</v>
      </c>
      <c r="D1255" s="12" t="s">
        <v>119</v>
      </c>
      <c r="E1255" s="12" t="s">
        <v>120</v>
      </c>
      <c r="F1255" s="12" t="s">
        <v>77</v>
      </c>
      <c r="G1255" s="12" t="str">
        <f>VLOOKUP(Table1[[#This Row],[Category]],Code!$C$2:$D$5,2,0)</f>
        <v>O-102</v>
      </c>
      <c r="H1255" s="12" t="s">
        <v>88</v>
      </c>
      <c r="I1255" s="12" t="s">
        <v>820</v>
      </c>
      <c r="J1255" s="12">
        <v>2</v>
      </c>
      <c r="K1255" s="12">
        <v>0.2</v>
      </c>
      <c r="L1255" s="13">
        <v>0.59039999999999915</v>
      </c>
      <c r="M1255" s="12">
        <f>Table1[[#This Row],[Sales]]*Table1[[#This Row],[Discount]]</f>
        <v>1.0496000000000001</v>
      </c>
      <c r="N1255" s="12">
        <v>5.2480000000000002</v>
      </c>
      <c r="O1255" s="12">
        <f>Table1[[#This Row],[Quantity]]*$N$1</f>
        <v>300</v>
      </c>
      <c r="P1255" s="12" t="str" cm="1">
        <f t="array" ref="P1255">_xlfn.IFS(Table1[[#This Row],[New_Sales]]&gt;=2000,"A",Table1[[#This Row],[New_Sales]]&gt;=1000,"B",Table1[[#This Row],[New_Sales]]&gt;=500,"C",Table1[[#This Row],[New_Sales]]&gt;=100,"D",Table1[[#This Row],[New_Sales]]&lt;100,"E")</f>
        <v>D</v>
      </c>
    </row>
    <row r="1256" spans="1:16">
      <c r="A1256" s="12">
        <v>1255</v>
      </c>
      <c r="B1256" s="12" t="s">
        <v>80</v>
      </c>
      <c r="C1256" s="12" t="s">
        <v>104</v>
      </c>
      <c r="D1256" s="12" t="s">
        <v>119</v>
      </c>
      <c r="E1256" s="12" t="s">
        <v>120</v>
      </c>
      <c r="F1256" s="12" t="s">
        <v>90</v>
      </c>
      <c r="G1256" s="12" t="str">
        <f>VLOOKUP(Table1[[#This Row],[Category]],Code!$C$2:$D$5,2,0)</f>
        <v>T-103</v>
      </c>
      <c r="H1256" s="12" t="s">
        <v>91</v>
      </c>
      <c r="I1256" s="12" t="s">
        <v>556</v>
      </c>
      <c r="J1256" s="12">
        <v>3</v>
      </c>
      <c r="K1256" s="12">
        <v>0.4</v>
      </c>
      <c r="L1256" s="13">
        <v>-8.3790000000000031</v>
      </c>
      <c r="M1256" s="12">
        <f>Table1[[#This Row],[Sales]]*Table1[[#This Row],[Discount]]</f>
        <v>14.363999999999999</v>
      </c>
      <c r="N1256" s="12">
        <v>35.909999999999997</v>
      </c>
      <c r="O1256" s="12">
        <f>Table1[[#This Row],[Quantity]]*$N$1</f>
        <v>450</v>
      </c>
      <c r="P1256" s="12" t="str" cm="1">
        <f t="array" ref="P1256">_xlfn.IFS(Table1[[#This Row],[New_Sales]]&gt;=2000,"A",Table1[[#This Row],[New_Sales]]&gt;=1000,"B",Table1[[#This Row],[New_Sales]]&gt;=500,"C",Table1[[#This Row],[New_Sales]]&gt;=100,"D",Table1[[#This Row],[New_Sales]]&lt;100,"E")</f>
        <v>D</v>
      </c>
    </row>
    <row r="1257" spans="1:16">
      <c r="A1257" s="12">
        <v>1256</v>
      </c>
      <c r="B1257" s="12" t="s">
        <v>80</v>
      </c>
      <c r="C1257" s="12" t="s">
        <v>104</v>
      </c>
      <c r="D1257" s="12" t="s">
        <v>119</v>
      </c>
      <c r="E1257" s="12" t="s">
        <v>120</v>
      </c>
      <c r="F1257" s="12" t="s">
        <v>70</v>
      </c>
      <c r="G1257" s="12" t="str">
        <f>VLOOKUP(Table1[[#This Row],[Category]],Code!$C$2:$D$5,2,0)</f>
        <v>F-101</v>
      </c>
      <c r="H1257" s="12" t="s">
        <v>86</v>
      </c>
      <c r="I1257" s="12" t="s">
        <v>1033</v>
      </c>
      <c r="J1257" s="12">
        <v>1</v>
      </c>
      <c r="K1257" s="12">
        <v>0.2</v>
      </c>
      <c r="L1257" s="13">
        <v>0.50219999999999976</v>
      </c>
      <c r="M1257" s="12">
        <f>Table1[[#This Row],[Sales]]*Table1[[#This Row],[Discount]]</f>
        <v>1.3391999999999999</v>
      </c>
      <c r="N1257" s="12">
        <v>6.6959999999999997</v>
      </c>
      <c r="O1257" s="12">
        <f>Table1[[#This Row],[Quantity]]*$N$1</f>
        <v>150</v>
      </c>
      <c r="P1257" s="12" t="str" cm="1">
        <f t="array" ref="P1257">_xlfn.IFS(Table1[[#This Row],[New_Sales]]&gt;=2000,"A",Table1[[#This Row],[New_Sales]]&gt;=1000,"B",Table1[[#This Row],[New_Sales]]&gt;=500,"C",Table1[[#This Row],[New_Sales]]&gt;=100,"D",Table1[[#This Row],[New_Sales]]&lt;100,"E")</f>
        <v>D</v>
      </c>
    </row>
    <row r="1258" spans="1:16">
      <c r="A1258" s="12">
        <v>1257</v>
      </c>
      <c r="B1258" s="12" t="s">
        <v>80</v>
      </c>
      <c r="C1258" s="12" t="s">
        <v>104</v>
      </c>
      <c r="D1258" s="12" t="s">
        <v>119</v>
      </c>
      <c r="E1258" s="12" t="s">
        <v>120</v>
      </c>
      <c r="F1258" s="12" t="s">
        <v>70</v>
      </c>
      <c r="G1258" s="12" t="str">
        <f>VLOOKUP(Table1[[#This Row],[Category]],Code!$C$2:$D$5,2,0)</f>
        <v>F-101</v>
      </c>
      <c r="H1258" s="12" t="s">
        <v>86</v>
      </c>
      <c r="I1258" s="12" t="s">
        <v>1034</v>
      </c>
      <c r="J1258" s="12">
        <v>2</v>
      </c>
      <c r="K1258" s="12">
        <v>0.2</v>
      </c>
      <c r="L1258" s="13">
        <v>11.516399999999999</v>
      </c>
      <c r="M1258" s="12">
        <f>Table1[[#This Row],[Sales]]*Table1[[#This Row],[Discount]]</f>
        <v>8.7744000000000018</v>
      </c>
      <c r="N1258" s="12">
        <v>43.872000000000007</v>
      </c>
      <c r="O1258" s="12">
        <f>Table1[[#This Row],[Quantity]]*$N$1</f>
        <v>300</v>
      </c>
      <c r="P1258" s="12" t="str" cm="1">
        <f t="array" ref="P1258">_xlfn.IFS(Table1[[#This Row],[New_Sales]]&gt;=2000,"A",Table1[[#This Row],[New_Sales]]&gt;=1000,"B",Table1[[#This Row],[New_Sales]]&gt;=500,"C",Table1[[#This Row],[New_Sales]]&gt;=100,"D",Table1[[#This Row],[New_Sales]]&lt;100,"E")</f>
        <v>D</v>
      </c>
    </row>
    <row r="1259" spans="1:16">
      <c r="A1259" s="12">
        <v>1258</v>
      </c>
      <c r="B1259" s="12" t="s">
        <v>66</v>
      </c>
      <c r="C1259" s="12" t="s">
        <v>104</v>
      </c>
      <c r="D1259" s="12" t="s">
        <v>99</v>
      </c>
      <c r="E1259" s="12" t="s">
        <v>69</v>
      </c>
      <c r="F1259" s="12" t="s">
        <v>77</v>
      </c>
      <c r="G1259" s="12" t="str">
        <f>VLOOKUP(Table1[[#This Row],[Category]],Code!$C$2:$D$5,2,0)</f>
        <v>O-102</v>
      </c>
      <c r="H1259" s="12" t="s">
        <v>93</v>
      </c>
      <c r="I1259" s="12" t="s">
        <v>716</v>
      </c>
      <c r="J1259" s="12">
        <v>3</v>
      </c>
      <c r="K1259" s="12">
        <v>0.7</v>
      </c>
      <c r="L1259" s="13">
        <v>-20.446799999999996</v>
      </c>
      <c r="M1259" s="12">
        <f>Table1[[#This Row],[Sales]]*Table1[[#This Row],[Discount]]</f>
        <v>19.517400000000002</v>
      </c>
      <c r="N1259" s="12">
        <v>27.882000000000005</v>
      </c>
      <c r="O1259" s="12">
        <f>Table1[[#This Row],[Quantity]]*$N$1</f>
        <v>450</v>
      </c>
      <c r="P1259" s="12" t="str" cm="1">
        <f t="array" ref="P1259">_xlfn.IFS(Table1[[#This Row],[New_Sales]]&gt;=2000,"A",Table1[[#This Row],[New_Sales]]&gt;=1000,"B",Table1[[#This Row],[New_Sales]]&gt;=500,"C",Table1[[#This Row],[New_Sales]]&gt;=100,"D",Table1[[#This Row],[New_Sales]]&lt;100,"E")</f>
        <v>D</v>
      </c>
    </row>
    <row r="1260" spans="1:16">
      <c r="A1260" s="12">
        <v>1259</v>
      </c>
      <c r="B1260" s="12" t="s">
        <v>66</v>
      </c>
      <c r="C1260" s="12" t="s">
        <v>104</v>
      </c>
      <c r="D1260" s="12" t="s">
        <v>99</v>
      </c>
      <c r="E1260" s="12" t="s">
        <v>69</v>
      </c>
      <c r="F1260" s="12" t="s">
        <v>77</v>
      </c>
      <c r="G1260" s="12" t="str">
        <f>VLOOKUP(Table1[[#This Row],[Category]],Code!$C$2:$D$5,2,0)</f>
        <v>O-102</v>
      </c>
      <c r="H1260" s="12" t="s">
        <v>84</v>
      </c>
      <c r="I1260" s="12" t="s">
        <v>1035</v>
      </c>
      <c r="J1260" s="12">
        <v>3</v>
      </c>
      <c r="K1260" s="12">
        <v>0.2</v>
      </c>
      <c r="L1260" s="13">
        <v>-47.254199999999997</v>
      </c>
      <c r="M1260" s="12">
        <f>Table1[[#This Row],[Sales]]*Table1[[#This Row],[Discount]]</f>
        <v>108.00960000000001</v>
      </c>
      <c r="N1260" s="12">
        <v>540.048</v>
      </c>
      <c r="O1260" s="12">
        <f>Table1[[#This Row],[Quantity]]*$N$1</f>
        <v>450</v>
      </c>
      <c r="P1260" s="12" t="str" cm="1">
        <f t="array" ref="P1260">_xlfn.IFS(Table1[[#This Row],[New_Sales]]&gt;=2000,"A",Table1[[#This Row],[New_Sales]]&gt;=1000,"B",Table1[[#This Row],[New_Sales]]&gt;=500,"C",Table1[[#This Row],[New_Sales]]&gt;=100,"D",Table1[[#This Row],[New_Sales]]&lt;100,"E")</f>
        <v>D</v>
      </c>
    </row>
    <row r="1261" spans="1:16">
      <c r="A1261" s="12">
        <v>1260</v>
      </c>
      <c r="B1261" s="12" t="s">
        <v>66</v>
      </c>
      <c r="C1261" s="12" t="s">
        <v>104</v>
      </c>
      <c r="D1261" s="12" t="s">
        <v>99</v>
      </c>
      <c r="E1261" s="12" t="s">
        <v>69</v>
      </c>
      <c r="F1261" s="12" t="s">
        <v>90</v>
      </c>
      <c r="G1261" s="12" t="str">
        <f>VLOOKUP(Table1[[#This Row],[Category]],Code!$C$2:$D$5,2,0)</f>
        <v>T-103</v>
      </c>
      <c r="H1261" s="12" t="s">
        <v>123</v>
      </c>
      <c r="I1261" s="12" t="s">
        <v>366</v>
      </c>
      <c r="J1261" s="12">
        <v>8</v>
      </c>
      <c r="K1261" s="12">
        <v>0.2</v>
      </c>
      <c r="L1261" s="13">
        <v>76.704000000000008</v>
      </c>
      <c r="M1261" s="12">
        <f>Table1[[#This Row],[Sales]]*Table1[[#This Row],[Discount]]</f>
        <v>51.13600000000001</v>
      </c>
      <c r="N1261" s="12">
        <v>255.68000000000004</v>
      </c>
      <c r="O1261" s="12">
        <f>Table1[[#This Row],[Quantity]]*$N$1</f>
        <v>1200</v>
      </c>
      <c r="P1261" s="12" t="str" cm="1">
        <f t="array" ref="P1261">_xlfn.IFS(Table1[[#This Row],[New_Sales]]&gt;=2000,"A",Table1[[#This Row],[New_Sales]]&gt;=1000,"B",Table1[[#This Row],[New_Sales]]&gt;=500,"C",Table1[[#This Row],[New_Sales]]&gt;=100,"D",Table1[[#This Row],[New_Sales]]&lt;100,"E")</f>
        <v>B</v>
      </c>
    </row>
    <row r="1262" spans="1:16">
      <c r="A1262" s="12">
        <v>1261</v>
      </c>
      <c r="B1262" s="12" t="s">
        <v>80</v>
      </c>
      <c r="C1262" s="12" t="s">
        <v>67</v>
      </c>
      <c r="D1262" s="12" t="s">
        <v>81</v>
      </c>
      <c r="E1262" s="12" t="s">
        <v>69</v>
      </c>
      <c r="F1262" s="12" t="s">
        <v>90</v>
      </c>
      <c r="G1262" s="12" t="str">
        <f>VLOOKUP(Table1[[#This Row],[Category]],Code!$C$2:$D$5,2,0)</f>
        <v>T-103</v>
      </c>
      <c r="H1262" s="12" t="s">
        <v>91</v>
      </c>
      <c r="I1262" s="12" t="s">
        <v>1036</v>
      </c>
      <c r="J1262" s="12">
        <v>3</v>
      </c>
      <c r="K1262" s="12">
        <v>0.2</v>
      </c>
      <c r="L1262" s="13">
        <v>107.98499999999996</v>
      </c>
      <c r="M1262" s="12">
        <f>Table1[[#This Row],[Sales]]*Table1[[#This Row],[Discount]]</f>
        <v>172.77599999999998</v>
      </c>
      <c r="N1262" s="12">
        <v>863.87999999999988</v>
      </c>
      <c r="O1262" s="12">
        <f>Table1[[#This Row],[Quantity]]*$N$1</f>
        <v>450</v>
      </c>
      <c r="P1262" s="12" t="str" cm="1">
        <f t="array" ref="P1262">_xlfn.IFS(Table1[[#This Row],[New_Sales]]&gt;=2000,"A",Table1[[#This Row],[New_Sales]]&gt;=1000,"B",Table1[[#This Row],[New_Sales]]&gt;=500,"C",Table1[[#This Row],[New_Sales]]&gt;=100,"D",Table1[[#This Row],[New_Sales]]&lt;100,"E")</f>
        <v>D</v>
      </c>
    </row>
    <row r="1263" spans="1:16">
      <c r="A1263" s="12">
        <v>1262</v>
      </c>
      <c r="B1263" s="12" t="s">
        <v>80</v>
      </c>
      <c r="C1263" s="12" t="s">
        <v>74</v>
      </c>
      <c r="D1263" s="12" t="s">
        <v>99</v>
      </c>
      <c r="E1263" s="12" t="s">
        <v>69</v>
      </c>
      <c r="F1263" s="12" t="s">
        <v>77</v>
      </c>
      <c r="G1263" s="12" t="str">
        <f>VLOOKUP(Table1[[#This Row],[Category]],Code!$C$2:$D$5,2,0)</f>
        <v>O-102</v>
      </c>
      <c r="H1263" s="12" t="s">
        <v>93</v>
      </c>
      <c r="I1263" s="12" t="s">
        <v>1037</v>
      </c>
      <c r="J1263" s="12">
        <v>4</v>
      </c>
      <c r="K1263" s="12">
        <v>0.7</v>
      </c>
      <c r="L1263" s="13">
        <v>-14.0928</v>
      </c>
      <c r="M1263" s="12">
        <f>Table1[[#This Row],[Sales]]*Table1[[#This Row],[Discount]]</f>
        <v>12.331200000000001</v>
      </c>
      <c r="N1263" s="12">
        <v>17.616000000000003</v>
      </c>
      <c r="O1263" s="12">
        <f>Table1[[#This Row],[Quantity]]*$N$1</f>
        <v>600</v>
      </c>
      <c r="P1263" s="12" t="str" cm="1">
        <f t="array" ref="P1263">_xlfn.IFS(Table1[[#This Row],[New_Sales]]&gt;=2000,"A",Table1[[#This Row],[New_Sales]]&gt;=1000,"B",Table1[[#This Row],[New_Sales]]&gt;=500,"C",Table1[[#This Row],[New_Sales]]&gt;=100,"D",Table1[[#This Row],[New_Sales]]&lt;100,"E")</f>
        <v>C</v>
      </c>
    </row>
    <row r="1264" spans="1:16">
      <c r="A1264" s="12">
        <v>1263</v>
      </c>
      <c r="B1264" s="12" t="s">
        <v>66</v>
      </c>
      <c r="C1264" s="12" t="s">
        <v>67</v>
      </c>
      <c r="D1264" s="12" t="s">
        <v>158</v>
      </c>
      <c r="E1264" s="12" t="s">
        <v>120</v>
      </c>
      <c r="F1264" s="12" t="s">
        <v>77</v>
      </c>
      <c r="G1264" s="12" t="str">
        <f>VLOOKUP(Table1[[#This Row],[Category]],Code!$C$2:$D$5,2,0)</f>
        <v>O-102</v>
      </c>
      <c r="H1264" s="12" t="s">
        <v>93</v>
      </c>
      <c r="I1264" s="12" t="s">
        <v>122</v>
      </c>
      <c r="J1264" s="12">
        <v>3</v>
      </c>
      <c r="K1264" s="12">
        <v>0.2</v>
      </c>
      <c r="L1264" s="13">
        <v>6.3336000000000006</v>
      </c>
      <c r="M1264" s="12">
        <f>Table1[[#This Row],[Sales]]*Table1[[#This Row],[Discount]]</f>
        <v>3.4944000000000006</v>
      </c>
      <c r="N1264" s="12">
        <v>17.472000000000001</v>
      </c>
      <c r="O1264" s="12">
        <f>Table1[[#This Row],[Quantity]]*$N$1</f>
        <v>450</v>
      </c>
      <c r="P1264" s="12" t="str" cm="1">
        <f t="array" ref="P1264">_xlfn.IFS(Table1[[#This Row],[New_Sales]]&gt;=2000,"A",Table1[[#This Row],[New_Sales]]&gt;=1000,"B",Table1[[#This Row],[New_Sales]]&gt;=500,"C",Table1[[#This Row],[New_Sales]]&gt;=100,"D",Table1[[#This Row],[New_Sales]]&lt;100,"E")</f>
        <v>D</v>
      </c>
    </row>
    <row r="1265" spans="1:16">
      <c r="A1265" s="12">
        <v>1264</v>
      </c>
      <c r="B1265" s="12" t="s">
        <v>134</v>
      </c>
      <c r="C1265" s="12" t="s">
        <v>67</v>
      </c>
      <c r="D1265" s="12" t="s">
        <v>153</v>
      </c>
      <c r="E1265" s="12" t="s">
        <v>106</v>
      </c>
      <c r="F1265" s="12" t="s">
        <v>90</v>
      </c>
      <c r="G1265" s="12" t="str">
        <f>VLOOKUP(Table1[[#This Row],[Category]],Code!$C$2:$D$5,2,0)</f>
        <v>T-103</v>
      </c>
      <c r="H1265" s="12" t="s">
        <v>91</v>
      </c>
      <c r="I1265" s="12" t="s">
        <v>259</v>
      </c>
      <c r="J1265" s="12">
        <v>2</v>
      </c>
      <c r="K1265" s="12">
        <v>0</v>
      </c>
      <c r="L1265" s="13">
        <v>18.873000000000005</v>
      </c>
      <c r="M1265" s="12">
        <f>Table1[[#This Row],[Sales]]*Table1[[#This Row],[Discount]]</f>
        <v>0</v>
      </c>
      <c r="N1265" s="12">
        <v>69.900000000000006</v>
      </c>
      <c r="O1265" s="12">
        <f>Table1[[#This Row],[Quantity]]*$N$1</f>
        <v>300</v>
      </c>
      <c r="P1265" s="12" t="str" cm="1">
        <f t="array" ref="P1265">_xlfn.IFS(Table1[[#This Row],[New_Sales]]&gt;=2000,"A",Table1[[#This Row],[New_Sales]]&gt;=1000,"B",Table1[[#This Row],[New_Sales]]&gt;=500,"C",Table1[[#This Row],[New_Sales]]&gt;=100,"D",Table1[[#This Row],[New_Sales]]&lt;100,"E")</f>
        <v>D</v>
      </c>
    </row>
    <row r="1266" spans="1:16">
      <c r="A1266" s="12">
        <v>1265</v>
      </c>
      <c r="B1266" s="12" t="s">
        <v>134</v>
      </c>
      <c r="C1266" s="12" t="s">
        <v>67</v>
      </c>
      <c r="D1266" s="12" t="s">
        <v>153</v>
      </c>
      <c r="E1266" s="12" t="s">
        <v>106</v>
      </c>
      <c r="F1266" s="12" t="s">
        <v>70</v>
      </c>
      <c r="G1266" s="12" t="str">
        <f>VLOOKUP(Table1[[#This Row],[Category]],Code!$C$2:$D$5,2,0)</f>
        <v>F-101</v>
      </c>
      <c r="H1266" s="12" t="s">
        <v>86</v>
      </c>
      <c r="I1266" s="12" t="s">
        <v>1033</v>
      </c>
      <c r="J1266" s="12">
        <v>5</v>
      </c>
      <c r="K1266" s="12">
        <v>0</v>
      </c>
      <c r="L1266" s="13">
        <v>10.880999999999998</v>
      </c>
      <c r="M1266" s="12">
        <f>Table1[[#This Row],[Sales]]*Table1[[#This Row],[Discount]]</f>
        <v>0</v>
      </c>
      <c r="N1266" s="12">
        <v>41.849999999999994</v>
      </c>
      <c r="O1266" s="12">
        <f>Table1[[#This Row],[Quantity]]*$N$1</f>
        <v>750</v>
      </c>
      <c r="P1266" s="12" t="str" cm="1">
        <f t="array" ref="P1266">_xlfn.IFS(Table1[[#This Row],[New_Sales]]&gt;=2000,"A",Table1[[#This Row],[New_Sales]]&gt;=1000,"B",Table1[[#This Row],[New_Sales]]&gt;=500,"C",Table1[[#This Row],[New_Sales]]&gt;=100,"D",Table1[[#This Row],[New_Sales]]&lt;100,"E")</f>
        <v>C</v>
      </c>
    </row>
    <row r="1267" spans="1:16">
      <c r="A1267" s="12">
        <v>1266</v>
      </c>
      <c r="B1267" s="12" t="s">
        <v>80</v>
      </c>
      <c r="C1267" s="12" t="s">
        <v>67</v>
      </c>
      <c r="D1267" s="12" t="s">
        <v>75</v>
      </c>
      <c r="E1267" s="12" t="s">
        <v>76</v>
      </c>
      <c r="F1267" s="12" t="s">
        <v>77</v>
      </c>
      <c r="G1267" s="12" t="str">
        <f>VLOOKUP(Table1[[#This Row],[Category]],Code!$C$2:$D$5,2,0)</f>
        <v>O-102</v>
      </c>
      <c r="H1267" s="12" t="s">
        <v>88</v>
      </c>
      <c r="I1267" s="12" t="s">
        <v>1038</v>
      </c>
      <c r="J1267" s="12">
        <v>3</v>
      </c>
      <c r="K1267" s="12">
        <v>0</v>
      </c>
      <c r="L1267" s="13">
        <v>1.7738999999999998</v>
      </c>
      <c r="M1267" s="12">
        <f>Table1[[#This Row],[Sales]]*Table1[[#This Row],[Discount]]</f>
        <v>0</v>
      </c>
      <c r="N1267" s="12">
        <v>6.57</v>
      </c>
      <c r="O1267" s="12">
        <f>Table1[[#This Row],[Quantity]]*$N$1</f>
        <v>450</v>
      </c>
      <c r="P1267" s="12" t="str" cm="1">
        <f t="array" ref="P1267">_xlfn.IFS(Table1[[#This Row],[New_Sales]]&gt;=2000,"A",Table1[[#This Row],[New_Sales]]&gt;=1000,"B",Table1[[#This Row],[New_Sales]]&gt;=500,"C",Table1[[#This Row],[New_Sales]]&gt;=100,"D",Table1[[#This Row],[New_Sales]]&lt;100,"E")</f>
        <v>D</v>
      </c>
    </row>
    <row r="1268" spans="1:16">
      <c r="A1268" s="12">
        <v>1267</v>
      </c>
      <c r="B1268" s="12" t="s">
        <v>80</v>
      </c>
      <c r="C1268" s="12" t="s">
        <v>74</v>
      </c>
      <c r="D1268" s="12" t="s">
        <v>75</v>
      </c>
      <c r="E1268" s="12" t="s">
        <v>76</v>
      </c>
      <c r="F1268" s="12" t="s">
        <v>77</v>
      </c>
      <c r="G1268" s="12" t="str">
        <f>VLOOKUP(Table1[[#This Row],[Category]],Code!$C$2:$D$5,2,0)</f>
        <v>O-102</v>
      </c>
      <c r="H1268" s="12" t="s">
        <v>84</v>
      </c>
      <c r="I1268" s="12" t="s">
        <v>517</v>
      </c>
      <c r="J1268" s="12">
        <v>1</v>
      </c>
      <c r="K1268" s="12">
        <v>0</v>
      </c>
      <c r="L1268" s="13">
        <v>41.429399999999987</v>
      </c>
      <c r="M1268" s="12">
        <f>Table1[[#This Row],[Sales]]*Table1[[#This Row],[Discount]]</f>
        <v>0</v>
      </c>
      <c r="N1268" s="12">
        <v>142.86000000000001</v>
      </c>
      <c r="O1268" s="12">
        <f>Table1[[#This Row],[Quantity]]*$N$1</f>
        <v>150</v>
      </c>
      <c r="P1268" s="12" t="str" cm="1">
        <f t="array" ref="P1268">_xlfn.IFS(Table1[[#This Row],[New_Sales]]&gt;=2000,"A",Table1[[#This Row],[New_Sales]]&gt;=1000,"B",Table1[[#This Row],[New_Sales]]&gt;=500,"C",Table1[[#This Row],[New_Sales]]&gt;=100,"D",Table1[[#This Row],[New_Sales]]&lt;100,"E")</f>
        <v>D</v>
      </c>
    </row>
    <row r="1269" spans="1:16">
      <c r="A1269" s="12">
        <v>1268</v>
      </c>
      <c r="B1269" s="12" t="s">
        <v>80</v>
      </c>
      <c r="C1269" s="12" t="s">
        <v>74</v>
      </c>
      <c r="D1269" s="12" t="s">
        <v>75</v>
      </c>
      <c r="E1269" s="12" t="s">
        <v>76</v>
      </c>
      <c r="F1269" s="12" t="s">
        <v>70</v>
      </c>
      <c r="G1269" s="12" t="str">
        <f>VLOOKUP(Table1[[#This Row],[Category]],Code!$C$2:$D$5,2,0)</f>
        <v>F-101</v>
      </c>
      <c r="H1269" s="12" t="s">
        <v>72</v>
      </c>
      <c r="I1269" s="12" t="s">
        <v>172</v>
      </c>
      <c r="J1269" s="12">
        <v>6</v>
      </c>
      <c r="K1269" s="12">
        <v>0.2</v>
      </c>
      <c r="L1269" s="13">
        <v>18.266999999999967</v>
      </c>
      <c r="M1269" s="12">
        <f>Table1[[#This Row],[Sales]]*Table1[[#This Row],[Discount]]</f>
        <v>58.454400000000014</v>
      </c>
      <c r="N1269" s="12">
        <v>292.27200000000005</v>
      </c>
      <c r="O1269" s="12">
        <f>Table1[[#This Row],[Quantity]]*$N$1</f>
        <v>900</v>
      </c>
      <c r="P1269" s="12" t="str" cm="1">
        <f t="array" ref="P1269">_xlfn.IFS(Table1[[#This Row],[New_Sales]]&gt;=2000,"A",Table1[[#This Row],[New_Sales]]&gt;=1000,"B",Table1[[#This Row],[New_Sales]]&gt;=500,"C",Table1[[#This Row],[New_Sales]]&gt;=100,"D",Table1[[#This Row],[New_Sales]]&lt;100,"E")</f>
        <v>C</v>
      </c>
    </row>
    <row r="1270" spans="1:16">
      <c r="A1270" s="12">
        <v>1269</v>
      </c>
      <c r="B1270" s="12" t="s">
        <v>80</v>
      </c>
      <c r="C1270" s="12" t="s">
        <v>74</v>
      </c>
      <c r="D1270" s="12" t="s">
        <v>214</v>
      </c>
      <c r="E1270" s="12" t="s">
        <v>76</v>
      </c>
      <c r="F1270" s="12" t="s">
        <v>70</v>
      </c>
      <c r="G1270" s="12" t="str">
        <f>VLOOKUP(Table1[[#This Row],[Category]],Code!$C$2:$D$5,2,0)</f>
        <v>F-101</v>
      </c>
      <c r="H1270" s="12" t="s">
        <v>86</v>
      </c>
      <c r="I1270" s="12" t="s">
        <v>523</v>
      </c>
      <c r="J1270" s="12">
        <v>3</v>
      </c>
      <c r="K1270" s="12">
        <v>0.2</v>
      </c>
      <c r="L1270" s="13">
        <v>3.665999999999995</v>
      </c>
      <c r="M1270" s="12">
        <f>Table1[[#This Row],[Sales]]*Table1[[#This Row],[Discount]]</f>
        <v>5.8656000000000006</v>
      </c>
      <c r="N1270" s="12">
        <v>29.328000000000003</v>
      </c>
      <c r="O1270" s="12">
        <f>Table1[[#This Row],[Quantity]]*$N$1</f>
        <v>450</v>
      </c>
      <c r="P1270" s="12" t="str" cm="1">
        <f t="array" ref="P1270">_xlfn.IFS(Table1[[#This Row],[New_Sales]]&gt;=2000,"A",Table1[[#This Row],[New_Sales]]&gt;=1000,"B",Table1[[#This Row],[New_Sales]]&gt;=500,"C",Table1[[#This Row],[New_Sales]]&gt;=100,"D",Table1[[#This Row],[New_Sales]]&lt;100,"E")</f>
        <v>D</v>
      </c>
    </row>
    <row r="1271" spans="1:16">
      <c r="A1271" s="12">
        <v>1270</v>
      </c>
      <c r="B1271" s="12" t="s">
        <v>80</v>
      </c>
      <c r="C1271" s="12" t="s">
        <v>67</v>
      </c>
      <c r="D1271" s="12" t="s">
        <v>188</v>
      </c>
      <c r="E1271" s="12" t="s">
        <v>69</v>
      </c>
      <c r="F1271" s="12" t="s">
        <v>77</v>
      </c>
      <c r="G1271" s="12" t="str">
        <f>VLOOKUP(Table1[[#This Row],[Category]],Code!$C$2:$D$5,2,0)</f>
        <v>O-102</v>
      </c>
      <c r="H1271" s="12" t="s">
        <v>100</v>
      </c>
      <c r="I1271" s="12" t="s">
        <v>1039</v>
      </c>
      <c r="J1271" s="12">
        <v>2</v>
      </c>
      <c r="K1271" s="12">
        <v>0</v>
      </c>
      <c r="L1271" s="13">
        <v>5.6159999999999997</v>
      </c>
      <c r="M1271" s="12">
        <f>Table1[[#This Row],[Sales]]*Table1[[#This Row],[Discount]]</f>
        <v>0</v>
      </c>
      <c r="N1271" s="12">
        <v>12.48</v>
      </c>
      <c r="O1271" s="12">
        <f>Table1[[#This Row],[Quantity]]*$N$1</f>
        <v>300</v>
      </c>
      <c r="P1271" s="12" t="str" cm="1">
        <f t="array" ref="P1271">_xlfn.IFS(Table1[[#This Row],[New_Sales]]&gt;=2000,"A",Table1[[#This Row],[New_Sales]]&gt;=1000,"B",Table1[[#This Row],[New_Sales]]&gt;=500,"C",Table1[[#This Row],[New_Sales]]&gt;=100,"D",Table1[[#This Row],[New_Sales]]&lt;100,"E")</f>
        <v>D</v>
      </c>
    </row>
    <row r="1272" spans="1:16">
      <c r="A1272" s="12">
        <v>1271</v>
      </c>
      <c r="B1272" s="12" t="s">
        <v>80</v>
      </c>
      <c r="C1272" s="12" t="s">
        <v>74</v>
      </c>
      <c r="D1272" s="12" t="s">
        <v>141</v>
      </c>
      <c r="E1272" s="12" t="s">
        <v>106</v>
      </c>
      <c r="F1272" s="12" t="s">
        <v>77</v>
      </c>
      <c r="G1272" s="12" t="str">
        <f>VLOOKUP(Table1[[#This Row],[Category]],Code!$C$2:$D$5,2,0)</f>
        <v>O-102</v>
      </c>
      <c r="H1272" s="12" t="s">
        <v>84</v>
      </c>
      <c r="I1272" s="12" t="s">
        <v>1040</v>
      </c>
      <c r="J1272" s="12">
        <v>4</v>
      </c>
      <c r="K1272" s="12">
        <v>0.2</v>
      </c>
      <c r="L1272" s="13">
        <v>-12.792000000000002</v>
      </c>
      <c r="M1272" s="12">
        <f>Table1[[#This Row],[Sales]]*Table1[[#This Row],[Discount]]</f>
        <v>20.467200000000005</v>
      </c>
      <c r="N1272" s="12">
        <v>102.33600000000001</v>
      </c>
      <c r="O1272" s="12">
        <f>Table1[[#This Row],[Quantity]]*$N$1</f>
        <v>600</v>
      </c>
      <c r="P1272" s="12" t="str" cm="1">
        <f t="array" ref="P1272">_xlfn.IFS(Table1[[#This Row],[New_Sales]]&gt;=2000,"A",Table1[[#This Row],[New_Sales]]&gt;=1000,"B",Table1[[#This Row],[New_Sales]]&gt;=500,"C",Table1[[#This Row],[New_Sales]]&gt;=100,"D",Table1[[#This Row],[New_Sales]]&lt;100,"E")</f>
        <v>C</v>
      </c>
    </row>
    <row r="1273" spans="1:16">
      <c r="A1273" s="12">
        <v>1272</v>
      </c>
      <c r="B1273" s="12" t="s">
        <v>80</v>
      </c>
      <c r="C1273" s="12" t="s">
        <v>74</v>
      </c>
      <c r="D1273" s="12" t="s">
        <v>141</v>
      </c>
      <c r="E1273" s="12" t="s">
        <v>106</v>
      </c>
      <c r="F1273" s="12" t="s">
        <v>77</v>
      </c>
      <c r="G1273" s="12" t="str">
        <f>VLOOKUP(Table1[[#This Row],[Category]],Code!$C$2:$D$5,2,0)</f>
        <v>O-102</v>
      </c>
      <c r="H1273" s="12" t="s">
        <v>95</v>
      </c>
      <c r="I1273" s="12" t="s">
        <v>858</v>
      </c>
      <c r="J1273" s="12">
        <v>3</v>
      </c>
      <c r="K1273" s="12">
        <v>0.8</v>
      </c>
      <c r="L1273" s="13">
        <v>-126.85920000000002</v>
      </c>
      <c r="M1273" s="12">
        <f>Table1[[#This Row],[Sales]]*Table1[[#This Row],[Discount]]</f>
        <v>39.033599999999993</v>
      </c>
      <c r="N1273" s="12">
        <v>48.791999999999987</v>
      </c>
      <c r="O1273" s="12">
        <f>Table1[[#This Row],[Quantity]]*$N$1</f>
        <v>450</v>
      </c>
      <c r="P1273" s="12" t="str" cm="1">
        <f t="array" ref="P1273">_xlfn.IFS(Table1[[#This Row],[New_Sales]]&gt;=2000,"A",Table1[[#This Row],[New_Sales]]&gt;=1000,"B",Table1[[#This Row],[New_Sales]]&gt;=500,"C",Table1[[#This Row],[New_Sales]]&gt;=100,"D",Table1[[#This Row],[New_Sales]]&lt;100,"E")</f>
        <v>D</v>
      </c>
    </row>
    <row r="1274" spans="1:16">
      <c r="A1274" s="12">
        <v>1273</v>
      </c>
      <c r="B1274" s="12" t="s">
        <v>80</v>
      </c>
      <c r="C1274" s="12" t="s">
        <v>74</v>
      </c>
      <c r="D1274" s="12" t="s">
        <v>141</v>
      </c>
      <c r="E1274" s="12" t="s">
        <v>106</v>
      </c>
      <c r="F1274" s="12" t="s">
        <v>77</v>
      </c>
      <c r="G1274" s="12" t="str">
        <f>VLOOKUP(Table1[[#This Row],[Category]],Code!$C$2:$D$5,2,0)</f>
        <v>O-102</v>
      </c>
      <c r="H1274" s="12" t="s">
        <v>93</v>
      </c>
      <c r="I1274" s="12" t="s">
        <v>1041</v>
      </c>
      <c r="J1274" s="12">
        <v>8</v>
      </c>
      <c r="K1274" s="12">
        <v>0.8</v>
      </c>
      <c r="L1274" s="13">
        <v>-67.27200000000002</v>
      </c>
      <c r="M1274" s="12">
        <f>Table1[[#This Row],[Sales]]*Table1[[#This Row],[Discount]]</f>
        <v>35.878399999999992</v>
      </c>
      <c r="N1274" s="12">
        <v>44.847999999999992</v>
      </c>
      <c r="O1274" s="12">
        <f>Table1[[#This Row],[Quantity]]*$N$1</f>
        <v>1200</v>
      </c>
      <c r="P1274" s="12" t="str" cm="1">
        <f t="array" ref="P1274">_xlfn.IFS(Table1[[#This Row],[New_Sales]]&gt;=2000,"A",Table1[[#This Row],[New_Sales]]&gt;=1000,"B",Table1[[#This Row],[New_Sales]]&gt;=500,"C",Table1[[#This Row],[New_Sales]]&gt;=100,"D",Table1[[#This Row],[New_Sales]]&lt;100,"E")</f>
        <v>B</v>
      </c>
    </row>
    <row r="1275" spans="1:16">
      <c r="A1275" s="12">
        <v>1274</v>
      </c>
      <c r="B1275" s="12" t="s">
        <v>454</v>
      </c>
      <c r="C1275" s="12" t="s">
        <v>67</v>
      </c>
      <c r="D1275" s="12" t="s">
        <v>105</v>
      </c>
      <c r="E1275" s="12" t="s">
        <v>106</v>
      </c>
      <c r="F1275" s="12" t="s">
        <v>77</v>
      </c>
      <c r="G1275" s="12" t="str">
        <f>VLOOKUP(Table1[[#This Row],[Category]],Code!$C$2:$D$5,2,0)</f>
        <v>O-102</v>
      </c>
      <c r="H1275" s="12" t="s">
        <v>100</v>
      </c>
      <c r="I1275" s="12" t="s">
        <v>881</v>
      </c>
      <c r="J1275" s="12">
        <v>2</v>
      </c>
      <c r="K1275" s="12">
        <v>0.2</v>
      </c>
      <c r="L1275" s="13">
        <v>3.6288</v>
      </c>
      <c r="M1275" s="12">
        <f>Table1[[#This Row],[Sales]]*Table1[[#This Row],[Discount]]</f>
        <v>2.0736000000000003</v>
      </c>
      <c r="N1275" s="12">
        <v>10.368000000000002</v>
      </c>
      <c r="O1275" s="12">
        <f>Table1[[#This Row],[Quantity]]*$N$1</f>
        <v>300</v>
      </c>
      <c r="P1275" s="12" t="str" cm="1">
        <f t="array" ref="P1275">_xlfn.IFS(Table1[[#This Row],[New_Sales]]&gt;=2000,"A",Table1[[#This Row],[New_Sales]]&gt;=1000,"B",Table1[[#This Row],[New_Sales]]&gt;=500,"C",Table1[[#This Row],[New_Sales]]&gt;=100,"D",Table1[[#This Row],[New_Sales]]&lt;100,"E")</f>
        <v>D</v>
      </c>
    </row>
    <row r="1276" spans="1:16">
      <c r="A1276" s="12">
        <v>1275</v>
      </c>
      <c r="B1276" s="12" t="s">
        <v>454</v>
      </c>
      <c r="C1276" s="12" t="s">
        <v>67</v>
      </c>
      <c r="D1276" s="12" t="s">
        <v>105</v>
      </c>
      <c r="E1276" s="12" t="s">
        <v>106</v>
      </c>
      <c r="F1276" s="12" t="s">
        <v>70</v>
      </c>
      <c r="G1276" s="12" t="str">
        <f>VLOOKUP(Table1[[#This Row],[Category]],Code!$C$2:$D$5,2,0)</f>
        <v>F-101</v>
      </c>
      <c r="H1276" s="12" t="s">
        <v>72</v>
      </c>
      <c r="I1276" s="12" t="s">
        <v>1042</v>
      </c>
      <c r="J1276" s="12">
        <v>5</v>
      </c>
      <c r="K1276" s="12">
        <v>0.3</v>
      </c>
      <c r="L1276" s="13">
        <v>-88.783999999999978</v>
      </c>
      <c r="M1276" s="12">
        <f>Table1[[#This Row],[Sales]]*Table1[[#This Row],[Discount]]</f>
        <v>116.52899999999998</v>
      </c>
      <c r="N1276" s="12">
        <v>388.42999999999995</v>
      </c>
      <c r="O1276" s="12">
        <f>Table1[[#This Row],[Quantity]]*$N$1</f>
        <v>750</v>
      </c>
      <c r="P1276" s="12" t="str" cm="1">
        <f t="array" ref="P1276">_xlfn.IFS(Table1[[#This Row],[New_Sales]]&gt;=2000,"A",Table1[[#This Row],[New_Sales]]&gt;=1000,"B",Table1[[#This Row],[New_Sales]]&gt;=500,"C",Table1[[#This Row],[New_Sales]]&gt;=100,"D",Table1[[#This Row],[New_Sales]]&lt;100,"E")</f>
        <v>C</v>
      </c>
    </row>
    <row r="1277" spans="1:16">
      <c r="A1277" s="12">
        <v>1276</v>
      </c>
      <c r="B1277" s="12" t="s">
        <v>454</v>
      </c>
      <c r="C1277" s="12" t="s">
        <v>67</v>
      </c>
      <c r="D1277" s="12" t="s">
        <v>105</v>
      </c>
      <c r="E1277" s="12" t="s">
        <v>106</v>
      </c>
      <c r="F1277" s="12" t="s">
        <v>77</v>
      </c>
      <c r="G1277" s="12" t="str">
        <f>VLOOKUP(Table1[[#This Row],[Category]],Code!$C$2:$D$5,2,0)</f>
        <v>O-102</v>
      </c>
      <c r="H1277" s="12" t="s">
        <v>100</v>
      </c>
      <c r="I1277" s="12" t="s">
        <v>213</v>
      </c>
      <c r="J1277" s="12">
        <v>3</v>
      </c>
      <c r="K1277" s="12">
        <v>0.2</v>
      </c>
      <c r="L1277" s="13">
        <v>5.2026000000000003</v>
      </c>
      <c r="M1277" s="12">
        <f>Table1[[#This Row],[Sales]]*Table1[[#This Row],[Discount]]</f>
        <v>2.8704000000000005</v>
      </c>
      <c r="N1277" s="12">
        <v>14.352000000000002</v>
      </c>
      <c r="O1277" s="12">
        <f>Table1[[#This Row],[Quantity]]*$N$1</f>
        <v>450</v>
      </c>
      <c r="P1277" s="12" t="str" cm="1">
        <f t="array" ref="P1277">_xlfn.IFS(Table1[[#This Row],[New_Sales]]&gt;=2000,"A",Table1[[#This Row],[New_Sales]]&gt;=1000,"B",Table1[[#This Row],[New_Sales]]&gt;=500,"C",Table1[[#This Row],[New_Sales]]&gt;=100,"D",Table1[[#This Row],[New_Sales]]&lt;100,"E")</f>
        <v>D</v>
      </c>
    </row>
    <row r="1278" spans="1:16">
      <c r="A1278" s="12">
        <v>1277</v>
      </c>
      <c r="B1278" s="12" t="s">
        <v>454</v>
      </c>
      <c r="C1278" s="12" t="s">
        <v>67</v>
      </c>
      <c r="D1278" s="12" t="s">
        <v>105</v>
      </c>
      <c r="E1278" s="12" t="s">
        <v>106</v>
      </c>
      <c r="F1278" s="12" t="s">
        <v>90</v>
      </c>
      <c r="G1278" s="12" t="str">
        <f>VLOOKUP(Table1[[#This Row],[Category]],Code!$C$2:$D$5,2,0)</f>
        <v>T-103</v>
      </c>
      <c r="H1278" s="12" t="s">
        <v>123</v>
      </c>
      <c r="I1278" s="12" t="s">
        <v>1043</v>
      </c>
      <c r="J1278" s="12">
        <v>1</v>
      </c>
      <c r="K1278" s="12">
        <v>0.2</v>
      </c>
      <c r="L1278" s="13">
        <v>-7.1990999999999961</v>
      </c>
      <c r="M1278" s="12">
        <f>Table1[[#This Row],[Sales]]*Table1[[#This Row],[Discount]]</f>
        <v>12.798400000000001</v>
      </c>
      <c r="N1278" s="12">
        <v>63.991999999999997</v>
      </c>
      <c r="O1278" s="12">
        <f>Table1[[#This Row],[Quantity]]*$N$1</f>
        <v>150</v>
      </c>
      <c r="P1278" s="12" t="str" cm="1">
        <f t="array" ref="P1278">_xlfn.IFS(Table1[[#This Row],[New_Sales]]&gt;=2000,"A",Table1[[#This Row],[New_Sales]]&gt;=1000,"B",Table1[[#This Row],[New_Sales]]&gt;=500,"C",Table1[[#This Row],[New_Sales]]&gt;=100,"D",Table1[[#This Row],[New_Sales]]&lt;100,"E")</f>
        <v>D</v>
      </c>
    </row>
    <row r="1279" spans="1:16">
      <c r="A1279" s="12">
        <v>1278</v>
      </c>
      <c r="B1279" s="12" t="s">
        <v>80</v>
      </c>
      <c r="C1279" s="12" t="s">
        <v>67</v>
      </c>
      <c r="D1279" s="12" t="s">
        <v>105</v>
      </c>
      <c r="E1279" s="12" t="s">
        <v>106</v>
      </c>
      <c r="F1279" s="12" t="s">
        <v>77</v>
      </c>
      <c r="G1279" s="12" t="str">
        <f>VLOOKUP(Table1[[#This Row],[Category]],Code!$C$2:$D$5,2,0)</f>
        <v>O-102</v>
      </c>
      <c r="H1279" s="12" t="s">
        <v>88</v>
      </c>
      <c r="I1279" s="12" t="s">
        <v>1044</v>
      </c>
      <c r="J1279" s="12">
        <v>3</v>
      </c>
      <c r="K1279" s="12">
        <v>0.2</v>
      </c>
      <c r="L1279" s="13">
        <v>5.3969999999999914</v>
      </c>
      <c r="M1279" s="12">
        <f>Table1[[#This Row],[Sales]]*Table1[[#This Row],[Discount]]</f>
        <v>17.270400000000002</v>
      </c>
      <c r="N1279" s="12">
        <v>86.352000000000004</v>
      </c>
      <c r="O1279" s="12">
        <f>Table1[[#This Row],[Quantity]]*$N$1</f>
        <v>450</v>
      </c>
      <c r="P1279" s="12" t="str" cm="1">
        <f t="array" ref="P1279">_xlfn.IFS(Table1[[#This Row],[New_Sales]]&gt;=2000,"A",Table1[[#This Row],[New_Sales]]&gt;=1000,"B",Table1[[#This Row],[New_Sales]]&gt;=500,"C",Table1[[#This Row],[New_Sales]]&gt;=100,"D",Table1[[#This Row],[New_Sales]]&lt;100,"E")</f>
        <v>D</v>
      </c>
    </row>
    <row r="1280" spans="1:16">
      <c r="A1280" s="12">
        <v>1279</v>
      </c>
      <c r="B1280" s="12" t="s">
        <v>134</v>
      </c>
      <c r="C1280" s="12" t="s">
        <v>74</v>
      </c>
      <c r="D1280" s="12" t="s">
        <v>448</v>
      </c>
      <c r="E1280" s="12" t="s">
        <v>69</v>
      </c>
      <c r="F1280" s="12" t="s">
        <v>90</v>
      </c>
      <c r="G1280" s="12" t="str">
        <f>VLOOKUP(Table1[[#This Row],[Category]],Code!$C$2:$D$5,2,0)</f>
        <v>T-103</v>
      </c>
      <c r="H1280" s="12" t="s">
        <v>123</v>
      </c>
      <c r="I1280" s="12" t="s">
        <v>1045</v>
      </c>
      <c r="J1280" s="12">
        <v>3</v>
      </c>
      <c r="K1280" s="12">
        <v>0</v>
      </c>
      <c r="L1280" s="13">
        <v>12.8583</v>
      </c>
      <c r="M1280" s="12">
        <f>Table1[[#This Row],[Sales]]*Table1[[#This Row],[Discount]]</f>
        <v>0</v>
      </c>
      <c r="N1280" s="12">
        <v>32.97</v>
      </c>
      <c r="O1280" s="12">
        <f>Table1[[#This Row],[Quantity]]*$N$1</f>
        <v>450</v>
      </c>
      <c r="P1280" s="12" t="str" cm="1">
        <f t="array" ref="P1280">_xlfn.IFS(Table1[[#This Row],[New_Sales]]&gt;=2000,"A",Table1[[#This Row],[New_Sales]]&gt;=1000,"B",Table1[[#This Row],[New_Sales]]&gt;=500,"C",Table1[[#This Row],[New_Sales]]&gt;=100,"D",Table1[[#This Row],[New_Sales]]&lt;100,"E")</f>
        <v>D</v>
      </c>
    </row>
    <row r="1281" spans="1:16">
      <c r="A1281" s="12">
        <v>1280</v>
      </c>
      <c r="B1281" s="12" t="s">
        <v>134</v>
      </c>
      <c r="C1281" s="12" t="s">
        <v>74</v>
      </c>
      <c r="D1281" s="12" t="s">
        <v>448</v>
      </c>
      <c r="E1281" s="12" t="s">
        <v>69</v>
      </c>
      <c r="F1281" s="12" t="s">
        <v>90</v>
      </c>
      <c r="G1281" s="12" t="str">
        <f>VLOOKUP(Table1[[#This Row],[Category]],Code!$C$2:$D$5,2,0)</f>
        <v>T-103</v>
      </c>
      <c r="H1281" s="12" t="s">
        <v>123</v>
      </c>
      <c r="I1281" s="12" t="s">
        <v>1046</v>
      </c>
      <c r="J1281" s="12">
        <v>4</v>
      </c>
      <c r="K1281" s="12">
        <v>0</v>
      </c>
      <c r="L1281" s="13">
        <v>30.196799999999996</v>
      </c>
      <c r="M1281" s="12">
        <f>Table1[[#This Row],[Sales]]*Table1[[#This Row],[Discount]]</f>
        <v>0</v>
      </c>
      <c r="N1281" s="12">
        <v>83.88</v>
      </c>
      <c r="O1281" s="12">
        <f>Table1[[#This Row],[Quantity]]*$N$1</f>
        <v>600</v>
      </c>
      <c r="P1281" s="12" t="str" cm="1">
        <f t="array" ref="P1281">_xlfn.IFS(Table1[[#This Row],[New_Sales]]&gt;=2000,"A",Table1[[#This Row],[New_Sales]]&gt;=1000,"B",Table1[[#This Row],[New_Sales]]&gt;=500,"C",Table1[[#This Row],[New_Sales]]&gt;=100,"D",Table1[[#This Row],[New_Sales]]&lt;100,"E")</f>
        <v>C</v>
      </c>
    </row>
    <row r="1282" spans="1:16">
      <c r="A1282" s="12">
        <v>1281</v>
      </c>
      <c r="B1282" s="12" t="s">
        <v>134</v>
      </c>
      <c r="C1282" s="12" t="s">
        <v>67</v>
      </c>
      <c r="D1282" s="12" t="s">
        <v>223</v>
      </c>
      <c r="E1282" s="12" t="s">
        <v>106</v>
      </c>
      <c r="F1282" s="12" t="s">
        <v>90</v>
      </c>
      <c r="G1282" s="12" t="str">
        <f>VLOOKUP(Table1[[#This Row],[Category]],Code!$C$2:$D$5,2,0)</f>
        <v>T-103</v>
      </c>
      <c r="H1282" s="12" t="s">
        <v>91</v>
      </c>
      <c r="I1282" s="12" t="s">
        <v>1047</v>
      </c>
      <c r="J1282" s="12">
        <v>3</v>
      </c>
      <c r="K1282" s="12">
        <v>0</v>
      </c>
      <c r="L1282" s="13">
        <v>80.735999999999976</v>
      </c>
      <c r="M1282" s="12">
        <f>Table1[[#This Row],[Sales]]*Table1[[#This Row],[Discount]]</f>
        <v>0</v>
      </c>
      <c r="N1282" s="12">
        <v>278.39999999999998</v>
      </c>
      <c r="O1282" s="12">
        <f>Table1[[#This Row],[Quantity]]*$N$1</f>
        <v>450</v>
      </c>
      <c r="P1282" s="12" t="str" cm="1">
        <f t="array" ref="P1282">_xlfn.IFS(Table1[[#This Row],[New_Sales]]&gt;=2000,"A",Table1[[#This Row],[New_Sales]]&gt;=1000,"B",Table1[[#This Row],[New_Sales]]&gt;=500,"C",Table1[[#This Row],[New_Sales]]&gt;=100,"D",Table1[[#This Row],[New_Sales]]&lt;100,"E")</f>
        <v>D</v>
      </c>
    </row>
    <row r="1283" spans="1:16">
      <c r="A1283" s="12">
        <v>1282</v>
      </c>
      <c r="B1283" s="12" t="s">
        <v>134</v>
      </c>
      <c r="C1283" s="12" t="s">
        <v>67</v>
      </c>
      <c r="D1283" s="12" t="s">
        <v>81</v>
      </c>
      <c r="E1283" s="12" t="s">
        <v>69</v>
      </c>
      <c r="F1283" s="12" t="s">
        <v>77</v>
      </c>
      <c r="G1283" s="12" t="str">
        <f>VLOOKUP(Table1[[#This Row],[Category]],Code!$C$2:$D$5,2,0)</f>
        <v>O-102</v>
      </c>
      <c r="H1283" s="12" t="s">
        <v>78</v>
      </c>
      <c r="I1283" s="12" t="s">
        <v>1048</v>
      </c>
      <c r="J1283" s="12">
        <v>3</v>
      </c>
      <c r="K1283" s="12">
        <v>0.2</v>
      </c>
      <c r="L1283" s="13">
        <v>4.9139999999999988</v>
      </c>
      <c r="M1283" s="12">
        <f>Table1[[#This Row],[Sales]]*Table1[[#This Row],[Discount]]</f>
        <v>3.0240000000000005</v>
      </c>
      <c r="N1283" s="12">
        <v>15.120000000000001</v>
      </c>
      <c r="O1283" s="12">
        <f>Table1[[#This Row],[Quantity]]*$N$1</f>
        <v>450</v>
      </c>
      <c r="P1283" s="12" t="str" cm="1">
        <f t="array" ref="P1283">_xlfn.IFS(Table1[[#This Row],[New_Sales]]&gt;=2000,"A",Table1[[#This Row],[New_Sales]]&gt;=1000,"B",Table1[[#This Row],[New_Sales]]&gt;=500,"C",Table1[[#This Row],[New_Sales]]&gt;=100,"D",Table1[[#This Row],[New_Sales]]&lt;100,"E")</f>
        <v>D</v>
      </c>
    </row>
    <row r="1284" spans="1:16">
      <c r="A1284" s="12">
        <v>1283</v>
      </c>
      <c r="B1284" s="12" t="s">
        <v>134</v>
      </c>
      <c r="C1284" s="12" t="s">
        <v>67</v>
      </c>
      <c r="D1284" s="12" t="s">
        <v>81</v>
      </c>
      <c r="E1284" s="12" t="s">
        <v>69</v>
      </c>
      <c r="F1284" s="12" t="s">
        <v>77</v>
      </c>
      <c r="G1284" s="12" t="str">
        <f>VLOOKUP(Table1[[#This Row],[Category]],Code!$C$2:$D$5,2,0)</f>
        <v>O-102</v>
      </c>
      <c r="H1284" s="12" t="s">
        <v>93</v>
      </c>
      <c r="I1284" s="12" t="s">
        <v>1049</v>
      </c>
      <c r="J1284" s="12">
        <v>1</v>
      </c>
      <c r="K1284" s="12">
        <v>0.7</v>
      </c>
      <c r="L1284" s="13">
        <v>-13.363000000000003</v>
      </c>
      <c r="M1284" s="12">
        <f>Table1[[#This Row],[Sales]]*Table1[[#This Row],[Discount]]</f>
        <v>12.201000000000002</v>
      </c>
      <c r="N1284" s="12">
        <v>17.430000000000003</v>
      </c>
      <c r="O1284" s="12">
        <f>Table1[[#This Row],[Quantity]]*$N$1</f>
        <v>150</v>
      </c>
      <c r="P1284" s="12" t="str" cm="1">
        <f t="array" ref="P1284">_xlfn.IFS(Table1[[#This Row],[New_Sales]]&gt;=2000,"A",Table1[[#This Row],[New_Sales]]&gt;=1000,"B",Table1[[#This Row],[New_Sales]]&gt;=500,"C",Table1[[#This Row],[New_Sales]]&gt;=100,"D",Table1[[#This Row],[New_Sales]]&lt;100,"E")</f>
        <v>D</v>
      </c>
    </row>
    <row r="1285" spans="1:16">
      <c r="A1285" s="12">
        <v>1284</v>
      </c>
      <c r="B1285" s="12" t="s">
        <v>134</v>
      </c>
      <c r="C1285" s="12" t="s">
        <v>67</v>
      </c>
      <c r="D1285" s="12" t="s">
        <v>81</v>
      </c>
      <c r="E1285" s="12" t="s">
        <v>69</v>
      </c>
      <c r="F1285" s="12" t="s">
        <v>77</v>
      </c>
      <c r="G1285" s="12" t="str">
        <f>VLOOKUP(Table1[[#This Row],[Category]],Code!$C$2:$D$5,2,0)</f>
        <v>O-102</v>
      </c>
      <c r="H1285" s="12" t="s">
        <v>100</v>
      </c>
      <c r="I1285" s="12" t="s">
        <v>1050</v>
      </c>
      <c r="J1285" s="12">
        <v>3</v>
      </c>
      <c r="K1285" s="12">
        <v>0.2</v>
      </c>
      <c r="L1285" s="13">
        <v>88.073999999999984</v>
      </c>
      <c r="M1285" s="12">
        <f>Table1[[#This Row],[Sales]]*Table1[[#This Row],[Discount]]</f>
        <v>50.328000000000003</v>
      </c>
      <c r="N1285" s="12">
        <v>251.64</v>
      </c>
      <c r="O1285" s="12">
        <f>Table1[[#This Row],[Quantity]]*$N$1</f>
        <v>450</v>
      </c>
      <c r="P1285" s="12" t="str" cm="1">
        <f t="array" ref="P1285">_xlfn.IFS(Table1[[#This Row],[New_Sales]]&gt;=2000,"A",Table1[[#This Row],[New_Sales]]&gt;=1000,"B",Table1[[#This Row],[New_Sales]]&gt;=500,"C",Table1[[#This Row],[New_Sales]]&gt;=100,"D",Table1[[#This Row],[New_Sales]]&lt;100,"E")</f>
        <v>D</v>
      </c>
    </row>
    <row r="1286" spans="1:16">
      <c r="A1286" s="12">
        <v>1285</v>
      </c>
      <c r="B1286" s="12" t="s">
        <v>80</v>
      </c>
      <c r="C1286" s="12" t="s">
        <v>67</v>
      </c>
      <c r="D1286" s="12" t="s">
        <v>105</v>
      </c>
      <c r="E1286" s="12" t="s">
        <v>106</v>
      </c>
      <c r="F1286" s="12" t="s">
        <v>77</v>
      </c>
      <c r="G1286" s="12" t="str">
        <f>VLOOKUP(Table1[[#This Row],[Category]],Code!$C$2:$D$5,2,0)</f>
        <v>O-102</v>
      </c>
      <c r="H1286" s="12" t="s">
        <v>93</v>
      </c>
      <c r="I1286" s="12" t="s">
        <v>1051</v>
      </c>
      <c r="J1286" s="12">
        <v>7</v>
      </c>
      <c r="K1286" s="12">
        <v>0.8</v>
      </c>
      <c r="L1286" s="13">
        <v>-4.8510000000000009</v>
      </c>
      <c r="M1286" s="12">
        <f>Table1[[#This Row],[Sales]]*Table1[[#This Row],[Discount]]</f>
        <v>2.2175999999999996</v>
      </c>
      <c r="N1286" s="12">
        <v>2.7719999999999994</v>
      </c>
      <c r="O1286" s="12">
        <f>Table1[[#This Row],[Quantity]]*$N$1</f>
        <v>1050</v>
      </c>
      <c r="P1286" s="12" t="str" cm="1">
        <f t="array" ref="P1286">_xlfn.IFS(Table1[[#This Row],[New_Sales]]&gt;=2000,"A",Table1[[#This Row],[New_Sales]]&gt;=1000,"B",Table1[[#This Row],[New_Sales]]&gt;=500,"C",Table1[[#This Row],[New_Sales]]&gt;=100,"D",Table1[[#This Row],[New_Sales]]&lt;100,"E")</f>
        <v>B</v>
      </c>
    </row>
    <row r="1287" spans="1:16">
      <c r="A1287" s="12">
        <v>1286</v>
      </c>
      <c r="B1287" s="12" t="s">
        <v>80</v>
      </c>
      <c r="C1287" s="12" t="s">
        <v>67</v>
      </c>
      <c r="D1287" s="12" t="s">
        <v>482</v>
      </c>
      <c r="E1287" s="12" t="s">
        <v>120</v>
      </c>
      <c r="F1287" s="12" t="s">
        <v>77</v>
      </c>
      <c r="G1287" s="12" t="str">
        <f>VLOOKUP(Table1[[#This Row],[Category]],Code!$C$2:$D$5,2,0)</f>
        <v>O-102</v>
      </c>
      <c r="H1287" s="12" t="s">
        <v>84</v>
      </c>
      <c r="I1287" s="12" t="s">
        <v>516</v>
      </c>
      <c r="J1287" s="12">
        <v>5</v>
      </c>
      <c r="K1287" s="12">
        <v>0</v>
      </c>
      <c r="L1287" s="13">
        <v>1.0429999999999984</v>
      </c>
      <c r="M1287" s="12">
        <f>Table1[[#This Row],[Sales]]*Table1[[#This Row],[Discount]]</f>
        <v>0</v>
      </c>
      <c r="N1287" s="12">
        <v>14.9</v>
      </c>
      <c r="O1287" s="12">
        <f>Table1[[#This Row],[Quantity]]*$N$1</f>
        <v>750</v>
      </c>
      <c r="P1287" s="12" t="str" cm="1">
        <f t="array" ref="P1287">_xlfn.IFS(Table1[[#This Row],[New_Sales]]&gt;=2000,"A",Table1[[#This Row],[New_Sales]]&gt;=1000,"B",Table1[[#This Row],[New_Sales]]&gt;=500,"C",Table1[[#This Row],[New_Sales]]&gt;=100,"D",Table1[[#This Row],[New_Sales]]&lt;100,"E")</f>
        <v>C</v>
      </c>
    </row>
    <row r="1288" spans="1:16">
      <c r="A1288" s="12">
        <v>1287</v>
      </c>
      <c r="B1288" s="12" t="s">
        <v>80</v>
      </c>
      <c r="C1288" s="12" t="s">
        <v>104</v>
      </c>
      <c r="D1288" s="12" t="s">
        <v>158</v>
      </c>
      <c r="E1288" s="12" t="s">
        <v>120</v>
      </c>
      <c r="F1288" s="12" t="s">
        <v>77</v>
      </c>
      <c r="G1288" s="12" t="str">
        <f>VLOOKUP(Table1[[#This Row],[Category]],Code!$C$2:$D$5,2,0)</f>
        <v>O-102</v>
      </c>
      <c r="H1288" s="12" t="s">
        <v>88</v>
      </c>
      <c r="I1288" s="12" t="s">
        <v>1052</v>
      </c>
      <c r="J1288" s="12">
        <v>3</v>
      </c>
      <c r="K1288" s="12">
        <v>0</v>
      </c>
      <c r="L1288" s="13">
        <v>4.4891999999999985</v>
      </c>
      <c r="M1288" s="12">
        <f>Table1[[#This Row],[Sales]]*Table1[[#This Row],[Discount]]</f>
        <v>0</v>
      </c>
      <c r="N1288" s="12">
        <v>15.48</v>
      </c>
      <c r="O1288" s="12">
        <f>Table1[[#This Row],[Quantity]]*$N$1</f>
        <v>450</v>
      </c>
      <c r="P1288" s="12" t="str" cm="1">
        <f t="array" ref="P1288">_xlfn.IFS(Table1[[#This Row],[New_Sales]]&gt;=2000,"A",Table1[[#This Row],[New_Sales]]&gt;=1000,"B",Table1[[#This Row],[New_Sales]]&gt;=500,"C",Table1[[#This Row],[New_Sales]]&gt;=100,"D",Table1[[#This Row],[New_Sales]]&lt;100,"E")</f>
        <v>D</v>
      </c>
    </row>
    <row r="1289" spans="1:16">
      <c r="A1289" s="12">
        <v>1288</v>
      </c>
      <c r="B1289" s="12" t="s">
        <v>80</v>
      </c>
      <c r="C1289" s="12" t="s">
        <v>74</v>
      </c>
      <c r="D1289" s="12" t="s">
        <v>158</v>
      </c>
      <c r="E1289" s="12" t="s">
        <v>120</v>
      </c>
      <c r="F1289" s="12" t="s">
        <v>70</v>
      </c>
      <c r="G1289" s="12" t="str">
        <f>VLOOKUP(Table1[[#This Row],[Category]],Code!$C$2:$D$5,2,0)</f>
        <v>F-101</v>
      </c>
      <c r="H1289" s="12" t="s">
        <v>86</v>
      </c>
      <c r="I1289" s="12" t="s">
        <v>171</v>
      </c>
      <c r="J1289" s="12">
        <v>2</v>
      </c>
      <c r="K1289" s="12">
        <v>0</v>
      </c>
      <c r="L1289" s="13">
        <v>11.166400000000003</v>
      </c>
      <c r="M1289" s="12">
        <f>Table1[[#This Row],[Sales]]*Table1[[#This Row],[Discount]]</f>
        <v>0</v>
      </c>
      <c r="N1289" s="12">
        <v>39.880000000000003</v>
      </c>
      <c r="O1289" s="12">
        <f>Table1[[#This Row],[Quantity]]*$N$1</f>
        <v>300</v>
      </c>
      <c r="P1289" s="12" t="str" cm="1">
        <f t="array" ref="P1289">_xlfn.IFS(Table1[[#This Row],[New_Sales]]&gt;=2000,"A",Table1[[#This Row],[New_Sales]]&gt;=1000,"B",Table1[[#This Row],[New_Sales]]&gt;=500,"C",Table1[[#This Row],[New_Sales]]&gt;=100,"D",Table1[[#This Row],[New_Sales]]&lt;100,"E")</f>
        <v>D</v>
      </c>
    </row>
    <row r="1290" spans="1:16">
      <c r="A1290" s="12">
        <v>1289</v>
      </c>
      <c r="B1290" s="12" t="s">
        <v>80</v>
      </c>
      <c r="C1290" s="12" t="s">
        <v>74</v>
      </c>
      <c r="D1290" s="12" t="s">
        <v>158</v>
      </c>
      <c r="E1290" s="12" t="s">
        <v>120</v>
      </c>
      <c r="F1290" s="12" t="s">
        <v>77</v>
      </c>
      <c r="G1290" s="12" t="str">
        <f>VLOOKUP(Table1[[#This Row],[Category]],Code!$C$2:$D$5,2,0)</f>
        <v>O-102</v>
      </c>
      <c r="H1290" s="12" t="s">
        <v>93</v>
      </c>
      <c r="I1290" s="12" t="s">
        <v>670</v>
      </c>
      <c r="J1290" s="12">
        <v>4</v>
      </c>
      <c r="K1290" s="12">
        <v>0.2</v>
      </c>
      <c r="L1290" s="13">
        <v>4.1147999999999989</v>
      </c>
      <c r="M1290" s="12">
        <f>Table1[[#This Row],[Sales]]*Table1[[#This Row],[Discount]]</f>
        <v>2.4384000000000001</v>
      </c>
      <c r="N1290" s="12">
        <v>12.192</v>
      </c>
      <c r="O1290" s="12">
        <f>Table1[[#This Row],[Quantity]]*$N$1</f>
        <v>600</v>
      </c>
      <c r="P1290" s="12" t="str" cm="1">
        <f t="array" ref="P1290">_xlfn.IFS(Table1[[#This Row],[New_Sales]]&gt;=2000,"A",Table1[[#This Row],[New_Sales]]&gt;=1000,"B",Table1[[#This Row],[New_Sales]]&gt;=500,"C",Table1[[#This Row],[New_Sales]]&gt;=100,"D",Table1[[#This Row],[New_Sales]]&lt;100,"E")</f>
        <v>C</v>
      </c>
    </row>
    <row r="1291" spans="1:16">
      <c r="A1291" s="12">
        <v>1290</v>
      </c>
      <c r="B1291" s="12" t="s">
        <v>80</v>
      </c>
      <c r="C1291" s="12" t="s">
        <v>74</v>
      </c>
      <c r="D1291" s="12" t="s">
        <v>158</v>
      </c>
      <c r="E1291" s="12" t="s">
        <v>120</v>
      </c>
      <c r="F1291" s="12" t="s">
        <v>77</v>
      </c>
      <c r="G1291" s="12" t="str">
        <f>VLOOKUP(Table1[[#This Row],[Category]],Code!$C$2:$D$5,2,0)</f>
        <v>O-102</v>
      </c>
      <c r="H1291" s="12" t="s">
        <v>88</v>
      </c>
      <c r="I1291" s="12" t="s">
        <v>1053</v>
      </c>
      <c r="J1291" s="12">
        <v>3</v>
      </c>
      <c r="K1291" s="12">
        <v>0</v>
      </c>
      <c r="L1291" s="13">
        <v>7.4952000000000005</v>
      </c>
      <c r="M1291" s="12">
        <f>Table1[[#This Row],[Sales]]*Table1[[#This Row],[Discount]]</f>
        <v>0</v>
      </c>
      <c r="N1291" s="12">
        <v>20.82</v>
      </c>
      <c r="O1291" s="12">
        <f>Table1[[#This Row],[Quantity]]*$N$1</f>
        <v>450</v>
      </c>
      <c r="P1291" s="12" t="str" cm="1">
        <f t="array" ref="P1291">_xlfn.IFS(Table1[[#This Row],[New_Sales]]&gt;=2000,"A",Table1[[#This Row],[New_Sales]]&gt;=1000,"B",Table1[[#This Row],[New_Sales]]&gt;=500,"C",Table1[[#This Row],[New_Sales]]&gt;=100,"D",Table1[[#This Row],[New_Sales]]&lt;100,"E")</f>
        <v>D</v>
      </c>
    </row>
    <row r="1292" spans="1:16">
      <c r="A1292" s="12">
        <v>1291</v>
      </c>
      <c r="B1292" s="12" t="s">
        <v>134</v>
      </c>
      <c r="C1292" s="12" t="s">
        <v>104</v>
      </c>
      <c r="D1292" s="12" t="s">
        <v>75</v>
      </c>
      <c r="E1292" s="12" t="s">
        <v>76</v>
      </c>
      <c r="F1292" s="12" t="s">
        <v>77</v>
      </c>
      <c r="G1292" s="12" t="str">
        <f>VLOOKUP(Table1[[#This Row],[Category]],Code!$C$2:$D$5,2,0)</f>
        <v>O-102</v>
      </c>
      <c r="H1292" s="12" t="s">
        <v>93</v>
      </c>
      <c r="I1292" s="12" t="s">
        <v>1054</v>
      </c>
      <c r="J1292" s="12">
        <v>4</v>
      </c>
      <c r="K1292" s="12">
        <v>0.2</v>
      </c>
      <c r="L1292" s="13">
        <v>4.4603999999999999</v>
      </c>
      <c r="M1292" s="12">
        <f>Table1[[#This Row],[Sales]]*Table1[[#This Row],[Discount]]</f>
        <v>2.6432000000000002</v>
      </c>
      <c r="N1292" s="12">
        <v>13.216000000000001</v>
      </c>
      <c r="O1292" s="12">
        <f>Table1[[#This Row],[Quantity]]*$N$1</f>
        <v>600</v>
      </c>
      <c r="P1292" s="12" t="str" cm="1">
        <f t="array" ref="P1292">_xlfn.IFS(Table1[[#This Row],[New_Sales]]&gt;=2000,"A",Table1[[#This Row],[New_Sales]]&gt;=1000,"B",Table1[[#This Row],[New_Sales]]&gt;=500,"C",Table1[[#This Row],[New_Sales]]&gt;=100,"D",Table1[[#This Row],[New_Sales]]&lt;100,"E")</f>
        <v>C</v>
      </c>
    </row>
    <row r="1293" spans="1:16">
      <c r="A1293" s="12">
        <v>1292</v>
      </c>
      <c r="B1293" s="12" t="s">
        <v>134</v>
      </c>
      <c r="C1293" s="12" t="s">
        <v>104</v>
      </c>
      <c r="D1293" s="12" t="s">
        <v>75</v>
      </c>
      <c r="E1293" s="12" t="s">
        <v>76</v>
      </c>
      <c r="F1293" s="12" t="s">
        <v>77</v>
      </c>
      <c r="G1293" s="12" t="str">
        <f>VLOOKUP(Table1[[#This Row],[Category]],Code!$C$2:$D$5,2,0)</f>
        <v>O-102</v>
      </c>
      <c r="H1293" s="12" t="s">
        <v>100</v>
      </c>
      <c r="I1293" s="12" t="s">
        <v>991</v>
      </c>
      <c r="J1293" s="12">
        <v>5</v>
      </c>
      <c r="K1293" s="12">
        <v>0</v>
      </c>
      <c r="L1293" s="13">
        <v>15.552000000000001</v>
      </c>
      <c r="M1293" s="12">
        <f>Table1[[#This Row],[Sales]]*Table1[[#This Row],[Discount]]</f>
        <v>0</v>
      </c>
      <c r="N1293" s="12">
        <v>32.400000000000006</v>
      </c>
      <c r="O1293" s="12">
        <f>Table1[[#This Row],[Quantity]]*$N$1</f>
        <v>750</v>
      </c>
      <c r="P1293" s="12" t="str" cm="1">
        <f t="array" ref="P1293">_xlfn.IFS(Table1[[#This Row],[New_Sales]]&gt;=2000,"A",Table1[[#This Row],[New_Sales]]&gt;=1000,"B",Table1[[#This Row],[New_Sales]]&gt;=500,"C",Table1[[#This Row],[New_Sales]]&gt;=100,"D",Table1[[#This Row],[New_Sales]]&lt;100,"E")</f>
        <v>C</v>
      </c>
    </row>
    <row r="1294" spans="1:16">
      <c r="A1294" s="12">
        <v>1293</v>
      </c>
      <c r="B1294" s="12" t="s">
        <v>80</v>
      </c>
      <c r="C1294" s="12" t="s">
        <v>67</v>
      </c>
      <c r="D1294" s="12" t="s">
        <v>75</v>
      </c>
      <c r="E1294" s="12" t="s">
        <v>76</v>
      </c>
      <c r="F1294" s="12" t="s">
        <v>77</v>
      </c>
      <c r="G1294" s="12" t="str">
        <f>VLOOKUP(Table1[[#This Row],[Category]],Code!$C$2:$D$5,2,0)</f>
        <v>O-102</v>
      </c>
      <c r="H1294" s="12" t="s">
        <v>251</v>
      </c>
      <c r="I1294" s="12" t="s">
        <v>252</v>
      </c>
      <c r="J1294" s="12">
        <v>3</v>
      </c>
      <c r="K1294" s="12">
        <v>0</v>
      </c>
      <c r="L1294" s="13">
        <v>9.2232000000000021</v>
      </c>
      <c r="M1294" s="12">
        <f>Table1[[#This Row],[Sales]]*Table1[[#This Row],[Discount]]</f>
        <v>0</v>
      </c>
      <c r="N1294" s="12">
        <v>32.94</v>
      </c>
      <c r="O1294" s="12">
        <f>Table1[[#This Row],[Quantity]]*$N$1</f>
        <v>450</v>
      </c>
      <c r="P1294" s="12" t="str" cm="1">
        <f t="array" ref="P1294">_xlfn.IFS(Table1[[#This Row],[New_Sales]]&gt;=2000,"A",Table1[[#This Row],[New_Sales]]&gt;=1000,"B",Table1[[#This Row],[New_Sales]]&gt;=500,"C",Table1[[#This Row],[New_Sales]]&gt;=100,"D",Table1[[#This Row],[New_Sales]]&lt;100,"E")</f>
        <v>D</v>
      </c>
    </row>
    <row r="1295" spans="1:16">
      <c r="A1295" s="12">
        <v>1294</v>
      </c>
      <c r="B1295" s="12" t="s">
        <v>80</v>
      </c>
      <c r="C1295" s="12" t="s">
        <v>67</v>
      </c>
      <c r="D1295" s="12" t="s">
        <v>75</v>
      </c>
      <c r="E1295" s="12" t="s">
        <v>76</v>
      </c>
      <c r="F1295" s="12" t="s">
        <v>77</v>
      </c>
      <c r="G1295" s="12" t="str">
        <f>VLOOKUP(Table1[[#This Row],[Category]],Code!$C$2:$D$5,2,0)</f>
        <v>O-102</v>
      </c>
      <c r="H1295" s="12" t="s">
        <v>100</v>
      </c>
      <c r="I1295" s="12" t="s">
        <v>1055</v>
      </c>
      <c r="J1295" s="12">
        <v>5</v>
      </c>
      <c r="K1295" s="12">
        <v>0</v>
      </c>
      <c r="L1295" s="13">
        <v>52.531999999999996</v>
      </c>
      <c r="M1295" s="12">
        <f>Table1[[#This Row],[Sales]]*Table1[[#This Row],[Discount]]</f>
        <v>0</v>
      </c>
      <c r="N1295" s="12">
        <v>114.2</v>
      </c>
      <c r="O1295" s="12">
        <f>Table1[[#This Row],[Quantity]]*$N$1</f>
        <v>750</v>
      </c>
      <c r="P1295" s="12" t="str" cm="1">
        <f t="array" ref="P1295">_xlfn.IFS(Table1[[#This Row],[New_Sales]]&gt;=2000,"A",Table1[[#This Row],[New_Sales]]&gt;=1000,"B",Table1[[#This Row],[New_Sales]]&gt;=500,"C",Table1[[#This Row],[New_Sales]]&gt;=100,"D",Table1[[#This Row],[New_Sales]]&lt;100,"E")</f>
        <v>C</v>
      </c>
    </row>
    <row r="1296" spans="1:16">
      <c r="A1296" s="12">
        <v>1295</v>
      </c>
      <c r="B1296" s="12" t="s">
        <v>80</v>
      </c>
      <c r="C1296" s="12" t="s">
        <v>67</v>
      </c>
      <c r="D1296" s="12" t="s">
        <v>75</v>
      </c>
      <c r="E1296" s="12" t="s">
        <v>76</v>
      </c>
      <c r="F1296" s="12" t="s">
        <v>77</v>
      </c>
      <c r="G1296" s="12" t="str">
        <f>VLOOKUP(Table1[[#This Row],[Category]],Code!$C$2:$D$5,2,0)</f>
        <v>O-102</v>
      </c>
      <c r="H1296" s="12" t="s">
        <v>78</v>
      </c>
      <c r="I1296" s="12" t="s">
        <v>198</v>
      </c>
      <c r="J1296" s="12">
        <v>1</v>
      </c>
      <c r="K1296" s="12">
        <v>0</v>
      </c>
      <c r="L1296" s="13">
        <v>1.4783999999999999</v>
      </c>
      <c r="M1296" s="12">
        <f>Table1[[#This Row],[Sales]]*Table1[[#This Row],[Discount]]</f>
        <v>0</v>
      </c>
      <c r="N1296" s="12">
        <v>3.08</v>
      </c>
      <c r="O1296" s="12">
        <f>Table1[[#This Row],[Quantity]]*$N$1</f>
        <v>150</v>
      </c>
      <c r="P1296" s="12" t="str" cm="1">
        <f t="array" ref="P1296">_xlfn.IFS(Table1[[#This Row],[New_Sales]]&gt;=2000,"A",Table1[[#This Row],[New_Sales]]&gt;=1000,"B",Table1[[#This Row],[New_Sales]]&gt;=500,"C",Table1[[#This Row],[New_Sales]]&gt;=100,"D",Table1[[#This Row],[New_Sales]]&lt;100,"E")</f>
        <v>D</v>
      </c>
    </row>
    <row r="1297" spans="1:16">
      <c r="A1297" s="12">
        <v>1296</v>
      </c>
      <c r="B1297" s="12" t="s">
        <v>80</v>
      </c>
      <c r="C1297" s="12" t="s">
        <v>67</v>
      </c>
      <c r="D1297" s="12" t="s">
        <v>214</v>
      </c>
      <c r="E1297" s="12" t="s">
        <v>76</v>
      </c>
      <c r="F1297" s="12" t="s">
        <v>77</v>
      </c>
      <c r="G1297" s="12" t="str">
        <f>VLOOKUP(Table1[[#This Row],[Category]],Code!$C$2:$D$5,2,0)</f>
        <v>O-102</v>
      </c>
      <c r="H1297" s="12" t="s">
        <v>95</v>
      </c>
      <c r="I1297" s="12" t="s">
        <v>858</v>
      </c>
      <c r="J1297" s="12">
        <v>13</v>
      </c>
      <c r="K1297" s="12">
        <v>0.2</v>
      </c>
      <c r="L1297" s="13">
        <v>84.572799999999944</v>
      </c>
      <c r="M1297" s="12">
        <f>Table1[[#This Row],[Sales]]*Table1[[#This Row],[Discount]]</f>
        <v>169.1456</v>
      </c>
      <c r="N1297" s="12">
        <v>845.72799999999995</v>
      </c>
      <c r="O1297" s="12">
        <f>Table1[[#This Row],[Quantity]]*$N$1</f>
        <v>1950</v>
      </c>
      <c r="P1297" s="12" t="str" cm="1">
        <f t="array" ref="P1297">_xlfn.IFS(Table1[[#This Row],[New_Sales]]&gt;=2000,"A",Table1[[#This Row],[New_Sales]]&gt;=1000,"B",Table1[[#This Row],[New_Sales]]&gt;=500,"C",Table1[[#This Row],[New_Sales]]&gt;=100,"D",Table1[[#This Row],[New_Sales]]&lt;100,"E")</f>
        <v>B</v>
      </c>
    </row>
    <row r="1298" spans="1:16">
      <c r="A1298" s="12">
        <v>1297</v>
      </c>
      <c r="B1298" s="12" t="s">
        <v>80</v>
      </c>
      <c r="C1298" s="12" t="s">
        <v>74</v>
      </c>
      <c r="D1298" s="12" t="s">
        <v>75</v>
      </c>
      <c r="E1298" s="12" t="s">
        <v>76</v>
      </c>
      <c r="F1298" s="12" t="s">
        <v>77</v>
      </c>
      <c r="G1298" s="12" t="str">
        <f>VLOOKUP(Table1[[#This Row],[Category]],Code!$C$2:$D$5,2,0)</f>
        <v>O-102</v>
      </c>
      <c r="H1298" s="12" t="s">
        <v>93</v>
      </c>
      <c r="I1298" s="12" t="s">
        <v>664</v>
      </c>
      <c r="J1298" s="12">
        <v>2</v>
      </c>
      <c r="K1298" s="12">
        <v>0.2</v>
      </c>
      <c r="L1298" s="13">
        <v>4.5187999999999997</v>
      </c>
      <c r="M1298" s="12">
        <f>Table1[[#This Row],[Sales]]*Table1[[#This Row],[Discount]]</f>
        <v>2.7808000000000002</v>
      </c>
      <c r="N1298" s="12">
        <v>13.904</v>
      </c>
      <c r="O1298" s="12">
        <f>Table1[[#This Row],[Quantity]]*$N$1</f>
        <v>300</v>
      </c>
      <c r="P1298" s="12" t="str" cm="1">
        <f t="array" ref="P1298">_xlfn.IFS(Table1[[#This Row],[New_Sales]]&gt;=2000,"A",Table1[[#This Row],[New_Sales]]&gt;=1000,"B",Table1[[#This Row],[New_Sales]]&gt;=500,"C",Table1[[#This Row],[New_Sales]]&gt;=100,"D",Table1[[#This Row],[New_Sales]]&lt;100,"E")</f>
        <v>D</v>
      </c>
    </row>
    <row r="1299" spans="1:16">
      <c r="A1299" s="12">
        <v>1298</v>
      </c>
      <c r="B1299" s="12" t="s">
        <v>80</v>
      </c>
      <c r="C1299" s="12" t="s">
        <v>74</v>
      </c>
      <c r="D1299" s="12" t="s">
        <v>75</v>
      </c>
      <c r="E1299" s="12" t="s">
        <v>76</v>
      </c>
      <c r="F1299" s="12" t="s">
        <v>77</v>
      </c>
      <c r="G1299" s="12" t="str">
        <f>VLOOKUP(Table1[[#This Row],[Category]],Code!$C$2:$D$5,2,0)</f>
        <v>O-102</v>
      </c>
      <c r="H1299" s="12" t="s">
        <v>93</v>
      </c>
      <c r="I1299" s="12" t="s">
        <v>1056</v>
      </c>
      <c r="J1299" s="12">
        <v>2</v>
      </c>
      <c r="K1299" s="12">
        <v>0.2</v>
      </c>
      <c r="L1299" s="13">
        <v>6.4749999999999979</v>
      </c>
      <c r="M1299" s="12">
        <f>Table1[[#This Row],[Sales]]*Table1[[#This Row],[Discount]]</f>
        <v>4.1440000000000001</v>
      </c>
      <c r="N1299" s="12">
        <v>20.72</v>
      </c>
      <c r="O1299" s="12">
        <f>Table1[[#This Row],[Quantity]]*$N$1</f>
        <v>300</v>
      </c>
      <c r="P1299" s="12" t="str" cm="1">
        <f t="array" ref="P1299">_xlfn.IFS(Table1[[#This Row],[New_Sales]]&gt;=2000,"A",Table1[[#This Row],[New_Sales]]&gt;=1000,"B",Table1[[#This Row],[New_Sales]]&gt;=500,"C",Table1[[#This Row],[New_Sales]]&gt;=100,"D",Table1[[#This Row],[New_Sales]]&lt;100,"E")</f>
        <v>D</v>
      </c>
    </row>
    <row r="1300" spans="1:16">
      <c r="A1300" s="12">
        <v>1299</v>
      </c>
      <c r="B1300" s="12" t="s">
        <v>66</v>
      </c>
      <c r="C1300" s="12" t="s">
        <v>74</v>
      </c>
      <c r="D1300" s="12" t="s">
        <v>145</v>
      </c>
      <c r="E1300" s="12" t="s">
        <v>106</v>
      </c>
      <c r="F1300" s="12" t="s">
        <v>90</v>
      </c>
      <c r="G1300" s="12" t="str">
        <f>VLOOKUP(Table1[[#This Row],[Category]],Code!$C$2:$D$5,2,0)</f>
        <v>T-103</v>
      </c>
      <c r="H1300" s="12" t="s">
        <v>91</v>
      </c>
      <c r="I1300" s="12" t="s">
        <v>596</v>
      </c>
      <c r="J1300" s="12">
        <v>5</v>
      </c>
      <c r="K1300" s="12">
        <v>0</v>
      </c>
      <c r="L1300" s="13">
        <v>2.2990000000000066</v>
      </c>
      <c r="M1300" s="12">
        <f>Table1[[#This Row],[Sales]]*Table1[[#This Row],[Discount]]</f>
        <v>0</v>
      </c>
      <c r="N1300" s="12">
        <v>114.94999999999999</v>
      </c>
      <c r="O1300" s="12">
        <f>Table1[[#This Row],[Quantity]]*$N$1</f>
        <v>750</v>
      </c>
      <c r="P1300" s="12" t="str" cm="1">
        <f t="array" ref="P1300">_xlfn.IFS(Table1[[#This Row],[New_Sales]]&gt;=2000,"A",Table1[[#This Row],[New_Sales]]&gt;=1000,"B",Table1[[#This Row],[New_Sales]]&gt;=500,"C",Table1[[#This Row],[New_Sales]]&gt;=100,"D",Table1[[#This Row],[New_Sales]]&lt;100,"E")</f>
        <v>C</v>
      </c>
    </row>
    <row r="1301" spans="1:16">
      <c r="A1301" s="12">
        <v>1300</v>
      </c>
      <c r="B1301" s="12" t="s">
        <v>134</v>
      </c>
      <c r="C1301" s="12" t="s">
        <v>67</v>
      </c>
      <c r="D1301" s="12" t="s">
        <v>75</v>
      </c>
      <c r="E1301" s="12" t="s">
        <v>76</v>
      </c>
      <c r="F1301" s="12" t="s">
        <v>77</v>
      </c>
      <c r="G1301" s="12" t="str">
        <f>VLOOKUP(Table1[[#This Row],[Category]],Code!$C$2:$D$5,2,0)</f>
        <v>O-102</v>
      </c>
      <c r="H1301" s="12" t="s">
        <v>84</v>
      </c>
      <c r="I1301" s="12" t="s">
        <v>266</v>
      </c>
      <c r="J1301" s="12">
        <v>2</v>
      </c>
      <c r="K1301" s="12">
        <v>0</v>
      </c>
      <c r="L1301" s="13">
        <v>7.0095999999999989</v>
      </c>
      <c r="M1301" s="12">
        <f>Table1[[#This Row],[Sales]]*Table1[[#This Row],[Discount]]</f>
        <v>0</v>
      </c>
      <c r="N1301" s="12">
        <v>26.96</v>
      </c>
      <c r="O1301" s="12">
        <f>Table1[[#This Row],[Quantity]]*$N$1</f>
        <v>300</v>
      </c>
      <c r="P1301" s="12" t="str" cm="1">
        <f t="array" ref="P1301">_xlfn.IFS(Table1[[#This Row],[New_Sales]]&gt;=2000,"A",Table1[[#This Row],[New_Sales]]&gt;=1000,"B",Table1[[#This Row],[New_Sales]]&gt;=500,"C",Table1[[#This Row],[New_Sales]]&gt;=100,"D",Table1[[#This Row],[New_Sales]]&lt;100,"E")</f>
        <v>D</v>
      </c>
    </row>
    <row r="1302" spans="1:16">
      <c r="A1302" s="12">
        <v>1301</v>
      </c>
      <c r="B1302" s="12" t="s">
        <v>66</v>
      </c>
      <c r="C1302" s="12" t="s">
        <v>67</v>
      </c>
      <c r="D1302" s="12" t="s">
        <v>176</v>
      </c>
      <c r="E1302" s="12" t="s">
        <v>69</v>
      </c>
      <c r="F1302" s="12" t="s">
        <v>70</v>
      </c>
      <c r="G1302" s="12" t="str">
        <f>VLOOKUP(Table1[[#This Row],[Category]],Code!$C$2:$D$5,2,0)</f>
        <v>F-101</v>
      </c>
      <c r="H1302" s="12" t="s">
        <v>86</v>
      </c>
      <c r="I1302" s="12" t="s">
        <v>136</v>
      </c>
      <c r="J1302" s="12">
        <v>6</v>
      </c>
      <c r="K1302" s="12">
        <v>0</v>
      </c>
      <c r="L1302" s="13">
        <v>166.10039999999995</v>
      </c>
      <c r="M1302" s="12">
        <f>Table1[[#This Row],[Sales]]*Table1[[#This Row],[Discount]]</f>
        <v>0</v>
      </c>
      <c r="N1302" s="12">
        <v>572.76</v>
      </c>
      <c r="O1302" s="12">
        <f>Table1[[#This Row],[Quantity]]*$N$1</f>
        <v>900</v>
      </c>
      <c r="P1302" s="12" t="str" cm="1">
        <f t="array" ref="P1302">_xlfn.IFS(Table1[[#This Row],[New_Sales]]&gt;=2000,"A",Table1[[#This Row],[New_Sales]]&gt;=1000,"B",Table1[[#This Row],[New_Sales]]&gt;=500,"C",Table1[[#This Row],[New_Sales]]&gt;=100,"D",Table1[[#This Row],[New_Sales]]&lt;100,"E")</f>
        <v>C</v>
      </c>
    </row>
    <row r="1303" spans="1:16">
      <c r="A1303" s="12">
        <v>1302</v>
      </c>
      <c r="B1303" s="12" t="s">
        <v>66</v>
      </c>
      <c r="C1303" s="12" t="s">
        <v>67</v>
      </c>
      <c r="D1303" s="12" t="s">
        <v>176</v>
      </c>
      <c r="E1303" s="12" t="s">
        <v>69</v>
      </c>
      <c r="F1303" s="12" t="s">
        <v>70</v>
      </c>
      <c r="G1303" s="12" t="str">
        <f>VLOOKUP(Table1[[#This Row],[Category]],Code!$C$2:$D$5,2,0)</f>
        <v>F-101</v>
      </c>
      <c r="H1303" s="12" t="s">
        <v>86</v>
      </c>
      <c r="I1303" s="12" t="s">
        <v>136</v>
      </c>
      <c r="J1303" s="12">
        <v>3</v>
      </c>
      <c r="K1303" s="12">
        <v>0</v>
      </c>
      <c r="L1303" s="13">
        <v>83.050199999999975</v>
      </c>
      <c r="M1303" s="12">
        <f>Table1[[#This Row],[Sales]]*Table1[[#This Row],[Discount]]</f>
        <v>0</v>
      </c>
      <c r="N1303" s="12">
        <v>286.38</v>
      </c>
      <c r="O1303" s="12">
        <f>Table1[[#This Row],[Quantity]]*$N$1</f>
        <v>450</v>
      </c>
      <c r="P1303" s="12" t="str" cm="1">
        <f t="array" ref="P1303">_xlfn.IFS(Table1[[#This Row],[New_Sales]]&gt;=2000,"A",Table1[[#This Row],[New_Sales]]&gt;=1000,"B",Table1[[#This Row],[New_Sales]]&gt;=500,"C",Table1[[#This Row],[New_Sales]]&gt;=100,"D",Table1[[#This Row],[New_Sales]]&lt;100,"E")</f>
        <v>D</v>
      </c>
    </row>
    <row r="1304" spans="1:16">
      <c r="A1304" s="12">
        <v>1303</v>
      </c>
      <c r="B1304" s="12" t="s">
        <v>66</v>
      </c>
      <c r="C1304" s="12" t="s">
        <v>104</v>
      </c>
      <c r="D1304" s="12" t="s">
        <v>176</v>
      </c>
      <c r="E1304" s="12" t="s">
        <v>69</v>
      </c>
      <c r="F1304" s="12" t="s">
        <v>70</v>
      </c>
      <c r="G1304" s="12" t="str">
        <f>VLOOKUP(Table1[[#This Row],[Category]],Code!$C$2:$D$5,2,0)</f>
        <v>F-101</v>
      </c>
      <c r="H1304" s="12" t="s">
        <v>71</v>
      </c>
      <c r="I1304" s="12" t="s">
        <v>1057</v>
      </c>
      <c r="J1304" s="12">
        <v>2</v>
      </c>
      <c r="K1304" s="12">
        <v>0</v>
      </c>
      <c r="L1304" s="13">
        <v>4.3371999999999957</v>
      </c>
      <c r="M1304" s="12">
        <f>Table1[[#This Row],[Sales]]*Table1[[#This Row],[Discount]]</f>
        <v>0</v>
      </c>
      <c r="N1304" s="12">
        <v>61.96</v>
      </c>
      <c r="O1304" s="12">
        <f>Table1[[#This Row],[Quantity]]*$N$1</f>
        <v>300</v>
      </c>
      <c r="P1304" s="12" t="str" cm="1">
        <f t="array" ref="P1304">_xlfn.IFS(Table1[[#This Row],[New_Sales]]&gt;=2000,"A",Table1[[#This Row],[New_Sales]]&gt;=1000,"B",Table1[[#This Row],[New_Sales]]&gt;=500,"C",Table1[[#This Row],[New_Sales]]&gt;=100,"D",Table1[[#This Row],[New_Sales]]&lt;100,"E")</f>
        <v>D</v>
      </c>
    </row>
    <row r="1305" spans="1:16">
      <c r="A1305" s="12">
        <v>1304</v>
      </c>
      <c r="B1305" s="12" t="s">
        <v>80</v>
      </c>
      <c r="C1305" s="12" t="s">
        <v>67</v>
      </c>
      <c r="D1305" s="12" t="s">
        <v>448</v>
      </c>
      <c r="E1305" s="12" t="s">
        <v>69</v>
      </c>
      <c r="F1305" s="12" t="s">
        <v>70</v>
      </c>
      <c r="G1305" s="12" t="str">
        <f>VLOOKUP(Table1[[#This Row],[Category]],Code!$C$2:$D$5,2,0)</f>
        <v>F-101</v>
      </c>
      <c r="H1305" s="12" t="s">
        <v>86</v>
      </c>
      <c r="I1305" s="12" t="s">
        <v>1058</v>
      </c>
      <c r="J1305" s="12">
        <v>1</v>
      </c>
      <c r="K1305" s="12">
        <v>0</v>
      </c>
      <c r="L1305" s="13">
        <v>5.5176999999999978</v>
      </c>
      <c r="M1305" s="12">
        <f>Table1[[#This Row],[Sales]]*Table1[[#This Row],[Discount]]</f>
        <v>0</v>
      </c>
      <c r="N1305" s="12">
        <v>23.99</v>
      </c>
      <c r="O1305" s="12">
        <f>Table1[[#This Row],[Quantity]]*$N$1</f>
        <v>150</v>
      </c>
      <c r="P1305" s="12" t="str" cm="1">
        <f t="array" ref="P1305">_xlfn.IFS(Table1[[#This Row],[New_Sales]]&gt;=2000,"A",Table1[[#This Row],[New_Sales]]&gt;=1000,"B",Table1[[#This Row],[New_Sales]]&gt;=500,"C",Table1[[#This Row],[New_Sales]]&gt;=100,"D",Table1[[#This Row],[New_Sales]]&lt;100,"E")</f>
        <v>D</v>
      </c>
    </row>
    <row r="1306" spans="1:16">
      <c r="A1306" s="12">
        <v>1305</v>
      </c>
      <c r="B1306" s="12" t="s">
        <v>80</v>
      </c>
      <c r="C1306" s="12" t="s">
        <v>67</v>
      </c>
      <c r="D1306" s="12" t="s">
        <v>448</v>
      </c>
      <c r="E1306" s="12" t="s">
        <v>69</v>
      </c>
      <c r="F1306" s="12" t="s">
        <v>90</v>
      </c>
      <c r="G1306" s="12" t="str">
        <f>VLOOKUP(Table1[[#This Row],[Category]],Code!$C$2:$D$5,2,0)</f>
        <v>T-103</v>
      </c>
      <c r="H1306" s="12" t="s">
        <v>91</v>
      </c>
      <c r="I1306" s="12" t="s">
        <v>798</v>
      </c>
      <c r="J1306" s="12">
        <v>3</v>
      </c>
      <c r="K1306" s="12">
        <v>0</v>
      </c>
      <c r="L1306" s="13">
        <v>77.751899999999992</v>
      </c>
      <c r="M1306" s="12">
        <f>Table1[[#This Row],[Sales]]*Table1[[#This Row],[Discount]]</f>
        <v>0</v>
      </c>
      <c r="N1306" s="12">
        <v>287.96999999999997</v>
      </c>
      <c r="O1306" s="12">
        <f>Table1[[#This Row],[Quantity]]*$N$1</f>
        <v>450</v>
      </c>
      <c r="P1306" s="12" t="str" cm="1">
        <f t="array" ref="P1306">_xlfn.IFS(Table1[[#This Row],[New_Sales]]&gt;=2000,"A",Table1[[#This Row],[New_Sales]]&gt;=1000,"B",Table1[[#This Row],[New_Sales]]&gt;=500,"C",Table1[[#This Row],[New_Sales]]&gt;=100,"D",Table1[[#This Row],[New_Sales]]&lt;100,"E")</f>
        <v>D</v>
      </c>
    </row>
    <row r="1307" spans="1:16">
      <c r="A1307" s="12">
        <v>1306</v>
      </c>
      <c r="B1307" s="12" t="s">
        <v>66</v>
      </c>
      <c r="C1307" s="12" t="s">
        <v>67</v>
      </c>
      <c r="D1307" s="12" t="s">
        <v>105</v>
      </c>
      <c r="E1307" s="12" t="s">
        <v>106</v>
      </c>
      <c r="F1307" s="12" t="s">
        <v>90</v>
      </c>
      <c r="G1307" s="12" t="str">
        <f>VLOOKUP(Table1[[#This Row],[Category]],Code!$C$2:$D$5,2,0)</f>
        <v>T-103</v>
      </c>
      <c r="H1307" s="12" t="s">
        <v>91</v>
      </c>
      <c r="I1307" s="12" t="s">
        <v>1059</v>
      </c>
      <c r="J1307" s="12">
        <v>7</v>
      </c>
      <c r="K1307" s="12">
        <v>0.2</v>
      </c>
      <c r="L1307" s="13">
        <v>52.492999999999967</v>
      </c>
      <c r="M1307" s="12">
        <f>Table1[[#This Row],[Sales]]*Table1[[#This Row],[Discount]]</f>
        <v>83.988799999999998</v>
      </c>
      <c r="N1307" s="12">
        <v>419.94399999999996</v>
      </c>
      <c r="O1307" s="12">
        <f>Table1[[#This Row],[Quantity]]*$N$1</f>
        <v>1050</v>
      </c>
      <c r="P1307" s="12" t="str" cm="1">
        <f t="array" ref="P1307">_xlfn.IFS(Table1[[#This Row],[New_Sales]]&gt;=2000,"A",Table1[[#This Row],[New_Sales]]&gt;=1000,"B",Table1[[#This Row],[New_Sales]]&gt;=500,"C",Table1[[#This Row],[New_Sales]]&gt;=100,"D",Table1[[#This Row],[New_Sales]]&lt;100,"E")</f>
        <v>B</v>
      </c>
    </row>
    <row r="1308" spans="1:16">
      <c r="A1308" s="12">
        <v>1307</v>
      </c>
      <c r="B1308" s="12" t="s">
        <v>134</v>
      </c>
      <c r="C1308" s="12" t="s">
        <v>67</v>
      </c>
      <c r="D1308" s="12" t="s">
        <v>75</v>
      </c>
      <c r="E1308" s="12" t="s">
        <v>76</v>
      </c>
      <c r="F1308" s="12" t="s">
        <v>77</v>
      </c>
      <c r="G1308" s="12" t="str">
        <f>VLOOKUP(Table1[[#This Row],[Category]],Code!$C$2:$D$5,2,0)</f>
        <v>O-102</v>
      </c>
      <c r="H1308" s="12" t="s">
        <v>100</v>
      </c>
      <c r="I1308" s="12" t="s">
        <v>616</v>
      </c>
      <c r="J1308" s="12">
        <v>7</v>
      </c>
      <c r="K1308" s="12">
        <v>0</v>
      </c>
      <c r="L1308" s="13">
        <v>22.444800000000001</v>
      </c>
      <c r="M1308" s="12">
        <f>Table1[[#This Row],[Sales]]*Table1[[#This Row],[Discount]]</f>
        <v>0</v>
      </c>
      <c r="N1308" s="12">
        <v>46.76</v>
      </c>
      <c r="O1308" s="12">
        <f>Table1[[#This Row],[Quantity]]*$N$1</f>
        <v>1050</v>
      </c>
      <c r="P1308" s="12" t="str" cm="1">
        <f t="array" ref="P1308">_xlfn.IFS(Table1[[#This Row],[New_Sales]]&gt;=2000,"A",Table1[[#This Row],[New_Sales]]&gt;=1000,"B",Table1[[#This Row],[New_Sales]]&gt;=500,"C",Table1[[#This Row],[New_Sales]]&gt;=100,"D",Table1[[#This Row],[New_Sales]]&lt;100,"E")</f>
        <v>B</v>
      </c>
    </row>
    <row r="1309" spans="1:16">
      <c r="A1309" s="12">
        <v>1308</v>
      </c>
      <c r="B1309" s="12" t="s">
        <v>134</v>
      </c>
      <c r="C1309" s="12" t="s">
        <v>67</v>
      </c>
      <c r="D1309" s="12" t="s">
        <v>75</v>
      </c>
      <c r="E1309" s="12" t="s">
        <v>76</v>
      </c>
      <c r="F1309" s="12" t="s">
        <v>77</v>
      </c>
      <c r="G1309" s="12" t="str">
        <f>VLOOKUP(Table1[[#This Row],[Category]],Code!$C$2:$D$5,2,0)</f>
        <v>O-102</v>
      </c>
      <c r="H1309" s="12" t="s">
        <v>93</v>
      </c>
      <c r="I1309" s="12" t="s">
        <v>913</v>
      </c>
      <c r="J1309" s="12">
        <v>3</v>
      </c>
      <c r="K1309" s="12">
        <v>0.2</v>
      </c>
      <c r="L1309" s="13">
        <v>6.4206000000000012</v>
      </c>
      <c r="M1309" s="12">
        <f>Table1[[#This Row],[Sales]]*Table1[[#This Row],[Discount]]</f>
        <v>3.5424000000000002</v>
      </c>
      <c r="N1309" s="12">
        <v>17.712</v>
      </c>
      <c r="O1309" s="12">
        <f>Table1[[#This Row],[Quantity]]*$N$1</f>
        <v>450</v>
      </c>
      <c r="P1309" s="12" t="str" cm="1">
        <f t="array" ref="P1309">_xlfn.IFS(Table1[[#This Row],[New_Sales]]&gt;=2000,"A",Table1[[#This Row],[New_Sales]]&gt;=1000,"B",Table1[[#This Row],[New_Sales]]&gt;=500,"C",Table1[[#This Row],[New_Sales]]&gt;=100,"D",Table1[[#This Row],[New_Sales]]&lt;100,"E")</f>
        <v>D</v>
      </c>
    </row>
    <row r="1310" spans="1:16">
      <c r="A1310" s="12">
        <v>1309</v>
      </c>
      <c r="B1310" s="12" t="s">
        <v>134</v>
      </c>
      <c r="C1310" s="12" t="s">
        <v>67</v>
      </c>
      <c r="D1310" s="12" t="s">
        <v>75</v>
      </c>
      <c r="E1310" s="12" t="s">
        <v>76</v>
      </c>
      <c r="F1310" s="12" t="s">
        <v>77</v>
      </c>
      <c r="G1310" s="12" t="str">
        <f>VLOOKUP(Table1[[#This Row],[Category]],Code!$C$2:$D$5,2,0)</f>
        <v>O-102</v>
      </c>
      <c r="H1310" s="12" t="s">
        <v>95</v>
      </c>
      <c r="I1310" s="12" t="s">
        <v>1060</v>
      </c>
      <c r="J1310" s="12">
        <v>2</v>
      </c>
      <c r="K1310" s="12">
        <v>0</v>
      </c>
      <c r="L1310" s="13">
        <v>5.6628000000000007</v>
      </c>
      <c r="M1310" s="12">
        <f>Table1[[#This Row],[Sales]]*Table1[[#This Row],[Discount]]</f>
        <v>0</v>
      </c>
      <c r="N1310" s="12">
        <v>21.78</v>
      </c>
      <c r="O1310" s="12">
        <f>Table1[[#This Row],[Quantity]]*$N$1</f>
        <v>300</v>
      </c>
      <c r="P1310" s="12" t="str" cm="1">
        <f t="array" ref="P1310">_xlfn.IFS(Table1[[#This Row],[New_Sales]]&gt;=2000,"A",Table1[[#This Row],[New_Sales]]&gt;=1000,"B",Table1[[#This Row],[New_Sales]]&gt;=500,"C",Table1[[#This Row],[New_Sales]]&gt;=100,"D",Table1[[#This Row],[New_Sales]]&lt;100,"E")</f>
        <v>D</v>
      </c>
    </row>
    <row r="1311" spans="1:16">
      <c r="A1311" s="12">
        <v>1310</v>
      </c>
      <c r="B1311" s="12" t="s">
        <v>134</v>
      </c>
      <c r="C1311" s="12" t="s">
        <v>67</v>
      </c>
      <c r="D1311" s="12" t="s">
        <v>75</v>
      </c>
      <c r="E1311" s="12" t="s">
        <v>76</v>
      </c>
      <c r="F1311" s="12" t="s">
        <v>77</v>
      </c>
      <c r="G1311" s="12" t="str">
        <f>VLOOKUP(Table1[[#This Row],[Category]],Code!$C$2:$D$5,2,0)</f>
        <v>O-102</v>
      </c>
      <c r="H1311" s="12" t="s">
        <v>84</v>
      </c>
      <c r="I1311" s="12" t="s">
        <v>531</v>
      </c>
      <c r="J1311" s="12">
        <v>3</v>
      </c>
      <c r="K1311" s="12">
        <v>0</v>
      </c>
      <c r="L1311" s="13">
        <v>9.716399999999993</v>
      </c>
      <c r="M1311" s="12">
        <f>Table1[[#This Row],[Sales]]*Table1[[#This Row],[Discount]]</f>
        <v>0</v>
      </c>
      <c r="N1311" s="12">
        <v>161.94</v>
      </c>
      <c r="O1311" s="12">
        <f>Table1[[#This Row],[Quantity]]*$N$1</f>
        <v>450</v>
      </c>
      <c r="P1311" s="12" t="str" cm="1">
        <f t="array" ref="P1311">_xlfn.IFS(Table1[[#This Row],[New_Sales]]&gt;=2000,"A",Table1[[#This Row],[New_Sales]]&gt;=1000,"B",Table1[[#This Row],[New_Sales]]&gt;=500,"C",Table1[[#This Row],[New_Sales]]&gt;=100,"D",Table1[[#This Row],[New_Sales]]&lt;100,"E")</f>
        <v>D</v>
      </c>
    </row>
    <row r="1312" spans="1:16">
      <c r="A1312" s="12">
        <v>1311</v>
      </c>
      <c r="B1312" s="12" t="s">
        <v>134</v>
      </c>
      <c r="C1312" s="12" t="s">
        <v>67</v>
      </c>
      <c r="D1312" s="12" t="s">
        <v>75</v>
      </c>
      <c r="E1312" s="12" t="s">
        <v>76</v>
      </c>
      <c r="F1312" s="12" t="s">
        <v>70</v>
      </c>
      <c r="G1312" s="12" t="str">
        <f>VLOOKUP(Table1[[#This Row],[Category]],Code!$C$2:$D$5,2,0)</f>
        <v>F-101</v>
      </c>
      <c r="H1312" s="12" t="s">
        <v>72</v>
      </c>
      <c r="I1312" s="12" t="s">
        <v>1061</v>
      </c>
      <c r="J1312" s="12">
        <v>2</v>
      </c>
      <c r="K1312" s="12">
        <v>0.2</v>
      </c>
      <c r="L1312" s="13">
        <v>-8.0783999999999949</v>
      </c>
      <c r="M1312" s="12">
        <f>Table1[[#This Row],[Sales]]*Table1[[#This Row],[Discount]]</f>
        <v>32.313600000000001</v>
      </c>
      <c r="N1312" s="12">
        <v>161.56800000000001</v>
      </c>
      <c r="O1312" s="12">
        <f>Table1[[#This Row],[Quantity]]*$N$1</f>
        <v>300</v>
      </c>
      <c r="P1312" s="12" t="str" cm="1">
        <f t="array" ref="P1312">_xlfn.IFS(Table1[[#This Row],[New_Sales]]&gt;=2000,"A",Table1[[#This Row],[New_Sales]]&gt;=1000,"B",Table1[[#This Row],[New_Sales]]&gt;=500,"C",Table1[[#This Row],[New_Sales]]&gt;=100,"D",Table1[[#This Row],[New_Sales]]&lt;100,"E")</f>
        <v>D</v>
      </c>
    </row>
    <row r="1313" spans="1:16">
      <c r="A1313" s="12">
        <v>1312</v>
      </c>
      <c r="B1313" s="12" t="s">
        <v>80</v>
      </c>
      <c r="C1313" s="12" t="s">
        <v>67</v>
      </c>
      <c r="D1313" s="12" t="s">
        <v>439</v>
      </c>
      <c r="E1313" s="12" t="s">
        <v>120</v>
      </c>
      <c r="F1313" s="12" t="s">
        <v>77</v>
      </c>
      <c r="G1313" s="12" t="str">
        <f>VLOOKUP(Table1[[#This Row],[Category]],Code!$C$2:$D$5,2,0)</f>
        <v>O-102</v>
      </c>
      <c r="H1313" s="12" t="s">
        <v>78</v>
      </c>
      <c r="I1313" s="12" t="s">
        <v>1062</v>
      </c>
      <c r="J1313" s="12">
        <v>1</v>
      </c>
      <c r="K1313" s="12">
        <v>0</v>
      </c>
      <c r="L1313" s="13">
        <v>1.7343</v>
      </c>
      <c r="M1313" s="12">
        <f>Table1[[#This Row],[Sales]]*Table1[[#This Row],[Discount]]</f>
        <v>0</v>
      </c>
      <c r="N1313" s="12">
        <v>3.69</v>
      </c>
      <c r="O1313" s="12">
        <f>Table1[[#This Row],[Quantity]]*$N$1</f>
        <v>150</v>
      </c>
      <c r="P1313" s="12" t="str" cm="1">
        <f t="array" ref="P1313">_xlfn.IFS(Table1[[#This Row],[New_Sales]]&gt;=2000,"A",Table1[[#This Row],[New_Sales]]&gt;=1000,"B",Table1[[#This Row],[New_Sales]]&gt;=500,"C",Table1[[#This Row],[New_Sales]]&gt;=100,"D",Table1[[#This Row],[New_Sales]]&lt;100,"E")</f>
        <v>D</v>
      </c>
    </row>
    <row r="1314" spans="1:16">
      <c r="A1314" s="12">
        <v>1313</v>
      </c>
      <c r="B1314" s="12" t="s">
        <v>80</v>
      </c>
      <c r="C1314" s="12" t="s">
        <v>67</v>
      </c>
      <c r="D1314" s="12" t="s">
        <v>439</v>
      </c>
      <c r="E1314" s="12" t="s">
        <v>120</v>
      </c>
      <c r="F1314" s="12" t="s">
        <v>77</v>
      </c>
      <c r="G1314" s="12" t="str">
        <f>VLOOKUP(Table1[[#This Row],[Category]],Code!$C$2:$D$5,2,0)</f>
        <v>O-102</v>
      </c>
      <c r="H1314" s="12" t="s">
        <v>78</v>
      </c>
      <c r="I1314" s="12" t="s">
        <v>1063</v>
      </c>
      <c r="J1314" s="12">
        <v>4</v>
      </c>
      <c r="K1314" s="12">
        <v>0</v>
      </c>
      <c r="L1314" s="13">
        <v>56.175200000000004</v>
      </c>
      <c r="M1314" s="12">
        <f>Table1[[#This Row],[Sales]]*Table1[[#This Row],[Discount]]</f>
        <v>0</v>
      </c>
      <c r="N1314" s="12">
        <v>122.12</v>
      </c>
      <c r="O1314" s="12">
        <f>Table1[[#This Row],[Quantity]]*$N$1</f>
        <v>600</v>
      </c>
      <c r="P1314" s="12" t="str" cm="1">
        <f t="array" ref="P1314">_xlfn.IFS(Table1[[#This Row],[New_Sales]]&gt;=2000,"A",Table1[[#This Row],[New_Sales]]&gt;=1000,"B",Table1[[#This Row],[New_Sales]]&gt;=500,"C",Table1[[#This Row],[New_Sales]]&gt;=100,"D",Table1[[#This Row],[New_Sales]]&lt;100,"E")</f>
        <v>C</v>
      </c>
    </row>
    <row r="1315" spans="1:16">
      <c r="A1315" s="12">
        <v>1314</v>
      </c>
      <c r="B1315" s="12" t="s">
        <v>80</v>
      </c>
      <c r="C1315" s="12" t="s">
        <v>67</v>
      </c>
      <c r="D1315" s="12" t="s">
        <v>226</v>
      </c>
      <c r="E1315" s="12" t="s">
        <v>120</v>
      </c>
      <c r="F1315" s="12" t="s">
        <v>70</v>
      </c>
      <c r="G1315" s="12" t="str">
        <f>VLOOKUP(Table1[[#This Row],[Category]],Code!$C$2:$D$5,2,0)</f>
        <v>F-101</v>
      </c>
      <c r="H1315" s="12" t="s">
        <v>72</v>
      </c>
      <c r="I1315" s="12" t="s">
        <v>771</v>
      </c>
      <c r="J1315" s="12">
        <v>2</v>
      </c>
      <c r="K1315" s="12">
        <v>0.3</v>
      </c>
      <c r="L1315" s="13">
        <v>-13.317599999999999</v>
      </c>
      <c r="M1315" s="12">
        <f>Table1[[#This Row],[Sales]]*Table1[[#This Row],[Discount]]</f>
        <v>46.611599999999996</v>
      </c>
      <c r="N1315" s="12">
        <v>155.37199999999999</v>
      </c>
      <c r="O1315" s="12">
        <f>Table1[[#This Row],[Quantity]]*$N$1</f>
        <v>300</v>
      </c>
      <c r="P1315" s="12" t="str" cm="1">
        <f t="array" ref="P1315">_xlfn.IFS(Table1[[#This Row],[New_Sales]]&gt;=2000,"A",Table1[[#This Row],[New_Sales]]&gt;=1000,"B",Table1[[#This Row],[New_Sales]]&gt;=500,"C",Table1[[#This Row],[New_Sales]]&gt;=100,"D",Table1[[#This Row],[New_Sales]]&lt;100,"E")</f>
        <v>D</v>
      </c>
    </row>
    <row r="1316" spans="1:16">
      <c r="A1316" s="12">
        <v>1315</v>
      </c>
      <c r="B1316" s="12" t="s">
        <v>80</v>
      </c>
      <c r="C1316" s="12" t="s">
        <v>74</v>
      </c>
      <c r="D1316" s="12" t="s">
        <v>75</v>
      </c>
      <c r="E1316" s="12" t="s">
        <v>76</v>
      </c>
      <c r="F1316" s="12" t="s">
        <v>77</v>
      </c>
      <c r="G1316" s="12" t="str">
        <f>VLOOKUP(Table1[[#This Row],[Category]],Code!$C$2:$D$5,2,0)</f>
        <v>O-102</v>
      </c>
      <c r="H1316" s="12" t="s">
        <v>100</v>
      </c>
      <c r="I1316" s="12" t="s">
        <v>1064</v>
      </c>
      <c r="J1316" s="12">
        <v>6</v>
      </c>
      <c r="K1316" s="12">
        <v>0</v>
      </c>
      <c r="L1316" s="13">
        <v>18.662400000000002</v>
      </c>
      <c r="M1316" s="12">
        <f>Table1[[#This Row],[Sales]]*Table1[[#This Row],[Discount]]</f>
        <v>0</v>
      </c>
      <c r="N1316" s="12">
        <v>38.880000000000003</v>
      </c>
      <c r="O1316" s="12">
        <f>Table1[[#This Row],[Quantity]]*$N$1</f>
        <v>900</v>
      </c>
      <c r="P1316" s="12" t="str" cm="1">
        <f t="array" ref="P1316">_xlfn.IFS(Table1[[#This Row],[New_Sales]]&gt;=2000,"A",Table1[[#This Row],[New_Sales]]&gt;=1000,"B",Table1[[#This Row],[New_Sales]]&gt;=500,"C",Table1[[#This Row],[New_Sales]]&gt;=100,"D",Table1[[#This Row],[New_Sales]]&lt;100,"E")</f>
        <v>C</v>
      </c>
    </row>
    <row r="1317" spans="1:16">
      <c r="A1317" s="12">
        <v>1316</v>
      </c>
      <c r="B1317" s="12" t="s">
        <v>80</v>
      </c>
      <c r="C1317" s="12" t="s">
        <v>74</v>
      </c>
      <c r="D1317" s="12" t="s">
        <v>75</v>
      </c>
      <c r="E1317" s="12" t="s">
        <v>76</v>
      </c>
      <c r="F1317" s="12" t="s">
        <v>70</v>
      </c>
      <c r="G1317" s="12" t="str">
        <f>VLOOKUP(Table1[[#This Row],[Category]],Code!$C$2:$D$5,2,0)</f>
        <v>F-101</v>
      </c>
      <c r="H1317" s="12" t="s">
        <v>86</v>
      </c>
      <c r="I1317" s="12" t="s">
        <v>1065</v>
      </c>
      <c r="J1317" s="12">
        <v>8</v>
      </c>
      <c r="K1317" s="12">
        <v>0</v>
      </c>
      <c r="L1317" s="13">
        <v>62.505600000000001</v>
      </c>
      <c r="M1317" s="12">
        <f>Table1[[#This Row],[Sales]]*Table1[[#This Row],[Discount]]</f>
        <v>0</v>
      </c>
      <c r="N1317" s="12">
        <v>183.84</v>
      </c>
      <c r="O1317" s="12">
        <f>Table1[[#This Row],[Quantity]]*$N$1</f>
        <v>1200</v>
      </c>
      <c r="P1317" s="12" t="str" cm="1">
        <f t="array" ref="P1317">_xlfn.IFS(Table1[[#This Row],[New_Sales]]&gt;=2000,"A",Table1[[#This Row],[New_Sales]]&gt;=1000,"B",Table1[[#This Row],[New_Sales]]&gt;=500,"C",Table1[[#This Row],[New_Sales]]&gt;=100,"D",Table1[[#This Row],[New_Sales]]&lt;100,"E")</f>
        <v>B</v>
      </c>
    </row>
    <row r="1318" spans="1:16">
      <c r="A1318" s="12">
        <v>1317</v>
      </c>
      <c r="B1318" s="12" t="s">
        <v>80</v>
      </c>
      <c r="C1318" s="12" t="s">
        <v>74</v>
      </c>
      <c r="D1318" s="12" t="s">
        <v>75</v>
      </c>
      <c r="E1318" s="12" t="s">
        <v>76</v>
      </c>
      <c r="F1318" s="12" t="s">
        <v>77</v>
      </c>
      <c r="G1318" s="12" t="str">
        <f>VLOOKUP(Table1[[#This Row],[Category]],Code!$C$2:$D$5,2,0)</f>
        <v>O-102</v>
      </c>
      <c r="H1318" s="12" t="s">
        <v>251</v>
      </c>
      <c r="I1318" s="12" t="s">
        <v>545</v>
      </c>
      <c r="J1318" s="12">
        <v>5</v>
      </c>
      <c r="K1318" s="12">
        <v>0</v>
      </c>
      <c r="L1318" s="13">
        <v>28.964999999999961</v>
      </c>
      <c r="M1318" s="12">
        <f>Table1[[#This Row],[Sales]]*Table1[[#This Row],[Discount]]</f>
        <v>0</v>
      </c>
      <c r="N1318" s="12">
        <v>579.29999999999995</v>
      </c>
      <c r="O1318" s="12">
        <f>Table1[[#This Row],[Quantity]]*$N$1</f>
        <v>750</v>
      </c>
      <c r="P1318" s="12" t="str" cm="1">
        <f t="array" ref="P1318">_xlfn.IFS(Table1[[#This Row],[New_Sales]]&gt;=2000,"A",Table1[[#This Row],[New_Sales]]&gt;=1000,"B",Table1[[#This Row],[New_Sales]]&gt;=500,"C",Table1[[#This Row],[New_Sales]]&gt;=100,"D",Table1[[#This Row],[New_Sales]]&lt;100,"E")</f>
        <v>C</v>
      </c>
    </row>
    <row r="1319" spans="1:16">
      <c r="A1319" s="12">
        <v>1318</v>
      </c>
      <c r="B1319" s="12" t="s">
        <v>80</v>
      </c>
      <c r="C1319" s="12" t="s">
        <v>67</v>
      </c>
      <c r="D1319" s="12" t="s">
        <v>119</v>
      </c>
      <c r="E1319" s="12" t="s">
        <v>120</v>
      </c>
      <c r="F1319" s="12" t="s">
        <v>90</v>
      </c>
      <c r="G1319" s="12" t="str">
        <f>VLOOKUP(Table1[[#This Row],[Category]],Code!$C$2:$D$5,2,0)</f>
        <v>T-103</v>
      </c>
      <c r="H1319" s="12" t="s">
        <v>123</v>
      </c>
      <c r="I1319" s="12" t="s">
        <v>1066</v>
      </c>
      <c r="J1319" s="12">
        <v>1</v>
      </c>
      <c r="K1319" s="12">
        <v>0.2</v>
      </c>
      <c r="L1319" s="13">
        <v>3.3724999999999992</v>
      </c>
      <c r="M1319" s="12">
        <f>Table1[[#This Row],[Sales]]*Table1[[#This Row],[Discount]]</f>
        <v>2.8400000000000003</v>
      </c>
      <c r="N1319" s="12">
        <v>14.200000000000001</v>
      </c>
      <c r="O1319" s="12">
        <f>Table1[[#This Row],[Quantity]]*$N$1</f>
        <v>150</v>
      </c>
      <c r="P1319" s="12" t="str" cm="1">
        <f t="array" ref="P1319">_xlfn.IFS(Table1[[#This Row],[New_Sales]]&gt;=2000,"A",Table1[[#This Row],[New_Sales]]&gt;=1000,"B",Table1[[#This Row],[New_Sales]]&gt;=500,"C",Table1[[#This Row],[New_Sales]]&gt;=100,"D",Table1[[#This Row],[New_Sales]]&lt;100,"E")</f>
        <v>D</v>
      </c>
    </row>
    <row r="1320" spans="1:16">
      <c r="A1320" s="12">
        <v>1319</v>
      </c>
      <c r="B1320" s="12" t="s">
        <v>80</v>
      </c>
      <c r="C1320" s="12" t="s">
        <v>74</v>
      </c>
      <c r="D1320" s="12" t="s">
        <v>81</v>
      </c>
      <c r="E1320" s="12" t="s">
        <v>69</v>
      </c>
      <c r="F1320" s="12" t="s">
        <v>90</v>
      </c>
      <c r="G1320" s="12" t="str">
        <f>VLOOKUP(Table1[[#This Row],[Category]],Code!$C$2:$D$5,2,0)</f>
        <v>T-103</v>
      </c>
      <c r="H1320" s="12" t="s">
        <v>91</v>
      </c>
      <c r="I1320" s="12" t="s">
        <v>1036</v>
      </c>
      <c r="J1320" s="12">
        <v>2</v>
      </c>
      <c r="K1320" s="12">
        <v>0.2</v>
      </c>
      <c r="L1320" s="13">
        <v>71.989999999999981</v>
      </c>
      <c r="M1320" s="12">
        <f>Table1[[#This Row],[Sales]]*Table1[[#This Row],[Discount]]</f>
        <v>115.184</v>
      </c>
      <c r="N1320" s="12">
        <v>575.91999999999996</v>
      </c>
      <c r="O1320" s="12">
        <f>Table1[[#This Row],[Quantity]]*$N$1</f>
        <v>300</v>
      </c>
      <c r="P1320" s="12" t="str" cm="1">
        <f t="array" ref="P1320">_xlfn.IFS(Table1[[#This Row],[New_Sales]]&gt;=2000,"A",Table1[[#This Row],[New_Sales]]&gt;=1000,"B",Table1[[#This Row],[New_Sales]]&gt;=500,"C",Table1[[#This Row],[New_Sales]]&gt;=100,"D",Table1[[#This Row],[New_Sales]]&lt;100,"E")</f>
        <v>D</v>
      </c>
    </row>
    <row r="1321" spans="1:16">
      <c r="A1321" s="12">
        <v>1320</v>
      </c>
      <c r="B1321" s="12" t="s">
        <v>80</v>
      </c>
      <c r="C1321" s="12" t="s">
        <v>74</v>
      </c>
      <c r="D1321" s="12" t="s">
        <v>81</v>
      </c>
      <c r="E1321" s="12" t="s">
        <v>69</v>
      </c>
      <c r="F1321" s="12" t="s">
        <v>77</v>
      </c>
      <c r="G1321" s="12" t="str">
        <f>VLOOKUP(Table1[[#This Row],[Category]],Code!$C$2:$D$5,2,0)</f>
        <v>O-102</v>
      </c>
      <c r="H1321" s="12" t="s">
        <v>93</v>
      </c>
      <c r="I1321" s="12" t="s">
        <v>748</v>
      </c>
      <c r="J1321" s="12">
        <v>6</v>
      </c>
      <c r="K1321" s="12">
        <v>0.7</v>
      </c>
      <c r="L1321" s="13">
        <v>-3.6288</v>
      </c>
      <c r="M1321" s="12">
        <f>Table1[[#This Row],[Sales]]*Table1[[#This Row],[Discount]]</f>
        <v>3.6288000000000005</v>
      </c>
      <c r="N1321" s="12">
        <v>5.1840000000000011</v>
      </c>
      <c r="O1321" s="12">
        <f>Table1[[#This Row],[Quantity]]*$N$1</f>
        <v>900</v>
      </c>
      <c r="P1321" s="12" t="str" cm="1">
        <f t="array" ref="P1321">_xlfn.IFS(Table1[[#This Row],[New_Sales]]&gt;=2000,"A",Table1[[#This Row],[New_Sales]]&gt;=1000,"B",Table1[[#This Row],[New_Sales]]&gt;=500,"C",Table1[[#This Row],[New_Sales]]&gt;=100,"D",Table1[[#This Row],[New_Sales]]&lt;100,"E")</f>
        <v>C</v>
      </c>
    </row>
    <row r="1322" spans="1:16">
      <c r="A1322" s="12">
        <v>1321</v>
      </c>
      <c r="B1322" s="12" t="s">
        <v>80</v>
      </c>
      <c r="C1322" s="12" t="s">
        <v>67</v>
      </c>
      <c r="D1322" s="12" t="s">
        <v>226</v>
      </c>
      <c r="E1322" s="12" t="s">
        <v>120</v>
      </c>
      <c r="F1322" s="12" t="s">
        <v>77</v>
      </c>
      <c r="G1322" s="12" t="str">
        <f>VLOOKUP(Table1[[#This Row],[Category]],Code!$C$2:$D$5,2,0)</f>
        <v>O-102</v>
      </c>
      <c r="H1322" s="12" t="s">
        <v>93</v>
      </c>
      <c r="I1322" s="12" t="s">
        <v>834</v>
      </c>
      <c r="J1322" s="12">
        <v>3</v>
      </c>
      <c r="K1322" s="12">
        <v>0.7</v>
      </c>
      <c r="L1322" s="13">
        <v>-4.1831999999999976</v>
      </c>
      <c r="M1322" s="12">
        <f>Table1[[#This Row],[Sales]]*Table1[[#This Row],[Discount]]</f>
        <v>3.6602999999999999</v>
      </c>
      <c r="N1322" s="12">
        <v>5.2290000000000001</v>
      </c>
      <c r="O1322" s="12">
        <f>Table1[[#This Row],[Quantity]]*$N$1</f>
        <v>450</v>
      </c>
      <c r="P1322" s="12" t="str" cm="1">
        <f t="array" ref="P1322">_xlfn.IFS(Table1[[#This Row],[New_Sales]]&gt;=2000,"A",Table1[[#This Row],[New_Sales]]&gt;=1000,"B",Table1[[#This Row],[New_Sales]]&gt;=500,"C",Table1[[#This Row],[New_Sales]]&gt;=100,"D",Table1[[#This Row],[New_Sales]]&lt;100,"E")</f>
        <v>D</v>
      </c>
    </row>
    <row r="1323" spans="1:16">
      <c r="A1323" s="12">
        <v>1322</v>
      </c>
      <c r="B1323" s="12" t="s">
        <v>80</v>
      </c>
      <c r="C1323" s="12" t="s">
        <v>67</v>
      </c>
      <c r="D1323" s="12" t="s">
        <v>226</v>
      </c>
      <c r="E1323" s="12" t="s">
        <v>120</v>
      </c>
      <c r="F1323" s="12" t="s">
        <v>77</v>
      </c>
      <c r="G1323" s="12" t="str">
        <f>VLOOKUP(Table1[[#This Row],[Category]],Code!$C$2:$D$5,2,0)</f>
        <v>O-102</v>
      </c>
      <c r="H1323" s="12" t="s">
        <v>84</v>
      </c>
      <c r="I1323" s="12" t="s">
        <v>652</v>
      </c>
      <c r="J1323" s="12">
        <v>2</v>
      </c>
      <c r="K1323" s="12">
        <v>0.2</v>
      </c>
      <c r="L1323" s="13">
        <v>35.69399999999996</v>
      </c>
      <c r="M1323" s="12">
        <f>Table1[[#This Row],[Sales]]*Table1[[#This Row],[Discount]]</f>
        <v>57.110400000000006</v>
      </c>
      <c r="N1323" s="12">
        <v>285.55200000000002</v>
      </c>
      <c r="O1323" s="12">
        <f>Table1[[#This Row],[Quantity]]*$N$1</f>
        <v>300</v>
      </c>
      <c r="P1323" s="12" t="str" cm="1">
        <f t="array" ref="P1323">_xlfn.IFS(Table1[[#This Row],[New_Sales]]&gt;=2000,"A",Table1[[#This Row],[New_Sales]]&gt;=1000,"B",Table1[[#This Row],[New_Sales]]&gt;=500,"C",Table1[[#This Row],[New_Sales]]&gt;=100,"D",Table1[[#This Row],[New_Sales]]&lt;100,"E")</f>
        <v>D</v>
      </c>
    </row>
    <row r="1324" spans="1:16">
      <c r="A1324" s="12">
        <v>1323</v>
      </c>
      <c r="B1324" s="12" t="s">
        <v>80</v>
      </c>
      <c r="C1324" s="12" t="s">
        <v>67</v>
      </c>
      <c r="D1324" s="12" t="s">
        <v>68</v>
      </c>
      <c r="E1324" s="12" t="s">
        <v>69</v>
      </c>
      <c r="F1324" s="12" t="s">
        <v>77</v>
      </c>
      <c r="G1324" s="12" t="str">
        <f>VLOOKUP(Table1[[#This Row],[Category]],Code!$C$2:$D$5,2,0)</f>
        <v>O-102</v>
      </c>
      <c r="H1324" s="12" t="s">
        <v>95</v>
      </c>
      <c r="I1324" s="12" t="s">
        <v>1067</v>
      </c>
      <c r="J1324" s="12">
        <v>5</v>
      </c>
      <c r="K1324" s="12">
        <v>0</v>
      </c>
      <c r="L1324" s="13">
        <v>19.656000000000002</v>
      </c>
      <c r="M1324" s="12">
        <f>Table1[[#This Row],[Sales]]*Table1[[#This Row],[Discount]]</f>
        <v>0</v>
      </c>
      <c r="N1324" s="12">
        <v>72.8</v>
      </c>
      <c r="O1324" s="12">
        <f>Table1[[#This Row],[Quantity]]*$N$1</f>
        <v>750</v>
      </c>
      <c r="P1324" s="12" t="str" cm="1">
        <f t="array" ref="P1324">_xlfn.IFS(Table1[[#This Row],[New_Sales]]&gt;=2000,"A",Table1[[#This Row],[New_Sales]]&gt;=1000,"B",Table1[[#This Row],[New_Sales]]&gt;=500,"C",Table1[[#This Row],[New_Sales]]&gt;=100,"D",Table1[[#This Row],[New_Sales]]&lt;100,"E")</f>
        <v>C</v>
      </c>
    </row>
    <row r="1325" spans="1:16">
      <c r="A1325" s="12">
        <v>1324</v>
      </c>
      <c r="B1325" s="12" t="s">
        <v>134</v>
      </c>
      <c r="C1325" s="12" t="s">
        <v>67</v>
      </c>
      <c r="D1325" s="12" t="s">
        <v>99</v>
      </c>
      <c r="E1325" s="12" t="s">
        <v>69</v>
      </c>
      <c r="F1325" s="12" t="s">
        <v>77</v>
      </c>
      <c r="G1325" s="12" t="str">
        <f>VLOOKUP(Table1[[#This Row],[Category]],Code!$C$2:$D$5,2,0)</f>
        <v>O-102</v>
      </c>
      <c r="H1325" s="12" t="s">
        <v>100</v>
      </c>
      <c r="I1325" s="12" t="s">
        <v>1068</v>
      </c>
      <c r="J1325" s="12">
        <v>4</v>
      </c>
      <c r="K1325" s="12">
        <v>0.2</v>
      </c>
      <c r="L1325" s="13">
        <v>3.5151999999999988</v>
      </c>
      <c r="M1325" s="12">
        <f>Table1[[#This Row],[Sales]]*Table1[[#This Row],[Discount]]</f>
        <v>2.1632000000000002</v>
      </c>
      <c r="N1325" s="12">
        <v>10.816000000000001</v>
      </c>
      <c r="O1325" s="12">
        <f>Table1[[#This Row],[Quantity]]*$N$1</f>
        <v>600</v>
      </c>
      <c r="P1325" s="12" t="str" cm="1">
        <f t="array" ref="P1325">_xlfn.IFS(Table1[[#This Row],[New_Sales]]&gt;=2000,"A",Table1[[#This Row],[New_Sales]]&gt;=1000,"B",Table1[[#This Row],[New_Sales]]&gt;=500,"C",Table1[[#This Row],[New_Sales]]&gt;=100,"D",Table1[[#This Row],[New_Sales]]&lt;100,"E")</f>
        <v>C</v>
      </c>
    </row>
    <row r="1326" spans="1:16">
      <c r="A1326" s="12">
        <v>1325</v>
      </c>
      <c r="B1326" s="12" t="s">
        <v>80</v>
      </c>
      <c r="C1326" s="12" t="s">
        <v>74</v>
      </c>
      <c r="D1326" s="12" t="s">
        <v>439</v>
      </c>
      <c r="E1326" s="12" t="s">
        <v>120</v>
      </c>
      <c r="F1326" s="12" t="s">
        <v>77</v>
      </c>
      <c r="G1326" s="12" t="str">
        <f>VLOOKUP(Table1[[#This Row],[Category]],Code!$C$2:$D$5,2,0)</f>
        <v>O-102</v>
      </c>
      <c r="H1326" s="12" t="s">
        <v>84</v>
      </c>
      <c r="I1326" s="12" t="s">
        <v>553</v>
      </c>
      <c r="J1326" s="12">
        <v>3</v>
      </c>
      <c r="K1326" s="12">
        <v>0</v>
      </c>
      <c r="L1326" s="13">
        <v>12.490200000000003</v>
      </c>
      <c r="M1326" s="12">
        <f>Table1[[#This Row],[Sales]]*Table1[[#This Row],[Discount]]</f>
        <v>0</v>
      </c>
      <c r="N1326" s="12">
        <v>46.26</v>
      </c>
      <c r="O1326" s="12">
        <f>Table1[[#This Row],[Quantity]]*$N$1</f>
        <v>450</v>
      </c>
      <c r="P1326" s="12" t="str" cm="1">
        <f t="array" ref="P1326">_xlfn.IFS(Table1[[#This Row],[New_Sales]]&gt;=2000,"A",Table1[[#This Row],[New_Sales]]&gt;=1000,"B",Table1[[#This Row],[New_Sales]]&gt;=500,"C",Table1[[#This Row],[New_Sales]]&gt;=100,"D",Table1[[#This Row],[New_Sales]]&lt;100,"E")</f>
        <v>D</v>
      </c>
    </row>
    <row r="1327" spans="1:16">
      <c r="A1327" s="12">
        <v>1326</v>
      </c>
      <c r="B1327" s="12" t="s">
        <v>134</v>
      </c>
      <c r="C1327" s="12" t="s">
        <v>67</v>
      </c>
      <c r="D1327" s="12" t="s">
        <v>141</v>
      </c>
      <c r="E1327" s="12" t="s">
        <v>106</v>
      </c>
      <c r="F1327" s="12" t="s">
        <v>77</v>
      </c>
      <c r="G1327" s="12" t="str">
        <f>VLOOKUP(Table1[[#This Row],[Category]],Code!$C$2:$D$5,2,0)</f>
        <v>O-102</v>
      </c>
      <c r="H1327" s="12" t="s">
        <v>93</v>
      </c>
      <c r="I1327" s="12" t="s">
        <v>1069</v>
      </c>
      <c r="J1327" s="12">
        <v>6</v>
      </c>
      <c r="K1327" s="12">
        <v>0.8</v>
      </c>
      <c r="L1327" s="13">
        <v>-30.555000000000007</v>
      </c>
      <c r="M1327" s="12">
        <f>Table1[[#This Row],[Sales]]*Table1[[#This Row],[Discount]]</f>
        <v>13.967999999999998</v>
      </c>
      <c r="N1327" s="12">
        <v>17.459999999999997</v>
      </c>
      <c r="O1327" s="12">
        <f>Table1[[#This Row],[Quantity]]*$N$1</f>
        <v>900</v>
      </c>
      <c r="P1327" s="12" t="str" cm="1">
        <f t="array" ref="P1327">_xlfn.IFS(Table1[[#This Row],[New_Sales]]&gt;=2000,"A",Table1[[#This Row],[New_Sales]]&gt;=1000,"B",Table1[[#This Row],[New_Sales]]&gt;=500,"C",Table1[[#This Row],[New_Sales]]&gt;=100,"D",Table1[[#This Row],[New_Sales]]&lt;100,"E")</f>
        <v>C</v>
      </c>
    </row>
    <row r="1328" spans="1:16">
      <c r="A1328" s="12">
        <v>1327</v>
      </c>
      <c r="B1328" s="12" t="s">
        <v>80</v>
      </c>
      <c r="C1328" s="12" t="s">
        <v>104</v>
      </c>
      <c r="D1328" s="12" t="s">
        <v>119</v>
      </c>
      <c r="E1328" s="12" t="s">
        <v>120</v>
      </c>
      <c r="F1328" s="12" t="s">
        <v>70</v>
      </c>
      <c r="G1328" s="12" t="str">
        <f>VLOOKUP(Table1[[#This Row],[Category]],Code!$C$2:$D$5,2,0)</f>
        <v>F-101</v>
      </c>
      <c r="H1328" s="12" t="s">
        <v>86</v>
      </c>
      <c r="I1328" s="12" t="s">
        <v>1013</v>
      </c>
      <c r="J1328" s="12">
        <v>6</v>
      </c>
      <c r="K1328" s="12">
        <v>0.2</v>
      </c>
      <c r="L1328" s="13">
        <v>5.1072000000000024</v>
      </c>
      <c r="M1328" s="12">
        <f>Table1[[#This Row],[Sales]]*Table1[[#This Row],[Discount]]</f>
        <v>10.214400000000001</v>
      </c>
      <c r="N1328" s="12">
        <v>51.072000000000003</v>
      </c>
      <c r="O1328" s="12">
        <f>Table1[[#This Row],[Quantity]]*$N$1</f>
        <v>900</v>
      </c>
      <c r="P1328" s="12" t="str" cm="1">
        <f t="array" ref="P1328">_xlfn.IFS(Table1[[#This Row],[New_Sales]]&gt;=2000,"A",Table1[[#This Row],[New_Sales]]&gt;=1000,"B",Table1[[#This Row],[New_Sales]]&gt;=500,"C",Table1[[#This Row],[New_Sales]]&gt;=100,"D",Table1[[#This Row],[New_Sales]]&lt;100,"E")</f>
        <v>C</v>
      </c>
    </row>
    <row r="1329" spans="1:16">
      <c r="A1329" s="12">
        <v>1328</v>
      </c>
      <c r="B1329" s="12" t="s">
        <v>134</v>
      </c>
      <c r="C1329" s="12" t="s">
        <v>74</v>
      </c>
      <c r="D1329" s="12" t="s">
        <v>299</v>
      </c>
      <c r="E1329" s="12" t="s">
        <v>120</v>
      </c>
      <c r="F1329" s="12" t="s">
        <v>77</v>
      </c>
      <c r="G1329" s="12" t="str">
        <f>VLOOKUP(Table1[[#This Row],[Category]],Code!$C$2:$D$5,2,0)</f>
        <v>O-102</v>
      </c>
      <c r="H1329" s="12" t="s">
        <v>100</v>
      </c>
      <c r="I1329" s="12" t="s">
        <v>886</v>
      </c>
      <c r="J1329" s="12">
        <v>1</v>
      </c>
      <c r="K1329" s="12">
        <v>0</v>
      </c>
      <c r="L1329" s="13">
        <v>5.5565999999999995</v>
      </c>
      <c r="M1329" s="12">
        <f>Table1[[#This Row],[Sales]]*Table1[[#This Row],[Discount]]</f>
        <v>0</v>
      </c>
      <c r="N1329" s="12">
        <v>11.34</v>
      </c>
      <c r="O1329" s="12">
        <f>Table1[[#This Row],[Quantity]]*$N$1</f>
        <v>150</v>
      </c>
      <c r="P1329" s="12" t="str" cm="1">
        <f t="array" ref="P1329">_xlfn.IFS(Table1[[#This Row],[New_Sales]]&gt;=2000,"A",Table1[[#This Row],[New_Sales]]&gt;=1000,"B",Table1[[#This Row],[New_Sales]]&gt;=500,"C",Table1[[#This Row],[New_Sales]]&gt;=100,"D",Table1[[#This Row],[New_Sales]]&lt;100,"E")</f>
        <v>D</v>
      </c>
    </row>
    <row r="1330" spans="1:16">
      <c r="A1330" s="12">
        <v>1329</v>
      </c>
      <c r="B1330" s="12" t="s">
        <v>66</v>
      </c>
      <c r="C1330" s="12" t="s">
        <v>104</v>
      </c>
      <c r="D1330" s="12" t="s">
        <v>75</v>
      </c>
      <c r="E1330" s="12" t="s">
        <v>76</v>
      </c>
      <c r="F1330" s="12" t="s">
        <v>77</v>
      </c>
      <c r="G1330" s="12" t="str">
        <f>VLOOKUP(Table1[[#This Row],[Category]],Code!$C$2:$D$5,2,0)</f>
        <v>O-102</v>
      </c>
      <c r="H1330" s="12" t="s">
        <v>88</v>
      </c>
      <c r="I1330" s="12" t="s">
        <v>1070</v>
      </c>
      <c r="J1330" s="12">
        <v>4</v>
      </c>
      <c r="K1330" s="12">
        <v>0</v>
      </c>
      <c r="L1330" s="13">
        <v>26.375999999999998</v>
      </c>
      <c r="M1330" s="12">
        <f>Table1[[#This Row],[Sales]]*Table1[[#This Row],[Discount]]</f>
        <v>0</v>
      </c>
      <c r="N1330" s="12">
        <v>87.92</v>
      </c>
      <c r="O1330" s="12">
        <f>Table1[[#This Row],[Quantity]]*$N$1</f>
        <v>600</v>
      </c>
      <c r="P1330" s="12" t="str" cm="1">
        <f t="array" ref="P1330">_xlfn.IFS(Table1[[#This Row],[New_Sales]]&gt;=2000,"A",Table1[[#This Row],[New_Sales]]&gt;=1000,"B",Table1[[#This Row],[New_Sales]]&gt;=500,"C",Table1[[#This Row],[New_Sales]]&gt;=100,"D",Table1[[#This Row],[New_Sales]]&lt;100,"E")</f>
        <v>C</v>
      </c>
    </row>
    <row r="1331" spans="1:16">
      <c r="A1331" s="12">
        <v>1330</v>
      </c>
      <c r="B1331" s="12" t="s">
        <v>80</v>
      </c>
      <c r="C1331" s="12" t="s">
        <v>67</v>
      </c>
      <c r="D1331" s="12" t="s">
        <v>75</v>
      </c>
      <c r="E1331" s="12" t="s">
        <v>76</v>
      </c>
      <c r="F1331" s="12" t="s">
        <v>70</v>
      </c>
      <c r="G1331" s="12" t="str">
        <f>VLOOKUP(Table1[[#This Row],[Category]],Code!$C$2:$D$5,2,0)</f>
        <v>F-101</v>
      </c>
      <c r="H1331" s="12" t="s">
        <v>86</v>
      </c>
      <c r="I1331" s="12" t="s">
        <v>1023</v>
      </c>
      <c r="J1331" s="12">
        <v>3</v>
      </c>
      <c r="K1331" s="12">
        <v>0</v>
      </c>
      <c r="L1331" s="13">
        <v>16.302</v>
      </c>
      <c r="M1331" s="12">
        <f>Table1[[#This Row],[Sales]]*Table1[[#This Row],[Discount]]</f>
        <v>0</v>
      </c>
      <c r="N1331" s="12">
        <v>37.049999999999997</v>
      </c>
      <c r="O1331" s="12">
        <f>Table1[[#This Row],[Quantity]]*$N$1</f>
        <v>450</v>
      </c>
      <c r="P1331" s="12" t="str" cm="1">
        <f t="array" ref="P1331">_xlfn.IFS(Table1[[#This Row],[New_Sales]]&gt;=2000,"A",Table1[[#This Row],[New_Sales]]&gt;=1000,"B",Table1[[#This Row],[New_Sales]]&gt;=500,"C",Table1[[#This Row],[New_Sales]]&gt;=100,"D",Table1[[#This Row],[New_Sales]]&lt;100,"E")</f>
        <v>D</v>
      </c>
    </row>
    <row r="1332" spans="1:16">
      <c r="A1332" s="12">
        <v>1331</v>
      </c>
      <c r="B1332" s="12" t="s">
        <v>80</v>
      </c>
      <c r="C1332" s="12" t="s">
        <v>104</v>
      </c>
      <c r="D1332" s="12" t="s">
        <v>226</v>
      </c>
      <c r="E1332" s="12" t="s">
        <v>120</v>
      </c>
      <c r="F1332" s="12" t="s">
        <v>90</v>
      </c>
      <c r="G1332" s="12" t="str">
        <f>VLOOKUP(Table1[[#This Row],[Category]],Code!$C$2:$D$5,2,0)</f>
        <v>T-103</v>
      </c>
      <c r="H1332" s="12" t="s">
        <v>91</v>
      </c>
      <c r="I1332" s="12" t="s">
        <v>634</v>
      </c>
      <c r="J1332" s="12">
        <v>1</v>
      </c>
      <c r="K1332" s="12">
        <v>0.4</v>
      </c>
      <c r="L1332" s="13">
        <v>-0.64350000000000018</v>
      </c>
      <c r="M1332" s="12">
        <f>Table1[[#This Row],[Sales]]*Table1[[#This Row],[Discount]]</f>
        <v>1.1880000000000002</v>
      </c>
      <c r="N1332" s="12">
        <v>2.97</v>
      </c>
      <c r="O1332" s="12">
        <f>Table1[[#This Row],[Quantity]]*$N$1</f>
        <v>150</v>
      </c>
      <c r="P1332" s="12" t="str" cm="1">
        <f t="array" ref="P1332">_xlfn.IFS(Table1[[#This Row],[New_Sales]]&gt;=2000,"A",Table1[[#This Row],[New_Sales]]&gt;=1000,"B",Table1[[#This Row],[New_Sales]]&gt;=500,"C",Table1[[#This Row],[New_Sales]]&gt;=100,"D",Table1[[#This Row],[New_Sales]]&lt;100,"E")</f>
        <v>D</v>
      </c>
    </row>
    <row r="1333" spans="1:16">
      <c r="A1333" s="12">
        <v>1332</v>
      </c>
      <c r="B1333" s="12" t="s">
        <v>80</v>
      </c>
      <c r="C1333" s="12" t="s">
        <v>104</v>
      </c>
      <c r="D1333" s="12" t="s">
        <v>226</v>
      </c>
      <c r="E1333" s="12" t="s">
        <v>120</v>
      </c>
      <c r="F1333" s="12" t="s">
        <v>77</v>
      </c>
      <c r="G1333" s="12" t="str">
        <f>VLOOKUP(Table1[[#This Row],[Category]],Code!$C$2:$D$5,2,0)</f>
        <v>O-102</v>
      </c>
      <c r="H1333" s="12" t="s">
        <v>84</v>
      </c>
      <c r="I1333" s="12" t="s">
        <v>591</v>
      </c>
      <c r="J1333" s="12">
        <v>2</v>
      </c>
      <c r="K1333" s="12">
        <v>0.2</v>
      </c>
      <c r="L1333" s="13">
        <v>2.4009999999999998</v>
      </c>
      <c r="M1333" s="12">
        <f>Table1[[#This Row],[Sales]]*Table1[[#This Row],[Discount]]</f>
        <v>5.4879999999999995</v>
      </c>
      <c r="N1333" s="12">
        <v>27.439999999999998</v>
      </c>
      <c r="O1333" s="12">
        <f>Table1[[#This Row],[Quantity]]*$N$1</f>
        <v>300</v>
      </c>
      <c r="P1333" s="12" t="str" cm="1">
        <f t="array" ref="P1333">_xlfn.IFS(Table1[[#This Row],[New_Sales]]&gt;=2000,"A",Table1[[#This Row],[New_Sales]]&gt;=1000,"B",Table1[[#This Row],[New_Sales]]&gt;=500,"C",Table1[[#This Row],[New_Sales]]&gt;=100,"D",Table1[[#This Row],[New_Sales]]&lt;100,"E")</f>
        <v>D</v>
      </c>
    </row>
    <row r="1334" spans="1:16">
      <c r="A1334" s="12">
        <v>1333</v>
      </c>
      <c r="B1334" s="12" t="s">
        <v>80</v>
      </c>
      <c r="C1334" s="12" t="s">
        <v>67</v>
      </c>
      <c r="D1334" s="12" t="s">
        <v>105</v>
      </c>
      <c r="E1334" s="12" t="s">
        <v>106</v>
      </c>
      <c r="F1334" s="12" t="s">
        <v>77</v>
      </c>
      <c r="G1334" s="12" t="str">
        <f>VLOOKUP(Table1[[#This Row],[Category]],Code!$C$2:$D$5,2,0)</f>
        <v>O-102</v>
      </c>
      <c r="H1334" s="12" t="s">
        <v>93</v>
      </c>
      <c r="I1334" s="12" t="s">
        <v>885</v>
      </c>
      <c r="J1334" s="12">
        <v>3</v>
      </c>
      <c r="K1334" s="12">
        <v>0.8</v>
      </c>
      <c r="L1334" s="13">
        <v>-1.7280000000000002</v>
      </c>
      <c r="M1334" s="12">
        <f>Table1[[#This Row],[Sales]]*Table1[[#This Row],[Discount]]</f>
        <v>0.86399999999999988</v>
      </c>
      <c r="N1334" s="12">
        <v>1.0799999999999998</v>
      </c>
      <c r="O1334" s="12">
        <f>Table1[[#This Row],[Quantity]]*$N$1</f>
        <v>450</v>
      </c>
      <c r="P1334" s="12" t="str" cm="1">
        <f t="array" ref="P1334">_xlfn.IFS(Table1[[#This Row],[New_Sales]]&gt;=2000,"A",Table1[[#This Row],[New_Sales]]&gt;=1000,"B",Table1[[#This Row],[New_Sales]]&gt;=500,"C",Table1[[#This Row],[New_Sales]]&gt;=100,"D",Table1[[#This Row],[New_Sales]]&lt;100,"E")</f>
        <v>D</v>
      </c>
    </row>
    <row r="1335" spans="1:16">
      <c r="A1335" s="12">
        <v>1334</v>
      </c>
      <c r="B1335" s="12" t="s">
        <v>80</v>
      </c>
      <c r="C1335" s="12" t="s">
        <v>67</v>
      </c>
      <c r="D1335" s="12" t="s">
        <v>105</v>
      </c>
      <c r="E1335" s="12" t="s">
        <v>106</v>
      </c>
      <c r="F1335" s="12" t="s">
        <v>77</v>
      </c>
      <c r="G1335" s="12" t="str">
        <f>VLOOKUP(Table1[[#This Row],[Category]],Code!$C$2:$D$5,2,0)</f>
        <v>O-102</v>
      </c>
      <c r="H1335" s="12" t="s">
        <v>95</v>
      </c>
      <c r="I1335" s="12" t="s">
        <v>1071</v>
      </c>
      <c r="J1335" s="12">
        <v>2</v>
      </c>
      <c r="K1335" s="12">
        <v>0.8</v>
      </c>
      <c r="L1335" s="13">
        <v>-13.930000000000003</v>
      </c>
      <c r="M1335" s="12">
        <f>Table1[[#This Row],[Sales]]*Table1[[#This Row],[Discount]]</f>
        <v>6.3679999999999986</v>
      </c>
      <c r="N1335" s="12">
        <v>7.9599999999999973</v>
      </c>
      <c r="O1335" s="12">
        <f>Table1[[#This Row],[Quantity]]*$N$1</f>
        <v>300</v>
      </c>
      <c r="P1335" s="12" t="str" cm="1">
        <f t="array" ref="P1335">_xlfn.IFS(Table1[[#This Row],[New_Sales]]&gt;=2000,"A",Table1[[#This Row],[New_Sales]]&gt;=1000,"B",Table1[[#This Row],[New_Sales]]&gt;=500,"C",Table1[[#This Row],[New_Sales]]&gt;=100,"D",Table1[[#This Row],[New_Sales]]&lt;100,"E")</f>
        <v>D</v>
      </c>
    </row>
    <row r="1336" spans="1:16">
      <c r="A1336" s="12">
        <v>1335</v>
      </c>
      <c r="B1336" s="12" t="s">
        <v>80</v>
      </c>
      <c r="C1336" s="12" t="s">
        <v>104</v>
      </c>
      <c r="D1336" s="12" t="s">
        <v>75</v>
      </c>
      <c r="E1336" s="12" t="s">
        <v>76</v>
      </c>
      <c r="F1336" s="12" t="s">
        <v>77</v>
      </c>
      <c r="G1336" s="12" t="str">
        <f>VLOOKUP(Table1[[#This Row],[Category]],Code!$C$2:$D$5,2,0)</f>
        <v>O-102</v>
      </c>
      <c r="H1336" s="12" t="s">
        <v>93</v>
      </c>
      <c r="I1336" s="12" t="s">
        <v>850</v>
      </c>
      <c r="J1336" s="12">
        <v>8</v>
      </c>
      <c r="K1336" s="12">
        <v>0.2</v>
      </c>
      <c r="L1336" s="13">
        <v>52.775999999999996</v>
      </c>
      <c r="M1336" s="12">
        <f>Table1[[#This Row],[Sales]]*Table1[[#This Row],[Discount]]</f>
        <v>28.147199999999998</v>
      </c>
      <c r="N1336" s="12">
        <v>140.73599999999999</v>
      </c>
      <c r="O1336" s="12">
        <f>Table1[[#This Row],[Quantity]]*$N$1</f>
        <v>1200</v>
      </c>
      <c r="P1336" s="12" t="str" cm="1">
        <f t="array" ref="P1336">_xlfn.IFS(Table1[[#This Row],[New_Sales]]&gt;=2000,"A",Table1[[#This Row],[New_Sales]]&gt;=1000,"B",Table1[[#This Row],[New_Sales]]&gt;=500,"C",Table1[[#This Row],[New_Sales]]&gt;=100,"D",Table1[[#This Row],[New_Sales]]&lt;100,"E")</f>
        <v>B</v>
      </c>
    </row>
    <row r="1337" spans="1:16">
      <c r="A1337" s="12">
        <v>1336</v>
      </c>
      <c r="B1337" s="12" t="s">
        <v>80</v>
      </c>
      <c r="C1337" s="12" t="s">
        <v>67</v>
      </c>
      <c r="D1337" s="12" t="s">
        <v>299</v>
      </c>
      <c r="E1337" s="12" t="s">
        <v>120</v>
      </c>
      <c r="F1337" s="12" t="s">
        <v>77</v>
      </c>
      <c r="G1337" s="12" t="str">
        <f>VLOOKUP(Table1[[#This Row],[Category]],Code!$C$2:$D$5,2,0)</f>
        <v>O-102</v>
      </c>
      <c r="H1337" s="12" t="s">
        <v>84</v>
      </c>
      <c r="I1337" s="12" t="s">
        <v>1072</v>
      </c>
      <c r="J1337" s="12">
        <v>4</v>
      </c>
      <c r="K1337" s="12">
        <v>0</v>
      </c>
      <c r="L1337" s="13">
        <v>0</v>
      </c>
      <c r="M1337" s="12">
        <f>Table1[[#This Row],[Sales]]*Table1[[#This Row],[Discount]]</f>
        <v>0</v>
      </c>
      <c r="N1337" s="12">
        <v>552.55999999999995</v>
      </c>
      <c r="O1337" s="12">
        <f>Table1[[#This Row],[Quantity]]*$N$1</f>
        <v>600</v>
      </c>
      <c r="P1337" s="12" t="str" cm="1">
        <f t="array" ref="P1337">_xlfn.IFS(Table1[[#This Row],[New_Sales]]&gt;=2000,"A",Table1[[#This Row],[New_Sales]]&gt;=1000,"B",Table1[[#This Row],[New_Sales]]&gt;=500,"C",Table1[[#This Row],[New_Sales]]&gt;=100,"D",Table1[[#This Row],[New_Sales]]&lt;100,"E")</f>
        <v>C</v>
      </c>
    </row>
    <row r="1338" spans="1:16">
      <c r="A1338" s="12">
        <v>1337</v>
      </c>
      <c r="B1338" s="12" t="s">
        <v>80</v>
      </c>
      <c r="C1338" s="12" t="s">
        <v>67</v>
      </c>
      <c r="D1338" s="12" t="s">
        <v>75</v>
      </c>
      <c r="E1338" s="12" t="s">
        <v>76</v>
      </c>
      <c r="F1338" s="12" t="s">
        <v>70</v>
      </c>
      <c r="G1338" s="12" t="str">
        <f>VLOOKUP(Table1[[#This Row],[Category]],Code!$C$2:$D$5,2,0)</f>
        <v>F-101</v>
      </c>
      <c r="H1338" s="12" t="s">
        <v>86</v>
      </c>
      <c r="I1338" s="12" t="s">
        <v>1033</v>
      </c>
      <c r="J1338" s="12">
        <v>3</v>
      </c>
      <c r="K1338" s="12">
        <v>0</v>
      </c>
      <c r="L1338" s="13">
        <v>6.5285999999999991</v>
      </c>
      <c r="M1338" s="12">
        <f>Table1[[#This Row],[Sales]]*Table1[[#This Row],[Discount]]</f>
        <v>0</v>
      </c>
      <c r="N1338" s="12">
        <v>25.11</v>
      </c>
      <c r="O1338" s="12">
        <f>Table1[[#This Row],[Quantity]]*$N$1</f>
        <v>450</v>
      </c>
      <c r="P1338" s="12" t="str" cm="1">
        <f t="array" ref="P1338">_xlfn.IFS(Table1[[#This Row],[New_Sales]]&gt;=2000,"A",Table1[[#This Row],[New_Sales]]&gt;=1000,"B",Table1[[#This Row],[New_Sales]]&gt;=500,"C",Table1[[#This Row],[New_Sales]]&gt;=100,"D",Table1[[#This Row],[New_Sales]]&lt;100,"E")</f>
        <v>D</v>
      </c>
    </row>
    <row r="1339" spans="1:16">
      <c r="A1339" s="12">
        <v>1338</v>
      </c>
      <c r="B1339" s="12" t="s">
        <v>66</v>
      </c>
      <c r="C1339" s="12" t="s">
        <v>67</v>
      </c>
      <c r="D1339" s="12" t="s">
        <v>158</v>
      </c>
      <c r="E1339" s="12" t="s">
        <v>120</v>
      </c>
      <c r="F1339" s="12" t="s">
        <v>70</v>
      </c>
      <c r="G1339" s="12" t="str">
        <f>VLOOKUP(Table1[[#This Row],[Category]],Code!$C$2:$D$5,2,0)</f>
        <v>F-101</v>
      </c>
      <c r="H1339" s="12" t="s">
        <v>86</v>
      </c>
      <c r="I1339" s="12" t="s">
        <v>1073</v>
      </c>
      <c r="J1339" s="12">
        <v>2</v>
      </c>
      <c r="K1339" s="12">
        <v>0</v>
      </c>
      <c r="L1339" s="13">
        <v>8.0406000000000013</v>
      </c>
      <c r="M1339" s="12">
        <f>Table1[[#This Row],[Sales]]*Table1[[#This Row],[Discount]]</f>
        <v>0</v>
      </c>
      <c r="N1339" s="12">
        <v>29.78</v>
      </c>
      <c r="O1339" s="12">
        <f>Table1[[#This Row],[Quantity]]*$N$1</f>
        <v>300</v>
      </c>
      <c r="P1339" s="12" t="str" cm="1">
        <f t="array" ref="P1339">_xlfn.IFS(Table1[[#This Row],[New_Sales]]&gt;=2000,"A",Table1[[#This Row],[New_Sales]]&gt;=1000,"B",Table1[[#This Row],[New_Sales]]&gt;=500,"C",Table1[[#This Row],[New_Sales]]&gt;=100,"D",Table1[[#This Row],[New_Sales]]&lt;100,"E")</f>
        <v>D</v>
      </c>
    </row>
    <row r="1340" spans="1:16">
      <c r="A1340" s="12">
        <v>1339</v>
      </c>
      <c r="B1340" s="12" t="s">
        <v>66</v>
      </c>
      <c r="C1340" s="12" t="s">
        <v>67</v>
      </c>
      <c r="D1340" s="12" t="s">
        <v>158</v>
      </c>
      <c r="E1340" s="12" t="s">
        <v>120</v>
      </c>
      <c r="F1340" s="12" t="s">
        <v>90</v>
      </c>
      <c r="G1340" s="12" t="str">
        <f>VLOOKUP(Table1[[#This Row],[Category]],Code!$C$2:$D$5,2,0)</f>
        <v>T-103</v>
      </c>
      <c r="H1340" s="12" t="s">
        <v>91</v>
      </c>
      <c r="I1340" s="12" t="s">
        <v>1074</v>
      </c>
      <c r="J1340" s="12">
        <v>3</v>
      </c>
      <c r="K1340" s="12">
        <v>0</v>
      </c>
      <c r="L1340" s="13">
        <v>176.17080000000001</v>
      </c>
      <c r="M1340" s="12">
        <f>Table1[[#This Row],[Sales]]*Table1[[#This Row],[Discount]]</f>
        <v>0</v>
      </c>
      <c r="N1340" s="12">
        <v>677.58</v>
      </c>
      <c r="O1340" s="12">
        <f>Table1[[#This Row],[Quantity]]*$N$1</f>
        <v>450</v>
      </c>
      <c r="P1340" s="12" t="str" cm="1">
        <f t="array" ref="P1340">_xlfn.IFS(Table1[[#This Row],[New_Sales]]&gt;=2000,"A",Table1[[#This Row],[New_Sales]]&gt;=1000,"B",Table1[[#This Row],[New_Sales]]&gt;=500,"C",Table1[[#This Row],[New_Sales]]&gt;=100,"D",Table1[[#This Row],[New_Sales]]&lt;100,"E")</f>
        <v>D</v>
      </c>
    </row>
    <row r="1341" spans="1:16">
      <c r="A1341" s="12">
        <v>1340</v>
      </c>
      <c r="B1341" s="12" t="s">
        <v>66</v>
      </c>
      <c r="C1341" s="12" t="s">
        <v>67</v>
      </c>
      <c r="D1341" s="12" t="s">
        <v>158</v>
      </c>
      <c r="E1341" s="12" t="s">
        <v>120</v>
      </c>
      <c r="F1341" s="12" t="s">
        <v>77</v>
      </c>
      <c r="G1341" s="12" t="str">
        <f>VLOOKUP(Table1[[#This Row],[Category]],Code!$C$2:$D$5,2,0)</f>
        <v>O-102</v>
      </c>
      <c r="H1341" s="12" t="s">
        <v>100</v>
      </c>
      <c r="I1341" s="12" t="s">
        <v>1075</v>
      </c>
      <c r="J1341" s="12">
        <v>8</v>
      </c>
      <c r="K1341" s="12">
        <v>0</v>
      </c>
      <c r="L1341" s="13">
        <v>36.019200000000005</v>
      </c>
      <c r="M1341" s="12">
        <f>Table1[[#This Row],[Sales]]*Table1[[#This Row],[Discount]]</f>
        <v>0</v>
      </c>
      <c r="N1341" s="12">
        <v>75.040000000000006</v>
      </c>
      <c r="O1341" s="12">
        <f>Table1[[#This Row],[Quantity]]*$N$1</f>
        <v>1200</v>
      </c>
      <c r="P1341" s="12" t="str" cm="1">
        <f t="array" ref="P1341">_xlfn.IFS(Table1[[#This Row],[New_Sales]]&gt;=2000,"A",Table1[[#This Row],[New_Sales]]&gt;=1000,"B",Table1[[#This Row],[New_Sales]]&gt;=500,"C",Table1[[#This Row],[New_Sales]]&gt;=100,"D",Table1[[#This Row],[New_Sales]]&lt;100,"E")</f>
        <v>B</v>
      </c>
    </row>
    <row r="1342" spans="1:16">
      <c r="A1342" s="12">
        <v>1341</v>
      </c>
      <c r="B1342" s="12" t="s">
        <v>134</v>
      </c>
      <c r="C1342" s="12" t="s">
        <v>74</v>
      </c>
      <c r="D1342" s="12" t="s">
        <v>99</v>
      </c>
      <c r="E1342" s="12" t="s">
        <v>69</v>
      </c>
      <c r="F1342" s="12" t="s">
        <v>90</v>
      </c>
      <c r="G1342" s="12" t="str">
        <f>VLOOKUP(Table1[[#This Row],[Category]],Code!$C$2:$D$5,2,0)</f>
        <v>T-103</v>
      </c>
      <c r="H1342" s="12" t="s">
        <v>277</v>
      </c>
      <c r="I1342" s="12" t="s">
        <v>1076</v>
      </c>
      <c r="J1342" s="12">
        <v>2</v>
      </c>
      <c r="K1342" s="12">
        <v>0.5</v>
      </c>
      <c r="L1342" s="13">
        <v>-27.827999999999975</v>
      </c>
      <c r="M1342" s="12">
        <f>Table1[[#This Row],[Sales]]*Table1[[#This Row],[Discount]]</f>
        <v>347.85</v>
      </c>
      <c r="N1342" s="12">
        <v>695.7</v>
      </c>
      <c r="O1342" s="12">
        <f>Table1[[#This Row],[Quantity]]*$N$1</f>
        <v>300</v>
      </c>
      <c r="P1342" s="12" t="str" cm="1">
        <f t="array" ref="P1342">_xlfn.IFS(Table1[[#This Row],[New_Sales]]&gt;=2000,"A",Table1[[#This Row],[New_Sales]]&gt;=1000,"B",Table1[[#This Row],[New_Sales]]&gt;=500,"C",Table1[[#This Row],[New_Sales]]&gt;=100,"D",Table1[[#This Row],[New_Sales]]&lt;100,"E")</f>
        <v>D</v>
      </c>
    </row>
    <row r="1343" spans="1:16">
      <c r="A1343" s="12">
        <v>1342</v>
      </c>
      <c r="B1343" s="12" t="s">
        <v>134</v>
      </c>
      <c r="C1343" s="12" t="s">
        <v>74</v>
      </c>
      <c r="D1343" s="12" t="s">
        <v>99</v>
      </c>
      <c r="E1343" s="12" t="s">
        <v>69</v>
      </c>
      <c r="F1343" s="12" t="s">
        <v>77</v>
      </c>
      <c r="G1343" s="12" t="str">
        <f>VLOOKUP(Table1[[#This Row],[Category]],Code!$C$2:$D$5,2,0)</f>
        <v>O-102</v>
      </c>
      <c r="H1343" s="12" t="s">
        <v>93</v>
      </c>
      <c r="I1343" s="12" t="s">
        <v>995</v>
      </c>
      <c r="J1343" s="12">
        <v>5</v>
      </c>
      <c r="K1343" s="12">
        <v>0.7</v>
      </c>
      <c r="L1343" s="13">
        <v>-12.527999999999995</v>
      </c>
      <c r="M1343" s="12">
        <f>Table1[[#This Row],[Sales]]*Table1[[#This Row],[Discount]]</f>
        <v>10.962</v>
      </c>
      <c r="N1343" s="12">
        <v>15.66</v>
      </c>
      <c r="O1343" s="12">
        <f>Table1[[#This Row],[Quantity]]*$N$1</f>
        <v>750</v>
      </c>
      <c r="P1343" s="12" t="str" cm="1">
        <f t="array" ref="P1343">_xlfn.IFS(Table1[[#This Row],[New_Sales]]&gt;=2000,"A",Table1[[#This Row],[New_Sales]]&gt;=1000,"B",Table1[[#This Row],[New_Sales]]&gt;=500,"C",Table1[[#This Row],[New_Sales]]&gt;=100,"D",Table1[[#This Row],[New_Sales]]&lt;100,"E")</f>
        <v>C</v>
      </c>
    </row>
    <row r="1344" spans="1:16">
      <c r="A1344" s="12">
        <v>1343</v>
      </c>
      <c r="B1344" s="12" t="s">
        <v>134</v>
      </c>
      <c r="C1344" s="12" t="s">
        <v>74</v>
      </c>
      <c r="D1344" s="12" t="s">
        <v>99</v>
      </c>
      <c r="E1344" s="12" t="s">
        <v>69</v>
      </c>
      <c r="F1344" s="12" t="s">
        <v>77</v>
      </c>
      <c r="G1344" s="12" t="str">
        <f>VLOOKUP(Table1[[#This Row],[Category]],Code!$C$2:$D$5,2,0)</f>
        <v>O-102</v>
      </c>
      <c r="H1344" s="12" t="s">
        <v>93</v>
      </c>
      <c r="I1344" s="12" t="s">
        <v>126</v>
      </c>
      <c r="J1344" s="12">
        <v>6</v>
      </c>
      <c r="K1344" s="12">
        <v>0.7</v>
      </c>
      <c r="L1344" s="13">
        <v>-21.159599999999998</v>
      </c>
      <c r="M1344" s="12">
        <f>Table1[[#This Row],[Sales]]*Table1[[#This Row],[Discount]]</f>
        <v>20.197800000000004</v>
      </c>
      <c r="N1344" s="12">
        <v>28.854000000000006</v>
      </c>
      <c r="O1344" s="12">
        <f>Table1[[#This Row],[Quantity]]*$N$1</f>
        <v>900</v>
      </c>
      <c r="P1344" s="12" t="str" cm="1">
        <f t="array" ref="P1344">_xlfn.IFS(Table1[[#This Row],[New_Sales]]&gt;=2000,"A",Table1[[#This Row],[New_Sales]]&gt;=1000,"B",Table1[[#This Row],[New_Sales]]&gt;=500,"C",Table1[[#This Row],[New_Sales]]&gt;=100,"D",Table1[[#This Row],[New_Sales]]&lt;100,"E")</f>
        <v>C</v>
      </c>
    </row>
    <row r="1345" spans="1:16">
      <c r="A1345" s="12">
        <v>1344</v>
      </c>
      <c r="B1345" s="12" t="s">
        <v>80</v>
      </c>
      <c r="C1345" s="12" t="s">
        <v>67</v>
      </c>
      <c r="D1345" s="12" t="s">
        <v>158</v>
      </c>
      <c r="E1345" s="12" t="s">
        <v>120</v>
      </c>
      <c r="F1345" s="12" t="s">
        <v>77</v>
      </c>
      <c r="G1345" s="12" t="str">
        <f>VLOOKUP(Table1[[#This Row],[Category]],Code!$C$2:$D$5,2,0)</f>
        <v>O-102</v>
      </c>
      <c r="H1345" s="12" t="s">
        <v>88</v>
      </c>
      <c r="I1345" s="12" t="s">
        <v>1077</v>
      </c>
      <c r="J1345" s="12">
        <v>3</v>
      </c>
      <c r="K1345" s="12">
        <v>0</v>
      </c>
      <c r="L1345" s="13">
        <v>14.345999999999995</v>
      </c>
      <c r="M1345" s="12">
        <f>Table1[[#This Row],[Sales]]*Table1[[#This Row],[Discount]]</f>
        <v>0</v>
      </c>
      <c r="N1345" s="12">
        <v>47.82</v>
      </c>
      <c r="O1345" s="12">
        <f>Table1[[#This Row],[Quantity]]*$N$1</f>
        <v>450</v>
      </c>
      <c r="P1345" s="12" t="str" cm="1">
        <f t="array" ref="P1345">_xlfn.IFS(Table1[[#This Row],[New_Sales]]&gt;=2000,"A",Table1[[#This Row],[New_Sales]]&gt;=1000,"B",Table1[[#This Row],[New_Sales]]&gt;=500,"C",Table1[[#This Row],[New_Sales]]&gt;=100,"D",Table1[[#This Row],[New_Sales]]&lt;100,"E")</f>
        <v>D</v>
      </c>
    </row>
    <row r="1346" spans="1:16">
      <c r="A1346" s="12">
        <v>1345</v>
      </c>
      <c r="B1346" s="12" t="s">
        <v>80</v>
      </c>
      <c r="C1346" s="12" t="s">
        <v>67</v>
      </c>
      <c r="D1346" s="12" t="s">
        <v>158</v>
      </c>
      <c r="E1346" s="12" t="s">
        <v>120</v>
      </c>
      <c r="F1346" s="12" t="s">
        <v>77</v>
      </c>
      <c r="G1346" s="12" t="str">
        <f>VLOOKUP(Table1[[#This Row],[Category]],Code!$C$2:$D$5,2,0)</f>
        <v>O-102</v>
      </c>
      <c r="H1346" s="12" t="s">
        <v>78</v>
      </c>
      <c r="I1346" s="12" t="s">
        <v>1078</v>
      </c>
      <c r="J1346" s="12">
        <v>5</v>
      </c>
      <c r="K1346" s="12">
        <v>0</v>
      </c>
      <c r="L1346" s="13">
        <v>6.0029999999999992</v>
      </c>
      <c r="M1346" s="12">
        <f>Table1[[#This Row],[Sales]]*Table1[[#This Row],[Discount]]</f>
        <v>0</v>
      </c>
      <c r="N1346" s="12">
        <v>13.049999999999999</v>
      </c>
      <c r="O1346" s="12">
        <f>Table1[[#This Row],[Quantity]]*$N$1</f>
        <v>750</v>
      </c>
      <c r="P1346" s="12" t="str" cm="1">
        <f t="array" ref="P1346">_xlfn.IFS(Table1[[#This Row],[New_Sales]]&gt;=2000,"A",Table1[[#This Row],[New_Sales]]&gt;=1000,"B",Table1[[#This Row],[New_Sales]]&gt;=500,"C",Table1[[#This Row],[New_Sales]]&gt;=100,"D",Table1[[#This Row],[New_Sales]]&lt;100,"E")</f>
        <v>C</v>
      </c>
    </row>
    <row r="1347" spans="1:16">
      <c r="A1347" s="12">
        <v>1346</v>
      </c>
      <c r="B1347" s="12" t="s">
        <v>80</v>
      </c>
      <c r="C1347" s="12" t="s">
        <v>67</v>
      </c>
      <c r="D1347" s="12" t="s">
        <v>145</v>
      </c>
      <c r="E1347" s="12" t="s">
        <v>106</v>
      </c>
      <c r="F1347" s="12" t="s">
        <v>77</v>
      </c>
      <c r="G1347" s="12" t="str">
        <f>VLOOKUP(Table1[[#This Row],[Category]],Code!$C$2:$D$5,2,0)</f>
        <v>O-102</v>
      </c>
      <c r="H1347" s="12" t="s">
        <v>95</v>
      </c>
      <c r="I1347" s="12" t="s">
        <v>723</v>
      </c>
      <c r="J1347" s="12">
        <v>2</v>
      </c>
      <c r="K1347" s="12">
        <v>0</v>
      </c>
      <c r="L1347" s="13">
        <v>36.574200000000005</v>
      </c>
      <c r="M1347" s="12">
        <f>Table1[[#This Row],[Sales]]*Table1[[#This Row],[Discount]]</f>
        <v>0</v>
      </c>
      <c r="N1347" s="12">
        <v>93.78</v>
      </c>
      <c r="O1347" s="12">
        <f>Table1[[#This Row],[Quantity]]*$N$1</f>
        <v>300</v>
      </c>
      <c r="P1347" s="12" t="str" cm="1">
        <f t="array" ref="P1347">_xlfn.IFS(Table1[[#This Row],[New_Sales]]&gt;=2000,"A",Table1[[#This Row],[New_Sales]]&gt;=1000,"B",Table1[[#This Row],[New_Sales]]&gt;=500,"C",Table1[[#This Row],[New_Sales]]&gt;=100,"D",Table1[[#This Row],[New_Sales]]&lt;100,"E")</f>
        <v>D</v>
      </c>
    </row>
    <row r="1348" spans="1:16">
      <c r="A1348" s="12">
        <v>1347</v>
      </c>
      <c r="B1348" s="12" t="s">
        <v>80</v>
      </c>
      <c r="C1348" s="12" t="s">
        <v>67</v>
      </c>
      <c r="D1348" s="12" t="s">
        <v>145</v>
      </c>
      <c r="E1348" s="12" t="s">
        <v>106</v>
      </c>
      <c r="F1348" s="12" t="s">
        <v>77</v>
      </c>
      <c r="G1348" s="12" t="str">
        <f>VLOOKUP(Table1[[#This Row],[Category]],Code!$C$2:$D$5,2,0)</f>
        <v>O-102</v>
      </c>
      <c r="H1348" s="12" t="s">
        <v>100</v>
      </c>
      <c r="I1348" s="12" t="s">
        <v>1079</v>
      </c>
      <c r="J1348" s="12">
        <v>7</v>
      </c>
      <c r="K1348" s="12">
        <v>0</v>
      </c>
      <c r="L1348" s="13">
        <v>23.59</v>
      </c>
      <c r="M1348" s="12">
        <f>Table1[[#This Row],[Sales]]*Table1[[#This Row],[Discount]]</f>
        <v>0</v>
      </c>
      <c r="N1348" s="12">
        <v>47.18</v>
      </c>
      <c r="O1348" s="12">
        <f>Table1[[#This Row],[Quantity]]*$N$1</f>
        <v>1050</v>
      </c>
      <c r="P1348" s="12" t="str" cm="1">
        <f t="array" ref="P1348">_xlfn.IFS(Table1[[#This Row],[New_Sales]]&gt;=2000,"A",Table1[[#This Row],[New_Sales]]&gt;=1000,"B",Table1[[#This Row],[New_Sales]]&gt;=500,"C",Table1[[#This Row],[New_Sales]]&gt;=100,"D",Table1[[#This Row],[New_Sales]]&lt;100,"E")</f>
        <v>B</v>
      </c>
    </row>
    <row r="1349" spans="1:16">
      <c r="A1349" s="12">
        <v>1348</v>
      </c>
      <c r="B1349" s="12" t="s">
        <v>80</v>
      </c>
      <c r="C1349" s="12" t="s">
        <v>67</v>
      </c>
      <c r="D1349" s="12" t="s">
        <v>145</v>
      </c>
      <c r="E1349" s="12" t="s">
        <v>106</v>
      </c>
      <c r="F1349" s="12" t="s">
        <v>77</v>
      </c>
      <c r="G1349" s="12" t="str">
        <f>VLOOKUP(Table1[[#This Row],[Category]],Code!$C$2:$D$5,2,0)</f>
        <v>O-102</v>
      </c>
      <c r="H1349" s="12" t="s">
        <v>88</v>
      </c>
      <c r="I1349" s="12" t="s">
        <v>1080</v>
      </c>
      <c r="J1349" s="12">
        <v>6</v>
      </c>
      <c r="K1349" s="12">
        <v>0</v>
      </c>
      <c r="L1349" s="13">
        <v>5.7071999999999976</v>
      </c>
      <c r="M1349" s="12">
        <f>Table1[[#This Row],[Sales]]*Table1[[#This Row],[Discount]]</f>
        <v>0</v>
      </c>
      <c r="N1349" s="12">
        <v>19.68</v>
      </c>
      <c r="O1349" s="12">
        <f>Table1[[#This Row],[Quantity]]*$N$1</f>
        <v>900</v>
      </c>
      <c r="P1349" s="12" t="str" cm="1">
        <f t="array" ref="P1349">_xlfn.IFS(Table1[[#This Row],[New_Sales]]&gt;=2000,"A",Table1[[#This Row],[New_Sales]]&gt;=1000,"B",Table1[[#This Row],[New_Sales]]&gt;=500,"C",Table1[[#This Row],[New_Sales]]&gt;=100,"D",Table1[[#This Row],[New_Sales]]&lt;100,"E")</f>
        <v>C</v>
      </c>
    </row>
    <row r="1350" spans="1:16">
      <c r="A1350" s="12">
        <v>1349</v>
      </c>
      <c r="B1350" s="12" t="s">
        <v>80</v>
      </c>
      <c r="C1350" s="12" t="s">
        <v>67</v>
      </c>
      <c r="D1350" s="12" t="s">
        <v>145</v>
      </c>
      <c r="E1350" s="12" t="s">
        <v>106</v>
      </c>
      <c r="F1350" s="12" t="s">
        <v>77</v>
      </c>
      <c r="G1350" s="12" t="str">
        <f>VLOOKUP(Table1[[#This Row],[Category]],Code!$C$2:$D$5,2,0)</f>
        <v>O-102</v>
      </c>
      <c r="H1350" s="12" t="s">
        <v>93</v>
      </c>
      <c r="I1350" s="12" t="s">
        <v>1081</v>
      </c>
      <c r="J1350" s="12">
        <v>10</v>
      </c>
      <c r="K1350" s="12">
        <v>0</v>
      </c>
      <c r="L1350" s="13">
        <v>25.097999999999999</v>
      </c>
      <c r="M1350" s="12">
        <f>Table1[[#This Row],[Sales]]*Table1[[#This Row],[Discount]]</f>
        <v>0</v>
      </c>
      <c r="N1350" s="12">
        <v>53.4</v>
      </c>
      <c r="O1350" s="12">
        <f>Table1[[#This Row],[Quantity]]*$N$1</f>
        <v>1500</v>
      </c>
      <c r="P1350" s="12" t="str" cm="1">
        <f t="array" ref="P1350">_xlfn.IFS(Table1[[#This Row],[New_Sales]]&gt;=2000,"A",Table1[[#This Row],[New_Sales]]&gt;=1000,"B",Table1[[#This Row],[New_Sales]]&gt;=500,"C",Table1[[#This Row],[New_Sales]]&gt;=100,"D",Table1[[#This Row],[New_Sales]]&lt;100,"E")</f>
        <v>B</v>
      </c>
    </row>
    <row r="1351" spans="1:16">
      <c r="A1351" s="12">
        <v>1350</v>
      </c>
      <c r="B1351" s="12" t="s">
        <v>80</v>
      </c>
      <c r="C1351" s="12" t="s">
        <v>67</v>
      </c>
      <c r="D1351" s="12" t="s">
        <v>145</v>
      </c>
      <c r="E1351" s="12" t="s">
        <v>106</v>
      </c>
      <c r="F1351" s="12" t="s">
        <v>77</v>
      </c>
      <c r="G1351" s="12" t="str">
        <f>VLOOKUP(Table1[[#This Row],[Category]],Code!$C$2:$D$5,2,0)</f>
        <v>O-102</v>
      </c>
      <c r="H1351" s="12" t="s">
        <v>93</v>
      </c>
      <c r="I1351" s="12" t="s">
        <v>1082</v>
      </c>
      <c r="J1351" s="12">
        <v>6</v>
      </c>
      <c r="K1351" s="12">
        <v>0</v>
      </c>
      <c r="L1351" s="13">
        <v>17.2224</v>
      </c>
      <c r="M1351" s="12">
        <f>Table1[[#This Row],[Sales]]*Table1[[#This Row],[Discount]]</f>
        <v>0</v>
      </c>
      <c r="N1351" s="12">
        <v>35.880000000000003</v>
      </c>
      <c r="O1351" s="12">
        <f>Table1[[#This Row],[Quantity]]*$N$1</f>
        <v>900</v>
      </c>
      <c r="P1351" s="12" t="str" cm="1">
        <f t="array" ref="P1351">_xlfn.IFS(Table1[[#This Row],[New_Sales]]&gt;=2000,"A",Table1[[#This Row],[New_Sales]]&gt;=1000,"B",Table1[[#This Row],[New_Sales]]&gt;=500,"C",Table1[[#This Row],[New_Sales]]&gt;=100,"D",Table1[[#This Row],[New_Sales]]&lt;100,"E")</f>
        <v>C</v>
      </c>
    </row>
    <row r="1352" spans="1:16">
      <c r="A1352" s="12">
        <v>1351</v>
      </c>
      <c r="B1352" s="12" t="s">
        <v>66</v>
      </c>
      <c r="C1352" s="12" t="s">
        <v>67</v>
      </c>
      <c r="D1352" s="12" t="s">
        <v>141</v>
      </c>
      <c r="E1352" s="12" t="s">
        <v>106</v>
      </c>
      <c r="F1352" s="12" t="s">
        <v>70</v>
      </c>
      <c r="G1352" s="12" t="str">
        <f>VLOOKUP(Table1[[#This Row],[Category]],Code!$C$2:$D$5,2,0)</f>
        <v>F-101</v>
      </c>
      <c r="H1352" s="12" t="s">
        <v>72</v>
      </c>
      <c r="I1352" s="12" t="s">
        <v>946</v>
      </c>
      <c r="J1352" s="12">
        <v>3</v>
      </c>
      <c r="K1352" s="12">
        <v>0.3</v>
      </c>
      <c r="L1352" s="13">
        <v>-70.104300000000023</v>
      </c>
      <c r="M1352" s="12">
        <f>Table1[[#This Row],[Sales]]*Table1[[#This Row],[Discount]]</f>
        <v>77.483699999999999</v>
      </c>
      <c r="N1352" s="12">
        <v>258.279</v>
      </c>
      <c r="O1352" s="12">
        <f>Table1[[#This Row],[Quantity]]*$N$1</f>
        <v>450</v>
      </c>
      <c r="P1352" s="12" t="str" cm="1">
        <f t="array" ref="P1352">_xlfn.IFS(Table1[[#This Row],[New_Sales]]&gt;=2000,"A",Table1[[#This Row],[New_Sales]]&gt;=1000,"B",Table1[[#This Row],[New_Sales]]&gt;=500,"C",Table1[[#This Row],[New_Sales]]&gt;=100,"D",Table1[[#This Row],[New_Sales]]&lt;100,"E")</f>
        <v>D</v>
      </c>
    </row>
    <row r="1353" spans="1:16">
      <c r="A1353" s="12">
        <v>1352</v>
      </c>
      <c r="B1353" s="12" t="s">
        <v>134</v>
      </c>
      <c r="C1353" s="12" t="s">
        <v>74</v>
      </c>
      <c r="D1353" s="12" t="s">
        <v>176</v>
      </c>
      <c r="E1353" s="12" t="s">
        <v>69</v>
      </c>
      <c r="F1353" s="12" t="s">
        <v>77</v>
      </c>
      <c r="G1353" s="12" t="str">
        <f>VLOOKUP(Table1[[#This Row],[Category]],Code!$C$2:$D$5,2,0)</f>
        <v>O-102</v>
      </c>
      <c r="H1353" s="12" t="s">
        <v>84</v>
      </c>
      <c r="I1353" s="12" t="s">
        <v>1083</v>
      </c>
      <c r="J1353" s="12">
        <v>2</v>
      </c>
      <c r="K1353" s="12">
        <v>0</v>
      </c>
      <c r="L1353" s="13">
        <v>7.8500000000000014</v>
      </c>
      <c r="M1353" s="12">
        <f>Table1[[#This Row],[Sales]]*Table1[[#This Row],[Discount]]</f>
        <v>0</v>
      </c>
      <c r="N1353" s="12">
        <v>31.4</v>
      </c>
      <c r="O1353" s="12">
        <f>Table1[[#This Row],[Quantity]]*$N$1</f>
        <v>300</v>
      </c>
      <c r="P1353" s="12" t="str" cm="1">
        <f t="array" ref="P1353">_xlfn.IFS(Table1[[#This Row],[New_Sales]]&gt;=2000,"A",Table1[[#This Row],[New_Sales]]&gt;=1000,"B",Table1[[#This Row],[New_Sales]]&gt;=500,"C",Table1[[#This Row],[New_Sales]]&gt;=100,"D",Table1[[#This Row],[New_Sales]]&lt;100,"E")</f>
        <v>D</v>
      </c>
    </row>
    <row r="1354" spans="1:16">
      <c r="A1354" s="12">
        <v>1353</v>
      </c>
      <c r="B1354" s="12" t="s">
        <v>80</v>
      </c>
      <c r="C1354" s="12" t="s">
        <v>74</v>
      </c>
      <c r="D1354" s="12" t="s">
        <v>75</v>
      </c>
      <c r="E1354" s="12" t="s">
        <v>76</v>
      </c>
      <c r="F1354" s="12" t="s">
        <v>90</v>
      </c>
      <c r="G1354" s="12" t="str">
        <f>VLOOKUP(Table1[[#This Row],[Category]],Code!$C$2:$D$5,2,0)</f>
        <v>T-103</v>
      </c>
      <c r="H1354" s="12" t="s">
        <v>91</v>
      </c>
      <c r="I1354" s="12" t="s">
        <v>655</v>
      </c>
      <c r="J1354" s="12">
        <v>5</v>
      </c>
      <c r="K1354" s="12">
        <v>0.2</v>
      </c>
      <c r="L1354" s="13">
        <v>20.695499999999988</v>
      </c>
      <c r="M1354" s="12">
        <f>Table1[[#This Row],[Sales]]*Table1[[#This Row],[Discount]]</f>
        <v>36.792000000000002</v>
      </c>
      <c r="N1354" s="12">
        <v>183.96</v>
      </c>
      <c r="O1354" s="12">
        <f>Table1[[#This Row],[Quantity]]*$N$1</f>
        <v>750</v>
      </c>
      <c r="P1354" s="12" t="str" cm="1">
        <f t="array" ref="P1354">_xlfn.IFS(Table1[[#This Row],[New_Sales]]&gt;=2000,"A",Table1[[#This Row],[New_Sales]]&gt;=1000,"B",Table1[[#This Row],[New_Sales]]&gt;=500,"C",Table1[[#This Row],[New_Sales]]&gt;=100,"D",Table1[[#This Row],[New_Sales]]&lt;100,"E")</f>
        <v>C</v>
      </c>
    </row>
    <row r="1355" spans="1:16">
      <c r="A1355" s="12">
        <v>1354</v>
      </c>
      <c r="B1355" s="12" t="s">
        <v>80</v>
      </c>
      <c r="C1355" s="12" t="s">
        <v>74</v>
      </c>
      <c r="D1355" s="12" t="s">
        <v>75</v>
      </c>
      <c r="E1355" s="12" t="s">
        <v>76</v>
      </c>
      <c r="F1355" s="12" t="s">
        <v>77</v>
      </c>
      <c r="G1355" s="12" t="str">
        <f>VLOOKUP(Table1[[#This Row],[Category]],Code!$C$2:$D$5,2,0)</f>
        <v>O-102</v>
      </c>
      <c r="H1355" s="12" t="s">
        <v>100</v>
      </c>
      <c r="I1355" s="12" t="s">
        <v>842</v>
      </c>
      <c r="J1355" s="12">
        <v>3</v>
      </c>
      <c r="K1355" s="12">
        <v>0</v>
      </c>
      <c r="L1355" s="13">
        <v>8.4527999999999999</v>
      </c>
      <c r="M1355" s="12">
        <f>Table1[[#This Row],[Sales]]*Table1[[#This Row],[Discount]]</f>
        <v>0</v>
      </c>
      <c r="N1355" s="12">
        <v>17.61</v>
      </c>
      <c r="O1355" s="12">
        <f>Table1[[#This Row],[Quantity]]*$N$1</f>
        <v>450</v>
      </c>
      <c r="P1355" s="12" t="str" cm="1">
        <f t="array" ref="P1355">_xlfn.IFS(Table1[[#This Row],[New_Sales]]&gt;=2000,"A",Table1[[#This Row],[New_Sales]]&gt;=1000,"B",Table1[[#This Row],[New_Sales]]&gt;=500,"C",Table1[[#This Row],[New_Sales]]&gt;=100,"D",Table1[[#This Row],[New_Sales]]&lt;100,"E")</f>
        <v>D</v>
      </c>
    </row>
    <row r="1356" spans="1:16">
      <c r="A1356" s="12">
        <v>1355</v>
      </c>
      <c r="B1356" s="12" t="s">
        <v>80</v>
      </c>
      <c r="C1356" s="12" t="s">
        <v>74</v>
      </c>
      <c r="D1356" s="12" t="s">
        <v>75</v>
      </c>
      <c r="E1356" s="12" t="s">
        <v>76</v>
      </c>
      <c r="F1356" s="12" t="s">
        <v>70</v>
      </c>
      <c r="G1356" s="12" t="str">
        <f>VLOOKUP(Table1[[#This Row],[Category]],Code!$C$2:$D$5,2,0)</f>
        <v>F-101</v>
      </c>
      <c r="H1356" s="12" t="s">
        <v>82</v>
      </c>
      <c r="I1356" s="12" t="s">
        <v>341</v>
      </c>
      <c r="J1356" s="12">
        <v>1</v>
      </c>
      <c r="K1356" s="12">
        <v>0.2</v>
      </c>
      <c r="L1356" s="13">
        <v>11.283900000000017</v>
      </c>
      <c r="M1356" s="12">
        <f>Table1[[#This Row],[Sales]]*Table1[[#This Row],[Discount]]</f>
        <v>60.180800000000005</v>
      </c>
      <c r="N1356" s="12">
        <v>300.904</v>
      </c>
      <c r="O1356" s="12">
        <f>Table1[[#This Row],[Quantity]]*$N$1</f>
        <v>150</v>
      </c>
      <c r="P1356" s="12" t="str" cm="1">
        <f t="array" ref="P1356">_xlfn.IFS(Table1[[#This Row],[New_Sales]]&gt;=2000,"A",Table1[[#This Row],[New_Sales]]&gt;=1000,"B",Table1[[#This Row],[New_Sales]]&gt;=500,"C",Table1[[#This Row],[New_Sales]]&gt;=100,"D",Table1[[#This Row],[New_Sales]]&lt;100,"E")</f>
        <v>D</v>
      </c>
    </row>
    <row r="1357" spans="1:16">
      <c r="A1357" s="12">
        <v>1356</v>
      </c>
      <c r="B1357" s="12" t="s">
        <v>454</v>
      </c>
      <c r="C1357" s="12" t="s">
        <v>67</v>
      </c>
      <c r="D1357" s="12" t="s">
        <v>105</v>
      </c>
      <c r="E1357" s="12" t="s">
        <v>106</v>
      </c>
      <c r="F1357" s="12" t="s">
        <v>77</v>
      </c>
      <c r="G1357" s="12" t="str">
        <f>VLOOKUP(Table1[[#This Row],[Category]],Code!$C$2:$D$5,2,0)</f>
        <v>O-102</v>
      </c>
      <c r="H1357" s="12" t="s">
        <v>84</v>
      </c>
      <c r="I1357" s="12" t="s">
        <v>322</v>
      </c>
      <c r="J1357" s="12">
        <v>3</v>
      </c>
      <c r="K1357" s="12">
        <v>0.2</v>
      </c>
      <c r="L1357" s="13">
        <v>-44.155200000000022</v>
      </c>
      <c r="M1357" s="12">
        <f>Table1[[#This Row],[Sales]]*Table1[[#This Row],[Discount]]</f>
        <v>44.155200000000008</v>
      </c>
      <c r="N1357" s="12">
        <v>220.77600000000001</v>
      </c>
      <c r="O1357" s="12">
        <f>Table1[[#This Row],[Quantity]]*$N$1</f>
        <v>450</v>
      </c>
      <c r="P1357" s="12" t="str" cm="1">
        <f t="array" ref="P1357">_xlfn.IFS(Table1[[#This Row],[New_Sales]]&gt;=2000,"A",Table1[[#This Row],[New_Sales]]&gt;=1000,"B",Table1[[#This Row],[New_Sales]]&gt;=500,"C",Table1[[#This Row],[New_Sales]]&gt;=100,"D",Table1[[#This Row],[New_Sales]]&lt;100,"E")</f>
        <v>D</v>
      </c>
    </row>
    <row r="1358" spans="1:16">
      <c r="A1358" s="12">
        <v>1357</v>
      </c>
      <c r="B1358" s="12" t="s">
        <v>454</v>
      </c>
      <c r="C1358" s="12" t="s">
        <v>67</v>
      </c>
      <c r="D1358" s="12" t="s">
        <v>105</v>
      </c>
      <c r="E1358" s="12" t="s">
        <v>106</v>
      </c>
      <c r="F1358" s="12" t="s">
        <v>77</v>
      </c>
      <c r="G1358" s="12" t="str">
        <f>VLOOKUP(Table1[[#This Row],[Category]],Code!$C$2:$D$5,2,0)</f>
        <v>O-102</v>
      </c>
      <c r="H1358" s="12" t="s">
        <v>84</v>
      </c>
      <c r="I1358" s="12" t="s">
        <v>1040</v>
      </c>
      <c r="J1358" s="12">
        <v>11</v>
      </c>
      <c r="K1358" s="12">
        <v>0.2</v>
      </c>
      <c r="L1358" s="13">
        <v>-35.178000000000004</v>
      </c>
      <c r="M1358" s="12">
        <f>Table1[[#This Row],[Sales]]*Table1[[#This Row],[Discount]]</f>
        <v>56.284800000000011</v>
      </c>
      <c r="N1358" s="12">
        <v>281.42400000000004</v>
      </c>
      <c r="O1358" s="12">
        <f>Table1[[#This Row],[Quantity]]*$N$1</f>
        <v>1650</v>
      </c>
      <c r="P1358" s="12" t="str" cm="1">
        <f t="array" ref="P1358">_xlfn.IFS(Table1[[#This Row],[New_Sales]]&gt;=2000,"A",Table1[[#This Row],[New_Sales]]&gt;=1000,"B",Table1[[#This Row],[New_Sales]]&gt;=500,"C",Table1[[#This Row],[New_Sales]]&gt;=100,"D",Table1[[#This Row],[New_Sales]]&lt;100,"E")</f>
        <v>B</v>
      </c>
    </row>
    <row r="1359" spans="1:16">
      <c r="A1359" s="12">
        <v>1358</v>
      </c>
      <c r="B1359" s="12" t="s">
        <v>134</v>
      </c>
      <c r="C1359" s="12" t="s">
        <v>67</v>
      </c>
      <c r="D1359" s="12" t="s">
        <v>68</v>
      </c>
      <c r="E1359" s="12" t="s">
        <v>69</v>
      </c>
      <c r="F1359" s="12" t="s">
        <v>77</v>
      </c>
      <c r="G1359" s="12" t="str">
        <f>VLOOKUP(Table1[[#This Row],[Category]],Code!$C$2:$D$5,2,0)</f>
        <v>O-102</v>
      </c>
      <c r="H1359" s="12" t="s">
        <v>100</v>
      </c>
      <c r="I1359" s="12" t="s">
        <v>1084</v>
      </c>
      <c r="J1359" s="12">
        <v>3</v>
      </c>
      <c r="K1359" s="12">
        <v>0</v>
      </c>
      <c r="L1359" s="13">
        <v>36.404399999999995</v>
      </c>
      <c r="M1359" s="12">
        <f>Table1[[#This Row],[Sales]]*Table1[[#This Row],[Discount]]</f>
        <v>0</v>
      </c>
      <c r="N1359" s="12">
        <v>79.14</v>
      </c>
      <c r="O1359" s="12">
        <f>Table1[[#This Row],[Quantity]]*$N$1</f>
        <v>450</v>
      </c>
      <c r="P1359" s="12" t="str" cm="1">
        <f t="array" ref="P1359">_xlfn.IFS(Table1[[#This Row],[New_Sales]]&gt;=2000,"A",Table1[[#This Row],[New_Sales]]&gt;=1000,"B",Table1[[#This Row],[New_Sales]]&gt;=500,"C",Table1[[#This Row],[New_Sales]]&gt;=100,"D",Table1[[#This Row],[New_Sales]]&lt;100,"E")</f>
        <v>D</v>
      </c>
    </row>
    <row r="1360" spans="1:16">
      <c r="A1360" s="12">
        <v>1359</v>
      </c>
      <c r="B1360" s="12" t="s">
        <v>134</v>
      </c>
      <c r="C1360" s="12" t="s">
        <v>67</v>
      </c>
      <c r="D1360" s="12" t="s">
        <v>105</v>
      </c>
      <c r="E1360" s="12" t="s">
        <v>106</v>
      </c>
      <c r="F1360" s="12" t="s">
        <v>70</v>
      </c>
      <c r="G1360" s="12" t="str">
        <f>VLOOKUP(Table1[[#This Row],[Category]],Code!$C$2:$D$5,2,0)</f>
        <v>F-101</v>
      </c>
      <c r="H1360" s="12" t="s">
        <v>86</v>
      </c>
      <c r="I1360" s="12" t="s">
        <v>661</v>
      </c>
      <c r="J1360" s="12">
        <v>1</v>
      </c>
      <c r="K1360" s="12">
        <v>0.6</v>
      </c>
      <c r="L1360" s="13">
        <v>-1.4413</v>
      </c>
      <c r="M1360" s="12">
        <f>Table1[[#This Row],[Sales]]*Table1[[#This Row],[Discount]]</f>
        <v>1.1927999999999999</v>
      </c>
      <c r="N1360" s="12">
        <v>1.988</v>
      </c>
      <c r="O1360" s="12">
        <f>Table1[[#This Row],[Quantity]]*$N$1</f>
        <v>150</v>
      </c>
      <c r="P1360" s="12" t="str" cm="1">
        <f t="array" ref="P1360">_xlfn.IFS(Table1[[#This Row],[New_Sales]]&gt;=2000,"A",Table1[[#This Row],[New_Sales]]&gt;=1000,"B",Table1[[#This Row],[New_Sales]]&gt;=500,"C",Table1[[#This Row],[New_Sales]]&gt;=100,"D",Table1[[#This Row],[New_Sales]]&lt;100,"E")</f>
        <v>D</v>
      </c>
    </row>
    <row r="1361" spans="1:16">
      <c r="A1361" s="12">
        <v>1360</v>
      </c>
      <c r="B1361" s="12" t="s">
        <v>66</v>
      </c>
      <c r="C1361" s="12" t="s">
        <v>67</v>
      </c>
      <c r="D1361" s="12" t="s">
        <v>75</v>
      </c>
      <c r="E1361" s="12" t="s">
        <v>76</v>
      </c>
      <c r="F1361" s="12" t="s">
        <v>70</v>
      </c>
      <c r="G1361" s="12" t="str">
        <f>VLOOKUP(Table1[[#This Row],[Category]],Code!$C$2:$D$5,2,0)</f>
        <v>F-101</v>
      </c>
      <c r="H1361" s="12" t="s">
        <v>72</v>
      </c>
      <c r="I1361" s="12" t="s">
        <v>1085</v>
      </c>
      <c r="J1361" s="12">
        <v>2</v>
      </c>
      <c r="K1361" s="12">
        <v>0.2</v>
      </c>
      <c r="L1361" s="13">
        <v>0</v>
      </c>
      <c r="M1361" s="12">
        <f>Table1[[#This Row],[Sales]]*Table1[[#This Row],[Discount]]</f>
        <v>29.113600000000005</v>
      </c>
      <c r="N1361" s="12">
        <v>145.56800000000001</v>
      </c>
      <c r="O1361" s="12">
        <f>Table1[[#This Row],[Quantity]]*$N$1</f>
        <v>300</v>
      </c>
      <c r="P1361" s="12" t="str" cm="1">
        <f t="array" ref="P1361">_xlfn.IFS(Table1[[#This Row],[New_Sales]]&gt;=2000,"A",Table1[[#This Row],[New_Sales]]&gt;=1000,"B",Table1[[#This Row],[New_Sales]]&gt;=500,"C",Table1[[#This Row],[New_Sales]]&gt;=100,"D",Table1[[#This Row],[New_Sales]]&lt;100,"E")</f>
        <v>D</v>
      </c>
    </row>
    <row r="1362" spans="1:16">
      <c r="A1362" s="12">
        <v>1361</v>
      </c>
      <c r="B1362" s="12" t="s">
        <v>80</v>
      </c>
      <c r="C1362" s="12" t="s">
        <v>74</v>
      </c>
      <c r="D1362" s="12" t="s">
        <v>119</v>
      </c>
      <c r="E1362" s="12" t="s">
        <v>120</v>
      </c>
      <c r="F1362" s="12" t="s">
        <v>77</v>
      </c>
      <c r="G1362" s="12" t="str">
        <f>VLOOKUP(Table1[[#This Row],[Category]],Code!$C$2:$D$5,2,0)</f>
        <v>O-102</v>
      </c>
      <c r="H1362" s="12" t="s">
        <v>88</v>
      </c>
      <c r="I1362" s="12" t="s">
        <v>800</v>
      </c>
      <c r="J1362" s="12">
        <v>7</v>
      </c>
      <c r="K1362" s="12">
        <v>0.2</v>
      </c>
      <c r="L1362" s="13">
        <v>9.2441999999999993</v>
      </c>
      <c r="M1362" s="12">
        <f>Table1[[#This Row],[Sales]]*Table1[[#This Row],[Discount]]</f>
        <v>24.651200000000003</v>
      </c>
      <c r="N1362" s="12">
        <v>123.256</v>
      </c>
      <c r="O1362" s="12">
        <f>Table1[[#This Row],[Quantity]]*$N$1</f>
        <v>1050</v>
      </c>
      <c r="P1362" s="12" t="str" cm="1">
        <f t="array" ref="P1362">_xlfn.IFS(Table1[[#This Row],[New_Sales]]&gt;=2000,"A",Table1[[#This Row],[New_Sales]]&gt;=1000,"B",Table1[[#This Row],[New_Sales]]&gt;=500,"C",Table1[[#This Row],[New_Sales]]&gt;=100,"D",Table1[[#This Row],[New_Sales]]&lt;100,"E")</f>
        <v>B</v>
      </c>
    </row>
    <row r="1363" spans="1:16">
      <c r="A1363" s="12">
        <v>1362</v>
      </c>
      <c r="B1363" s="12" t="s">
        <v>80</v>
      </c>
      <c r="C1363" s="12" t="s">
        <v>74</v>
      </c>
      <c r="D1363" s="12" t="s">
        <v>119</v>
      </c>
      <c r="E1363" s="12" t="s">
        <v>120</v>
      </c>
      <c r="F1363" s="12" t="s">
        <v>77</v>
      </c>
      <c r="G1363" s="12" t="str">
        <f>VLOOKUP(Table1[[#This Row],[Category]],Code!$C$2:$D$5,2,0)</f>
        <v>O-102</v>
      </c>
      <c r="H1363" s="12" t="s">
        <v>100</v>
      </c>
      <c r="I1363" s="12" t="s">
        <v>1086</v>
      </c>
      <c r="J1363" s="12">
        <v>4</v>
      </c>
      <c r="K1363" s="12">
        <v>0.2</v>
      </c>
      <c r="L1363" s="13">
        <v>7.3999999999999995</v>
      </c>
      <c r="M1363" s="12">
        <f>Table1[[#This Row],[Sales]]*Table1[[#This Row],[Discount]]</f>
        <v>4.7360000000000007</v>
      </c>
      <c r="N1363" s="12">
        <v>23.680000000000003</v>
      </c>
      <c r="O1363" s="12">
        <f>Table1[[#This Row],[Quantity]]*$N$1</f>
        <v>600</v>
      </c>
      <c r="P1363" s="12" t="str" cm="1">
        <f t="array" ref="P1363">_xlfn.IFS(Table1[[#This Row],[New_Sales]]&gt;=2000,"A",Table1[[#This Row],[New_Sales]]&gt;=1000,"B",Table1[[#This Row],[New_Sales]]&gt;=500,"C",Table1[[#This Row],[New_Sales]]&gt;=100,"D",Table1[[#This Row],[New_Sales]]&lt;100,"E")</f>
        <v>C</v>
      </c>
    </row>
    <row r="1364" spans="1:16">
      <c r="A1364" s="12">
        <v>1363</v>
      </c>
      <c r="B1364" s="12" t="s">
        <v>80</v>
      </c>
      <c r="C1364" s="12" t="s">
        <v>74</v>
      </c>
      <c r="D1364" s="12" t="s">
        <v>119</v>
      </c>
      <c r="E1364" s="12" t="s">
        <v>120</v>
      </c>
      <c r="F1364" s="12" t="s">
        <v>90</v>
      </c>
      <c r="G1364" s="12" t="str">
        <f>VLOOKUP(Table1[[#This Row],[Category]],Code!$C$2:$D$5,2,0)</f>
        <v>T-103</v>
      </c>
      <c r="H1364" s="12" t="s">
        <v>91</v>
      </c>
      <c r="I1364" s="12" t="s">
        <v>1087</v>
      </c>
      <c r="J1364" s="12">
        <v>4</v>
      </c>
      <c r="K1364" s="12">
        <v>0.4</v>
      </c>
      <c r="L1364" s="13">
        <v>-56.755600000000015</v>
      </c>
      <c r="M1364" s="12">
        <f>Table1[[#This Row],[Sales]]*Table1[[#This Row],[Discount]]</f>
        <v>123.83040000000001</v>
      </c>
      <c r="N1364" s="12">
        <v>309.57600000000002</v>
      </c>
      <c r="O1364" s="12">
        <f>Table1[[#This Row],[Quantity]]*$N$1</f>
        <v>600</v>
      </c>
      <c r="P1364" s="12" t="str" cm="1">
        <f t="array" ref="P1364">_xlfn.IFS(Table1[[#This Row],[New_Sales]]&gt;=2000,"A",Table1[[#This Row],[New_Sales]]&gt;=1000,"B",Table1[[#This Row],[New_Sales]]&gt;=500,"C",Table1[[#This Row],[New_Sales]]&gt;=100,"D",Table1[[#This Row],[New_Sales]]&lt;100,"E")</f>
        <v>C</v>
      </c>
    </row>
    <row r="1365" spans="1:16">
      <c r="A1365" s="12">
        <v>1364</v>
      </c>
      <c r="B1365" s="12" t="s">
        <v>134</v>
      </c>
      <c r="C1365" s="12" t="s">
        <v>74</v>
      </c>
      <c r="D1365" s="12" t="s">
        <v>173</v>
      </c>
      <c r="E1365" s="12" t="s">
        <v>76</v>
      </c>
      <c r="F1365" s="12" t="s">
        <v>77</v>
      </c>
      <c r="G1365" s="12" t="str">
        <f>VLOOKUP(Table1[[#This Row],[Category]],Code!$C$2:$D$5,2,0)</f>
        <v>O-102</v>
      </c>
      <c r="H1365" s="12" t="s">
        <v>93</v>
      </c>
      <c r="I1365" s="12" t="s">
        <v>758</v>
      </c>
      <c r="J1365" s="12">
        <v>14</v>
      </c>
      <c r="K1365" s="12">
        <v>0.7</v>
      </c>
      <c r="L1365" s="13">
        <v>-25.591999999999999</v>
      </c>
      <c r="M1365" s="12">
        <f>Table1[[#This Row],[Sales]]*Table1[[#This Row],[Discount]]</f>
        <v>26.871600000000001</v>
      </c>
      <c r="N1365" s="12">
        <v>38.388000000000005</v>
      </c>
      <c r="O1365" s="12">
        <f>Table1[[#This Row],[Quantity]]*$N$1</f>
        <v>2100</v>
      </c>
      <c r="P1365" s="12" t="str" cm="1">
        <f t="array" ref="P1365">_xlfn.IFS(Table1[[#This Row],[New_Sales]]&gt;=2000,"A",Table1[[#This Row],[New_Sales]]&gt;=1000,"B",Table1[[#This Row],[New_Sales]]&gt;=500,"C",Table1[[#This Row],[New_Sales]]&gt;=100,"D",Table1[[#This Row],[New_Sales]]&lt;100,"E")</f>
        <v>A</v>
      </c>
    </row>
    <row r="1366" spans="1:16">
      <c r="A1366" s="12">
        <v>1365</v>
      </c>
      <c r="B1366" s="12" t="s">
        <v>134</v>
      </c>
      <c r="C1366" s="12" t="s">
        <v>74</v>
      </c>
      <c r="D1366" s="12" t="s">
        <v>173</v>
      </c>
      <c r="E1366" s="12" t="s">
        <v>76</v>
      </c>
      <c r="F1366" s="12" t="s">
        <v>90</v>
      </c>
      <c r="G1366" s="12" t="str">
        <f>VLOOKUP(Table1[[#This Row],[Category]],Code!$C$2:$D$5,2,0)</f>
        <v>T-103</v>
      </c>
      <c r="H1366" s="12" t="s">
        <v>277</v>
      </c>
      <c r="I1366" s="12" t="s">
        <v>1088</v>
      </c>
      <c r="J1366" s="12">
        <v>2</v>
      </c>
      <c r="K1366" s="12">
        <v>0.7</v>
      </c>
      <c r="L1366" s="13">
        <v>-63.995999999999981</v>
      </c>
      <c r="M1366" s="12">
        <f>Table1[[#This Row],[Sales]]*Table1[[#This Row],[Discount]]</f>
        <v>67.195800000000006</v>
      </c>
      <c r="N1366" s="12">
        <v>95.994000000000014</v>
      </c>
      <c r="O1366" s="12">
        <f>Table1[[#This Row],[Quantity]]*$N$1</f>
        <v>300</v>
      </c>
      <c r="P1366" s="12" t="str" cm="1">
        <f t="array" ref="P1366">_xlfn.IFS(Table1[[#This Row],[New_Sales]]&gt;=2000,"A",Table1[[#This Row],[New_Sales]]&gt;=1000,"B",Table1[[#This Row],[New_Sales]]&gt;=500,"C",Table1[[#This Row],[New_Sales]]&gt;=100,"D",Table1[[#This Row],[New_Sales]]&lt;100,"E")</f>
        <v>D</v>
      </c>
    </row>
    <row r="1367" spans="1:16">
      <c r="A1367" s="12">
        <v>1366</v>
      </c>
      <c r="B1367" s="12" t="s">
        <v>134</v>
      </c>
      <c r="C1367" s="12" t="s">
        <v>74</v>
      </c>
      <c r="D1367" s="12" t="s">
        <v>173</v>
      </c>
      <c r="E1367" s="12" t="s">
        <v>76</v>
      </c>
      <c r="F1367" s="12" t="s">
        <v>90</v>
      </c>
      <c r="G1367" s="12" t="str">
        <f>VLOOKUP(Table1[[#This Row],[Category]],Code!$C$2:$D$5,2,0)</f>
        <v>T-103</v>
      </c>
      <c r="H1367" s="12" t="s">
        <v>123</v>
      </c>
      <c r="I1367" s="12" t="s">
        <v>1089</v>
      </c>
      <c r="J1367" s="12">
        <v>6</v>
      </c>
      <c r="K1367" s="12">
        <v>0.2</v>
      </c>
      <c r="L1367" s="13">
        <v>-35.992800000000038</v>
      </c>
      <c r="M1367" s="12">
        <f>Table1[[#This Row],[Sales]]*Table1[[#This Row],[Discount]]</f>
        <v>47.990400000000008</v>
      </c>
      <c r="N1367" s="12">
        <v>239.95200000000003</v>
      </c>
      <c r="O1367" s="12">
        <f>Table1[[#This Row],[Quantity]]*$N$1</f>
        <v>900</v>
      </c>
      <c r="P1367" s="12" t="str" cm="1">
        <f t="array" ref="P1367">_xlfn.IFS(Table1[[#This Row],[New_Sales]]&gt;=2000,"A",Table1[[#This Row],[New_Sales]]&gt;=1000,"B",Table1[[#This Row],[New_Sales]]&gt;=500,"C",Table1[[#This Row],[New_Sales]]&gt;=100,"D",Table1[[#This Row],[New_Sales]]&lt;100,"E")</f>
        <v>C</v>
      </c>
    </row>
    <row r="1368" spans="1:16">
      <c r="A1368" s="12">
        <v>1367</v>
      </c>
      <c r="B1368" s="12" t="s">
        <v>134</v>
      </c>
      <c r="C1368" s="12" t="s">
        <v>74</v>
      </c>
      <c r="D1368" s="12" t="s">
        <v>173</v>
      </c>
      <c r="E1368" s="12" t="s">
        <v>76</v>
      </c>
      <c r="F1368" s="12" t="s">
        <v>90</v>
      </c>
      <c r="G1368" s="12" t="str">
        <f>VLOOKUP(Table1[[#This Row],[Category]],Code!$C$2:$D$5,2,0)</f>
        <v>T-103</v>
      </c>
      <c r="H1368" s="12" t="s">
        <v>91</v>
      </c>
      <c r="I1368" s="12" t="s">
        <v>328</v>
      </c>
      <c r="J1368" s="12">
        <v>2</v>
      </c>
      <c r="K1368" s="12">
        <v>0.2</v>
      </c>
      <c r="L1368" s="13">
        <v>15.118800000000007</v>
      </c>
      <c r="M1368" s="12">
        <f>Table1[[#This Row],[Sales]]*Table1[[#This Row],[Discount]]</f>
        <v>40.316800000000001</v>
      </c>
      <c r="N1368" s="12">
        <v>201.584</v>
      </c>
      <c r="O1368" s="12">
        <f>Table1[[#This Row],[Quantity]]*$N$1</f>
        <v>300</v>
      </c>
      <c r="P1368" s="12" t="str" cm="1">
        <f t="array" ref="P1368">_xlfn.IFS(Table1[[#This Row],[New_Sales]]&gt;=2000,"A",Table1[[#This Row],[New_Sales]]&gt;=1000,"B",Table1[[#This Row],[New_Sales]]&gt;=500,"C",Table1[[#This Row],[New_Sales]]&gt;=100,"D",Table1[[#This Row],[New_Sales]]&lt;100,"E")</f>
        <v>D</v>
      </c>
    </row>
    <row r="1369" spans="1:16">
      <c r="A1369" s="12">
        <v>1368</v>
      </c>
      <c r="B1369" s="12" t="s">
        <v>134</v>
      </c>
      <c r="C1369" s="12" t="s">
        <v>74</v>
      </c>
      <c r="D1369" s="12" t="s">
        <v>173</v>
      </c>
      <c r="E1369" s="12" t="s">
        <v>76</v>
      </c>
      <c r="F1369" s="12" t="s">
        <v>70</v>
      </c>
      <c r="G1369" s="12" t="str">
        <f>VLOOKUP(Table1[[#This Row],[Category]],Code!$C$2:$D$5,2,0)</f>
        <v>F-101</v>
      </c>
      <c r="H1369" s="12" t="s">
        <v>72</v>
      </c>
      <c r="I1369" s="12" t="s">
        <v>424</v>
      </c>
      <c r="J1369" s="12">
        <v>4</v>
      </c>
      <c r="K1369" s="12">
        <v>0.2</v>
      </c>
      <c r="L1369" s="13">
        <v>-146.10960000000014</v>
      </c>
      <c r="M1369" s="12">
        <f>Table1[[#This Row],[Sales]]*Table1[[#This Row],[Discount]]</f>
        <v>179.82720000000003</v>
      </c>
      <c r="N1369" s="12">
        <v>899.13600000000008</v>
      </c>
      <c r="O1369" s="12">
        <f>Table1[[#This Row],[Quantity]]*$N$1</f>
        <v>600</v>
      </c>
      <c r="P1369" s="12" t="str" cm="1">
        <f t="array" ref="P1369">_xlfn.IFS(Table1[[#This Row],[New_Sales]]&gt;=2000,"A",Table1[[#This Row],[New_Sales]]&gt;=1000,"B",Table1[[#This Row],[New_Sales]]&gt;=500,"C",Table1[[#This Row],[New_Sales]]&gt;=100,"D",Table1[[#This Row],[New_Sales]]&lt;100,"E")</f>
        <v>C</v>
      </c>
    </row>
    <row r="1370" spans="1:16">
      <c r="A1370" s="12">
        <v>1369</v>
      </c>
      <c r="B1370" s="12" t="s">
        <v>134</v>
      </c>
      <c r="C1370" s="12" t="s">
        <v>104</v>
      </c>
      <c r="D1370" s="12" t="s">
        <v>75</v>
      </c>
      <c r="E1370" s="12" t="s">
        <v>76</v>
      </c>
      <c r="F1370" s="12" t="s">
        <v>70</v>
      </c>
      <c r="G1370" s="12" t="str">
        <f>VLOOKUP(Table1[[#This Row],[Category]],Code!$C$2:$D$5,2,0)</f>
        <v>F-101</v>
      </c>
      <c r="H1370" s="12" t="s">
        <v>86</v>
      </c>
      <c r="I1370" s="12" t="s">
        <v>412</v>
      </c>
      <c r="J1370" s="12">
        <v>5</v>
      </c>
      <c r="K1370" s="12">
        <v>0</v>
      </c>
      <c r="L1370" s="13">
        <v>62.736999999999995</v>
      </c>
      <c r="M1370" s="12">
        <f>Table1[[#This Row],[Sales]]*Table1[[#This Row],[Discount]]</f>
        <v>0</v>
      </c>
      <c r="N1370" s="12">
        <v>145.9</v>
      </c>
      <c r="O1370" s="12">
        <f>Table1[[#This Row],[Quantity]]*$N$1</f>
        <v>750</v>
      </c>
      <c r="P1370" s="12" t="str" cm="1">
        <f t="array" ref="P1370">_xlfn.IFS(Table1[[#This Row],[New_Sales]]&gt;=2000,"A",Table1[[#This Row],[New_Sales]]&gt;=1000,"B",Table1[[#This Row],[New_Sales]]&gt;=500,"C",Table1[[#This Row],[New_Sales]]&gt;=100,"D",Table1[[#This Row],[New_Sales]]&lt;100,"E")</f>
        <v>C</v>
      </c>
    </row>
    <row r="1371" spans="1:16">
      <c r="A1371" s="12">
        <v>1370</v>
      </c>
      <c r="B1371" s="12" t="s">
        <v>80</v>
      </c>
      <c r="C1371" s="12" t="s">
        <v>67</v>
      </c>
      <c r="D1371" s="12" t="s">
        <v>214</v>
      </c>
      <c r="E1371" s="12" t="s">
        <v>76</v>
      </c>
      <c r="F1371" s="12" t="s">
        <v>70</v>
      </c>
      <c r="G1371" s="12" t="str">
        <f>VLOOKUP(Table1[[#This Row],[Category]],Code!$C$2:$D$5,2,0)</f>
        <v>F-101</v>
      </c>
      <c r="H1371" s="12" t="s">
        <v>71</v>
      </c>
      <c r="I1371" s="12" t="s">
        <v>303</v>
      </c>
      <c r="J1371" s="12">
        <v>7</v>
      </c>
      <c r="K1371" s="12">
        <v>0.7</v>
      </c>
      <c r="L1371" s="13">
        <v>-786.74400000000026</v>
      </c>
      <c r="M1371" s="12">
        <f>Table1[[#This Row],[Sales]]*Table1[[#This Row],[Discount]]</f>
        <v>413.04060000000004</v>
      </c>
      <c r="N1371" s="12">
        <v>590.05800000000011</v>
      </c>
      <c r="O1371" s="12">
        <f>Table1[[#This Row],[Quantity]]*$N$1</f>
        <v>1050</v>
      </c>
      <c r="P1371" s="12" t="str" cm="1">
        <f t="array" ref="P1371">_xlfn.IFS(Table1[[#This Row],[New_Sales]]&gt;=2000,"A",Table1[[#This Row],[New_Sales]]&gt;=1000,"B",Table1[[#This Row],[New_Sales]]&gt;=500,"C",Table1[[#This Row],[New_Sales]]&gt;=100,"D",Table1[[#This Row],[New_Sales]]&lt;100,"E")</f>
        <v>B</v>
      </c>
    </row>
    <row r="1372" spans="1:16">
      <c r="A1372" s="12">
        <v>1371</v>
      </c>
      <c r="B1372" s="12" t="s">
        <v>80</v>
      </c>
      <c r="C1372" s="12" t="s">
        <v>67</v>
      </c>
      <c r="D1372" s="12" t="s">
        <v>214</v>
      </c>
      <c r="E1372" s="12" t="s">
        <v>76</v>
      </c>
      <c r="F1372" s="12" t="s">
        <v>77</v>
      </c>
      <c r="G1372" s="12" t="str">
        <f>VLOOKUP(Table1[[#This Row],[Category]],Code!$C$2:$D$5,2,0)</f>
        <v>O-102</v>
      </c>
      <c r="H1372" s="12" t="s">
        <v>88</v>
      </c>
      <c r="I1372" s="12" t="s">
        <v>762</v>
      </c>
      <c r="J1372" s="12">
        <v>3</v>
      </c>
      <c r="K1372" s="12">
        <v>0.2</v>
      </c>
      <c r="L1372" s="13">
        <v>1.5794999999999986</v>
      </c>
      <c r="M1372" s="12">
        <f>Table1[[#This Row],[Sales]]*Table1[[#This Row],[Discount]]</f>
        <v>2.8079999999999998</v>
      </c>
      <c r="N1372" s="12">
        <v>14.04</v>
      </c>
      <c r="O1372" s="12">
        <f>Table1[[#This Row],[Quantity]]*$N$1</f>
        <v>450</v>
      </c>
      <c r="P1372" s="12" t="str" cm="1">
        <f t="array" ref="P1372">_xlfn.IFS(Table1[[#This Row],[New_Sales]]&gt;=2000,"A",Table1[[#This Row],[New_Sales]]&gt;=1000,"B",Table1[[#This Row],[New_Sales]]&gt;=500,"C",Table1[[#This Row],[New_Sales]]&gt;=100,"D",Table1[[#This Row],[New_Sales]]&lt;100,"E")</f>
        <v>D</v>
      </c>
    </row>
    <row r="1373" spans="1:16">
      <c r="A1373" s="12">
        <v>1372</v>
      </c>
      <c r="B1373" s="12" t="s">
        <v>80</v>
      </c>
      <c r="C1373" s="12" t="s">
        <v>104</v>
      </c>
      <c r="D1373" s="12" t="s">
        <v>836</v>
      </c>
      <c r="E1373" s="12" t="s">
        <v>120</v>
      </c>
      <c r="F1373" s="12" t="s">
        <v>90</v>
      </c>
      <c r="G1373" s="12" t="str">
        <f>VLOOKUP(Table1[[#This Row],[Category]],Code!$C$2:$D$5,2,0)</f>
        <v>T-103</v>
      </c>
      <c r="H1373" s="12" t="s">
        <v>123</v>
      </c>
      <c r="I1373" s="12" t="s">
        <v>1090</v>
      </c>
      <c r="J1373" s="12">
        <v>3</v>
      </c>
      <c r="K1373" s="12">
        <v>0</v>
      </c>
      <c r="L1373" s="13">
        <v>4.9079999999999977</v>
      </c>
      <c r="M1373" s="12">
        <f>Table1[[#This Row],[Sales]]*Table1[[#This Row],[Discount]]</f>
        <v>0</v>
      </c>
      <c r="N1373" s="12">
        <v>49.08</v>
      </c>
      <c r="O1373" s="12">
        <f>Table1[[#This Row],[Quantity]]*$N$1</f>
        <v>450</v>
      </c>
      <c r="P1373" s="12" t="str" cm="1">
        <f t="array" ref="P1373">_xlfn.IFS(Table1[[#This Row],[New_Sales]]&gt;=2000,"A",Table1[[#This Row],[New_Sales]]&gt;=1000,"B",Table1[[#This Row],[New_Sales]]&gt;=500,"C",Table1[[#This Row],[New_Sales]]&gt;=100,"D",Table1[[#This Row],[New_Sales]]&lt;100,"E")</f>
        <v>D</v>
      </c>
    </row>
    <row r="1374" spans="1:16">
      <c r="A1374" s="12">
        <v>1373</v>
      </c>
      <c r="B1374" s="12" t="s">
        <v>66</v>
      </c>
      <c r="C1374" s="12" t="s">
        <v>67</v>
      </c>
      <c r="D1374" s="12" t="s">
        <v>75</v>
      </c>
      <c r="E1374" s="12" t="s">
        <v>76</v>
      </c>
      <c r="F1374" s="12" t="s">
        <v>77</v>
      </c>
      <c r="G1374" s="12" t="str">
        <f>VLOOKUP(Table1[[#This Row],[Category]],Code!$C$2:$D$5,2,0)</f>
        <v>O-102</v>
      </c>
      <c r="H1374" s="12" t="s">
        <v>78</v>
      </c>
      <c r="I1374" s="12" t="s">
        <v>713</v>
      </c>
      <c r="J1374" s="12">
        <v>2</v>
      </c>
      <c r="K1374" s="12">
        <v>0</v>
      </c>
      <c r="L1374" s="13">
        <v>14.8</v>
      </c>
      <c r="M1374" s="12">
        <f>Table1[[#This Row],[Sales]]*Table1[[#This Row],[Discount]]</f>
        <v>0</v>
      </c>
      <c r="N1374" s="12">
        <v>29.6</v>
      </c>
      <c r="O1374" s="12">
        <f>Table1[[#This Row],[Quantity]]*$N$1</f>
        <v>300</v>
      </c>
      <c r="P1374" s="12" t="str" cm="1">
        <f t="array" ref="P1374">_xlfn.IFS(Table1[[#This Row],[New_Sales]]&gt;=2000,"A",Table1[[#This Row],[New_Sales]]&gt;=1000,"B",Table1[[#This Row],[New_Sales]]&gt;=500,"C",Table1[[#This Row],[New_Sales]]&gt;=100,"D",Table1[[#This Row],[New_Sales]]&lt;100,"E")</f>
        <v>D</v>
      </c>
    </row>
    <row r="1375" spans="1:16">
      <c r="A1375" s="12">
        <v>1374</v>
      </c>
      <c r="B1375" s="12" t="s">
        <v>66</v>
      </c>
      <c r="C1375" s="12" t="s">
        <v>67</v>
      </c>
      <c r="D1375" s="12" t="s">
        <v>75</v>
      </c>
      <c r="E1375" s="12" t="s">
        <v>76</v>
      </c>
      <c r="F1375" s="12" t="s">
        <v>77</v>
      </c>
      <c r="G1375" s="12" t="str">
        <f>VLOOKUP(Table1[[#This Row],[Category]],Code!$C$2:$D$5,2,0)</f>
        <v>O-102</v>
      </c>
      <c r="H1375" s="12" t="s">
        <v>93</v>
      </c>
      <c r="I1375" s="12" t="s">
        <v>1091</v>
      </c>
      <c r="J1375" s="12">
        <v>4</v>
      </c>
      <c r="K1375" s="12">
        <v>0.2</v>
      </c>
      <c r="L1375" s="13">
        <v>5.5535999999999994</v>
      </c>
      <c r="M1375" s="12">
        <f>Table1[[#This Row],[Sales]]*Table1[[#This Row],[Discount]]</f>
        <v>3.4176000000000002</v>
      </c>
      <c r="N1375" s="12">
        <v>17.088000000000001</v>
      </c>
      <c r="O1375" s="12">
        <f>Table1[[#This Row],[Quantity]]*$N$1</f>
        <v>600</v>
      </c>
      <c r="P1375" s="12" t="str" cm="1">
        <f t="array" ref="P1375">_xlfn.IFS(Table1[[#This Row],[New_Sales]]&gt;=2000,"A",Table1[[#This Row],[New_Sales]]&gt;=1000,"B",Table1[[#This Row],[New_Sales]]&gt;=500,"C",Table1[[#This Row],[New_Sales]]&gt;=100,"D",Table1[[#This Row],[New_Sales]]&lt;100,"E")</f>
        <v>C</v>
      </c>
    </row>
    <row r="1376" spans="1:16">
      <c r="A1376" s="12">
        <v>1375</v>
      </c>
      <c r="B1376" s="12" t="s">
        <v>80</v>
      </c>
      <c r="C1376" s="12" t="s">
        <v>67</v>
      </c>
      <c r="D1376" s="12" t="s">
        <v>111</v>
      </c>
      <c r="E1376" s="12" t="s">
        <v>76</v>
      </c>
      <c r="F1376" s="12" t="s">
        <v>70</v>
      </c>
      <c r="G1376" s="12" t="str">
        <f>VLOOKUP(Table1[[#This Row],[Category]],Code!$C$2:$D$5,2,0)</f>
        <v>F-101</v>
      </c>
      <c r="H1376" s="12" t="s">
        <v>82</v>
      </c>
      <c r="I1376" s="12" t="s">
        <v>1092</v>
      </c>
      <c r="J1376" s="12">
        <v>5</v>
      </c>
      <c r="K1376" s="12">
        <v>0</v>
      </c>
      <c r="L1376" s="13">
        <v>118.65750000000006</v>
      </c>
      <c r="M1376" s="12">
        <f>Table1[[#This Row],[Sales]]*Table1[[#This Row],[Discount]]</f>
        <v>0</v>
      </c>
      <c r="N1376" s="12">
        <v>912.75</v>
      </c>
      <c r="O1376" s="12">
        <f>Table1[[#This Row],[Quantity]]*$N$1</f>
        <v>750</v>
      </c>
      <c r="P1376" s="12" t="str" cm="1">
        <f t="array" ref="P1376">_xlfn.IFS(Table1[[#This Row],[New_Sales]]&gt;=2000,"A",Table1[[#This Row],[New_Sales]]&gt;=1000,"B",Table1[[#This Row],[New_Sales]]&gt;=500,"C",Table1[[#This Row],[New_Sales]]&gt;=100,"D",Table1[[#This Row],[New_Sales]]&lt;100,"E")</f>
        <v>C</v>
      </c>
    </row>
    <row r="1377" spans="1:16">
      <c r="A1377" s="12">
        <v>1376</v>
      </c>
      <c r="B1377" s="12" t="s">
        <v>66</v>
      </c>
      <c r="C1377" s="12" t="s">
        <v>67</v>
      </c>
      <c r="D1377" s="12" t="s">
        <v>111</v>
      </c>
      <c r="E1377" s="12" t="s">
        <v>76</v>
      </c>
      <c r="F1377" s="12" t="s">
        <v>77</v>
      </c>
      <c r="G1377" s="12" t="str">
        <f>VLOOKUP(Table1[[#This Row],[Category]],Code!$C$2:$D$5,2,0)</f>
        <v>O-102</v>
      </c>
      <c r="H1377" s="12" t="s">
        <v>95</v>
      </c>
      <c r="I1377" s="12" t="s">
        <v>1093</v>
      </c>
      <c r="J1377" s="12">
        <v>3</v>
      </c>
      <c r="K1377" s="12">
        <v>0</v>
      </c>
      <c r="L1377" s="13">
        <v>305.13000000000011</v>
      </c>
      <c r="M1377" s="12">
        <f>Table1[[#This Row],[Sales]]*Table1[[#This Row],[Discount]]</f>
        <v>0</v>
      </c>
      <c r="N1377" s="12">
        <v>1089.75</v>
      </c>
      <c r="O1377" s="12">
        <f>Table1[[#This Row],[Quantity]]*$N$1</f>
        <v>450</v>
      </c>
      <c r="P1377" s="12" t="str" cm="1">
        <f t="array" ref="P1377">_xlfn.IFS(Table1[[#This Row],[New_Sales]]&gt;=2000,"A",Table1[[#This Row],[New_Sales]]&gt;=1000,"B",Table1[[#This Row],[New_Sales]]&gt;=500,"C",Table1[[#This Row],[New_Sales]]&gt;=100,"D",Table1[[#This Row],[New_Sales]]&lt;100,"E")</f>
        <v>D</v>
      </c>
    </row>
    <row r="1378" spans="1:16">
      <c r="A1378" s="12">
        <v>1377</v>
      </c>
      <c r="B1378" s="12" t="s">
        <v>66</v>
      </c>
      <c r="C1378" s="12" t="s">
        <v>67</v>
      </c>
      <c r="D1378" s="12" t="s">
        <v>111</v>
      </c>
      <c r="E1378" s="12" t="s">
        <v>76</v>
      </c>
      <c r="F1378" s="12" t="s">
        <v>77</v>
      </c>
      <c r="G1378" s="12" t="str">
        <f>VLOOKUP(Table1[[#This Row],[Category]],Code!$C$2:$D$5,2,0)</f>
        <v>O-102</v>
      </c>
      <c r="H1378" s="12" t="s">
        <v>100</v>
      </c>
      <c r="I1378" s="12" t="s">
        <v>1094</v>
      </c>
      <c r="J1378" s="12">
        <v>8</v>
      </c>
      <c r="K1378" s="12">
        <v>0</v>
      </c>
      <c r="L1378" s="13">
        <v>219.44159999999999</v>
      </c>
      <c r="M1378" s="12">
        <f>Table1[[#This Row],[Sales]]*Table1[[#This Row],[Discount]]</f>
        <v>0</v>
      </c>
      <c r="N1378" s="12">
        <v>447.84</v>
      </c>
      <c r="O1378" s="12">
        <f>Table1[[#This Row],[Quantity]]*$N$1</f>
        <v>1200</v>
      </c>
      <c r="P1378" s="12" t="str" cm="1">
        <f t="array" ref="P1378">_xlfn.IFS(Table1[[#This Row],[New_Sales]]&gt;=2000,"A",Table1[[#This Row],[New_Sales]]&gt;=1000,"B",Table1[[#This Row],[New_Sales]]&gt;=500,"C",Table1[[#This Row],[New_Sales]]&gt;=100,"D",Table1[[#This Row],[New_Sales]]&lt;100,"E")</f>
        <v>B</v>
      </c>
    </row>
    <row r="1379" spans="1:16">
      <c r="A1379" s="12">
        <v>1378</v>
      </c>
      <c r="B1379" s="12" t="s">
        <v>66</v>
      </c>
      <c r="C1379" s="12" t="s">
        <v>67</v>
      </c>
      <c r="D1379" s="12" t="s">
        <v>111</v>
      </c>
      <c r="E1379" s="12" t="s">
        <v>76</v>
      </c>
      <c r="F1379" s="12" t="s">
        <v>77</v>
      </c>
      <c r="G1379" s="12" t="str">
        <f>VLOOKUP(Table1[[#This Row],[Category]],Code!$C$2:$D$5,2,0)</f>
        <v>O-102</v>
      </c>
      <c r="H1379" s="12" t="s">
        <v>88</v>
      </c>
      <c r="I1379" s="12" t="s">
        <v>1095</v>
      </c>
      <c r="J1379" s="12">
        <v>5</v>
      </c>
      <c r="K1379" s="12">
        <v>0</v>
      </c>
      <c r="L1379" s="13">
        <v>4.2639999999999993</v>
      </c>
      <c r="M1379" s="12">
        <f>Table1[[#This Row],[Sales]]*Table1[[#This Row],[Discount]]</f>
        <v>0</v>
      </c>
      <c r="N1379" s="12">
        <v>16.399999999999999</v>
      </c>
      <c r="O1379" s="12">
        <f>Table1[[#This Row],[Quantity]]*$N$1</f>
        <v>750</v>
      </c>
      <c r="P1379" s="12" t="str" cm="1">
        <f t="array" ref="P1379">_xlfn.IFS(Table1[[#This Row],[New_Sales]]&gt;=2000,"A",Table1[[#This Row],[New_Sales]]&gt;=1000,"B",Table1[[#This Row],[New_Sales]]&gt;=500,"C",Table1[[#This Row],[New_Sales]]&gt;=100,"D",Table1[[#This Row],[New_Sales]]&lt;100,"E")</f>
        <v>C</v>
      </c>
    </row>
    <row r="1380" spans="1:16">
      <c r="A1380" s="12">
        <v>1379</v>
      </c>
      <c r="B1380" s="12" t="s">
        <v>66</v>
      </c>
      <c r="C1380" s="12" t="s">
        <v>67</v>
      </c>
      <c r="D1380" s="12" t="s">
        <v>111</v>
      </c>
      <c r="E1380" s="12" t="s">
        <v>76</v>
      </c>
      <c r="F1380" s="12" t="s">
        <v>90</v>
      </c>
      <c r="G1380" s="12" t="str">
        <f>VLOOKUP(Table1[[#This Row],[Category]],Code!$C$2:$D$5,2,0)</f>
        <v>T-103</v>
      </c>
      <c r="H1380" s="12" t="s">
        <v>91</v>
      </c>
      <c r="I1380" s="12" t="s">
        <v>1096</v>
      </c>
      <c r="J1380" s="12">
        <v>5</v>
      </c>
      <c r="K1380" s="12">
        <v>0.2</v>
      </c>
      <c r="L1380" s="13">
        <v>34.996499999999969</v>
      </c>
      <c r="M1380" s="12">
        <f>Table1[[#This Row],[Sales]]*Table1[[#This Row],[Discount]]</f>
        <v>79.992000000000019</v>
      </c>
      <c r="N1380" s="12">
        <v>399.96000000000004</v>
      </c>
      <c r="O1380" s="12">
        <f>Table1[[#This Row],[Quantity]]*$N$1</f>
        <v>750</v>
      </c>
      <c r="P1380" s="12" t="str" cm="1">
        <f t="array" ref="P1380">_xlfn.IFS(Table1[[#This Row],[New_Sales]]&gt;=2000,"A",Table1[[#This Row],[New_Sales]]&gt;=1000,"B",Table1[[#This Row],[New_Sales]]&gt;=500,"C",Table1[[#This Row],[New_Sales]]&gt;=100,"D",Table1[[#This Row],[New_Sales]]&lt;100,"E")</f>
        <v>C</v>
      </c>
    </row>
    <row r="1381" spans="1:16">
      <c r="A1381" s="12">
        <v>1380</v>
      </c>
      <c r="B1381" s="12" t="s">
        <v>66</v>
      </c>
      <c r="C1381" s="12" t="s">
        <v>67</v>
      </c>
      <c r="D1381" s="12" t="s">
        <v>111</v>
      </c>
      <c r="E1381" s="12" t="s">
        <v>76</v>
      </c>
      <c r="F1381" s="12" t="s">
        <v>77</v>
      </c>
      <c r="G1381" s="12" t="str">
        <f>VLOOKUP(Table1[[#This Row],[Category]],Code!$C$2:$D$5,2,0)</f>
        <v>O-102</v>
      </c>
      <c r="H1381" s="12" t="s">
        <v>84</v>
      </c>
      <c r="I1381" s="12" t="s">
        <v>1097</v>
      </c>
      <c r="J1381" s="12">
        <v>5</v>
      </c>
      <c r="K1381" s="12">
        <v>0</v>
      </c>
      <c r="L1381" s="13">
        <v>7.9449999999999932</v>
      </c>
      <c r="M1381" s="12">
        <f>Table1[[#This Row],[Sales]]*Table1[[#This Row],[Discount]]</f>
        <v>0</v>
      </c>
      <c r="N1381" s="12">
        <v>158.9</v>
      </c>
      <c r="O1381" s="12">
        <f>Table1[[#This Row],[Quantity]]*$N$1</f>
        <v>750</v>
      </c>
      <c r="P1381" s="12" t="str" cm="1">
        <f t="array" ref="P1381">_xlfn.IFS(Table1[[#This Row],[New_Sales]]&gt;=2000,"A",Table1[[#This Row],[New_Sales]]&gt;=1000,"B",Table1[[#This Row],[New_Sales]]&gt;=500,"C",Table1[[#This Row],[New_Sales]]&gt;=100,"D",Table1[[#This Row],[New_Sales]]&lt;100,"E")</f>
        <v>C</v>
      </c>
    </row>
    <row r="1382" spans="1:16">
      <c r="A1382" s="12">
        <v>1381</v>
      </c>
      <c r="B1382" s="12" t="s">
        <v>66</v>
      </c>
      <c r="C1382" s="12" t="s">
        <v>67</v>
      </c>
      <c r="D1382" s="12" t="s">
        <v>111</v>
      </c>
      <c r="E1382" s="12" t="s">
        <v>76</v>
      </c>
      <c r="F1382" s="12" t="s">
        <v>77</v>
      </c>
      <c r="G1382" s="12" t="str">
        <f>VLOOKUP(Table1[[#This Row],[Category]],Code!$C$2:$D$5,2,0)</f>
        <v>O-102</v>
      </c>
      <c r="H1382" s="12" t="s">
        <v>93</v>
      </c>
      <c r="I1382" s="12" t="s">
        <v>204</v>
      </c>
      <c r="J1382" s="12">
        <v>1</v>
      </c>
      <c r="K1382" s="12">
        <v>0.2</v>
      </c>
      <c r="L1382" s="13">
        <v>4.7792000000000003</v>
      </c>
      <c r="M1382" s="12">
        <f>Table1[[#This Row],[Sales]]*Table1[[#This Row],[Discount]]</f>
        <v>2.6368000000000005</v>
      </c>
      <c r="N1382" s="12">
        <v>13.184000000000001</v>
      </c>
      <c r="O1382" s="12">
        <f>Table1[[#This Row],[Quantity]]*$N$1</f>
        <v>150</v>
      </c>
      <c r="P1382" s="12" t="str" cm="1">
        <f t="array" ref="P1382">_xlfn.IFS(Table1[[#This Row],[New_Sales]]&gt;=2000,"A",Table1[[#This Row],[New_Sales]]&gt;=1000,"B",Table1[[#This Row],[New_Sales]]&gt;=500,"C",Table1[[#This Row],[New_Sales]]&gt;=100,"D",Table1[[#This Row],[New_Sales]]&lt;100,"E")</f>
        <v>D</v>
      </c>
    </row>
    <row r="1383" spans="1:16">
      <c r="A1383" s="12">
        <v>1382</v>
      </c>
      <c r="B1383" s="12" t="s">
        <v>80</v>
      </c>
      <c r="C1383" s="12" t="s">
        <v>104</v>
      </c>
      <c r="D1383" s="12" t="s">
        <v>141</v>
      </c>
      <c r="E1383" s="12" t="s">
        <v>106</v>
      </c>
      <c r="F1383" s="12" t="s">
        <v>70</v>
      </c>
      <c r="G1383" s="12" t="str">
        <f>VLOOKUP(Table1[[#This Row],[Category]],Code!$C$2:$D$5,2,0)</f>
        <v>F-101</v>
      </c>
      <c r="H1383" s="12" t="s">
        <v>86</v>
      </c>
      <c r="I1383" s="12" t="s">
        <v>717</v>
      </c>
      <c r="J1383" s="12">
        <v>3</v>
      </c>
      <c r="K1383" s="12">
        <v>0.6</v>
      </c>
      <c r="L1383" s="13">
        <v>-90.24839999999999</v>
      </c>
      <c r="M1383" s="12">
        <f>Table1[[#This Row],[Sales]]*Table1[[#This Row],[Discount]]</f>
        <v>50.371199999999995</v>
      </c>
      <c r="N1383" s="12">
        <v>83.951999999999998</v>
      </c>
      <c r="O1383" s="12">
        <f>Table1[[#This Row],[Quantity]]*$N$1</f>
        <v>450</v>
      </c>
      <c r="P1383" s="12" t="str" cm="1">
        <f t="array" ref="P1383">_xlfn.IFS(Table1[[#This Row],[New_Sales]]&gt;=2000,"A",Table1[[#This Row],[New_Sales]]&gt;=1000,"B",Table1[[#This Row],[New_Sales]]&gt;=500,"C",Table1[[#This Row],[New_Sales]]&gt;=100,"D",Table1[[#This Row],[New_Sales]]&lt;100,"E")</f>
        <v>D</v>
      </c>
    </row>
    <row r="1384" spans="1:16">
      <c r="A1384" s="12">
        <v>1383</v>
      </c>
      <c r="B1384" s="12" t="s">
        <v>454</v>
      </c>
      <c r="C1384" s="12" t="s">
        <v>104</v>
      </c>
      <c r="D1384" s="12" t="s">
        <v>448</v>
      </c>
      <c r="E1384" s="12" t="s">
        <v>69</v>
      </c>
      <c r="F1384" s="12" t="s">
        <v>77</v>
      </c>
      <c r="G1384" s="12" t="str">
        <f>VLOOKUP(Table1[[#This Row],[Category]],Code!$C$2:$D$5,2,0)</f>
        <v>O-102</v>
      </c>
      <c r="H1384" s="12" t="s">
        <v>84</v>
      </c>
      <c r="I1384" s="12" t="s">
        <v>1002</v>
      </c>
      <c r="J1384" s="12">
        <v>1</v>
      </c>
      <c r="K1384" s="12">
        <v>0</v>
      </c>
      <c r="L1384" s="13">
        <v>1.6196000000000055</v>
      </c>
      <c r="M1384" s="12">
        <f>Table1[[#This Row],[Sales]]*Table1[[#This Row],[Discount]]</f>
        <v>0</v>
      </c>
      <c r="N1384" s="12">
        <v>80.98</v>
      </c>
      <c r="O1384" s="12">
        <f>Table1[[#This Row],[Quantity]]*$N$1</f>
        <v>150</v>
      </c>
      <c r="P1384" s="12" t="str" cm="1">
        <f t="array" ref="P1384">_xlfn.IFS(Table1[[#This Row],[New_Sales]]&gt;=2000,"A",Table1[[#This Row],[New_Sales]]&gt;=1000,"B",Table1[[#This Row],[New_Sales]]&gt;=500,"C",Table1[[#This Row],[New_Sales]]&gt;=100,"D",Table1[[#This Row],[New_Sales]]&lt;100,"E")</f>
        <v>D</v>
      </c>
    </row>
    <row r="1385" spans="1:16">
      <c r="A1385" s="12">
        <v>1384</v>
      </c>
      <c r="B1385" s="12" t="s">
        <v>454</v>
      </c>
      <c r="C1385" s="12" t="s">
        <v>104</v>
      </c>
      <c r="D1385" s="12" t="s">
        <v>448</v>
      </c>
      <c r="E1385" s="12" t="s">
        <v>69</v>
      </c>
      <c r="F1385" s="12" t="s">
        <v>77</v>
      </c>
      <c r="G1385" s="12" t="str">
        <f>VLOOKUP(Table1[[#This Row],[Category]],Code!$C$2:$D$5,2,0)</f>
        <v>O-102</v>
      </c>
      <c r="H1385" s="12" t="s">
        <v>100</v>
      </c>
      <c r="I1385" s="12" t="s">
        <v>1098</v>
      </c>
      <c r="J1385" s="12">
        <v>9</v>
      </c>
      <c r="K1385" s="12">
        <v>0</v>
      </c>
      <c r="L1385" s="13">
        <v>170.9316</v>
      </c>
      <c r="M1385" s="12">
        <f>Table1[[#This Row],[Sales]]*Table1[[#This Row],[Discount]]</f>
        <v>0</v>
      </c>
      <c r="N1385" s="12">
        <v>348.84</v>
      </c>
      <c r="O1385" s="12">
        <f>Table1[[#This Row],[Quantity]]*$N$1</f>
        <v>1350</v>
      </c>
      <c r="P1385" s="12" t="str" cm="1">
        <f t="array" ref="P1385">_xlfn.IFS(Table1[[#This Row],[New_Sales]]&gt;=2000,"A",Table1[[#This Row],[New_Sales]]&gt;=1000,"B",Table1[[#This Row],[New_Sales]]&gt;=500,"C",Table1[[#This Row],[New_Sales]]&gt;=100,"D",Table1[[#This Row],[New_Sales]]&lt;100,"E")</f>
        <v>B</v>
      </c>
    </row>
    <row r="1386" spans="1:16">
      <c r="A1386" s="12">
        <v>1385</v>
      </c>
      <c r="B1386" s="12" t="s">
        <v>454</v>
      </c>
      <c r="C1386" s="12" t="s">
        <v>104</v>
      </c>
      <c r="D1386" s="12" t="s">
        <v>448</v>
      </c>
      <c r="E1386" s="12" t="s">
        <v>69</v>
      </c>
      <c r="F1386" s="12" t="s">
        <v>77</v>
      </c>
      <c r="G1386" s="12" t="str">
        <f>VLOOKUP(Table1[[#This Row],[Category]],Code!$C$2:$D$5,2,0)</f>
        <v>O-102</v>
      </c>
      <c r="H1386" s="12" t="s">
        <v>159</v>
      </c>
      <c r="I1386" s="12" t="s">
        <v>1099</v>
      </c>
      <c r="J1386" s="12">
        <v>5</v>
      </c>
      <c r="K1386" s="12">
        <v>0</v>
      </c>
      <c r="L1386" s="13">
        <v>0.18900000000000028</v>
      </c>
      <c r="M1386" s="12">
        <f>Table1[[#This Row],[Sales]]*Table1[[#This Row],[Discount]]</f>
        <v>0</v>
      </c>
      <c r="N1386" s="12">
        <v>9.4499999999999993</v>
      </c>
      <c r="O1386" s="12">
        <f>Table1[[#This Row],[Quantity]]*$N$1</f>
        <v>750</v>
      </c>
      <c r="P1386" s="12" t="str" cm="1">
        <f t="array" ref="P1386">_xlfn.IFS(Table1[[#This Row],[New_Sales]]&gt;=2000,"A",Table1[[#This Row],[New_Sales]]&gt;=1000,"B",Table1[[#This Row],[New_Sales]]&gt;=500,"C",Table1[[#This Row],[New_Sales]]&gt;=100,"D",Table1[[#This Row],[New_Sales]]&lt;100,"E")</f>
        <v>C</v>
      </c>
    </row>
    <row r="1387" spans="1:16">
      <c r="A1387" s="12">
        <v>1386</v>
      </c>
      <c r="B1387" s="12" t="s">
        <v>454</v>
      </c>
      <c r="C1387" s="12" t="s">
        <v>104</v>
      </c>
      <c r="D1387" s="12" t="s">
        <v>448</v>
      </c>
      <c r="E1387" s="12" t="s">
        <v>69</v>
      </c>
      <c r="F1387" s="12" t="s">
        <v>70</v>
      </c>
      <c r="G1387" s="12" t="str">
        <f>VLOOKUP(Table1[[#This Row],[Category]],Code!$C$2:$D$5,2,0)</f>
        <v>F-101</v>
      </c>
      <c r="H1387" s="12" t="s">
        <v>86</v>
      </c>
      <c r="I1387" s="12" t="s">
        <v>1100</v>
      </c>
      <c r="J1387" s="12">
        <v>3</v>
      </c>
      <c r="K1387" s="12">
        <v>0</v>
      </c>
      <c r="L1387" s="13">
        <v>7.1592000000000002</v>
      </c>
      <c r="M1387" s="12">
        <f>Table1[[#This Row],[Sales]]*Table1[[#This Row],[Discount]]</f>
        <v>0</v>
      </c>
      <c r="N1387" s="12">
        <v>18.84</v>
      </c>
      <c r="O1387" s="12">
        <f>Table1[[#This Row],[Quantity]]*$N$1</f>
        <v>450</v>
      </c>
      <c r="P1387" s="12" t="str" cm="1">
        <f t="array" ref="P1387">_xlfn.IFS(Table1[[#This Row],[New_Sales]]&gt;=2000,"A",Table1[[#This Row],[New_Sales]]&gt;=1000,"B",Table1[[#This Row],[New_Sales]]&gt;=500,"C",Table1[[#This Row],[New_Sales]]&gt;=100,"D",Table1[[#This Row],[New_Sales]]&lt;100,"E")</f>
        <v>D</v>
      </c>
    </row>
    <row r="1388" spans="1:16">
      <c r="A1388" s="12">
        <v>1387</v>
      </c>
      <c r="B1388" s="12" t="s">
        <v>454</v>
      </c>
      <c r="C1388" s="12" t="s">
        <v>104</v>
      </c>
      <c r="D1388" s="12" t="s">
        <v>448</v>
      </c>
      <c r="E1388" s="12" t="s">
        <v>69</v>
      </c>
      <c r="F1388" s="12" t="s">
        <v>70</v>
      </c>
      <c r="G1388" s="12" t="str">
        <f>VLOOKUP(Table1[[#This Row],[Category]],Code!$C$2:$D$5,2,0)</f>
        <v>F-101</v>
      </c>
      <c r="H1388" s="12" t="s">
        <v>71</v>
      </c>
      <c r="I1388" s="12" t="s">
        <v>708</v>
      </c>
      <c r="J1388" s="12">
        <v>2</v>
      </c>
      <c r="K1388" s="12">
        <v>0</v>
      </c>
      <c r="L1388" s="13">
        <v>52.795599999999979</v>
      </c>
      <c r="M1388" s="12">
        <f>Table1[[#This Row],[Sales]]*Table1[[#This Row],[Discount]]</f>
        <v>0</v>
      </c>
      <c r="N1388" s="12">
        <v>239.98</v>
      </c>
      <c r="O1388" s="12">
        <f>Table1[[#This Row],[Quantity]]*$N$1</f>
        <v>300</v>
      </c>
      <c r="P1388" s="12" t="str" cm="1">
        <f t="array" ref="P1388">_xlfn.IFS(Table1[[#This Row],[New_Sales]]&gt;=2000,"A",Table1[[#This Row],[New_Sales]]&gt;=1000,"B",Table1[[#This Row],[New_Sales]]&gt;=500,"C",Table1[[#This Row],[New_Sales]]&gt;=100,"D",Table1[[#This Row],[New_Sales]]&lt;100,"E")</f>
        <v>D</v>
      </c>
    </row>
    <row r="1389" spans="1:16">
      <c r="A1389" s="12">
        <v>1388</v>
      </c>
      <c r="B1389" s="12" t="s">
        <v>454</v>
      </c>
      <c r="C1389" s="12" t="s">
        <v>104</v>
      </c>
      <c r="D1389" s="12" t="s">
        <v>448</v>
      </c>
      <c r="E1389" s="12" t="s">
        <v>69</v>
      </c>
      <c r="F1389" s="12" t="s">
        <v>77</v>
      </c>
      <c r="G1389" s="12" t="str">
        <f>VLOOKUP(Table1[[#This Row],[Category]],Code!$C$2:$D$5,2,0)</f>
        <v>O-102</v>
      </c>
      <c r="H1389" s="12" t="s">
        <v>128</v>
      </c>
      <c r="I1389" s="12" t="s">
        <v>1101</v>
      </c>
      <c r="J1389" s="12">
        <v>2</v>
      </c>
      <c r="K1389" s="12">
        <v>0</v>
      </c>
      <c r="L1389" s="13">
        <v>78.941199999999995</v>
      </c>
      <c r="M1389" s="12">
        <f>Table1[[#This Row],[Sales]]*Table1[[#This Row],[Discount]]</f>
        <v>0</v>
      </c>
      <c r="N1389" s="12">
        <v>167.96</v>
      </c>
      <c r="O1389" s="12">
        <f>Table1[[#This Row],[Quantity]]*$N$1</f>
        <v>300</v>
      </c>
      <c r="P1389" s="12" t="str" cm="1">
        <f t="array" ref="P1389">_xlfn.IFS(Table1[[#This Row],[New_Sales]]&gt;=2000,"A",Table1[[#This Row],[New_Sales]]&gt;=1000,"B",Table1[[#This Row],[New_Sales]]&gt;=500,"C",Table1[[#This Row],[New_Sales]]&gt;=100,"D",Table1[[#This Row],[New_Sales]]&lt;100,"E")</f>
        <v>D</v>
      </c>
    </row>
    <row r="1390" spans="1:16">
      <c r="A1390" s="12">
        <v>1389</v>
      </c>
      <c r="B1390" s="12" t="s">
        <v>454</v>
      </c>
      <c r="C1390" s="12" t="s">
        <v>104</v>
      </c>
      <c r="D1390" s="12" t="s">
        <v>448</v>
      </c>
      <c r="E1390" s="12" t="s">
        <v>69</v>
      </c>
      <c r="F1390" s="12" t="s">
        <v>90</v>
      </c>
      <c r="G1390" s="12" t="str">
        <f>VLOOKUP(Table1[[#This Row],[Category]],Code!$C$2:$D$5,2,0)</f>
        <v>T-103</v>
      </c>
      <c r="H1390" s="12" t="s">
        <v>91</v>
      </c>
      <c r="I1390" s="12" t="s">
        <v>259</v>
      </c>
      <c r="J1390" s="12">
        <v>3</v>
      </c>
      <c r="K1390" s="12">
        <v>0</v>
      </c>
      <c r="L1390" s="13">
        <v>28.309500000000007</v>
      </c>
      <c r="M1390" s="12">
        <f>Table1[[#This Row],[Sales]]*Table1[[#This Row],[Discount]]</f>
        <v>0</v>
      </c>
      <c r="N1390" s="12">
        <v>104.85000000000001</v>
      </c>
      <c r="O1390" s="12">
        <f>Table1[[#This Row],[Quantity]]*$N$1</f>
        <v>450</v>
      </c>
      <c r="P1390" s="12" t="str" cm="1">
        <f t="array" ref="P1390">_xlfn.IFS(Table1[[#This Row],[New_Sales]]&gt;=2000,"A",Table1[[#This Row],[New_Sales]]&gt;=1000,"B",Table1[[#This Row],[New_Sales]]&gt;=500,"C",Table1[[#This Row],[New_Sales]]&gt;=100,"D",Table1[[#This Row],[New_Sales]]&lt;100,"E")</f>
        <v>D</v>
      </c>
    </row>
    <row r="1391" spans="1:16">
      <c r="A1391" s="12">
        <v>1390</v>
      </c>
      <c r="B1391" s="12" t="s">
        <v>454</v>
      </c>
      <c r="C1391" s="12" t="s">
        <v>104</v>
      </c>
      <c r="D1391" s="12" t="s">
        <v>448</v>
      </c>
      <c r="E1391" s="12" t="s">
        <v>69</v>
      </c>
      <c r="F1391" s="12" t="s">
        <v>90</v>
      </c>
      <c r="G1391" s="12" t="str">
        <f>VLOOKUP(Table1[[#This Row],[Category]],Code!$C$2:$D$5,2,0)</f>
        <v>T-103</v>
      </c>
      <c r="H1391" s="12" t="s">
        <v>91</v>
      </c>
      <c r="I1391" s="12" t="s">
        <v>422</v>
      </c>
      <c r="J1391" s="12">
        <v>3</v>
      </c>
      <c r="K1391" s="12">
        <v>0</v>
      </c>
      <c r="L1391" s="13">
        <v>126.05580000000002</v>
      </c>
      <c r="M1391" s="12">
        <f>Table1[[#This Row],[Sales]]*Table1[[#This Row],[Discount]]</f>
        <v>0</v>
      </c>
      <c r="N1391" s="12">
        <v>484.83000000000004</v>
      </c>
      <c r="O1391" s="12">
        <f>Table1[[#This Row],[Quantity]]*$N$1</f>
        <v>450</v>
      </c>
      <c r="P1391" s="12" t="str" cm="1">
        <f t="array" ref="P1391">_xlfn.IFS(Table1[[#This Row],[New_Sales]]&gt;=2000,"A",Table1[[#This Row],[New_Sales]]&gt;=1000,"B",Table1[[#This Row],[New_Sales]]&gt;=500,"C",Table1[[#This Row],[New_Sales]]&gt;=100,"D",Table1[[#This Row],[New_Sales]]&lt;100,"E")</f>
        <v>D</v>
      </c>
    </row>
    <row r="1392" spans="1:16">
      <c r="A1392" s="12">
        <v>1391</v>
      </c>
      <c r="B1392" s="12" t="s">
        <v>454</v>
      </c>
      <c r="C1392" s="12" t="s">
        <v>104</v>
      </c>
      <c r="D1392" s="12" t="s">
        <v>448</v>
      </c>
      <c r="E1392" s="12" t="s">
        <v>69</v>
      </c>
      <c r="F1392" s="12" t="s">
        <v>77</v>
      </c>
      <c r="G1392" s="12" t="str">
        <f>VLOOKUP(Table1[[#This Row],[Category]],Code!$C$2:$D$5,2,0)</f>
        <v>O-102</v>
      </c>
      <c r="H1392" s="12" t="s">
        <v>100</v>
      </c>
      <c r="I1392" s="12" t="s">
        <v>580</v>
      </c>
      <c r="J1392" s="12">
        <v>3</v>
      </c>
      <c r="K1392" s="12">
        <v>0</v>
      </c>
      <c r="L1392" s="13">
        <v>60.255300000000005</v>
      </c>
      <c r="M1392" s="12">
        <f>Table1[[#This Row],[Sales]]*Table1[[#This Row],[Discount]]</f>
        <v>0</v>
      </c>
      <c r="N1392" s="12">
        <v>122.97</v>
      </c>
      <c r="O1392" s="12">
        <f>Table1[[#This Row],[Quantity]]*$N$1</f>
        <v>450</v>
      </c>
      <c r="P1392" s="12" t="str" cm="1">
        <f t="array" ref="P1392">_xlfn.IFS(Table1[[#This Row],[New_Sales]]&gt;=2000,"A",Table1[[#This Row],[New_Sales]]&gt;=1000,"B",Table1[[#This Row],[New_Sales]]&gt;=500,"C",Table1[[#This Row],[New_Sales]]&gt;=100,"D",Table1[[#This Row],[New_Sales]]&lt;100,"E")</f>
        <v>D</v>
      </c>
    </row>
    <row r="1393" spans="1:16">
      <c r="A1393" s="12">
        <v>1392</v>
      </c>
      <c r="B1393" s="12" t="s">
        <v>454</v>
      </c>
      <c r="C1393" s="12" t="s">
        <v>104</v>
      </c>
      <c r="D1393" s="12" t="s">
        <v>448</v>
      </c>
      <c r="E1393" s="12" t="s">
        <v>69</v>
      </c>
      <c r="F1393" s="12" t="s">
        <v>77</v>
      </c>
      <c r="G1393" s="12" t="str">
        <f>VLOOKUP(Table1[[#This Row],[Category]],Code!$C$2:$D$5,2,0)</f>
        <v>O-102</v>
      </c>
      <c r="H1393" s="12" t="s">
        <v>84</v>
      </c>
      <c r="I1393" s="12" t="s">
        <v>358</v>
      </c>
      <c r="J1393" s="12">
        <v>3</v>
      </c>
      <c r="K1393" s="12">
        <v>0</v>
      </c>
      <c r="L1393" s="13">
        <v>1.5444000000000031</v>
      </c>
      <c r="M1393" s="12">
        <f>Table1[[#This Row],[Sales]]*Table1[[#This Row],[Discount]]</f>
        <v>0</v>
      </c>
      <c r="N1393" s="12">
        <v>154.44</v>
      </c>
      <c r="O1393" s="12">
        <f>Table1[[#This Row],[Quantity]]*$N$1</f>
        <v>450</v>
      </c>
      <c r="P1393" s="12" t="str" cm="1">
        <f t="array" ref="P1393">_xlfn.IFS(Table1[[#This Row],[New_Sales]]&gt;=2000,"A",Table1[[#This Row],[New_Sales]]&gt;=1000,"B",Table1[[#This Row],[New_Sales]]&gt;=500,"C",Table1[[#This Row],[New_Sales]]&gt;=100,"D",Table1[[#This Row],[New_Sales]]&lt;100,"E")</f>
        <v>D</v>
      </c>
    </row>
    <row r="1394" spans="1:16">
      <c r="A1394" s="12">
        <v>1393</v>
      </c>
      <c r="B1394" s="12" t="s">
        <v>454</v>
      </c>
      <c r="C1394" s="12" t="s">
        <v>104</v>
      </c>
      <c r="D1394" s="12" t="s">
        <v>448</v>
      </c>
      <c r="E1394" s="12" t="s">
        <v>69</v>
      </c>
      <c r="F1394" s="12" t="s">
        <v>77</v>
      </c>
      <c r="G1394" s="12" t="str">
        <f>VLOOKUP(Table1[[#This Row],[Category]],Code!$C$2:$D$5,2,0)</f>
        <v>O-102</v>
      </c>
      <c r="H1394" s="12" t="s">
        <v>100</v>
      </c>
      <c r="I1394" s="12" t="s">
        <v>170</v>
      </c>
      <c r="J1394" s="12">
        <v>7</v>
      </c>
      <c r="K1394" s="12">
        <v>0</v>
      </c>
      <c r="L1394" s="13">
        <v>160.91389999999998</v>
      </c>
      <c r="M1394" s="12">
        <f>Table1[[#This Row],[Sales]]*Table1[[#This Row],[Discount]]</f>
        <v>0</v>
      </c>
      <c r="N1394" s="12">
        <v>342.37</v>
      </c>
      <c r="O1394" s="12">
        <f>Table1[[#This Row],[Quantity]]*$N$1</f>
        <v>1050</v>
      </c>
      <c r="P1394" s="12" t="str" cm="1">
        <f t="array" ref="P1394">_xlfn.IFS(Table1[[#This Row],[New_Sales]]&gt;=2000,"A",Table1[[#This Row],[New_Sales]]&gt;=1000,"B",Table1[[#This Row],[New_Sales]]&gt;=500,"C",Table1[[#This Row],[New_Sales]]&gt;=100,"D",Table1[[#This Row],[New_Sales]]&lt;100,"E")</f>
        <v>B</v>
      </c>
    </row>
    <row r="1395" spans="1:16">
      <c r="A1395" s="12">
        <v>1394</v>
      </c>
      <c r="B1395" s="12" t="s">
        <v>134</v>
      </c>
      <c r="C1395" s="12" t="s">
        <v>74</v>
      </c>
      <c r="D1395" s="12" t="s">
        <v>99</v>
      </c>
      <c r="E1395" s="12" t="s">
        <v>69</v>
      </c>
      <c r="F1395" s="12" t="s">
        <v>77</v>
      </c>
      <c r="G1395" s="12" t="str">
        <f>VLOOKUP(Table1[[#This Row],[Category]],Code!$C$2:$D$5,2,0)</f>
        <v>O-102</v>
      </c>
      <c r="H1395" s="12" t="s">
        <v>88</v>
      </c>
      <c r="I1395" s="12" t="s">
        <v>306</v>
      </c>
      <c r="J1395" s="12">
        <v>3</v>
      </c>
      <c r="K1395" s="12">
        <v>0.2</v>
      </c>
      <c r="L1395" s="13">
        <v>1.5521999999999991</v>
      </c>
      <c r="M1395" s="12">
        <f>Table1[[#This Row],[Sales]]*Table1[[#This Row],[Discount]]</f>
        <v>1.9104000000000001</v>
      </c>
      <c r="N1395" s="12">
        <v>9.5519999999999996</v>
      </c>
      <c r="O1395" s="12">
        <f>Table1[[#This Row],[Quantity]]*$N$1</f>
        <v>450</v>
      </c>
      <c r="P1395" s="12" t="str" cm="1">
        <f t="array" ref="P1395">_xlfn.IFS(Table1[[#This Row],[New_Sales]]&gt;=2000,"A",Table1[[#This Row],[New_Sales]]&gt;=1000,"B",Table1[[#This Row],[New_Sales]]&gt;=500,"C",Table1[[#This Row],[New_Sales]]&gt;=100,"D",Table1[[#This Row],[New_Sales]]&lt;100,"E")</f>
        <v>D</v>
      </c>
    </row>
    <row r="1396" spans="1:16">
      <c r="A1396" s="12">
        <v>1395</v>
      </c>
      <c r="B1396" s="12" t="s">
        <v>80</v>
      </c>
      <c r="C1396" s="12" t="s">
        <v>74</v>
      </c>
      <c r="D1396" s="12" t="s">
        <v>141</v>
      </c>
      <c r="E1396" s="12" t="s">
        <v>106</v>
      </c>
      <c r="F1396" s="12" t="s">
        <v>70</v>
      </c>
      <c r="G1396" s="12" t="str">
        <f>VLOOKUP(Table1[[#This Row],[Category]],Code!$C$2:$D$5,2,0)</f>
        <v>F-101</v>
      </c>
      <c r="H1396" s="12" t="s">
        <v>82</v>
      </c>
      <c r="I1396" s="12" t="s">
        <v>1102</v>
      </c>
      <c r="J1396" s="12">
        <v>5</v>
      </c>
      <c r="K1396" s="12">
        <v>0.5</v>
      </c>
      <c r="L1396" s="13">
        <v>-430.61700000000019</v>
      </c>
      <c r="M1396" s="12">
        <f>Table1[[#This Row],[Sales]]*Table1[[#This Row],[Discount]]</f>
        <v>326.22500000000002</v>
      </c>
      <c r="N1396" s="12">
        <v>652.45000000000005</v>
      </c>
      <c r="O1396" s="12">
        <f>Table1[[#This Row],[Quantity]]*$N$1</f>
        <v>750</v>
      </c>
      <c r="P1396" s="12" t="str" cm="1">
        <f t="array" ref="P1396">_xlfn.IFS(Table1[[#This Row],[New_Sales]]&gt;=2000,"A",Table1[[#This Row],[New_Sales]]&gt;=1000,"B",Table1[[#This Row],[New_Sales]]&gt;=500,"C",Table1[[#This Row],[New_Sales]]&gt;=100,"D",Table1[[#This Row],[New_Sales]]&lt;100,"E")</f>
        <v>C</v>
      </c>
    </row>
    <row r="1397" spans="1:16">
      <c r="A1397" s="12">
        <v>1396</v>
      </c>
      <c r="B1397" s="12" t="s">
        <v>80</v>
      </c>
      <c r="C1397" s="12" t="s">
        <v>74</v>
      </c>
      <c r="D1397" s="12" t="s">
        <v>141</v>
      </c>
      <c r="E1397" s="12" t="s">
        <v>106</v>
      </c>
      <c r="F1397" s="12" t="s">
        <v>70</v>
      </c>
      <c r="G1397" s="12" t="str">
        <f>VLOOKUP(Table1[[#This Row],[Category]],Code!$C$2:$D$5,2,0)</f>
        <v>F-101</v>
      </c>
      <c r="H1397" s="12" t="s">
        <v>82</v>
      </c>
      <c r="I1397" s="12" t="s">
        <v>1103</v>
      </c>
      <c r="J1397" s="12">
        <v>3</v>
      </c>
      <c r="K1397" s="12">
        <v>0.5</v>
      </c>
      <c r="L1397" s="13">
        <v>-42.652799999999999</v>
      </c>
      <c r="M1397" s="12">
        <f>Table1[[#This Row],[Sales]]*Table1[[#This Row],[Discount]]</f>
        <v>33.322499999999998</v>
      </c>
      <c r="N1397" s="12">
        <v>66.644999999999996</v>
      </c>
      <c r="O1397" s="12">
        <f>Table1[[#This Row],[Quantity]]*$N$1</f>
        <v>450</v>
      </c>
      <c r="P1397" s="12" t="str" cm="1">
        <f t="array" ref="P1397">_xlfn.IFS(Table1[[#This Row],[New_Sales]]&gt;=2000,"A",Table1[[#This Row],[New_Sales]]&gt;=1000,"B",Table1[[#This Row],[New_Sales]]&gt;=500,"C",Table1[[#This Row],[New_Sales]]&gt;=100,"D",Table1[[#This Row],[New_Sales]]&lt;100,"E")</f>
        <v>D</v>
      </c>
    </row>
    <row r="1398" spans="1:16">
      <c r="A1398" s="12">
        <v>1397</v>
      </c>
      <c r="B1398" s="12" t="s">
        <v>134</v>
      </c>
      <c r="C1398" s="12" t="s">
        <v>67</v>
      </c>
      <c r="D1398" s="12" t="s">
        <v>158</v>
      </c>
      <c r="E1398" s="12" t="s">
        <v>120</v>
      </c>
      <c r="F1398" s="12" t="s">
        <v>77</v>
      </c>
      <c r="G1398" s="12" t="str">
        <f>VLOOKUP(Table1[[#This Row],[Category]],Code!$C$2:$D$5,2,0)</f>
        <v>O-102</v>
      </c>
      <c r="H1398" s="12" t="s">
        <v>93</v>
      </c>
      <c r="I1398" s="12" t="s">
        <v>1104</v>
      </c>
      <c r="J1398" s="12">
        <v>4</v>
      </c>
      <c r="K1398" s="12">
        <v>0.2</v>
      </c>
      <c r="L1398" s="13">
        <v>6.025599999999999</v>
      </c>
      <c r="M1398" s="12">
        <f>Table1[[#This Row],[Sales]]*Table1[[#This Row],[Discount]]</f>
        <v>3.4432000000000005</v>
      </c>
      <c r="N1398" s="12">
        <v>17.216000000000001</v>
      </c>
      <c r="O1398" s="12">
        <f>Table1[[#This Row],[Quantity]]*$N$1</f>
        <v>600</v>
      </c>
      <c r="P1398" s="12" t="str" cm="1">
        <f t="array" ref="P1398">_xlfn.IFS(Table1[[#This Row],[New_Sales]]&gt;=2000,"A",Table1[[#This Row],[New_Sales]]&gt;=1000,"B",Table1[[#This Row],[New_Sales]]&gt;=500,"C",Table1[[#This Row],[New_Sales]]&gt;=100,"D",Table1[[#This Row],[New_Sales]]&lt;100,"E")</f>
        <v>C</v>
      </c>
    </row>
    <row r="1399" spans="1:16">
      <c r="A1399" s="12">
        <v>1398</v>
      </c>
      <c r="B1399" s="12" t="s">
        <v>134</v>
      </c>
      <c r="C1399" s="12" t="s">
        <v>67</v>
      </c>
      <c r="D1399" s="12" t="s">
        <v>158</v>
      </c>
      <c r="E1399" s="12" t="s">
        <v>120</v>
      </c>
      <c r="F1399" s="12" t="s">
        <v>77</v>
      </c>
      <c r="G1399" s="12" t="str">
        <f>VLOOKUP(Table1[[#This Row],[Category]],Code!$C$2:$D$5,2,0)</f>
        <v>O-102</v>
      </c>
      <c r="H1399" s="12" t="s">
        <v>100</v>
      </c>
      <c r="I1399" s="12" t="s">
        <v>743</v>
      </c>
      <c r="J1399" s="12">
        <v>2</v>
      </c>
      <c r="K1399" s="12">
        <v>0</v>
      </c>
      <c r="L1399" s="13">
        <v>5.6644000000000005</v>
      </c>
      <c r="M1399" s="12">
        <f>Table1[[#This Row],[Sales]]*Table1[[#This Row],[Discount]]</f>
        <v>0</v>
      </c>
      <c r="N1399" s="12">
        <v>11.56</v>
      </c>
      <c r="O1399" s="12">
        <f>Table1[[#This Row],[Quantity]]*$N$1</f>
        <v>300</v>
      </c>
      <c r="P1399" s="12" t="str" cm="1">
        <f t="array" ref="P1399">_xlfn.IFS(Table1[[#This Row],[New_Sales]]&gt;=2000,"A",Table1[[#This Row],[New_Sales]]&gt;=1000,"B",Table1[[#This Row],[New_Sales]]&gt;=500,"C",Table1[[#This Row],[New_Sales]]&gt;=100,"D",Table1[[#This Row],[New_Sales]]&lt;100,"E")</f>
        <v>D</v>
      </c>
    </row>
    <row r="1400" spans="1:16">
      <c r="A1400" s="12">
        <v>1399</v>
      </c>
      <c r="B1400" s="12" t="s">
        <v>134</v>
      </c>
      <c r="C1400" s="12" t="s">
        <v>67</v>
      </c>
      <c r="D1400" s="12" t="s">
        <v>158</v>
      </c>
      <c r="E1400" s="12" t="s">
        <v>120</v>
      </c>
      <c r="F1400" s="12" t="s">
        <v>90</v>
      </c>
      <c r="G1400" s="12" t="str">
        <f>VLOOKUP(Table1[[#This Row],[Category]],Code!$C$2:$D$5,2,0)</f>
        <v>T-103</v>
      </c>
      <c r="H1400" s="12" t="s">
        <v>123</v>
      </c>
      <c r="I1400" s="12" t="s">
        <v>301</v>
      </c>
      <c r="J1400" s="12">
        <v>4</v>
      </c>
      <c r="K1400" s="12">
        <v>0</v>
      </c>
      <c r="L1400" s="13">
        <v>11.492000000000004</v>
      </c>
      <c r="M1400" s="12">
        <f>Table1[[#This Row],[Sales]]*Table1[[#This Row],[Discount]]</f>
        <v>0</v>
      </c>
      <c r="N1400" s="12">
        <v>88.4</v>
      </c>
      <c r="O1400" s="12">
        <f>Table1[[#This Row],[Quantity]]*$N$1</f>
        <v>600</v>
      </c>
      <c r="P1400" s="12" t="str" cm="1">
        <f t="array" ref="P1400">_xlfn.IFS(Table1[[#This Row],[New_Sales]]&gt;=2000,"A",Table1[[#This Row],[New_Sales]]&gt;=1000,"B",Table1[[#This Row],[New_Sales]]&gt;=500,"C",Table1[[#This Row],[New_Sales]]&gt;=100,"D",Table1[[#This Row],[New_Sales]]&lt;100,"E")</f>
        <v>C</v>
      </c>
    </row>
    <row r="1401" spans="1:16">
      <c r="A1401" s="12">
        <v>1400</v>
      </c>
      <c r="B1401" s="12" t="s">
        <v>134</v>
      </c>
      <c r="C1401" s="12" t="s">
        <v>67</v>
      </c>
      <c r="D1401" s="12" t="s">
        <v>158</v>
      </c>
      <c r="E1401" s="12" t="s">
        <v>120</v>
      </c>
      <c r="F1401" s="12" t="s">
        <v>77</v>
      </c>
      <c r="G1401" s="12" t="str">
        <f>VLOOKUP(Table1[[#This Row],[Category]],Code!$C$2:$D$5,2,0)</f>
        <v>O-102</v>
      </c>
      <c r="H1401" s="12" t="s">
        <v>100</v>
      </c>
      <c r="I1401" s="12" t="s">
        <v>1105</v>
      </c>
      <c r="J1401" s="12">
        <v>1</v>
      </c>
      <c r="K1401" s="12">
        <v>0</v>
      </c>
      <c r="L1401" s="13">
        <v>3.1104000000000003</v>
      </c>
      <c r="M1401" s="12">
        <f>Table1[[#This Row],[Sales]]*Table1[[#This Row],[Discount]]</f>
        <v>0</v>
      </c>
      <c r="N1401" s="12">
        <v>6.48</v>
      </c>
      <c r="O1401" s="12">
        <f>Table1[[#This Row],[Quantity]]*$N$1</f>
        <v>150</v>
      </c>
      <c r="P1401" s="12" t="str" cm="1">
        <f t="array" ref="P1401">_xlfn.IFS(Table1[[#This Row],[New_Sales]]&gt;=2000,"A",Table1[[#This Row],[New_Sales]]&gt;=1000,"B",Table1[[#This Row],[New_Sales]]&gt;=500,"C",Table1[[#This Row],[New_Sales]]&gt;=100,"D",Table1[[#This Row],[New_Sales]]&lt;100,"E")</f>
        <v>D</v>
      </c>
    </row>
    <row r="1402" spans="1:16">
      <c r="A1402" s="12">
        <v>1401</v>
      </c>
      <c r="B1402" s="12" t="s">
        <v>80</v>
      </c>
      <c r="C1402" s="12" t="s">
        <v>104</v>
      </c>
      <c r="D1402" s="12" t="s">
        <v>176</v>
      </c>
      <c r="E1402" s="12" t="s">
        <v>69</v>
      </c>
      <c r="F1402" s="12" t="s">
        <v>90</v>
      </c>
      <c r="G1402" s="12" t="str">
        <f>VLOOKUP(Table1[[#This Row],[Category]],Code!$C$2:$D$5,2,0)</f>
        <v>T-103</v>
      </c>
      <c r="H1402" s="12" t="s">
        <v>91</v>
      </c>
      <c r="I1402" s="12" t="s">
        <v>152</v>
      </c>
      <c r="J1402" s="12">
        <v>2</v>
      </c>
      <c r="K1402" s="12">
        <v>0</v>
      </c>
      <c r="L1402" s="13">
        <v>6.104000000000001</v>
      </c>
      <c r="M1402" s="12">
        <f>Table1[[#This Row],[Sales]]*Table1[[#This Row],[Discount]]</f>
        <v>0</v>
      </c>
      <c r="N1402" s="12">
        <v>21.8</v>
      </c>
      <c r="O1402" s="12">
        <f>Table1[[#This Row],[Quantity]]*$N$1</f>
        <v>300</v>
      </c>
      <c r="P1402" s="12" t="str" cm="1">
        <f t="array" ref="P1402">_xlfn.IFS(Table1[[#This Row],[New_Sales]]&gt;=2000,"A",Table1[[#This Row],[New_Sales]]&gt;=1000,"B",Table1[[#This Row],[New_Sales]]&gt;=500,"C",Table1[[#This Row],[New_Sales]]&gt;=100,"D",Table1[[#This Row],[New_Sales]]&lt;100,"E")</f>
        <v>D</v>
      </c>
    </row>
    <row r="1403" spans="1:16">
      <c r="A1403" s="12">
        <v>1402</v>
      </c>
      <c r="B1403" s="12" t="s">
        <v>80</v>
      </c>
      <c r="C1403" s="12" t="s">
        <v>104</v>
      </c>
      <c r="D1403" s="12" t="s">
        <v>176</v>
      </c>
      <c r="E1403" s="12" t="s">
        <v>69</v>
      </c>
      <c r="F1403" s="12" t="s">
        <v>77</v>
      </c>
      <c r="G1403" s="12" t="str">
        <f>VLOOKUP(Table1[[#This Row],[Category]],Code!$C$2:$D$5,2,0)</f>
        <v>O-102</v>
      </c>
      <c r="H1403" s="12" t="s">
        <v>128</v>
      </c>
      <c r="I1403" s="12" t="s">
        <v>689</v>
      </c>
      <c r="J1403" s="12">
        <v>3</v>
      </c>
      <c r="K1403" s="12">
        <v>0</v>
      </c>
      <c r="L1403" s="13">
        <v>118.34129999999999</v>
      </c>
      <c r="M1403" s="12">
        <f>Table1[[#This Row],[Sales]]*Table1[[#This Row],[Discount]]</f>
        <v>0</v>
      </c>
      <c r="N1403" s="12">
        <v>251.79000000000002</v>
      </c>
      <c r="O1403" s="12">
        <f>Table1[[#This Row],[Quantity]]*$N$1</f>
        <v>450</v>
      </c>
      <c r="P1403" s="12" t="str" cm="1">
        <f t="array" ref="P1403">_xlfn.IFS(Table1[[#This Row],[New_Sales]]&gt;=2000,"A",Table1[[#This Row],[New_Sales]]&gt;=1000,"B",Table1[[#This Row],[New_Sales]]&gt;=500,"C",Table1[[#This Row],[New_Sales]]&gt;=100,"D",Table1[[#This Row],[New_Sales]]&lt;100,"E")</f>
        <v>D</v>
      </c>
    </row>
    <row r="1404" spans="1:16">
      <c r="A1404" s="12">
        <v>1403</v>
      </c>
      <c r="B1404" s="12" t="s">
        <v>80</v>
      </c>
      <c r="C1404" s="12" t="s">
        <v>104</v>
      </c>
      <c r="D1404" s="12" t="s">
        <v>226</v>
      </c>
      <c r="E1404" s="12" t="s">
        <v>120</v>
      </c>
      <c r="F1404" s="12" t="s">
        <v>70</v>
      </c>
      <c r="G1404" s="12" t="str">
        <f>VLOOKUP(Table1[[#This Row],[Category]],Code!$C$2:$D$5,2,0)</f>
        <v>F-101</v>
      </c>
      <c r="H1404" s="12" t="s">
        <v>82</v>
      </c>
      <c r="I1404" s="12" t="s">
        <v>1106</v>
      </c>
      <c r="J1404" s="12">
        <v>2</v>
      </c>
      <c r="K1404" s="12">
        <v>0.4</v>
      </c>
      <c r="L1404" s="13">
        <v>-58.133199999999988</v>
      </c>
      <c r="M1404" s="12">
        <f>Table1[[#This Row],[Sales]]*Table1[[#This Row],[Discount]]</f>
        <v>82.070400000000006</v>
      </c>
      <c r="N1404" s="12">
        <v>205.17599999999999</v>
      </c>
      <c r="O1404" s="12">
        <f>Table1[[#This Row],[Quantity]]*$N$1</f>
        <v>300</v>
      </c>
      <c r="P1404" s="12" t="str" cm="1">
        <f t="array" ref="P1404">_xlfn.IFS(Table1[[#This Row],[New_Sales]]&gt;=2000,"A",Table1[[#This Row],[New_Sales]]&gt;=1000,"B",Table1[[#This Row],[New_Sales]]&gt;=500,"C",Table1[[#This Row],[New_Sales]]&gt;=100,"D",Table1[[#This Row],[New_Sales]]&lt;100,"E")</f>
        <v>D</v>
      </c>
    </row>
    <row r="1405" spans="1:16">
      <c r="A1405" s="12">
        <v>1404</v>
      </c>
      <c r="B1405" s="12" t="s">
        <v>80</v>
      </c>
      <c r="C1405" s="12" t="s">
        <v>104</v>
      </c>
      <c r="D1405" s="12" t="s">
        <v>226</v>
      </c>
      <c r="E1405" s="12" t="s">
        <v>120</v>
      </c>
      <c r="F1405" s="12" t="s">
        <v>77</v>
      </c>
      <c r="G1405" s="12" t="str">
        <f>VLOOKUP(Table1[[#This Row],[Category]],Code!$C$2:$D$5,2,0)</f>
        <v>O-102</v>
      </c>
      <c r="H1405" s="12" t="s">
        <v>100</v>
      </c>
      <c r="I1405" s="12" t="s">
        <v>1107</v>
      </c>
      <c r="J1405" s="12">
        <v>5</v>
      </c>
      <c r="K1405" s="12">
        <v>0.2</v>
      </c>
      <c r="L1405" s="13">
        <v>146.79</v>
      </c>
      <c r="M1405" s="12">
        <f>Table1[[#This Row],[Sales]]*Table1[[#This Row],[Discount]]</f>
        <v>83.88</v>
      </c>
      <c r="N1405" s="12">
        <v>419.4</v>
      </c>
      <c r="O1405" s="12">
        <f>Table1[[#This Row],[Quantity]]*$N$1</f>
        <v>750</v>
      </c>
      <c r="P1405" s="12" t="str" cm="1">
        <f t="array" ref="P1405">_xlfn.IFS(Table1[[#This Row],[New_Sales]]&gt;=2000,"A",Table1[[#This Row],[New_Sales]]&gt;=1000,"B",Table1[[#This Row],[New_Sales]]&gt;=500,"C",Table1[[#This Row],[New_Sales]]&gt;=100,"D",Table1[[#This Row],[New_Sales]]&lt;100,"E")</f>
        <v>C</v>
      </c>
    </row>
    <row r="1406" spans="1:16">
      <c r="A1406" s="12">
        <v>1405</v>
      </c>
      <c r="B1406" s="12" t="s">
        <v>134</v>
      </c>
      <c r="C1406" s="12" t="s">
        <v>104</v>
      </c>
      <c r="D1406" s="12" t="s">
        <v>119</v>
      </c>
      <c r="E1406" s="12" t="s">
        <v>120</v>
      </c>
      <c r="F1406" s="12" t="s">
        <v>77</v>
      </c>
      <c r="G1406" s="12" t="str">
        <f>VLOOKUP(Table1[[#This Row],[Category]],Code!$C$2:$D$5,2,0)</f>
        <v>O-102</v>
      </c>
      <c r="H1406" s="12" t="s">
        <v>251</v>
      </c>
      <c r="I1406" s="12" t="s">
        <v>639</v>
      </c>
      <c r="J1406" s="12">
        <v>1</v>
      </c>
      <c r="K1406" s="12">
        <v>0.2</v>
      </c>
      <c r="L1406" s="13">
        <v>-2.1896000000000004</v>
      </c>
      <c r="M1406" s="12">
        <f>Table1[[#This Row],[Sales]]*Table1[[#This Row],[Discount]]</f>
        <v>2.0608000000000004</v>
      </c>
      <c r="N1406" s="12">
        <v>10.304000000000002</v>
      </c>
      <c r="O1406" s="12">
        <f>Table1[[#This Row],[Quantity]]*$N$1</f>
        <v>150</v>
      </c>
      <c r="P1406" s="12" t="str" cm="1">
        <f t="array" ref="P1406">_xlfn.IFS(Table1[[#This Row],[New_Sales]]&gt;=2000,"A",Table1[[#This Row],[New_Sales]]&gt;=1000,"B",Table1[[#This Row],[New_Sales]]&gt;=500,"C",Table1[[#This Row],[New_Sales]]&gt;=100,"D",Table1[[#This Row],[New_Sales]]&lt;100,"E")</f>
        <v>D</v>
      </c>
    </row>
    <row r="1407" spans="1:16">
      <c r="A1407" s="12">
        <v>1406</v>
      </c>
      <c r="B1407" s="12" t="s">
        <v>134</v>
      </c>
      <c r="C1407" s="12" t="s">
        <v>104</v>
      </c>
      <c r="D1407" s="12" t="s">
        <v>119</v>
      </c>
      <c r="E1407" s="12" t="s">
        <v>120</v>
      </c>
      <c r="F1407" s="12" t="s">
        <v>70</v>
      </c>
      <c r="G1407" s="12" t="str">
        <f>VLOOKUP(Table1[[#This Row],[Category]],Code!$C$2:$D$5,2,0)</f>
        <v>F-101</v>
      </c>
      <c r="H1407" s="12" t="s">
        <v>82</v>
      </c>
      <c r="I1407" s="12" t="s">
        <v>969</v>
      </c>
      <c r="J1407" s="12">
        <v>3</v>
      </c>
      <c r="K1407" s="12">
        <v>0.4</v>
      </c>
      <c r="L1407" s="13">
        <v>-36.11160000000001</v>
      </c>
      <c r="M1407" s="12">
        <f>Table1[[#This Row],[Sales]]*Table1[[#This Row],[Discount]]</f>
        <v>61.905600000000007</v>
      </c>
      <c r="N1407" s="12">
        <v>154.76400000000001</v>
      </c>
      <c r="O1407" s="12">
        <f>Table1[[#This Row],[Quantity]]*$N$1</f>
        <v>450</v>
      </c>
      <c r="P1407" s="12" t="str" cm="1">
        <f t="array" ref="P1407">_xlfn.IFS(Table1[[#This Row],[New_Sales]]&gt;=2000,"A",Table1[[#This Row],[New_Sales]]&gt;=1000,"B",Table1[[#This Row],[New_Sales]]&gt;=500,"C",Table1[[#This Row],[New_Sales]]&gt;=100,"D",Table1[[#This Row],[New_Sales]]&lt;100,"E")</f>
        <v>D</v>
      </c>
    </row>
    <row r="1408" spans="1:16">
      <c r="A1408" s="12">
        <v>1407</v>
      </c>
      <c r="B1408" s="12" t="s">
        <v>134</v>
      </c>
      <c r="C1408" s="12" t="s">
        <v>104</v>
      </c>
      <c r="D1408" s="12" t="s">
        <v>119</v>
      </c>
      <c r="E1408" s="12" t="s">
        <v>120</v>
      </c>
      <c r="F1408" s="12" t="s">
        <v>90</v>
      </c>
      <c r="G1408" s="12" t="str">
        <f>VLOOKUP(Table1[[#This Row],[Category]],Code!$C$2:$D$5,2,0)</f>
        <v>T-103</v>
      </c>
      <c r="H1408" s="12" t="s">
        <v>123</v>
      </c>
      <c r="I1408" s="12" t="s">
        <v>294</v>
      </c>
      <c r="J1408" s="12">
        <v>2</v>
      </c>
      <c r="K1408" s="12">
        <v>0.2</v>
      </c>
      <c r="L1408" s="13">
        <v>21.896999999999991</v>
      </c>
      <c r="M1408" s="12">
        <f>Table1[[#This Row],[Sales]]*Table1[[#This Row],[Discount]]</f>
        <v>23.3568</v>
      </c>
      <c r="N1408" s="12">
        <v>116.78399999999999</v>
      </c>
      <c r="O1408" s="12">
        <f>Table1[[#This Row],[Quantity]]*$N$1</f>
        <v>300</v>
      </c>
      <c r="P1408" s="12" t="str" cm="1">
        <f t="array" ref="P1408">_xlfn.IFS(Table1[[#This Row],[New_Sales]]&gt;=2000,"A",Table1[[#This Row],[New_Sales]]&gt;=1000,"B",Table1[[#This Row],[New_Sales]]&gt;=500,"C",Table1[[#This Row],[New_Sales]]&gt;=100,"D",Table1[[#This Row],[New_Sales]]&lt;100,"E")</f>
        <v>D</v>
      </c>
    </row>
    <row r="1409" spans="1:16">
      <c r="A1409" s="12">
        <v>1408</v>
      </c>
      <c r="B1409" s="12" t="s">
        <v>80</v>
      </c>
      <c r="C1409" s="12" t="s">
        <v>67</v>
      </c>
      <c r="D1409" s="12" t="s">
        <v>158</v>
      </c>
      <c r="E1409" s="12" t="s">
        <v>120</v>
      </c>
      <c r="F1409" s="12" t="s">
        <v>77</v>
      </c>
      <c r="G1409" s="12" t="str">
        <f>VLOOKUP(Table1[[#This Row],[Category]],Code!$C$2:$D$5,2,0)</f>
        <v>O-102</v>
      </c>
      <c r="H1409" s="12" t="s">
        <v>88</v>
      </c>
      <c r="I1409" s="12" t="s">
        <v>1108</v>
      </c>
      <c r="J1409" s="12">
        <v>2</v>
      </c>
      <c r="K1409" s="12">
        <v>0</v>
      </c>
      <c r="L1409" s="13">
        <v>19.6248</v>
      </c>
      <c r="M1409" s="12">
        <f>Table1[[#This Row],[Sales]]*Table1[[#This Row],[Discount]]</f>
        <v>0</v>
      </c>
      <c r="N1409" s="12">
        <v>75.48</v>
      </c>
      <c r="O1409" s="12">
        <f>Table1[[#This Row],[Quantity]]*$N$1</f>
        <v>300</v>
      </c>
      <c r="P1409" s="12" t="str" cm="1">
        <f t="array" ref="P1409">_xlfn.IFS(Table1[[#This Row],[New_Sales]]&gt;=2000,"A",Table1[[#This Row],[New_Sales]]&gt;=1000,"B",Table1[[#This Row],[New_Sales]]&gt;=500,"C",Table1[[#This Row],[New_Sales]]&gt;=100,"D",Table1[[#This Row],[New_Sales]]&lt;100,"E")</f>
        <v>D</v>
      </c>
    </row>
    <row r="1410" spans="1:16">
      <c r="A1410" s="12">
        <v>1409</v>
      </c>
      <c r="B1410" s="12" t="s">
        <v>80</v>
      </c>
      <c r="C1410" s="12" t="s">
        <v>67</v>
      </c>
      <c r="D1410" s="12" t="s">
        <v>158</v>
      </c>
      <c r="E1410" s="12" t="s">
        <v>120</v>
      </c>
      <c r="F1410" s="12" t="s">
        <v>70</v>
      </c>
      <c r="G1410" s="12" t="str">
        <f>VLOOKUP(Table1[[#This Row],[Category]],Code!$C$2:$D$5,2,0)</f>
        <v>F-101</v>
      </c>
      <c r="H1410" s="12" t="s">
        <v>86</v>
      </c>
      <c r="I1410" s="12" t="s">
        <v>421</v>
      </c>
      <c r="J1410" s="12">
        <v>2</v>
      </c>
      <c r="K1410" s="12">
        <v>0</v>
      </c>
      <c r="L1410" s="13">
        <v>9.9949999999999974</v>
      </c>
      <c r="M1410" s="12">
        <f>Table1[[#This Row],[Sales]]*Table1[[#This Row],[Discount]]</f>
        <v>0</v>
      </c>
      <c r="N1410" s="12">
        <v>39.979999999999997</v>
      </c>
      <c r="O1410" s="12">
        <f>Table1[[#This Row],[Quantity]]*$N$1</f>
        <v>300</v>
      </c>
      <c r="P1410" s="12" t="str" cm="1">
        <f t="array" ref="P1410">_xlfn.IFS(Table1[[#This Row],[New_Sales]]&gt;=2000,"A",Table1[[#This Row],[New_Sales]]&gt;=1000,"B",Table1[[#This Row],[New_Sales]]&gt;=500,"C",Table1[[#This Row],[New_Sales]]&gt;=100,"D",Table1[[#This Row],[New_Sales]]&lt;100,"E")</f>
        <v>D</v>
      </c>
    </row>
    <row r="1411" spans="1:16">
      <c r="A1411" s="12">
        <v>1410</v>
      </c>
      <c r="B1411" s="12" t="s">
        <v>80</v>
      </c>
      <c r="C1411" s="12" t="s">
        <v>67</v>
      </c>
      <c r="D1411" s="12" t="s">
        <v>173</v>
      </c>
      <c r="E1411" s="12" t="s">
        <v>76</v>
      </c>
      <c r="F1411" s="12" t="s">
        <v>70</v>
      </c>
      <c r="G1411" s="12" t="str">
        <f>VLOOKUP(Table1[[#This Row],[Category]],Code!$C$2:$D$5,2,0)</f>
        <v>F-101</v>
      </c>
      <c r="H1411" s="12" t="s">
        <v>82</v>
      </c>
      <c r="I1411" s="12" t="s">
        <v>871</v>
      </c>
      <c r="J1411" s="12">
        <v>3</v>
      </c>
      <c r="K1411" s="12">
        <v>0.5</v>
      </c>
      <c r="L1411" s="13">
        <v>-204.44580000000005</v>
      </c>
      <c r="M1411" s="12">
        <f>Table1[[#This Row],[Sales]]*Table1[[#This Row],[Discount]]</f>
        <v>196.58250000000001</v>
      </c>
      <c r="N1411" s="12">
        <v>393.16500000000002</v>
      </c>
      <c r="O1411" s="12">
        <f>Table1[[#This Row],[Quantity]]*$N$1</f>
        <v>450</v>
      </c>
      <c r="P1411" s="12" t="str" cm="1">
        <f t="array" ref="P1411">_xlfn.IFS(Table1[[#This Row],[New_Sales]]&gt;=2000,"A",Table1[[#This Row],[New_Sales]]&gt;=1000,"B",Table1[[#This Row],[New_Sales]]&gt;=500,"C",Table1[[#This Row],[New_Sales]]&gt;=100,"D",Table1[[#This Row],[New_Sales]]&lt;100,"E")</f>
        <v>D</v>
      </c>
    </row>
    <row r="1412" spans="1:16">
      <c r="A1412" s="12">
        <v>1411</v>
      </c>
      <c r="B1412" s="12" t="s">
        <v>80</v>
      </c>
      <c r="C1412" s="12" t="s">
        <v>104</v>
      </c>
      <c r="D1412" s="12" t="s">
        <v>105</v>
      </c>
      <c r="E1412" s="12" t="s">
        <v>106</v>
      </c>
      <c r="F1412" s="12" t="s">
        <v>77</v>
      </c>
      <c r="G1412" s="12" t="str">
        <f>VLOOKUP(Table1[[#This Row],[Category]],Code!$C$2:$D$5,2,0)</f>
        <v>O-102</v>
      </c>
      <c r="H1412" s="12" t="s">
        <v>78</v>
      </c>
      <c r="I1412" s="12" t="s">
        <v>561</v>
      </c>
      <c r="J1412" s="12">
        <v>2</v>
      </c>
      <c r="K1412" s="12">
        <v>0.2</v>
      </c>
      <c r="L1412" s="13">
        <v>8.879999999999999</v>
      </c>
      <c r="M1412" s="12">
        <f>Table1[[#This Row],[Sales]]*Table1[[#This Row],[Discount]]</f>
        <v>4.7360000000000007</v>
      </c>
      <c r="N1412" s="12">
        <v>23.680000000000003</v>
      </c>
      <c r="O1412" s="12">
        <f>Table1[[#This Row],[Quantity]]*$N$1</f>
        <v>300</v>
      </c>
      <c r="P1412" s="12" t="str" cm="1">
        <f t="array" ref="P1412">_xlfn.IFS(Table1[[#This Row],[New_Sales]]&gt;=2000,"A",Table1[[#This Row],[New_Sales]]&gt;=1000,"B",Table1[[#This Row],[New_Sales]]&gt;=500,"C",Table1[[#This Row],[New_Sales]]&gt;=100,"D",Table1[[#This Row],[New_Sales]]&lt;100,"E")</f>
        <v>D</v>
      </c>
    </row>
    <row r="1413" spans="1:16">
      <c r="A1413" s="12">
        <v>1412</v>
      </c>
      <c r="B1413" s="12" t="s">
        <v>80</v>
      </c>
      <c r="C1413" s="12" t="s">
        <v>74</v>
      </c>
      <c r="D1413" s="12" t="s">
        <v>158</v>
      </c>
      <c r="E1413" s="12" t="s">
        <v>120</v>
      </c>
      <c r="F1413" s="12" t="s">
        <v>70</v>
      </c>
      <c r="G1413" s="12" t="str">
        <f>VLOOKUP(Table1[[#This Row],[Category]],Code!$C$2:$D$5,2,0)</f>
        <v>F-101</v>
      </c>
      <c r="H1413" s="12" t="s">
        <v>72</v>
      </c>
      <c r="I1413" s="12" t="s">
        <v>763</v>
      </c>
      <c r="J1413" s="12">
        <v>2</v>
      </c>
      <c r="K1413" s="12">
        <v>0.1</v>
      </c>
      <c r="L1413" s="13">
        <v>72.534400000000005</v>
      </c>
      <c r="M1413" s="12">
        <f>Table1[[#This Row],[Sales]]*Table1[[#This Row],[Discount]]</f>
        <v>40.800600000000003</v>
      </c>
      <c r="N1413" s="12">
        <v>408.00599999999997</v>
      </c>
      <c r="O1413" s="12">
        <f>Table1[[#This Row],[Quantity]]*$N$1</f>
        <v>300</v>
      </c>
      <c r="P1413" s="12" t="str" cm="1">
        <f t="array" ref="P1413">_xlfn.IFS(Table1[[#This Row],[New_Sales]]&gt;=2000,"A",Table1[[#This Row],[New_Sales]]&gt;=1000,"B",Table1[[#This Row],[New_Sales]]&gt;=500,"C",Table1[[#This Row],[New_Sales]]&gt;=100,"D",Table1[[#This Row],[New_Sales]]&lt;100,"E")</f>
        <v>D</v>
      </c>
    </row>
    <row r="1414" spans="1:16">
      <c r="A1414" s="12">
        <v>1413</v>
      </c>
      <c r="B1414" s="12" t="s">
        <v>80</v>
      </c>
      <c r="C1414" s="12" t="s">
        <v>74</v>
      </c>
      <c r="D1414" s="12" t="s">
        <v>158</v>
      </c>
      <c r="E1414" s="12" t="s">
        <v>120</v>
      </c>
      <c r="F1414" s="12" t="s">
        <v>70</v>
      </c>
      <c r="G1414" s="12" t="str">
        <f>VLOOKUP(Table1[[#This Row],[Category]],Code!$C$2:$D$5,2,0)</f>
        <v>F-101</v>
      </c>
      <c r="H1414" s="12" t="s">
        <v>86</v>
      </c>
      <c r="I1414" s="12" t="s">
        <v>614</v>
      </c>
      <c r="J1414" s="12">
        <v>4</v>
      </c>
      <c r="K1414" s="12">
        <v>0</v>
      </c>
      <c r="L1414" s="13">
        <v>14.875200000000007</v>
      </c>
      <c r="M1414" s="12">
        <f>Table1[[#This Row],[Sales]]*Table1[[#This Row],[Discount]]</f>
        <v>0</v>
      </c>
      <c r="N1414" s="12">
        <v>165.28</v>
      </c>
      <c r="O1414" s="12">
        <f>Table1[[#This Row],[Quantity]]*$N$1</f>
        <v>600</v>
      </c>
      <c r="P1414" s="12" t="str" cm="1">
        <f t="array" ref="P1414">_xlfn.IFS(Table1[[#This Row],[New_Sales]]&gt;=2000,"A",Table1[[#This Row],[New_Sales]]&gt;=1000,"B",Table1[[#This Row],[New_Sales]]&gt;=500,"C",Table1[[#This Row],[New_Sales]]&gt;=100,"D",Table1[[#This Row],[New_Sales]]&lt;100,"E")</f>
        <v>C</v>
      </c>
    </row>
    <row r="1415" spans="1:16">
      <c r="A1415" s="12">
        <v>1414</v>
      </c>
      <c r="B1415" s="12" t="s">
        <v>80</v>
      </c>
      <c r="C1415" s="12" t="s">
        <v>67</v>
      </c>
      <c r="D1415" s="12" t="s">
        <v>158</v>
      </c>
      <c r="E1415" s="12" t="s">
        <v>120</v>
      </c>
      <c r="F1415" s="12" t="s">
        <v>77</v>
      </c>
      <c r="G1415" s="12" t="str">
        <f>VLOOKUP(Table1[[#This Row],[Category]],Code!$C$2:$D$5,2,0)</f>
        <v>O-102</v>
      </c>
      <c r="H1415" s="12" t="s">
        <v>93</v>
      </c>
      <c r="I1415" s="12" t="s">
        <v>1109</v>
      </c>
      <c r="J1415" s="12">
        <v>7</v>
      </c>
      <c r="K1415" s="12">
        <v>0.2</v>
      </c>
      <c r="L1415" s="13">
        <v>108.79959999999997</v>
      </c>
      <c r="M1415" s="12">
        <f>Table1[[#This Row],[Sales]]*Table1[[#This Row],[Discount]]</f>
        <v>66.953600000000009</v>
      </c>
      <c r="N1415" s="12">
        <v>334.76800000000003</v>
      </c>
      <c r="O1415" s="12">
        <f>Table1[[#This Row],[Quantity]]*$N$1</f>
        <v>1050</v>
      </c>
      <c r="P1415" s="12" t="str" cm="1">
        <f t="array" ref="P1415">_xlfn.IFS(Table1[[#This Row],[New_Sales]]&gt;=2000,"A",Table1[[#This Row],[New_Sales]]&gt;=1000,"B",Table1[[#This Row],[New_Sales]]&gt;=500,"C",Table1[[#This Row],[New_Sales]]&gt;=100,"D",Table1[[#This Row],[New_Sales]]&lt;100,"E")</f>
        <v>B</v>
      </c>
    </row>
    <row r="1416" spans="1:16">
      <c r="A1416" s="12">
        <v>1415</v>
      </c>
      <c r="B1416" s="12" t="s">
        <v>66</v>
      </c>
      <c r="C1416" s="12" t="s">
        <v>104</v>
      </c>
      <c r="D1416" s="12" t="s">
        <v>75</v>
      </c>
      <c r="E1416" s="12" t="s">
        <v>76</v>
      </c>
      <c r="F1416" s="12" t="s">
        <v>90</v>
      </c>
      <c r="G1416" s="12" t="str">
        <f>VLOOKUP(Table1[[#This Row],[Category]],Code!$C$2:$D$5,2,0)</f>
        <v>T-103</v>
      </c>
      <c r="H1416" s="12" t="s">
        <v>123</v>
      </c>
      <c r="I1416" s="12" t="s">
        <v>1043</v>
      </c>
      <c r="J1416" s="12">
        <v>3</v>
      </c>
      <c r="K1416" s="12">
        <v>0</v>
      </c>
      <c r="L1416" s="13">
        <v>26.39670000000001</v>
      </c>
      <c r="M1416" s="12">
        <f>Table1[[#This Row],[Sales]]*Table1[[#This Row],[Discount]]</f>
        <v>0</v>
      </c>
      <c r="N1416" s="12">
        <v>239.96999999999997</v>
      </c>
      <c r="O1416" s="12">
        <f>Table1[[#This Row],[Quantity]]*$N$1</f>
        <v>450</v>
      </c>
      <c r="P1416" s="12" t="str" cm="1">
        <f t="array" ref="P1416">_xlfn.IFS(Table1[[#This Row],[New_Sales]]&gt;=2000,"A",Table1[[#This Row],[New_Sales]]&gt;=1000,"B",Table1[[#This Row],[New_Sales]]&gt;=500,"C",Table1[[#This Row],[New_Sales]]&gt;=100,"D",Table1[[#This Row],[New_Sales]]&lt;100,"E")</f>
        <v>D</v>
      </c>
    </row>
    <row r="1417" spans="1:16">
      <c r="A1417" s="12">
        <v>1416</v>
      </c>
      <c r="B1417" s="12" t="s">
        <v>66</v>
      </c>
      <c r="C1417" s="12" t="s">
        <v>104</v>
      </c>
      <c r="D1417" s="12" t="s">
        <v>75</v>
      </c>
      <c r="E1417" s="12" t="s">
        <v>76</v>
      </c>
      <c r="F1417" s="12" t="s">
        <v>70</v>
      </c>
      <c r="G1417" s="12" t="str">
        <f>VLOOKUP(Table1[[#This Row],[Category]],Code!$C$2:$D$5,2,0)</f>
        <v>F-101</v>
      </c>
      <c r="H1417" s="12" t="s">
        <v>86</v>
      </c>
      <c r="I1417" s="12" t="s">
        <v>1110</v>
      </c>
      <c r="J1417" s="12">
        <v>3</v>
      </c>
      <c r="K1417" s="12">
        <v>0</v>
      </c>
      <c r="L1417" s="13">
        <v>12.831599999999996</v>
      </c>
      <c r="M1417" s="12">
        <f>Table1[[#This Row],[Sales]]*Table1[[#This Row],[Discount]]</f>
        <v>0</v>
      </c>
      <c r="N1417" s="12">
        <v>37.74</v>
      </c>
      <c r="O1417" s="12">
        <f>Table1[[#This Row],[Quantity]]*$N$1</f>
        <v>450</v>
      </c>
      <c r="P1417" s="12" t="str" cm="1">
        <f t="array" ref="P1417">_xlfn.IFS(Table1[[#This Row],[New_Sales]]&gt;=2000,"A",Table1[[#This Row],[New_Sales]]&gt;=1000,"B",Table1[[#This Row],[New_Sales]]&gt;=500,"C",Table1[[#This Row],[New_Sales]]&gt;=100,"D",Table1[[#This Row],[New_Sales]]&lt;100,"E")</f>
        <v>D</v>
      </c>
    </row>
    <row r="1418" spans="1:16">
      <c r="A1418" s="12">
        <v>1417</v>
      </c>
      <c r="B1418" s="12" t="s">
        <v>134</v>
      </c>
      <c r="C1418" s="12" t="s">
        <v>74</v>
      </c>
      <c r="D1418" s="12" t="s">
        <v>105</v>
      </c>
      <c r="E1418" s="12" t="s">
        <v>106</v>
      </c>
      <c r="F1418" s="12" t="s">
        <v>90</v>
      </c>
      <c r="G1418" s="12" t="str">
        <f>VLOOKUP(Table1[[#This Row],[Category]],Code!$C$2:$D$5,2,0)</f>
        <v>T-103</v>
      </c>
      <c r="H1418" s="12" t="s">
        <v>91</v>
      </c>
      <c r="I1418" s="12" t="s">
        <v>1111</v>
      </c>
      <c r="J1418" s="12">
        <v>7</v>
      </c>
      <c r="K1418" s="12">
        <v>0.2</v>
      </c>
      <c r="L1418" s="13">
        <v>118.29299999999989</v>
      </c>
      <c r="M1418" s="12">
        <f>Table1[[#This Row],[Sales]]*Table1[[#This Row],[Discount]]</f>
        <v>189.26880000000003</v>
      </c>
      <c r="N1418" s="12">
        <v>946.34400000000005</v>
      </c>
      <c r="O1418" s="12">
        <f>Table1[[#This Row],[Quantity]]*$N$1</f>
        <v>1050</v>
      </c>
      <c r="P1418" s="12" t="str" cm="1">
        <f t="array" ref="P1418">_xlfn.IFS(Table1[[#This Row],[New_Sales]]&gt;=2000,"A",Table1[[#This Row],[New_Sales]]&gt;=1000,"B",Table1[[#This Row],[New_Sales]]&gt;=500,"C",Table1[[#This Row],[New_Sales]]&gt;=100,"D",Table1[[#This Row],[New_Sales]]&lt;100,"E")</f>
        <v>B</v>
      </c>
    </row>
    <row r="1419" spans="1:16">
      <c r="A1419" s="12">
        <v>1418</v>
      </c>
      <c r="B1419" s="12" t="s">
        <v>134</v>
      </c>
      <c r="C1419" s="12" t="s">
        <v>74</v>
      </c>
      <c r="D1419" s="12" t="s">
        <v>105</v>
      </c>
      <c r="E1419" s="12" t="s">
        <v>106</v>
      </c>
      <c r="F1419" s="12" t="s">
        <v>90</v>
      </c>
      <c r="G1419" s="12" t="str">
        <f>VLOOKUP(Table1[[#This Row],[Category]],Code!$C$2:$D$5,2,0)</f>
        <v>T-103</v>
      </c>
      <c r="H1419" s="12" t="s">
        <v>123</v>
      </c>
      <c r="I1419" s="12" t="s">
        <v>860</v>
      </c>
      <c r="J1419" s="12">
        <v>3</v>
      </c>
      <c r="K1419" s="12">
        <v>0.2</v>
      </c>
      <c r="L1419" s="13">
        <v>32.130000000000003</v>
      </c>
      <c r="M1419" s="12">
        <f>Table1[[#This Row],[Sales]]*Table1[[#This Row],[Discount]]</f>
        <v>30.240000000000006</v>
      </c>
      <c r="N1419" s="12">
        <v>151.20000000000002</v>
      </c>
      <c r="O1419" s="12">
        <f>Table1[[#This Row],[Quantity]]*$N$1</f>
        <v>450</v>
      </c>
      <c r="P1419" s="12" t="str" cm="1">
        <f t="array" ref="P1419">_xlfn.IFS(Table1[[#This Row],[New_Sales]]&gt;=2000,"A",Table1[[#This Row],[New_Sales]]&gt;=1000,"B",Table1[[#This Row],[New_Sales]]&gt;=500,"C",Table1[[#This Row],[New_Sales]]&gt;=100,"D",Table1[[#This Row],[New_Sales]]&lt;100,"E")</f>
        <v>D</v>
      </c>
    </row>
    <row r="1420" spans="1:16">
      <c r="A1420" s="12">
        <v>1419</v>
      </c>
      <c r="B1420" s="12" t="s">
        <v>134</v>
      </c>
      <c r="C1420" s="12" t="s">
        <v>74</v>
      </c>
      <c r="D1420" s="12" t="s">
        <v>105</v>
      </c>
      <c r="E1420" s="12" t="s">
        <v>106</v>
      </c>
      <c r="F1420" s="12" t="s">
        <v>70</v>
      </c>
      <c r="G1420" s="12" t="str">
        <f>VLOOKUP(Table1[[#This Row],[Category]],Code!$C$2:$D$5,2,0)</f>
        <v>F-101</v>
      </c>
      <c r="H1420" s="12" t="s">
        <v>86</v>
      </c>
      <c r="I1420" s="12" t="s">
        <v>156</v>
      </c>
      <c r="J1420" s="12">
        <v>4</v>
      </c>
      <c r="K1420" s="12">
        <v>0.6</v>
      </c>
      <c r="L1420" s="13">
        <v>-1.4783999999999997</v>
      </c>
      <c r="M1420" s="12">
        <f>Table1[[#This Row],[Sales]]*Table1[[#This Row],[Discount]]</f>
        <v>2.9568000000000003</v>
      </c>
      <c r="N1420" s="12">
        <v>4.9280000000000008</v>
      </c>
      <c r="O1420" s="12">
        <f>Table1[[#This Row],[Quantity]]*$N$1</f>
        <v>600</v>
      </c>
      <c r="P1420" s="12" t="str" cm="1">
        <f t="array" ref="P1420">_xlfn.IFS(Table1[[#This Row],[New_Sales]]&gt;=2000,"A",Table1[[#This Row],[New_Sales]]&gt;=1000,"B",Table1[[#This Row],[New_Sales]]&gt;=500,"C",Table1[[#This Row],[New_Sales]]&gt;=100,"D",Table1[[#This Row],[New_Sales]]&lt;100,"E")</f>
        <v>C</v>
      </c>
    </row>
    <row r="1421" spans="1:16">
      <c r="A1421" s="12">
        <v>1420</v>
      </c>
      <c r="B1421" s="12" t="s">
        <v>80</v>
      </c>
      <c r="C1421" s="12" t="s">
        <v>74</v>
      </c>
      <c r="D1421" s="12" t="s">
        <v>173</v>
      </c>
      <c r="E1421" s="12" t="s">
        <v>76</v>
      </c>
      <c r="F1421" s="12" t="s">
        <v>77</v>
      </c>
      <c r="G1421" s="12" t="str">
        <f>VLOOKUP(Table1[[#This Row],[Category]],Code!$C$2:$D$5,2,0)</f>
        <v>O-102</v>
      </c>
      <c r="H1421" s="12" t="s">
        <v>100</v>
      </c>
      <c r="I1421" s="12" t="s">
        <v>1112</v>
      </c>
      <c r="J1421" s="12">
        <v>4</v>
      </c>
      <c r="K1421" s="12">
        <v>0.2</v>
      </c>
      <c r="L1421" s="13">
        <v>31.273599999999998</v>
      </c>
      <c r="M1421" s="12">
        <f>Table1[[#This Row],[Sales]]*Table1[[#This Row],[Discount]]</f>
        <v>17.2544</v>
      </c>
      <c r="N1421" s="12">
        <v>86.272000000000006</v>
      </c>
      <c r="O1421" s="12">
        <f>Table1[[#This Row],[Quantity]]*$N$1</f>
        <v>600</v>
      </c>
      <c r="P1421" s="12" t="str" cm="1">
        <f t="array" ref="P1421">_xlfn.IFS(Table1[[#This Row],[New_Sales]]&gt;=2000,"A",Table1[[#This Row],[New_Sales]]&gt;=1000,"B",Table1[[#This Row],[New_Sales]]&gt;=500,"C",Table1[[#This Row],[New_Sales]]&gt;=100,"D",Table1[[#This Row],[New_Sales]]&lt;100,"E")</f>
        <v>C</v>
      </c>
    </row>
    <row r="1422" spans="1:16">
      <c r="A1422" s="12">
        <v>1421</v>
      </c>
      <c r="B1422" s="12" t="s">
        <v>80</v>
      </c>
      <c r="C1422" s="12" t="s">
        <v>74</v>
      </c>
      <c r="D1422" s="12" t="s">
        <v>173</v>
      </c>
      <c r="E1422" s="12" t="s">
        <v>76</v>
      </c>
      <c r="F1422" s="12" t="s">
        <v>77</v>
      </c>
      <c r="G1422" s="12" t="str">
        <f>VLOOKUP(Table1[[#This Row],[Category]],Code!$C$2:$D$5,2,0)</f>
        <v>O-102</v>
      </c>
      <c r="H1422" s="12" t="s">
        <v>93</v>
      </c>
      <c r="I1422" s="12" t="s">
        <v>386</v>
      </c>
      <c r="J1422" s="12">
        <v>2</v>
      </c>
      <c r="K1422" s="12">
        <v>0.7</v>
      </c>
      <c r="L1422" s="13">
        <v>-48.391999999999982</v>
      </c>
      <c r="M1422" s="12">
        <f>Table1[[#This Row],[Sales]]*Table1[[#This Row],[Discount]]</f>
        <v>50.811600000000006</v>
      </c>
      <c r="N1422" s="12">
        <v>72.588000000000008</v>
      </c>
      <c r="O1422" s="12">
        <f>Table1[[#This Row],[Quantity]]*$N$1</f>
        <v>300</v>
      </c>
      <c r="P1422" s="12" t="str" cm="1">
        <f t="array" ref="P1422">_xlfn.IFS(Table1[[#This Row],[New_Sales]]&gt;=2000,"A",Table1[[#This Row],[New_Sales]]&gt;=1000,"B",Table1[[#This Row],[New_Sales]]&gt;=500,"C",Table1[[#This Row],[New_Sales]]&gt;=100,"D",Table1[[#This Row],[New_Sales]]&lt;100,"E")</f>
        <v>D</v>
      </c>
    </row>
    <row r="1423" spans="1:16">
      <c r="A1423" s="12">
        <v>1422</v>
      </c>
      <c r="B1423" s="12" t="s">
        <v>80</v>
      </c>
      <c r="C1423" s="12" t="s">
        <v>74</v>
      </c>
      <c r="D1423" s="12" t="s">
        <v>173</v>
      </c>
      <c r="E1423" s="12" t="s">
        <v>76</v>
      </c>
      <c r="F1423" s="12" t="s">
        <v>77</v>
      </c>
      <c r="G1423" s="12" t="str">
        <f>VLOOKUP(Table1[[#This Row],[Category]],Code!$C$2:$D$5,2,0)</f>
        <v>O-102</v>
      </c>
      <c r="H1423" s="12" t="s">
        <v>95</v>
      </c>
      <c r="I1423" s="12" t="s">
        <v>1113</v>
      </c>
      <c r="J1423" s="12">
        <v>2</v>
      </c>
      <c r="K1423" s="12">
        <v>0.2</v>
      </c>
      <c r="L1423" s="13">
        <v>14.409600000000003</v>
      </c>
      <c r="M1423" s="12">
        <f>Table1[[#This Row],[Sales]]*Table1[[#This Row],[Discount]]</f>
        <v>12.134400000000001</v>
      </c>
      <c r="N1423" s="12">
        <v>60.672000000000004</v>
      </c>
      <c r="O1423" s="12">
        <f>Table1[[#This Row],[Quantity]]*$N$1</f>
        <v>300</v>
      </c>
      <c r="P1423" s="12" t="str" cm="1">
        <f t="array" ref="P1423">_xlfn.IFS(Table1[[#This Row],[New_Sales]]&gt;=2000,"A",Table1[[#This Row],[New_Sales]]&gt;=1000,"B",Table1[[#This Row],[New_Sales]]&gt;=500,"C",Table1[[#This Row],[New_Sales]]&gt;=100,"D",Table1[[#This Row],[New_Sales]]&lt;100,"E")</f>
        <v>D</v>
      </c>
    </row>
    <row r="1424" spans="1:16">
      <c r="A1424" s="12">
        <v>1423</v>
      </c>
      <c r="B1424" s="12" t="s">
        <v>80</v>
      </c>
      <c r="C1424" s="12" t="s">
        <v>74</v>
      </c>
      <c r="D1424" s="12" t="s">
        <v>173</v>
      </c>
      <c r="E1424" s="12" t="s">
        <v>76</v>
      </c>
      <c r="F1424" s="12" t="s">
        <v>77</v>
      </c>
      <c r="G1424" s="12" t="str">
        <f>VLOOKUP(Table1[[#This Row],[Category]],Code!$C$2:$D$5,2,0)</f>
        <v>O-102</v>
      </c>
      <c r="H1424" s="12" t="s">
        <v>93</v>
      </c>
      <c r="I1424" s="12" t="s">
        <v>832</v>
      </c>
      <c r="J1424" s="12">
        <v>9</v>
      </c>
      <c r="K1424" s="12">
        <v>0.7</v>
      </c>
      <c r="L1424" s="13">
        <v>-59.057100000000005</v>
      </c>
      <c r="M1424" s="12">
        <f>Table1[[#This Row],[Sales]]*Table1[[#This Row],[Discount]]</f>
        <v>53.921700000000001</v>
      </c>
      <c r="N1424" s="12">
        <v>77.031000000000006</v>
      </c>
      <c r="O1424" s="12">
        <f>Table1[[#This Row],[Quantity]]*$N$1</f>
        <v>1350</v>
      </c>
      <c r="P1424" s="12" t="str" cm="1">
        <f t="array" ref="P1424">_xlfn.IFS(Table1[[#This Row],[New_Sales]]&gt;=2000,"A",Table1[[#This Row],[New_Sales]]&gt;=1000,"B",Table1[[#This Row],[New_Sales]]&gt;=500,"C",Table1[[#This Row],[New_Sales]]&gt;=100,"D",Table1[[#This Row],[New_Sales]]&lt;100,"E")</f>
        <v>B</v>
      </c>
    </row>
    <row r="1425" spans="1:16">
      <c r="A1425" s="12">
        <v>1424</v>
      </c>
      <c r="B1425" s="12" t="s">
        <v>80</v>
      </c>
      <c r="C1425" s="12" t="s">
        <v>74</v>
      </c>
      <c r="D1425" s="12" t="s">
        <v>173</v>
      </c>
      <c r="E1425" s="12" t="s">
        <v>76</v>
      </c>
      <c r="F1425" s="12" t="s">
        <v>77</v>
      </c>
      <c r="G1425" s="12" t="str">
        <f>VLOOKUP(Table1[[#This Row],[Category]],Code!$C$2:$D$5,2,0)</f>
        <v>O-102</v>
      </c>
      <c r="H1425" s="12" t="s">
        <v>84</v>
      </c>
      <c r="I1425" s="12" t="s">
        <v>483</v>
      </c>
      <c r="J1425" s="12">
        <v>6</v>
      </c>
      <c r="K1425" s="12">
        <v>0.2</v>
      </c>
      <c r="L1425" s="13">
        <v>-1.4988000000000135</v>
      </c>
      <c r="M1425" s="12">
        <f>Table1[[#This Row],[Sales]]*Table1[[#This Row],[Discount]]</f>
        <v>23.980800000000002</v>
      </c>
      <c r="N1425" s="12">
        <v>119.90400000000001</v>
      </c>
      <c r="O1425" s="12">
        <f>Table1[[#This Row],[Quantity]]*$N$1</f>
        <v>900</v>
      </c>
      <c r="P1425" s="12" t="str" cm="1">
        <f t="array" ref="P1425">_xlfn.IFS(Table1[[#This Row],[New_Sales]]&gt;=2000,"A",Table1[[#This Row],[New_Sales]]&gt;=1000,"B",Table1[[#This Row],[New_Sales]]&gt;=500,"C",Table1[[#This Row],[New_Sales]]&gt;=100,"D",Table1[[#This Row],[New_Sales]]&lt;100,"E")</f>
        <v>C</v>
      </c>
    </row>
    <row r="1426" spans="1:16">
      <c r="A1426" s="12">
        <v>1425</v>
      </c>
      <c r="B1426" s="12" t="s">
        <v>80</v>
      </c>
      <c r="C1426" s="12" t="s">
        <v>74</v>
      </c>
      <c r="D1426" s="12" t="s">
        <v>173</v>
      </c>
      <c r="E1426" s="12" t="s">
        <v>76</v>
      </c>
      <c r="F1426" s="12" t="s">
        <v>90</v>
      </c>
      <c r="G1426" s="12" t="str">
        <f>VLOOKUP(Table1[[#This Row],[Category]],Code!$C$2:$D$5,2,0)</f>
        <v>T-103</v>
      </c>
      <c r="H1426" s="12" t="s">
        <v>91</v>
      </c>
      <c r="I1426" s="12" t="s">
        <v>1114</v>
      </c>
      <c r="J1426" s="12">
        <v>5</v>
      </c>
      <c r="K1426" s="12">
        <v>0.2</v>
      </c>
      <c r="L1426" s="13">
        <v>23.096500000000006</v>
      </c>
      <c r="M1426" s="12">
        <f>Table1[[#This Row],[Sales]]*Table1[[#This Row],[Discount]]</f>
        <v>52.792000000000009</v>
      </c>
      <c r="N1426" s="12">
        <v>263.96000000000004</v>
      </c>
      <c r="O1426" s="12">
        <f>Table1[[#This Row],[Quantity]]*$N$1</f>
        <v>750</v>
      </c>
      <c r="P1426" s="12" t="str" cm="1">
        <f t="array" ref="P1426">_xlfn.IFS(Table1[[#This Row],[New_Sales]]&gt;=2000,"A",Table1[[#This Row],[New_Sales]]&gt;=1000,"B",Table1[[#This Row],[New_Sales]]&gt;=500,"C",Table1[[#This Row],[New_Sales]]&gt;=100,"D",Table1[[#This Row],[New_Sales]]&lt;100,"E")</f>
        <v>C</v>
      </c>
    </row>
    <row r="1427" spans="1:16">
      <c r="A1427" s="12">
        <v>1426</v>
      </c>
      <c r="B1427" s="12" t="s">
        <v>80</v>
      </c>
      <c r="C1427" s="12" t="s">
        <v>74</v>
      </c>
      <c r="D1427" s="12" t="s">
        <v>173</v>
      </c>
      <c r="E1427" s="12" t="s">
        <v>76</v>
      </c>
      <c r="F1427" s="12" t="s">
        <v>77</v>
      </c>
      <c r="G1427" s="12" t="str">
        <f>VLOOKUP(Table1[[#This Row],[Category]],Code!$C$2:$D$5,2,0)</f>
        <v>O-102</v>
      </c>
      <c r="H1427" s="12" t="s">
        <v>84</v>
      </c>
      <c r="I1427" s="12" t="s">
        <v>550</v>
      </c>
      <c r="J1427" s="12">
        <v>4</v>
      </c>
      <c r="K1427" s="12">
        <v>0.2</v>
      </c>
      <c r="L1427" s="13">
        <v>-86.366400000000027</v>
      </c>
      <c r="M1427" s="12">
        <f>Table1[[#This Row],[Sales]]*Table1[[#This Row],[Discount]]</f>
        <v>72.729600000000005</v>
      </c>
      <c r="N1427" s="12">
        <v>363.64800000000002</v>
      </c>
      <c r="O1427" s="12">
        <f>Table1[[#This Row],[Quantity]]*$N$1</f>
        <v>600</v>
      </c>
      <c r="P1427" s="12" t="str" cm="1">
        <f t="array" ref="P1427">_xlfn.IFS(Table1[[#This Row],[New_Sales]]&gt;=2000,"A",Table1[[#This Row],[New_Sales]]&gt;=1000,"B",Table1[[#This Row],[New_Sales]]&gt;=500,"C",Table1[[#This Row],[New_Sales]]&gt;=100,"D",Table1[[#This Row],[New_Sales]]&lt;100,"E")</f>
        <v>C</v>
      </c>
    </row>
    <row r="1428" spans="1:16">
      <c r="A1428" s="12">
        <v>1427</v>
      </c>
      <c r="B1428" s="12" t="s">
        <v>66</v>
      </c>
      <c r="C1428" s="12" t="s">
        <v>74</v>
      </c>
      <c r="D1428" s="12" t="s">
        <v>75</v>
      </c>
      <c r="E1428" s="12" t="s">
        <v>76</v>
      </c>
      <c r="F1428" s="12" t="s">
        <v>77</v>
      </c>
      <c r="G1428" s="12" t="str">
        <f>VLOOKUP(Table1[[#This Row],[Category]],Code!$C$2:$D$5,2,0)</f>
        <v>O-102</v>
      </c>
      <c r="H1428" s="12" t="s">
        <v>93</v>
      </c>
      <c r="I1428" s="12" t="s">
        <v>659</v>
      </c>
      <c r="J1428" s="12">
        <v>2</v>
      </c>
      <c r="K1428" s="12">
        <v>0.2</v>
      </c>
      <c r="L1428" s="13">
        <v>3.283199999999999</v>
      </c>
      <c r="M1428" s="12">
        <f>Table1[[#This Row],[Sales]]*Table1[[#This Row],[Discount]]</f>
        <v>1.9456000000000004</v>
      </c>
      <c r="N1428" s="12">
        <v>9.7280000000000015</v>
      </c>
      <c r="O1428" s="12">
        <f>Table1[[#This Row],[Quantity]]*$N$1</f>
        <v>300</v>
      </c>
      <c r="P1428" s="12" t="str" cm="1">
        <f t="array" ref="P1428">_xlfn.IFS(Table1[[#This Row],[New_Sales]]&gt;=2000,"A",Table1[[#This Row],[New_Sales]]&gt;=1000,"B",Table1[[#This Row],[New_Sales]]&gt;=500,"C",Table1[[#This Row],[New_Sales]]&gt;=100,"D",Table1[[#This Row],[New_Sales]]&lt;100,"E")</f>
        <v>D</v>
      </c>
    </row>
    <row r="1429" spans="1:16">
      <c r="A1429" s="12">
        <v>1428</v>
      </c>
      <c r="B1429" s="12" t="s">
        <v>66</v>
      </c>
      <c r="C1429" s="12" t="s">
        <v>74</v>
      </c>
      <c r="D1429" s="12" t="s">
        <v>75</v>
      </c>
      <c r="E1429" s="12" t="s">
        <v>76</v>
      </c>
      <c r="F1429" s="12" t="s">
        <v>77</v>
      </c>
      <c r="G1429" s="12" t="str">
        <f>VLOOKUP(Table1[[#This Row],[Category]],Code!$C$2:$D$5,2,0)</f>
        <v>O-102</v>
      </c>
      <c r="H1429" s="12" t="s">
        <v>128</v>
      </c>
      <c r="I1429" s="12" t="s">
        <v>228</v>
      </c>
      <c r="J1429" s="12">
        <v>5</v>
      </c>
      <c r="K1429" s="12">
        <v>0</v>
      </c>
      <c r="L1429" s="13">
        <v>7.08</v>
      </c>
      <c r="M1429" s="12">
        <f>Table1[[#This Row],[Sales]]*Table1[[#This Row],[Discount]]</f>
        <v>0</v>
      </c>
      <c r="N1429" s="12">
        <v>14.75</v>
      </c>
      <c r="O1429" s="12">
        <f>Table1[[#This Row],[Quantity]]*$N$1</f>
        <v>750</v>
      </c>
      <c r="P1429" s="12" t="str" cm="1">
        <f t="array" ref="P1429">_xlfn.IFS(Table1[[#This Row],[New_Sales]]&gt;=2000,"A",Table1[[#This Row],[New_Sales]]&gt;=1000,"B",Table1[[#This Row],[New_Sales]]&gt;=500,"C",Table1[[#This Row],[New_Sales]]&gt;=100,"D",Table1[[#This Row],[New_Sales]]&lt;100,"E")</f>
        <v>C</v>
      </c>
    </row>
    <row r="1430" spans="1:16">
      <c r="A1430" s="12">
        <v>1429</v>
      </c>
      <c r="B1430" s="12" t="s">
        <v>66</v>
      </c>
      <c r="C1430" s="12" t="s">
        <v>74</v>
      </c>
      <c r="D1430" s="12" t="s">
        <v>75</v>
      </c>
      <c r="E1430" s="12" t="s">
        <v>76</v>
      </c>
      <c r="F1430" s="12" t="s">
        <v>77</v>
      </c>
      <c r="G1430" s="12" t="str">
        <f>VLOOKUP(Table1[[#This Row],[Category]],Code!$C$2:$D$5,2,0)</f>
        <v>O-102</v>
      </c>
      <c r="H1430" s="12" t="s">
        <v>93</v>
      </c>
      <c r="I1430" s="12" t="s">
        <v>1115</v>
      </c>
      <c r="J1430" s="12">
        <v>5</v>
      </c>
      <c r="K1430" s="12">
        <v>0.2</v>
      </c>
      <c r="L1430" s="13">
        <v>9.3124999999999982</v>
      </c>
      <c r="M1430" s="12">
        <f>Table1[[#This Row],[Sales]]*Table1[[#This Row],[Discount]]</f>
        <v>5.9600000000000009</v>
      </c>
      <c r="N1430" s="12">
        <v>29.800000000000004</v>
      </c>
      <c r="O1430" s="12">
        <f>Table1[[#This Row],[Quantity]]*$N$1</f>
        <v>750</v>
      </c>
      <c r="P1430" s="12" t="str" cm="1">
        <f t="array" ref="P1430">_xlfn.IFS(Table1[[#This Row],[New_Sales]]&gt;=2000,"A",Table1[[#This Row],[New_Sales]]&gt;=1000,"B",Table1[[#This Row],[New_Sales]]&gt;=500,"C",Table1[[#This Row],[New_Sales]]&gt;=100,"D",Table1[[#This Row],[New_Sales]]&lt;100,"E")</f>
        <v>C</v>
      </c>
    </row>
    <row r="1431" spans="1:16">
      <c r="A1431" s="12">
        <v>1430</v>
      </c>
      <c r="B1431" s="12" t="s">
        <v>66</v>
      </c>
      <c r="C1431" s="12" t="s">
        <v>74</v>
      </c>
      <c r="D1431" s="12" t="s">
        <v>75</v>
      </c>
      <c r="E1431" s="12" t="s">
        <v>76</v>
      </c>
      <c r="F1431" s="12" t="s">
        <v>77</v>
      </c>
      <c r="G1431" s="12" t="str">
        <f>VLOOKUP(Table1[[#This Row],[Category]],Code!$C$2:$D$5,2,0)</f>
        <v>O-102</v>
      </c>
      <c r="H1431" s="12" t="s">
        <v>78</v>
      </c>
      <c r="I1431" s="12" t="s">
        <v>714</v>
      </c>
      <c r="J1431" s="12">
        <v>14</v>
      </c>
      <c r="K1431" s="12">
        <v>0</v>
      </c>
      <c r="L1431" s="13">
        <v>196.61320000000001</v>
      </c>
      <c r="M1431" s="12">
        <f>Table1[[#This Row],[Sales]]*Table1[[#This Row],[Discount]]</f>
        <v>0</v>
      </c>
      <c r="N1431" s="12">
        <v>427.42</v>
      </c>
      <c r="O1431" s="12">
        <f>Table1[[#This Row],[Quantity]]*$N$1</f>
        <v>2100</v>
      </c>
      <c r="P1431" s="12" t="str" cm="1">
        <f t="array" ref="P1431">_xlfn.IFS(Table1[[#This Row],[New_Sales]]&gt;=2000,"A",Table1[[#This Row],[New_Sales]]&gt;=1000,"B",Table1[[#This Row],[New_Sales]]&gt;=500,"C",Table1[[#This Row],[New_Sales]]&gt;=100,"D",Table1[[#This Row],[New_Sales]]&lt;100,"E")</f>
        <v>A</v>
      </c>
    </row>
    <row r="1432" spans="1:16">
      <c r="A1432" s="12">
        <v>1431</v>
      </c>
      <c r="B1432" s="12" t="s">
        <v>80</v>
      </c>
      <c r="C1432" s="12" t="s">
        <v>67</v>
      </c>
      <c r="D1432" s="12" t="s">
        <v>226</v>
      </c>
      <c r="E1432" s="12" t="s">
        <v>120</v>
      </c>
      <c r="F1432" s="12" t="s">
        <v>90</v>
      </c>
      <c r="G1432" s="12" t="str">
        <f>VLOOKUP(Table1[[#This Row],[Category]],Code!$C$2:$D$5,2,0)</f>
        <v>T-103</v>
      </c>
      <c r="H1432" s="12" t="s">
        <v>91</v>
      </c>
      <c r="I1432" s="12" t="s">
        <v>655</v>
      </c>
      <c r="J1432" s="12">
        <v>8</v>
      </c>
      <c r="K1432" s="12">
        <v>0.4</v>
      </c>
      <c r="L1432" s="13">
        <v>-40.47120000000001</v>
      </c>
      <c r="M1432" s="12">
        <f>Table1[[#This Row],[Sales]]*Table1[[#This Row],[Discount]]</f>
        <v>88.30080000000001</v>
      </c>
      <c r="N1432" s="12">
        <v>220.75200000000001</v>
      </c>
      <c r="O1432" s="12">
        <f>Table1[[#This Row],[Quantity]]*$N$1</f>
        <v>1200</v>
      </c>
      <c r="P1432" s="12" t="str" cm="1">
        <f t="array" ref="P1432">_xlfn.IFS(Table1[[#This Row],[New_Sales]]&gt;=2000,"A",Table1[[#This Row],[New_Sales]]&gt;=1000,"B",Table1[[#This Row],[New_Sales]]&gt;=500,"C",Table1[[#This Row],[New_Sales]]&gt;=100,"D",Table1[[#This Row],[New_Sales]]&lt;100,"E")</f>
        <v>B</v>
      </c>
    </row>
    <row r="1433" spans="1:16">
      <c r="A1433" s="12">
        <v>1432</v>
      </c>
      <c r="B1433" s="12" t="s">
        <v>66</v>
      </c>
      <c r="C1433" s="12" t="s">
        <v>67</v>
      </c>
      <c r="D1433" s="12" t="s">
        <v>188</v>
      </c>
      <c r="E1433" s="12" t="s">
        <v>69</v>
      </c>
      <c r="F1433" s="12" t="s">
        <v>77</v>
      </c>
      <c r="G1433" s="12" t="str">
        <f>VLOOKUP(Table1[[#This Row],[Category]],Code!$C$2:$D$5,2,0)</f>
        <v>O-102</v>
      </c>
      <c r="H1433" s="12" t="s">
        <v>93</v>
      </c>
      <c r="I1433" s="12" t="s">
        <v>1116</v>
      </c>
      <c r="J1433" s="12">
        <v>6</v>
      </c>
      <c r="K1433" s="12">
        <v>0</v>
      </c>
      <c r="L1433" s="13">
        <v>74.852400000000003</v>
      </c>
      <c r="M1433" s="12">
        <f>Table1[[#This Row],[Sales]]*Table1[[#This Row],[Discount]]</f>
        <v>0</v>
      </c>
      <c r="N1433" s="12">
        <v>152.76</v>
      </c>
      <c r="O1433" s="12">
        <f>Table1[[#This Row],[Quantity]]*$N$1</f>
        <v>900</v>
      </c>
      <c r="P1433" s="12" t="str" cm="1">
        <f t="array" ref="P1433">_xlfn.IFS(Table1[[#This Row],[New_Sales]]&gt;=2000,"A",Table1[[#This Row],[New_Sales]]&gt;=1000,"B",Table1[[#This Row],[New_Sales]]&gt;=500,"C",Table1[[#This Row],[New_Sales]]&gt;=100,"D",Table1[[#This Row],[New_Sales]]&lt;100,"E")</f>
        <v>C</v>
      </c>
    </row>
    <row r="1434" spans="1:16">
      <c r="A1434" s="12">
        <v>1433</v>
      </c>
      <c r="B1434" s="12" t="s">
        <v>66</v>
      </c>
      <c r="C1434" s="12" t="s">
        <v>67</v>
      </c>
      <c r="D1434" s="12" t="s">
        <v>188</v>
      </c>
      <c r="E1434" s="12" t="s">
        <v>69</v>
      </c>
      <c r="F1434" s="12" t="s">
        <v>77</v>
      </c>
      <c r="G1434" s="12" t="str">
        <f>VLOOKUP(Table1[[#This Row],[Category]],Code!$C$2:$D$5,2,0)</f>
        <v>O-102</v>
      </c>
      <c r="H1434" s="12" t="s">
        <v>251</v>
      </c>
      <c r="I1434" s="12" t="s">
        <v>649</v>
      </c>
      <c r="J1434" s="12">
        <v>1</v>
      </c>
      <c r="K1434" s="12">
        <v>0</v>
      </c>
      <c r="L1434" s="13">
        <v>1.9629000000000003</v>
      </c>
      <c r="M1434" s="12">
        <f>Table1[[#This Row],[Sales]]*Table1[[#This Row],[Discount]]</f>
        <v>0</v>
      </c>
      <c r="N1434" s="12">
        <v>7.27</v>
      </c>
      <c r="O1434" s="12">
        <f>Table1[[#This Row],[Quantity]]*$N$1</f>
        <v>150</v>
      </c>
      <c r="P1434" s="12" t="str" cm="1">
        <f t="array" ref="P1434">_xlfn.IFS(Table1[[#This Row],[New_Sales]]&gt;=2000,"A",Table1[[#This Row],[New_Sales]]&gt;=1000,"B",Table1[[#This Row],[New_Sales]]&gt;=500,"C",Table1[[#This Row],[New_Sales]]&gt;=100,"D",Table1[[#This Row],[New_Sales]]&lt;100,"E")</f>
        <v>D</v>
      </c>
    </row>
    <row r="1435" spans="1:16">
      <c r="A1435" s="12">
        <v>1434</v>
      </c>
      <c r="B1435" s="12" t="s">
        <v>66</v>
      </c>
      <c r="C1435" s="12" t="s">
        <v>67</v>
      </c>
      <c r="D1435" s="12" t="s">
        <v>188</v>
      </c>
      <c r="E1435" s="12" t="s">
        <v>69</v>
      </c>
      <c r="F1435" s="12" t="s">
        <v>70</v>
      </c>
      <c r="G1435" s="12" t="str">
        <f>VLOOKUP(Table1[[#This Row],[Category]],Code!$C$2:$D$5,2,0)</f>
        <v>F-101</v>
      </c>
      <c r="H1435" s="12" t="s">
        <v>72</v>
      </c>
      <c r="I1435" s="12" t="s">
        <v>181</v>
      </c>
      <c r="J1435" s="12">
        <v>14</v>
      </c>
      <c r="K1435" s="12">
        <v>0</v>
      </c>
      <c r="L1435" s="13">
        <v>163.78740000000002</v>
      </c>
      <c r="M1435" s="12">
        <f>Table1[[#This Row],[Sales]]*Table1[[#This Row],[Discount]]</f>
        <v>0</v>
      </c>
      <c r="N1435" s="12">
        <v>1819.8600000000001</v>
      </c>
      <c r="O1435" s="12">
        <f>Table1[[#This Row],[Quantity]]*$N$1</f>
        <v>2100</v>
      </c>
      <c r="P1435" s="12" t="str" cm="1">
        <f t="array" ref="P1435">_xlfn.IFS(Table1[[#This Row],[New_Sales]]&gt;=2000,"A",Table1[[#This Row],[New_Sales]]&gt;=1000,"B",Table1[[#This Row],[New_Sales]]&gt;=500,"C",Table1[[#This Row],[New_Sales]]&gt;=100,"D",Table1[[#This Row],[New_Sales]]&lt;100,"E")</f>
        <v>A</v>
      </c>
    </row>
    <row r="1436" spans="1:16">
      <c r="A1436" s="12">
        <v>1435</v>
      </c>
      <c r="B1436" s="12" t="s">
        <v>80</v>
      </c>
      <c r="C1436" s="12" t="s">
        <v>67</v>
      </c>
      <c r="D1436" s="12" t="s">
        <v>102</v>
      </c>
      <c r="E1436" s="12" t="s">
        <v>76</v>
      </c>
      <c r="F1436" s="12" t="s">
        <v>77</v>
      </c>
      <c r="G1436" s="12" t="str">
        <f>VLOOKUP(Table1[[#This Row],[Category]],Code!$C$2:$D$5,2,0)</f>
        <v>O-102</v>
      </c>
      <c r="H1436" s="12" t="s">
        <v>100</v>
      </c>
      <c r="I1436" s="12" t="s">
        <v>1117</v>
      </c>
      <c r="J1436" s="12">
        <v>5</v>
      </c>
      <c r="K1436" s="12">
        <v>0</v>
      </c>
      <c r="L1436" s="13">
        <v>15.593999999999999</v>
      </c>
      <c r="M1436" s="12">
        <f>Table1[[#This Row],[Sales]]*Table1[[#This Row],[Discount]]</f>
        <v>0</v>
      </c>
      <c r="N1436" s="12">
        <v>33.9</v>
      </c>
      <c r="O1436" s="12">
        <f>Table1[[#This Row],[Quantity]]*$N$1</f>
        <v>750</v>
      </c>
      <c r="P1436" s="12" t="str" cm="1">
        <f t="array" ref="P1436">_xlfn.IFS(Table1[[#This Row],[New_Sales]]&gt;=2000,"A",Table1[[#This Row],[New_Sales]]&gt;=1000,"B",Table1[[#This Row],[New_Sales]]&gt;=500,"C",Table1[[#This Row],[New_Sales]]&gt;=100,"D",Table1[[#This Row],[New_Sales]]&lt;100,"E")</f>
        <v>C</v>
      </c>
    </row>
    <row r="1437" spans="1:16">
      <c r="A1437" s="12">
        <v>1436</v>
      </c>
      <c r="B1437" s="12" t="s">
        <v>80</v>
      </c>
      <c r="C1437" s="12" t="s">
        <v>67</v>
      </c>
      <c r="D1437" s="12" t="s">
        <v>226</v>
      </c>
      <c r="E1437" s="12" t="s">
        <v>120</v>
      </c>
      <c r="F1437" s="12" t="s">
        <v>77</v>
      </c>
      <c r="G1437" s="12" t="str">
        <f>VLOOKUP(Table1[[#This Row],[Category]],Code!$C$2:$D$5,2,0)</f>
        <v>O-102</v>
      </c>
      <c r="H1437" s="12" t="s">
        <v>100</v>
      </c>
      <c r="I1437" s="12" t="s">
        <v>1118</v>
      </c>
      <c r="J1437" s="12">
        <v>6</v>
      </c>
      <c r="K1437" s="12">
        <v>0.2</v>
      </c>
      <c r="L1437" s="13">
        <v>10.8864</v>
      </c>
      <c r="M1437" s="12">
        <f>Table1[[#This Row],[Sales]]*Table1[[#This Row],[Discount]]</f>
        <v>6.2208000000000014</v>
      </c>
      <c r="N1437" s="12">
        <v>31.104000000000006</v>
      </c>
      <c r="O1437" s="12">
        <f>Table1[[#This Row],[Quantity]]*$N$1</f>
        <v>900</v>
      </c>
      <c r="P1437" s="12" t="str" cm="1">
        <f t="array" ref="P1437">_xlfn.IFS(Table1[[#This Row],[New_Sales]]&gt;=2000,"A",Table1[[#This Row],[New_Sales]]&gt;=1000,"B",Table1[[#This Row],[New_Sales]]&gt;=500,"C",Table1[[#This Row],[New_Sales]]&gt;=100,"D",Table1[[#This Row],[New_Sales]]&lt;100,"E")</f>
        <v>C</v>
      </c>
    </row>
    <row r="1438" spans="1:16">
      <c r="A1438" s="12">
        <v>1437</v>
      </c>
      <c r="B1438" s="12" t="s">
        <v>80</v>
      </c>
      <c r="C1438" s="12" t="s">
        <v>67</v>
      </c>
      <c r="D1438" s="12" t="s">
        <v>226</v>
      </c>
      <c r="E1438" s="12" t="s">
        <v>120</v>
      </c>
      <c r="F1438" s="12" t="s">
        <v>77</v>
      </c>
      <c r="G1438" s="12" t="str">
        <f>VLOOKUP(Table1[[#This Row],[Category]],Code!$C$2:$D$5,2,0)</f>
        <v>O-102</v>
      </c>
      <c r="H1438" s="12" t="s">
        <v>88</v>
      </c>
      <c r="I1438" s="12" t="s">
        <v>1080</v>
      </c>
      <c r="J1438" s="12">
        <v>2</v>
      </c>
      <c r="K1438" s="12">
        <v>0.2</v>
      </c>
      <c r="L1438" s="13">
        <v>0.59039999999999915</v>
      </c>
      <c r="M1438" s="12">
        <f>Table1[[#This Row],[Sales]]*Table1[[#This Row],[Discount]]</f>
        <v>1.0496000000000001</v>
      </c>
      <c r="N1438" s="12">
        <v>5.2480000000000002</v>
      </c>
      <c r="O1438" s="12">
        <f>Table1[[#This Row],[Quantity]]*$N$1</f>
        <v>300</v>
      </c>
      <c r="P1438" s="12" t="str" cm="1">
        <f t="array" ref="P1438">_xlfn.IFS(Table1[[#This Row],[New_Sales]]&gt;=2000,"A",Table1[[#This Row],[New_Sales]]&gt;=1000,"B",Table1[[#This Row],[New_Sales]]&gt;=500,"C",Table1[[#This Row],[New_Sales]]&gt;=100,"D",Table1[[#This Row],[New_Sales]]&lt;100,"E")</f>
        <v>D</v>
      </c>
    </row>
    <row r="1439" spans="1:16">
      <c r="A1439" s="12">
        <v>1438</v>
      </c>
      <c r="B1439" s="12" t="s">
        <v>454</v>
      </c>
      <c r="C1439" s="12" t="s">
        <v>67</v>
      </c>
      <c r="D1439" s="12" t="s">
        <v>105</v>
      </c>
      <c r="E1439" s="12" t="s">
        <v>106</v>
      </c>
      <c r="F1439" s="12" t="s">
        <v>90</v>
      </c>
      <c r="G1439" s="12" t="str">
        <f>VLOOKUP(Table1[[#This Row],[Category]],Code!$C$2:$D$5,2,0)</f>
        <v>T-103</v>
      </c>
      <c r="H1439" s="12" t="s">
        <v>123</v>
      </c>
      <c r="I1439" s="12" t="s">
        <v>1119</v>
      </c>
      <c r="J1439" s="12">
        <v>3</v>
      </c>
      <c r="K1439" s="12">
        <v>0.2</v>
      </c>
      <c r="L1439" s="13">
        <v>42.880500000000012</v>
      </c>
      <c r="M1439" s="12">
        <f>Table1[[#This Row],[Sales]]*Table1[[#This Row],[Discount]]</f>
        <v>52.776000000000003</v>
      </c>
      <c r="N1439" s="12">
        <v>263.88</v>
      </c>
      <c r="O1439" s="12">
        <f>Table1[[#This Row],[Quantity]]*$N$1</f>
        <v>450</v>
      </c>
      <c r="P1439" s="12" t="str" cm="1">
        <f t="array" ref="P1439">_xlfn.IFS(Table1[[#This Row],[New_Sales]]&gt;=2000,"A",Table1[[#This Row],[New_Sales]]&gt;=1000,"B",Table1[[#This Row],[New_Sales]]&gt;=500,"C",Table1[[#This Row],[New_Sales]]&gt;=100,"D",Table1[[#This Row],[New_Sales]]&lt;100,"E")</f>
        <v>D</v>
      </c>
    </row>
    <row r="1440" spans="1:16">
      <c r="A1440" s="12">
        <v>1439</v>
      </c>
      <c r="B1440" s="12" t="s">
        <v>454</v>
      </c>
      <c r="C1440" s="12" t="s">
        <v>67</v>
      </c>
      <c r="D1440" s="12" t="s">
        <v>105</v>
      </c>
      <c r="E1440" s="12" t="s">
        <v>106</v>
      </c>
      <c r="F1440" s="12" t="s">
        <v>70</v>
      </c>
      <c r="G1440" s="12" t="str">
        <f>VLOOKUP(Table1[[#This Row],[Category]],Code!$C$2:$D$5,2,0)</f>
        <v>F-101</v>
      </c>
      <c r="H1440" s="12" t="s">
        <v>72</v>
      </c>
      <c r="I1440" s="12" t="s">
        <v>617</v>
      </c>
      <c r="J1440" s="12">
        <v>5</v>
      </c>
      <c r="K1440" s="12">
        <v>0.3</v>
      </c>
      <c r="L1440" s="13">
        <v>-350.4899999999999</v>
      </c>
      <c r="M1440" s="12">
        <f>Table1[[#This Row],[Sales]]*Table1[[#This Row],[Discount]]</f>
        <v>736.02899999999988</v>
      </c>
      <c r="N1440" s="12">
        <v>2453.4299999999998</v>
      </c>
      <c r="O1440" s="12">
        <f>Table1[[#This Row],[Quantity]]*$N$1</f>
        <v>750</v>
      </c>
      <c r="P1440" s="12" t="str" cm="1">
        <f t="array" ref="P1440">_xlfn.IFS(Table1[[#This Row],[New_Sales]]&gt;=2000,"A",Table1[[#This Row],[New_Sales]]&gt;=1000,"B",Table1[[#This Row],[New_Sales]]&gt;=500,"C",Table1[[#This Row],[New_Sales]]&gt;=100,"D",Table1[[#This Row],[New_Sales]]&lt;100,"E")</f>
        <v>C</v>
      </c>
    </row>
    <row r="1441" spans="1:16">
      <c r="A1441" s="12">
        <v>1440</v>
      </c>
      <c r="B1441" s="12" t="s">
        <v>66</v>
      </c>
      <c r="C1441" s="12" t="s">
        <v>67</v>
      </c>
      <c r="D1441" s="12" t="s">
        <v>482</v>
      </c>
      <c r="E1441" s="12" t="s">
        <v>120</v>
      </c>
      <c r="F1441" s="12" t="s">
        <v>77</v>
      </c>
      <c r="G1441" s="12" t="str">
        <f>VLOOKUP(Table1[[#This Row],[Category]],Code!$C$2:$D$5,2,0)</f>
        <v>O-102</v>
      </c>
      <c r="H1441" s="12" t="s">
        <v>93</v>
      </c>
      <c r="I1441" s="12" t="s">
        <v>430</v>
      </c>
      <c r="J1441" s="12">
        <v>5</v>
      </c>
      <c r="K1441" s="12">
        <v>0</v>
      </c>
      <c r="L1441" s="13">
        <v>13.365</v>
      </c>
      <c r="M1441" s="12">
        <f>Table1[[#This Row],[Sales]]*Table1[[#This Row],[Discount]]</f>
        <v>0</v>
      </c>
      <c r="N1441" s="12">
        <v>29.700000000000003</v>
      </c>
      <c r="O1441" s="12">
        <f>Table1[[#This Row],[Quantity]]*$N$1</f>
        <v>750</v>
      </c>
      <c r="P1441" s="12" t="str" cm="1">
        <f t="array" ref="P1441">_xlfn.IFS(Table1[[#This Row],[New_Sales]]&gt;=2000,"A",Table1[[#This Row],[New_Sales]]&gt;=1000,"B",Table1[[#This Row],[New_Sales]]&gt;=500,"C",Table1[[#This Row],[New_Sales]]&gt;=100,"D",Table1[[#This Row],[New_Sales]]&lt;100,"E")</f>
        <v>C</v>
      </c>
    </row>
    <row r="1442" spans="1:16">
      <c r="A1442" s="12">
        <v>1441</v>
      </c>
      <c r="B1442" s="12" t="s">
        <v>66</v>
      </c>
      <c r="C1442" s="12" t="s">
        <v>67</v>
      </c>
      <c r="D1442" s="12" t="s">
        <v>482</v>
      </c>
      <c r="E1442" s="12" t="s">
        <v>120</v>
      </c>
      <c r="F1442" s="12" t="s">
        <v>77</v>
      </c>
      <c r="G1442" s="12" t="str">
        <f>VLOOKUP(Table1[[#This Row],[Category]],Code!$C$2:$D$5,2,0)</f>
        <v>O-102</v>
      </c>
      <c r="H1442" s="12" t="s">
        <v>100</v>
      </c>
      <c r="I1442" s="12" t="s">
        <v>1120</v>
      </c>
      <c r="J1442" s="12">
        <v>4</v>
      </c>
      <c r="K1442" s="12">
        <v>0</v>
      </c>
      <c r="L1442" s="13">
        <v>17.981999999999999</v>
      </c>
      <c r="M1442" s="12">
        <f>Table1[[#This Row],[Sales]]*Table1[[#This Row],[Discount]]</f>
        <v>0</v>
      </c>
      <c r="N1442" s="12">
        <v>39.96</v>
      </c>
      <c r="O1442" s="12">
        <f>Table1[[#This Row],[Quantity]]*$N$1</f>
        <v>600</v>
      </c>
      <c r="P1442" s="12" t="str" cm="1">
        <f t="array" ref="P1442">_xlfn.IFS(Table1[[#This Row],[New_Sales]]&gt;=2000,"A",Table1[[#This Row],[New_Sales]]&gt;=1000,"B",Table1[[#This Row],[New_Sales]]&gt;=500,"C",Table1[[#This Row],[New_Sales]]&gt;=100,"D",Table1[[#This Row],[New_Sales]]&lt;100,"E")</f>
        <v>C</v>
      </c>
    </row>
    <row r="1443" spans="1:16">
      <c r="A1443" s="12">
        <v>1442</v>
      </c>
      <c r="B1443" s="12" t="s">
        <v>66</v>
      </c>
      <c r="C1443" s="12" t="s">
        <v>67</v>
      </c>
      <c r="D1443" s="12" t="s">
        <v>75</v>
      </c>
      <c r="E1443" s="12" t="s">
        <v>76</v>
      </c>
      <c r="F1443" s="12" t="s">
        <v>77</v>
      </c>
      <c r="G1443" s="12" t="str">
        <f>VLOOKUP(Table1[[#This Row],[Category]],Code!$C$2:$D$5,2,0)</f>
        <v>O-102</v>
      </c>
      <c r="H1443" s="12" t="s">
        <v>93</v>
      </c>
      <c r="I1443" s="12" t="s">
        <v>845</v>
      </c>
      <c r="J1443" s="12">
        <v>2</v>
      </c>
      <c r="K1443" s="12">
        <v>0.2</v>
      </c>
      <c r="L1443" s="13">
        <v>11.459999999999999</v>
      </c>
      <c r="M1443" s="12">
        <f>Table1[[#This Row],[Sales]]*Table1[[#This Row],[Discount]]</f>
        <v>7.3344000000000014</v>
      </c>
      <c r="N1443" s="12">
        <v>36.672000000000004</v>
      </c>
      <c r="O1443" s="12">
        <f>Table1[[#This Row],[Quantity]]*$N$1</f>
        <v>300</v>
      </c>
      <c r="P1443" s="12" t="str" cm="1">
        <f t="array" ref="P1443">_xlfn.IFS(Table1[[#This Row],[New_Sales]]&gt;=2000,"A",Table1[[#This Row],[New_Sales]]&gt;=1000,"B",Table1[[#This Row],[New_Sales]]&gt;=500,"C",Table1[[#This Row],[New_Sales]]&gt;=100,"D",Table1[[#This Row],[New_Sales]]&lt;100,"E")</f>
        <v>D</v>
      </c>
    </row>
    <row r="1444" spans="1:16">
      <c r="A1444" s="12">
        <v>1443</v>
      </c>
      <c r="B1444" s="12" t="s">
        <v>134</v>
      </c>
      <c r="C1444" s="12" t="s">
        <v>74</v>
      </c>
      <c r="D1444" s="12" t="s">
        <v>68</v>
      </c>
      <c r="E1444" s="12" t="s">
        <v>69</v>
      </c>
      <c r="F1444" s="12" t="s">
        <v>77</v>
      </c>
      <c r="G1444" s="12" t="str">
        <f>VLOOKUP(Table1[[#This Row],[Category]],Code!$C$2:$D$5,2,0)</f>
        <v>O-102</v>
      </c>
      <c r="H1444" s="12" t="s">
        <v>100</v>
      </c>
      <c r="I1444" s="12" t="s">
        <v>447</v>
      </c>
      <c r="J1444" s="12">
        <v>2</v>
      </c>
      <c r="K1444" s="12">
        <v>0</v>
      </c>
      <c r="L1444" s="13">
        <v>6.3295999999999992</v>
      </c>
      <c r="M1444" s="12">
        <f>Table1[[#This Row],[Sales]]*Table1[[#This Row],[Discount]]</f>
        <v>0</v>
      </c>
      <c r="N1444" s="12">
        <v>13.76</v>
      </c>
      <c r="O1444" s="12">
        <f>Table1[[#This Row],[Quantity]]*$N$1</f>
        <v>300</v>
      </c>
      <c r="P1444" s="12" t="str" cm="1">
        <f t="array" ref="P1444">_xlfn.IFS(Table1[[#This Row],[New_Sales]]&gt;=2000,"A",Table1[[#This Row],[New_Sales]]&gt;=1000,"B",Table1[[#This Row],[New_Sales]]&gt;=500,"C",Table1[[#This Row],[New_Sales]]&gt;=100,"D",Table1[[#This Row],[New_Sales]]&lt;100,"E")</f>
        <v>D</v>
      </c>
    </row>
    <row r="1445" spans="1:16">
      <c r="A1445" s="12">
        <v>1444</v>
      </c>
      <c r="B1445" s="12" t="s">
        <v>80</v>
      </c>
      <c r="C1445" s="12" t="s">
        <v>74</v>
      </c>
      <c r="D1445" s="12" t="s">
        <v>214</v>
      </c>
      <c r="E1445" s="12" t="s">
        <v>76</v>
      </c>
      <c r="F1445" s="12" t="s">
        <v>77</v>
      </c>
      <c r="G1445" s="12" t="str">
        <f>VLOOKUP(Table1[[#This Row],[Category]],Code!$C$2:$D$5,2,0)</f>
        <v>O-102</v>
      </c>
      <c r="H1445" s="12" t="s">
        <v>84</v>
      </c>
      <c r="I1445" s="12" t="s">
        <v>240</v>
      </c>
      <c r="J1445" s="12">
        <v>4</v>
      </c>
      <c r="K1445" s="12">
        <v>0.2</v>
      </c>
      <c r="L1445" s="13">
        <v>17.42799999999999</v>
      </c>
      <c r="M1445" s="12">
        <f>Table1[[#This Row],[Sales]]*Table1[[#This Row],[Discount]]</f>
        <v>27.884800000000002</v>
      </c>
      <c r="N1445" s="12">
        <v>139.42400000000001</v>
      </c>
      <c r="O1445" s="12">
        <f>Table1[[#This Row],[Quantity]]*$N$1</f>
        <v>600</v>
      </c>
      <c r="P1445" s="12" t="str" cm="1">
        <f t="array" ref="P1445">_xlfn.IFS(Table1[[#This Row],[New_Sales]]&gt;=2000,"A",Table1[[#This Row],[New_Sales]]&gt;=1000,"B",Table1[[#This Row],[New_Sales]]&gt;=500,"C",Table1[[#This Row],[New_Sales]]&gt;=100,"D",Table1[[#This Row],[New_Sales]]&lt;100,"E")</f>
        <v>C</v>
      </c>
    </row>
    <row r="1446" spans="1:16">
      <c r="A1446" s="12">
        <v>1445</v>
      </c>
      <c r="B1446" s="12" t="s">
        <v>80</v>
      </c>
      <c r="C1446" s="12" t="s">
        <v>67</v>
      </c>
      <c r="D1446" s="12" t="s">
        <v>141</v>
      </c>
      <c r="E1446" s="12" t="s">
        <v>106</v>
      </c>
      <c r="F1446" s="12" t="s">
        <v>90</v>
      </c>
      <c r="G1446" s="12" t="str">
        <f>VLOOKUP(Table1[[#This Row],[Category]],Code!$C$2:$D$5,2,0)</f>
        <v>T-103</v>
      </c>
      <c r="H1446" s="12" t="s">
        <v>91</v>
      </c>
      <c r="I1446" s="12" t="s">
        <v>1032</v>
      </c>
      <c r="J1446" s="12">
        <v>9</v>
      </c>
      <c r="K1446" s="12">
        <v>0.2</v>
      </c>
      <c r="L1446" s="13">
        <v>148.49459999999993</v>
      </c>
      <c r="M1446" s="12">
        <f>Table1[[#This Row],[Sales]]*Table1[[#This Row],[Discount]]</f>
        <v>395.98560000000003</v>
      </c>
      <c r="N1446" s="12">
        <v>1979.9280000000001</v>
      </c>
      <c r="O1446" s="12">
        <f>Table1[[#This Row],[Quantity]]*$N$1</f>
        <v>1350</v>
      </c>
      <c r="P1446" s="12" t="str" cm="1">
        <f t="array" ref="P1446">_xlfn.IFS(Table1[[#This Row],[New_Sales]]&gt;=2000,"A",Table1[[#This Row],[New_Sales]]&gt;=1000,"B",Table1[[#This Row],[New_Sales]]&gt;=500,"C",Table1[[#This Row],[New_Sales]]&gt;=100,"D",Table1[[#This Row],[New_Sales]]&lt;100,"E")</f>
        <v>B</v>
      </c>
    </row>
    <row r="1447" spans="1:16">
      <c r="A1447" s="12">
        <v>1446</v>
      </c>
      <c r="B1447" s="12" t="s">
        <v>134</v>
      </c>
      <c r="C1447" s="12" t="s">
        <v>104</v>
      </c>
      <c r="D1447" s="12" t="s">
        <v>141</v>
      </c>
      <c r="E1447" s="12" t="s">
        <v>106</v>
      </c>
      <c r="F1447" s="12" t="s">
        <v>77</v>
      </c>
      <c r="G1447" s="12" t="str">
        <f>VLOOKUP(Table1[[#This Row],[Category]],Code!$C$2:$D$5,2,0)</f>
        <v>O-102</v>
      </c>
      <c r="H1447" s="12" t="s">
        <v>84</v>
      </c>
      <c r="I1447" s="12" t="s">
        <v>358</v>
      </c>
      <c r="J1447" s="12">
        <v>4</v>
      </c>
      <c r="K1447" s="12">
        <v>0.2</v>
      </c>
      <c r="L1447" s="13">
        <v>-39.124799999999993</v>
      </c>
      <c r="M1447" s="12">
        <f>Table1[[#This Row],[Sales]]*Table1[[#This Row],[Discount]]</f>
        <v>32.947200000000002</v>
      </c>
      <c r="N1447" s="12">
        <v>164.73599999999999</v>
      </c>
      <c r="O1447" s="12">
        <f>Table1[[#This Row],[Quantity]]*$N$1</f>
        <v>600</v>
      </c>
      <c r="P1447" s="12" t="str" cm="1">
        <f t="array" ref="P1447">_xlfn.IFS(Table1[[#This Row],[New_Sales]]&gt;=2000,"A",Table1[[#This Row],[New_Sales]]&gt;=1000,"B",Table1[[#This Row],[New_Sales]]&gt;=500,"C",Table1[[#This Row],[New_Sales]]&gt;=100,"D",Table1[[#This Row],[New_Sales]]&lt;100,"E")</f>
        <v>C</v>
      </c>
    </row>
    <row r="1448" spans="1:16">
      <c r="A1448" s="12">
        <v>1447</v>
      </c>
      <c r="B1448" s="12" t="s">
        <v>134</v>
      </c>
      <c r="C1448" s="12" t="s">
        <v>104</v>
      </c>
      <c r="D1448" s="12" t="s">
        <v>141</v>
      </c>
      <c r="E1448" s="12" t="s">
        <v>106</v>
      </c>
      <c r="F1448" s="12" t="s">
        <v>70</v>
      </c>
      <c r="G1448" s="12" t="str">
        <f>VLOOKUP(Table1[[#This Row],[Category]],Code!$C$2:$D$5,2,0)</f>
        <v>F-101</v>
      </c>
      <c r="H1448" s="12" t="s">
        <v>72</v>
      </c>
      <c r="I1448" s="12" t="s">
        <v>1121</v>
      </c>
      <c r="J1448" s="12">
        <v>7</v>
      </c>
      <c r="K1448" s="12">
        <v>0.3</v>
      </c>
      <c r="L1448" s="13">
        <v>-87.341800000000035</v>
      </c>
      <c r="M1448" s="12">
        <f>Table1[[#This Row],[Sales]]*Table1[[#This Row],[Discount]]</f>
        <v>141.09059999999999</v>
      </c>
      <c r="N1448" s="12">
        <v>470.30199999999996</v>
      </c>
      <c r="O1448" s="12">
        <f>Table1[[#This Row],[Quantity]]*$N$1</f>
        <v>1050</v>
      </c>
      <c r="P1448" s="12" t="str" cm="1">
        <f t="array" ref="P1448">_xlfn.IFS(Table1[[#This Row],[New_Sales]]&gt;=2000,"A",Table1[[#This Row],[New_Sales]]&gt;=1000,"B",Table1[[#This Row],[New_Sales]]&gt;=500,"C",Table1[[#This Row],[New_Sales]]&gt;=100,"D",Table1[[#This Row],[New_Sales]]&lt;100,"E")</f>
        <v>B</v>
      </c>
    </row>
    <row r="1449" spans="1:16">
      <c r="A1449" s="12">
        <v>1448</v>
      </c>
      <c r="B1449" s="12" t="s">
        <v>134</v>
      </c>
      <c r="C1449" s="12" t="s">
        <v>104</v>
      </c>
      <c r="D1449" s="12" t="s">
        <v>141</v>
      </c>
      <c r="E1449" s="12" t="s">
        <v>106</v>
      </c>
      <c r="F1449" s="12" t="s">
        <v>90</v>
      </c>
      <c r="G1449" s="12" t="str">
        <f>VLOOKUP(Table1[[#This Row],[Category]],Code!$C$2:$D$5,2,0)</f>
        <v>T-103</v>
      </c>
      <c r="H1449" s="12" t="s">
        <v>91</v>
      </c>
      <c r="I1449" s="12" t="s">
        <v>1122</v>
      </c>
      <c r="J1449" s="12">
        <v>2</v>
      </c>
      <c r="K1449" s="12">
        <v>0.2</v>
      </c>
      <c r="L1449" s="13">
        <v>5.9979999999999922</v>
      </c>
      <c r="M1449" s="12">
        <f>Table1[[#This Row],[Sales]]*Table1[[#This Row],[Discount]]</f>
        <v>9.5968000000000018</v>
      </c>
      <c r="N1449" s="12">
        <v>47.984000000000002</v>
      </c>
      <c r="O1449" s="12">
        <f>Table1[[#This Row],[Quantity]]*$N$1</f>
        <v>300</v>
      </c>
      <c r="P1449" s="12" t="str" cm="1">
        <f t="array" ref="P1449">_xlfn.IFS(Table1[[#This Row],[New_Sales]]&gt;=2000,"A",Table1[[#This Row],[New_Sales]]&gt;=1000,"B",Table1[[#This Row],[New_Sales]]&gt;=500,"C",Table1[[#This Row],[New_Sales]]&gt;=100,"D",Table1[[#This Row],[New_Sales]]&lt;100,"E")</f>
        <v>D</v>
      </c>
    </row>
    <row r="1450" spans="1:16">
      <c r="A1450" s="12">
        <v>1449</v>
      </c>
      <c r="B1450" s="12" t="s">
        <v>134</v>
      </c>
      <c r="C1450" s="12" t="s">
        <v>74</v>
      </c>
      <c r="D1450" s="12" t="s">
        <v>119</v>
      </c>
      <c r="E1450" s="12" t="s">
        <v>120</v>
      </c>
      <c r="F1450" s="12" t="s">
        <v>77</v>
      </c>
      <c r="G1450" s="12" t="str">
        <f>VLOOKUP(Table1[[#This Row],[Category]],Code!$C$2:$D$5,2,0)</f>
        <v>O-102</v>
      </c>
      <c r="H1450" s="12" t="s">
        <v>93</v>
      </c>
      <c r="I1450" s="12" t="s">
        <v>1123</v>
      </c>
      <c r="J1450" s="12">
        <v>3</v>
      </c>
      <c r="K1450" s="12">
        <v>0.7</v>
      </c>
      <c r="L1450" s="13">
        <v>-1.7513999999999994</v>
      </c>
      <c r="M1450" s="12">
        <f>Table1[[#This Row],[Sales]]*Table1[[#This Row],[Discount]]</f>
        <v>1.7514000000000001</v>
      </c>
      <c r="N1450" s="12">
        <v>2.5020000000000002</v>
      </c>
      <c r="O1450" s="12">
        <f>Table1[[#This Row],[Quantity]]*$N$1</f>
        <v>450</v>
      </c>
      <c r="P1450" s="12" t="str" cm="1">
        <f t="array" ref="P1450">_xlfn.IFS(Table1[[#This Row],[New_Sales]]&gt;=2000,"A",Table1[[#This Row],[New_Sales]]&gt;=1000,"B",Table1[[#This Row],[New_Sales]]&gt;=500,"C",Table1[[#This Row],[New_Sales]]&gt;=100,"D",Table1[[#This Row],[New_Sales]]&lt;100,"E")</f>
        <v>D</v>
      </c>
    </row>
    <row r="1451" spans="1:16">
      <c r="A1451" s="12">
        <v>1450</v>
      </c>
      <c r="B1451" s="12" t="s">
        <v>80</v>
      </c>
      <c r="C1451" s="12" t="s">
        <v>74</v>
      </c>
      <c r="D1451" s="12" t="s">
        <v>75</v>
      </c>
      <c r="E1451" s="12" t="s">
        <v>76</v>
      </c>
      <c r="F1451" s="12" t="s">
        <v>90</v>
      </c>
      <c r="G1451" s="12" t="str">
        <f>VLOOKUP(Table1[[#This Row],[Category]],Code!$C$2:$D$5,2,0)</f>
        <v>T-103</v>
      </c>
      <c r="H1451" s="12" t="s">
        <v>91</v>
      </c>
      <c r="I1451" s="12" t="s">
        <v>1124</v>
      </c>
      <c r="J1451" s="12">
        <v>3</v>
      </c>
      <c r="K1451" s="12">
        <v>0.2</v>
      </c>
      <c r="L1451" s="13">
        <v>11.093999999999998</v>
      </c>
      <c r="M1451" s="12">
        <f>Table1[[#This Row],[Sales]]*Table1[[#This Row],[Discount]]</f>
        <v>17.750399999999999</v>
      </c>
      <c r="N1451" s="12">
        <v>88.751999999999995</v>
      </c>
      <c r="O1451" s="12">
        <f>Table1[[#This Row],[Quantity]]*$N$1</f>
        <v>450</v>
      </c>
      <c r="P1451" s="12" t="str" cm="1">
        <f t="array" ref="P1451">_xlfn.IFS(Table1[[#This Row],[New_Sales]]&gt;=2000,"A",Table1[[#This Row],[New_Sales]]&gt;=1000,"B",Table1[[#This Row],[New_Sales]]&gt;=500,"C",Table1[[#This Row],[New_Sales]]&gt;=100,"D",Table1[[#This Row],[New_Sales]]&lt;100,"E")</f>
        <v>D</v>
      </c>
    </row>
    <row r="1452" spans="1:16">
      <c r="A1452" s="12">
        <v>1451</v>
      </c>
      <c r="B1452" s="12" t="s">
        <v>134</v>
      </c>
      <c r="C1452" s="12" t="s">
        <v>67</v>
      </c>
      <c r="D1452" s="12" t="s">
        <v>173</v>
      </c>
      <c r="E1452" s="12" t="s">
        <v>76</v>
      </c>
      <c r="F1452" s="12" t="s">
        <v>77</v>
      </c>
      <c r="G1452" s="12" t="str">
        <f>VLOOKUP(Table1[[#This Row],[Category]],Code!$C$2:$D$5,2,0)</f>
        <v>O-102</v>
      </c>
      <c r="H1452" s="12" t="s">
        <v>93</v>
      </c>
      <c r="I1452" s="12" t="s">
        <v>1125</v>
      </c>
      <c r="J1452" s="12">
        <v>1</v>
      </c>
      <c r="K1452" s="12">
        <v>0.7</v>
      </c>
      <c r="L1452" s="13">
        <v>-1.3499999999999996</v>
      </c>
      <c r="M1452" s="12">
        <f>Table1[[#This Row],[Sales]]*Table1[[#This Row],[Discount]]</f>
        <v>1.4175000000000002</v>
      </c>
      <c r="N1452" s="12">
        <v>2.0250000000000004</v>
      </c>
      <c r="O1452" s="12">
        <f>Table1[[#This Row],[Quantity]]*$N$1</f>
        <v>150</v>
      </c>
      <c r="P1452" s="12" t="str" cm="1">
        <f t="array" ref="P1452">_xlfn.IFS(Table1[[#This Row],[New_Sales]]&gt;=2000,"A",Table1[[#This Row],[New_Sales]]&gt;=1000,"B",Table1[[#This Row],[New_Sales]]&gt;=500,"C",Table1[[#This Row],[New_Sales]]&gt;=100,"D",Table1[[#This Row],[New_Sales]]&lt;100,"E")</f>
        <v>D</v>
      </c>
    </row>
    <row r="1453" spans="1:16">
      <c r="A1453" s="12">
        <v>1452</v>
      </c>
      <c r="B1453" s="12" t="s">
        <v>134</v>
      </c>
      <c r="C1453" s="12" t="s">
        <v>74</v>
      </c>
      <c r="D1453" s="12" t="s">
        <v>188</v>
      </c>
      <c r="E1453" s="12" t="s">
        <v>69</v>
      </c>
      <c r="F1453" s="12" t="s">
        <v>77</v>
      </c>
      <c r="G1453" s="12" t="str">
        <f>VLOOKUP(Table1[[#This Row],[Category]],Code!$C$2:$D$5,2,0)</f>
        <v>O-102</v>
      </c>
      <c r="H1453" s="12" t="s">
        <v>100</v>
      </c>
      <c r="I1453" s="12" t="s">
        <v>133</v>
      </c>
      <c r="J1453" s="12">
        <v>7</v>
      </c>
      <c r="K1453" s="12">
        <v>0</v>
      </c>
      <c r="L1453" s="13">
        <v>34.780200000000001</v>
      </c>
      <c r="M1453" s="12">
        <f>Table1[[#This Row],[Sales]]*Table1[[#This Row],[Discount]]</f>
        <v>0</v>
      </c>
      <c r="N1453" s="12">
        <v>70.98</v>
      </c>
      <c r="O1453" s="12">
        <f>Table1[[#This Row],[Quantity]]*$N$1</f>
        <v>1050</v>
      </c>
      <c r="P1453" s="12" t="str" cm="1">
        <f t="array" ref="P1453">_xlfn.IFS(Table1[[#This Row],[New_Sales]]&gt;=2000,"A",Table1[[#This Row],[New_Sales]]&gt;=1000,"B",Table1[[#This Row],[New_Sales]]&gt;=500,"C",Table1[[#This Row],[New_Sales]]&gt;=100,"D",Table1[[#This Row],[New_Sales]]&lt;100,"E")</f>
        <v>B</v>
      </c>
    </row>
    <row r="1454" spans="1:16">
      <c r="A1454" s="12">
        <v>1453</v>
      </c>
      <c r="B1454" s="12" t="s">
        <v>134</v>
      </c>
      <c r="C1454" s="12" t="s">
        <v>74</v>
      </c>
      <c r="D1454" s="12" t="s">
        <v>188</v>
      </c>
      <c r="E1454" s="12" t="s">
        <v>69</v>
      </c>
      <c r="F1454" s="12" t="s">
        <v>77</v>
      </c>
      <c r="G1454" s="12" t="str">
        <f>VLOOKUP(Table1[[#This Row],[Category]],Code!$C$2:$D$5,2,0)</f>
        <v>O-102</v>
      </c>
      <c r="H1454" s="12" t="s">
        <v>93</v>
      </c>
      <c r="I1454" s="12" t="s">
        <v>1126</v>
      </c>
      <c r="J1454" s="12">
        <v>3</v>
      </c>
      <c r="K1454" s="12">
        <v>0</v>
      </c>
      <c r="L1454" s="13">
        <v>45.839999999999996</v>
      </c>
      <c r="M1454" s="12">
        <f>Table1[[#This Row],[Sales]]*Table1[[#This Row],[Discount]]</f>
        <v>0</v>
      </c>
      <c r="N1454" s="12">
        <v>91.679999999999993</v>
      </c>
      <c r="O1454" s="12">
        <f>Table1[[#This Row],[Quantity]]*$N$1</f>
        <v>450</v>
      </c>
      <c r="P1454" s="12" t="str" cm="1">
        <f t="array" ref="P1454">_xlfn.IFS(Table1[[#This Row],[New_Sales]]&gt;=2000,"A",Table1[[#This Row],[New_Sales]]&gt;=1000,"B",Table1[[#This Row],[New_Sales]]&gt;=500,"C",Table1[[#This Row],[New_Sales]]&gt;=100,"D",Table1[[#This Row],[New_Sales]]&lt;100,"E")</f>
        <v>D</v>
      </c>
    </row>
    <row r="1455" spans="1:16">
      <c r="A1455" s="12">
        <v>1454</v>
      </c>
      <c r="B1455" s="12" t="s">
        <v>134</v>
      </c>
      <c r="C1455" s="12" t="s">
        <v>74</v>
      </c>
      <c r="D1455" s="12" t="s">
        <v>188</v>
      </c>
      <c r="E1455" s="12" t="s">
        <v>69</v>
      </c>
      <c r="F1455" s="12" t="s">
        <v>77</v>
      </c>
      <c r="G1455" s="12" t="str">
        <f>VLOOKUP(Table1[[#This Row],[Category]],Code!$C$2:$D$5,2,0)</f>
        <v>O-102</v>
      </c>
      <c r="H1455" s="12" t="s">
        <v>93</v>
      </c>
      <c r="I1455" s="12" t="s">
        <v>1125</v>
      </c>
      <c r="J1455" s="12">
        <v>5</v>
      </c>
      <c r="K1455" s="12">
        <v>0</v>
      </c>
      <c r="L1455" s="13">
        <v>16.875</v>
      </c>
      <c r="M1455" s="12">
        <f>Table1[[#This Row],[Sales]]*Table1[[#This Row],[Discount]]</f>
        <v>0</v>
      </c>
      <c r="N1455" s="12">
        <v>33.75</v>
      </c>
      <c r="O1455" s="12">
        <f>Table1[[#This Row],[Quantity]]*$N$1</f>
        <v>750</v>
      </c>
      <c r="P1455" s="12" t="str" cm="1">
        <f t="array" ref="P1455">_xlfn.IFS(Table1[[#This Row],[New_Sales]]&gt;=2000,"A",Table1[[#This Row],[New_Sales]]&gt;=1000,"B",Table1[[#This Row],[New_Sales]]&gt;=500,"C",Table1[[#This Row],[New_Sales]]&gt;=100,"D",Table1[[#This Row],[New_Sales]]&lt;100,"E")</f>
        <v>C</v>
      </c>
    </row>
    <row r="1456" spans="1:16">
      <c r="A1456" s="12">
        <v>1455</v>
      </c>
      <c r="B1456" s="12" t="s">
        <v>134</v>
      </c>
      <c r="C1456" s="12" t="s">
        <v>74</v>
      </c>
      <c r="D1456" s="12" t="s">
        <v>188</v>
      </c>
      <c r="E1456" s="12" t="s">
        <v>69</v>
      </c>
      <c r="F1456" s="12" t="s">
        <v>90</v>
      </c>
      <c r="G1456" s="12" t="str">
        <f>VLOOKUP(Table1[[#This Row],[Category]],Code!$C$2:$D$5,2,0)</f>
        <v>T-103</v>
      </c>
      <c r="H1456" s="12" t="s">
        <v>277</v>
      </c>
      <c r="I1456" s="12" t="s">
        <v>1127</v>
      </c>
      <c r="J1456" s="12">
        <v>8</v>
      </c>
      <c r="K1456" s="12">
        <v>0</v>
      </c>
      <c r="L1456" s="13">
        <v>1459.2</v>
      </c>
      <c r="M1456" s="12">
        <f>Table1[[#This Row],[Sales]]*Table1[[#This Row],[Discount]]</f>
        <v>0</v>
      </c>
      <c r="N1456" s="12">
        <v>3040</v>
      </c>
      <c r="O1456" s="12">
        <f>Table1[[#This Row],[Quantity]]*$N$1</f>
        <v>1200</v>
      </c>
      <c r="P1456" s="12" t="str" cm="1">
        <f t="array" ref="P1456">_xlfn.IFS(Table1[[#This Row],[New_Sales]]&gt;=2000,"A",Table1[[#This Row],[New_Sales]]&gt;=1000,"B",Table1[[#This Row],[New_Sales]]&gt;=500,"C",Table1[[#This Row],[New_Sales]]&gt;=100,"D",Table1[[#This Row],[New_Sales]]&lt;100,"E")</f>
        <v>B</v>
      </c>
    </row>
    <row r="1457" spans="1:16">
      <c r="A1457" s="12">
        <v>1456</v>
      </c>
      <c r="B1457" s="12" t="s">
        <v>80</v>
      </c>
      <c r="C1457" s="12" t="s">
        <v>104</v>
      </c>
      <c r="D1457" s="12" t="s">
        <v>448</v>
      </c>
      <c r="E1457" s="12" t="s">
        <v>69</v>
      </c>
      <c r="F1457" s="12" t="s">
        <v>77</v>
      </c>
      <c r="G1457" s="12" t="str">
        <f>VLOOKUP(Table1[[#This Row],[Category]],Code!$C$2:$D$5,2,0)</f>
        <v>O-102</v>
      </c>
      <c r="H1457" s="12" t="s">
        <v>93</v>
      </c>
      <c r="I1457" s="12" t="s">
        <v>1128</v>
      </c>
      <c r="J1457" s="12">
        <v>3</v>
      </c>
      <c r="K1457" s="12">
        <v>0</v>
      </c>
      <c r="L1457" s="13">
        <v>41.951999999999998</v>
      </c>
      <c r="M1457" s="12">
        <f>Table1[[#This Row],[Sales]]*Table1[[#This Row],[Discount]]</f>
        <v>0</v>
      </c>
      <c r="N1457" s="12">
        <v>91.199999999999989</v>
      </c>
      <c r="O1457" s="12">
        <f>Table1[[#This Row],[Quantity]]*$N$1</f>
        <v>450</v>
      </c>
      <c r="P1457" s="12" t="str" cm="1">
        <f t="array" ref="P1457">_xlfn.IFS(Table1[[#This Row],[New_Sales]]&gt;=2000,"A",Table1[[#This Row],[New_Sales]]&gt;=1000,"B",Table1[[#This Row],[New_Sales]]&gt;=500,"C",Table1[[#This Row],[New_Sales]]&gt;=100,"D",Table1[[#This Row],[New_Sales]]&lt;100,"E")</f>
        <v>D</v>
      </c>
    </row>
    <row r="1458" spans="1:16">
      <c r="A1458" s="12">
        <v>1457</v>
      </c>
      <c r="B1458" s="12" t="s">
        <v>80</v>
      </c>
      <c r="C1458" s="12" t="s">
        <v>104</v>
      </c>
      <c r="D1458" s="12" t="s">
        <v>448</v>
      </c>
      <c r="E1458" s="12" t="s">
        <v>69</v>
      </c>
      <c r="F1458" s="12" t="s">
        <v>70</v>
      </c>
      <c r="G1458" s="12" t="str">
        <f>VLOOKUP(Table1[[#This Row],[Category]],Code!$C$2:$D$5,2,0)</f>
        <v>F-101</v>
      </c>
      <c r="H1458" s="12" t="s">
        <v>82</v>
      </c>
      <c r="I1458" s="12" t="s">
        <v>1129</v>
      </c>
      <c r="J1458" s="12">
        <v>3</v>
      </c>
      <c r="K1458" s="12">
        <v>0</v>
      </c>
      <c r="L1458" s="13">
        <v>67.940999999999974</v>
      </c>
      <c r="M1458" s="12">
        <f>Table1[[#This Row],[Sales]]*Table1[[#This Row],[Discount]]</f>
        <v>0</v>
      </c>
      <c r="N1458" s="12">
        <v>452.93999999999994</v>
      </c>
      <c r="O1458" s="12">
        <f>Table1[[#This Row],[Quantity]]*$N$1</f>
        <v>450</v>
      </c>
      <c r="P1458" s="12" t="str" cm="1">
        <f t="array" ref="P1458">_xlfn.IFS(Table1[[#This Row],[New_Sales]]&gt;=2000,"A",Table1[[#This Row],[New_Sales]]&gt;=1000,"B",Table1[[#This Row],[New_Sales]]&gt;=500,"C",Table1[[#This Row],[New_Sales]]&gt;=100,"D",Table1[[#This Row],[New_Sales]]&lt;100,"E")</f>
        <v>D</v>
      </c>
    </row>
    <row r="1459" spans="1:16">
      <c r="A1459" s="12">
        <v>1458</v>
      </c>
      <c r="B1459" s="12" t="s">
        <v>80</v>
      </c>
      <c r="C1459" s="12" t="s">
        <v>74</v>
      </c>
      <c r="D1459" s="12" t="s">
        <v>439</v>
      </c>
      <c r="E1459" s="12" t="s">
        <v>120</v>
      </c>
      <c r="F1459" s="12" t="s">
        <v>77</v>
      </c>
      <c r="G1459" s="12" t="str">
        <f>VLOOKUP(Table1[[#This Row],[Category]],Code!$C$2:$D$5,2,0)</f>
        <v>O-102</v>
      </c>
      <c r="H1459" s="12" t="s">
        <v>93</v>
      </c>
      <c r="I1459" s="12" t="s">
        <v>455</v>
      </c>
      <c r="J1459" s="12">
        <v>9</v>
      </c>
      <c r="K1459" s="12">
        <v>0</v>
      </c>
      <c r="L1459" s="13">
        <v>23.49</v>
      </c>
      <c r="M1459" s="12">
        <f>Table1[[#This Row],[Sales]]*Table1[[#This Row],[Discount]]</f>
        <v>0</v>
      </c>
      <c r="N1459" s="12">
        <v>52.199999999999996</v>
      </c>
      <c r="O1459" s="12">
        <f>Table1[[#This Row],[Quantity]]*$N$1</f>
        <v>1350</v>
      </c>
      <c r="P1459" s="12" t="str" cm="1">
        <f t="array" ref="P1459">_xlfn.IFS(Table1[[#This Row],[New_Sales]]&gt;=2000,"A",Table1[[#This Row],[New_Sales]]&gt;=1000,"B",Table1[[#This Row],[New_Sales]]&gt;=500,"C",Table1[[#This Row],[New_Sales]]&gt;=100,"D",Table1[[#This Row],[New_Sales]]&lt;100,"E")</f>
        <v>B</v>
      </c>
    </row>
    <row r="1460" spans="1:16">
      <c r="A1460" s="12">
        <v>1459</v>
      </c>
      <c r="B1460" s="12" t="s">
        <v>80</v>
      </c>
      <c r="C1460" s="12" t="s">
        <v>74</v>
      </c>
      <c r="D1460" s="12" t="s">
        <v>105</v>
      </c>
      <c r="E1460" s="12" t="s">
        <v>106</v>
      </c>
      <c r="F1460" s="12" t="s">
        <v>77</v>
      </c>
      <c r="G1460" s="12" t="str">
        <f>VLOOKUP(Table1[[#This Row],[Category]],Code!$C$2:$D$5,2,0)</f>
        <v>O-102</v>
      </c>
      <c r="H1460" s="12" t="s">
        <v>78</v>
      </c>
      <c r="I1460" s="12" t="s">
        <v>773</v>
      </c>
      <c r="J1460" s="12">
        <v>4</v>
      </c>
      <c r="K1460" s="12">
        <v>0.2</v>
      </c>
      <c r="L1460" s="13">
        <v>5.1791999999999998</v>
      </c>
      <c r="M1460" s="12">
        <f>Table1[[#This Row],[Sales]]*Table1[[#This Row],[Discount]]</f>
        <v>3.1872000000000007</v>
      </c>
      <c r="N1460" s="12">
        <v>15.936000000000002</v>
      </c>
      <c r="O1460" s="12">
        <f>Table1[[#This Row],[Quantity]]*$N$1</f>
        <v>600</v>
      </c>
      <c r="P1460" s="12" t="str" cm="1">
        <f t="array" ref="P1460">_xlfn.IFS(Table1[[#This Row],[New_Sales]]&gt;=2000,"A",Table1[[#This Row],[New_Sales]]&gt;=1000,"B",Table1[[#This Row],[New_Sales]]&gt;=500,"C",Table1[[#This Row],[New_Sales]]&gt;=100,"D",Table1[[#This Row],[New_Sales]]&lt;100,"E")</f>
        <v>C</v>
      </c>
    </row>
    <row r="1461" spans="1:16">
      <c r="A1461" s="12">
        <v>1460</v>
      </c>
      <c r="B1461" s="12" t="s">
        <v>454</v>
      </c>
      <c r="C1461" s="12" t="s">
        <v>67</v>
      </c>
      <c r="D1461" s="12" t="s">
        <v>299</v>
      </c>
      <c r="E1461" s="12" t="s">
        <v>120</v>
      </c>
      <c r="F1461" s="12" t="s">
        <v>70</v>
      </c>
      <c r="G1461" s="12" t="str">
        <f>VLOOKUP(Table1[[#This Row],[Category]],Code!$C$2:$D$5,2,0)</f>
        <v>F-101</v>
      </c>
      <c r="H1461" s="12" t="s">
        <v>86</v>
      </c>
      <c r="I1461" s="12" t="s">
        <v>1130</v>
      </c>
      <c r="J1461" s="12">
        <v>2</v>
      </c>
      <c r="K1461" s="12">
        <v>0</v>
      </c>
      <c r="L1461" s="13">
        <v>9.8856000000000002</v>
      </c>
      <c r="M1461" s="12">
        <f>Table1[[#This Row],[Sales]]*Table1[[#This Row],[Discount]]</f>
        <v>0</v>
      </c>
      <c r="N1461" s="12">
        <v>27.46</v>
      </c>
      <c r="O1461" s="12">
        <f>Table1[[#This Row],[Quantity]]*$N$1</f>
        <v>300</v>
      </c>
      <c r="P1461" s="12" t="str" cm="1">
        <f t="array" ref="P1461">_xlfn.IFS(Table1[[#This Row],[New_Sales]]&gt;=2000,"A",Table1[[#This Row],[New_Sales]]&gt;=1000,"B",Table1[[#This Row],[New_Sales]]&gt;=500,"C",Table1[[#This Row],[New_Sales]]&gt;=100,"D",Table1[[#This Row],[New_Sales]]&lt;100,"E")</f>
        <v>D</v>
      </c>
    </row>
    <row r="1462" spans="1:16">
      <c r="A1462" s="12">
        <v>1461</v>
      </c>
      <c r="B1462" s="12" t="s">
        <v>80</v>
      </c>
      <c r="C1462" s="12" t="s">
        <v>67</v>
      </c>
      <c r="D1462" s="12" t="s">
        <v>102</v>
      </c>
      <c r="E1462" s="12" t="s">
        <v>76</v>
      </c>
      <c r="F1462" s="12" t="s">
        <v>77</v>
      </c>
      <c r="G1462" s="12" t="str">
        <f>VLOOKUP(Table1[[#This Row],[Category]],Code!$C$2:$D$5,2,0)</f>
        <v>O-102</v>
      </c>
      <c r="H1462" s="12" t="s">
        <v>93</v>
      </c>
      <c r="I1462" s="12" t="s">
        <v>1131</v>
      </c>
      <c r="J1462" s="12">
        <v>2</v>
      </c>
      <c r="K1462" s="12">
        <v>0.2</v>
      </c>
      <c r="L1462" s="13">
        <v>19.398399999999995</v>
      </c>
      <c r="M1462" s="12">
        <f>Table1[[#This Row],[Sales]]*Table1[[#This Row],[Discount]]</f>
        <v>11.084800000000001</v>
      </c>
      <c r="N1462" s="12">
        <v>55.424000000000007</v>
      </c>
      <c r="O1462" s="12">
        <f>Table1[[#This Row],[Quantity]]*$N$1</f>
        <v>300</v>
      </c>
      <c r="P1462" s="12" t="str" cm="1">
        <f t="array" ref="P1462">_xlfn.IFS(Table1[[#This Row],[New_Sales]]&gt;=2000,"A",Table1[[#This Row],[New_Sales]]&gt;=1000,"B",Table1[[#This Row],[New_Sales]]&gt;=500,"C",Table1[[#This Row],[New_Sales]]&gt;=100,"D",Table1[[#This Row],[New_Sales]]&lt;100,"E")</f>
        <v>D</v>
      </c>
    </row>
    <row r="1463" spans="1:16">
      <c r="A1463" s="12">
        <v>1462</v>
      </c>
      <c r="B1463" s="12" t="s">
        <v>80</v>
      </c>
      <c r="C1463" s="12" t="s">
        <v>67</v>
      </c>
      <c r="D1463" s="12" t="s">
        <v>309</v>
      </c>
      <c r="E1463" s="12" t="s">
        <v>120</v>
      </c>
      <c r="F1463" s="12" t="s">
        <v>70</v>
      </c>
      <c r="G1463" s="12" t="str">
        <f>VLOOKUP(Table1[[#This Row],[Category]],Code!$C$2:$D$5,2,0)</f>
        <v>F-101</v>
      </c>
      <c r="H1463" s="12" t="s">
        <v>82</v>
      </c>
      <c r="I1463" s="12" t="s">
        <v>750</v>
      </c>
      <c r="J1463" s="12">
        <v>2</v>
      </c>
      <c r="K1463" s="12">
        <v>0.3</v>
      </c>
      <c r="L1463" s="13">
        <v>-31.372200000000007</v>
      </c>
      <c r="M1463" s="12">
        <f>Table1[[#This Row],[Sales]]*Table1[[#This Row],[Discount]]</f>
        <v>73.201799999999992</v>
      </c>
      <c r="N1463" s="12">
        <v>244.00599999999997</v>
      </c>
      <c r="O1463" s="12">
        <f>Table1[[#This Row],[Quantity]]*$N$1</f>
        <v>300</v>
      </c>
      <c r="P1463" s="12" t="str" cm="1">
        <f t="array" ref="P1463">_xlfn.IFS(Table1[[#This Row],[New_Sales]]&gt;=2000,"A",Table1[[#This Row],[New_Sales]]&gt;=1000,"B",Table1[[#This Row],[New_Sales]]&gt;=500,"C",Table1[[#This Row],[New_Sales]]&gt;=100,"D",Table1[[#This Row],[New_Sales]]&lt;100,"E")</f>
        <v>D</v>
      </c>
    </row>
    <row r="1464" spans="1:16">
      <c r="A1464" s="12">
        <v>1463</v>
      </c>
      <c r="B1464" s="12" t="s">
        <v>134</v>
      </c>
      <c r="C1464" s="12" t="s">
        <v>74</v>
      </c>
      <c r="D1464" s="12" t="s">
        <v>105</v>
      </c>
      <c r="E1464" s="12" t="s">
        <v>106</v>
      </c>
      <c r="F1464" s="12" t="s">
        <v>90</v>
      </c>
      <c r="G1464" s="12" t="str">
        <f>VLOOKUP(Table1[[#This Row],[Category]],Code!$C$2:$D$5,2,0)</f>
        <v>T-103</v>
      </c>
      <c r="H1464" s="12" t="s">
        <v>123</v>
      </c>
      <c r="I1464" s="12" t="s">
        <v>541</v>
      </c>
      <c r="J1464" s="12">
        <v>2</v>
      </c>
      <c r="K1464" s="12">
        <v>0.2</v>
      </c>
      <c r="L1464" s="13">
        <v>43.995600000000003</v>
      </c>
      <c r="M1464" s="12">
        <f>Table1[[#This Row],[Sales]]*Table1[[#This Row],[Discount]]</f>
        <v>31.996800000000004</v>
      </c>
      <c r="N1464" s="12">
        <v>159.98400000000001</v>
      </c>
      <c r="O1464" s="12">
        <f>Table1[[#This Row],[Quantity]]*$N$1</f>
        <v>300</v>
      </c>
      <c r="P1464" s="12" t="str" cm="1">
        <f t="array" ref="P1464">_xlfn.IFS(Table1[[#This Row],[New_Sales]]&gt;=2000,"A",Table1[[#This Row],[New_Sales]]&gt;=1000,"B",Table1[[#This Row],[New_Sales]]&gt;=500,"C",Table1[[#This Row],[New_Sales]]&gt;=100,"D",Table1[[#This Row],[New_Sales]]&lt;100,"E")</f>
        <v>D</v>
      </c>
    </row>
    <row r="1465" spans="1:16">
      <c r="A1465" s="12">
        <v>1464</v>
      </c>
      <c r="B1465" s="12" t="s">
        <v>134</v>
      </c>
      <c r="C1465" s="12" t="s">
        <v>74</v>
      </c>
      <c r="D1465" s="12" t="s">
        <v>105</v>
      </c>
      <c r="E1465" s="12" t="s">
        <v>106</v>
      </c>
      <c r="F1465" s="12" t="s">
        <v>70</v>
      </c>
      <c r="G1465" s="12" t="str">
        <f>VLOOKUP(Table1[[#This Row],[Category]],Code!$C$2:$D$5,2,0)</f>
        <v>F-101</v>
      </c>
      <c r="H1465" s="12" t="s">
        <v>72</v>
      </c>
      <c r="I1465" s="12" t="s">
        <v>986</v>
      </c>
      <c r="J1465" s="12">
        <v>6</v>
      </c>
      <c r="K1465" s="12">
        <v>0.3</v>
      </c>
      <c r="L1465" s="13">
        <v>-29.277599999999893</v>
      </c>
      <c r="M1465" s="12">
        <f>Table1[[#This Row],[Sales]]*Table1[[#This Row],[Discount]]</f>
        <v>307.41479999999996</v>
      </c>
      <c r="N1465" s="12">
        <v>1024.7159999999999</v>
      </c>
      <c r="O1465" s="12">
        <f>Table1[[#This Row],[Quantity]]*$N$1</f>
        <v>900</v>
      </c>
      <c r="P1465" s="12" t="str" cm="1">
        <f t="array" ref="P1465">_xlfn.IFS(Table1[[#This Row],[New_Sales]]&gt;=2000,"A",Table1[[#This Row],[New_Sales]]&gt;=1000,"B",Table1[[#This Row],[New_Sales]]&gt;=500,"C",Table1[[#This Row],[New_Sales]]&gt;=100,"D",Table1[[#This Row],[New_Sales]]&lt;100,"E")</f>
        <v>C</v>
      </c>
    </row>
    <row r="1466" spans="1:16">
      <c r="A1466" s="12">
        <v>1465</v>
      </c>
      <c r="B1466" s="12" t="s">
        <v>134</v>
      </c>
      <c r="C1466" s="12" t="s">
        <v>74</v>
      </c>
      <c r="D1466" s="12" t="s">
        <v>158</v>
      </c>
      <c r="E1466" s="12" t="s">
        <v>120</v>
      </c>
      <c r="F1466" s="12" t="s">
        <v>77</v>
      </c>
      <c r="G1466" s="12" t="str">
        <f>VLOOKUP(Table1[[#This Row],[Category]],Code!$C$2:$D$5,2,0)</f>
        <v>O-102</v>
      </c>
      <c r="H1466" s="12" t="s">
        <v>159</v>
      </c>
      <c r="I1466" s="12" t="s">
        <v>936</v>
      </c>
      <c r="J1466" s="12">
        <v>2</v>
      </c>
      <c r="K1466" s="12">
        <v>0</v>
      </c>
      <c r="L1466" s="13">
        <v>1.8032000000000001</v>
      </c>
      <c r="M1466" s="12">
        <f>Table1[[#This Row],[Sales]]*Table1[[#This Row],[Discount]]</f>
        <v>0</v>
      </c>
      <c r="N1466" s="12">
        <v>3.68</v>
      </c>
      <c r="O1466" s="12">
        <f>Table1[[#This Row],[Quantity]]*$N$1</f>
        <v>300</v>
      </c>
      <c r="P1466" s="12" t="str" cm="1">
        <f t="array" ref="P1466">_xlfn.IFS(Table1[[#This Row],[New_Sales]]&gt;=2000,"A",Table1[[#This Row],[New_Sales]]&gt;=1000,"B",Table1[[#This Row],[New_Sales]]&gt;=500,"C",Table1[[#This Row],[New_Sales]]&gt;=100,"D",Table1[[#This Row],[New_Sales]]&lt;100,"E")</f>
        <v>D</v>
      </c>
    </row>
    <row r="1467" spans="1:16">
      <c r="A1467" s="12">
        <v>1466</v>
      </c>
      <c r="B1467" s="12" t="s">
        <v>80</v>
      </c>
      <c r="C1467" s="12" t="s">
        <v>67</v>
      </c>
      <c r="D1467" s="12" t="s">
        <v>173</v>
      </c>
      <c r="E1467" s="12" t="s">
        <v>76</v>
      </c>
      <c r="F1467" s="12" t="s">
        <v>70</v>
      </c>
      <c r="G1467" s="12" t="str">
        <f>VLOOKUP(Table1[[#This Row],[Category]],Code!$C$2:$D$5,2,0)</f>
        <v>F-101</v>
      </c>
      <c r="H1467" s="12" t="s">
        <v>86</v>
      </c>
      <c r="I1467" s="12" t="s">
        <v>902</v>
      </c>
      <c r="J1467" s="12">
        <v>4</v>
      </c>
      <c r="K1467" s="12">
        <v>0.2</v>
      </c>
      <c r="L1467" s="13">
        <v>-3.0344000000000122</v>
      </c>
      <c r="M1467" s="12">
        <f>Table1[[#This Row],[Sales]]*Table1[[#This Row],[Discount]]</f>
        <v>24.275200000000002</v>
      </c>
      <c r="N1467" s="12">
        <v>121.376</v>
      </c>
      <c r="O1467" s="12">
        <f>Table1[[#This Row],[Quantity]]*$N$1</f>
        <v>600</v>
      </c>
      <c r="P1467" s="12" t="str" cm="1">
        <f t="array" ref="P1467">_xlfn.IFS(Table1[[#This Row],[New_Sales]]&gt;=2000,"A",Table1[[#This Row],[New_Sales]]&gt;=1000,"B",Table1[[#This Row],[New_Sales]]&gt;=500,"C",Table1[[#This Row],[New_Sales]]&gt;=100,"D",Table1[[#This Row],[New_Sales]]&lt;100,"E")</f>
        <v>C</v>
      </c>
    </row>
    <row r="1468" spans="1:16">
      <c r="A1468" s="12">
        <v>1467</v>
      </c>
      <c r="B1468" s="12" t="s">
        <v>80</v>
      </c>
      <c r="C1468" s="12" t="s">
        <v>67</v>
      </c>
      <c r="D1468" s="12" t="s">
        <v>173</v>
      </c>
      <c r="E1468" s="12" t="s">
        <v>76</v>
      </c>
      <c r="F1468" s="12" t="s">
        <v>90</v>
      </c>
      <c r="G1468" s="12" t="str">
        <f>VLOOKUP(Table1[[#This Row],[Category]],Code!$C$2:$D$5,2,0)</f>
        <v>T-103</v>
      </c>
      <c r="H1468" s="12" t="s">
        <v>123</v>
      </c>
      <c r="I1468" s="12" t="s">
        <v>211</v>
      </c>
      <c r="J1468" s="12">
        <v>3</v>
      </c>
      <c r="K1468" s="12">
        <v>0.2</v>
      </c>
      <c r="L1468" s="13">
        <v>-10.797300000000011</v>
      </c>
      <c r="M1468" s="12">
        <f>Table1[[#This Row],[Sales]]*Table1[[#This Row],[Discount]]</f>
        <v>19.195200000000003</v>
      </c>
      <c r="N1468" s="12">
        <v>95.976000000000013</v>
      </c>
      <c r="O1468" s="12">
        <f>Table1[[#This Row],[Quantity]]*$N$1</f>
        <v>450</v>
      </c>
      <c r="P1468" s="12" t="str" cm="1">
        <f t="array" ref="P1468">_xlfn.IFS(Table1[[#This Row],[New_Sales]]&gt;=2000,"A",Table1[[#This Row],[New_Sales]]&gt;=1000,"B",Table1[[#This Row],[New_Sales]]&gt;=500,"C",Table1[[#This Row],[New_Sales]]&gt;=100,"D",Table1[[#This Row],[New_Sales]]&lt;100,"E")</f>
        <v>D</v>
      </c>
    </row>
    <row r="1469" spans="1:16">
      <c r="A1469" s="12">
        <v>1468</v>
      </c>
      <c r="B1469" s="12" t="s">
        <v>454</v>
      </c>
      <c r="C1469" s="12" t="s">
        <v>104</v>
      </c>
      <c r="D1469" s="12" t="s">
        <v>81</v>
      </c>
      <c r="E1469" s="12" t="s">
        <v>69</v>
      </c>
      <c r="F1469" s="12" t="s">
        <v>90</v>
      </c>
      <c r="G1469" s="12" t="str">
        <f>VLOOKUP(Table1[[#This Row],[Category]],Code!$C$2:$D$5,2,0)</f>
        <v>T-103</v>
      </c>
      <c r="H1469" s="12" t="s">
        <v>123</v>
      </c>
      <c r="I1469" s="12" t="s">
        <v>791</v>
      </c>
      <c r="J1469" s="12">
        <v>4</v>
      </c>
      <c r="K1469" s="12">
        <v>0.2</v>
      </c>
      <c r="L1469" s="13">
        <v>31.995999999999974</v>
      </c>
      <c r="M1469" s="12">
        <f>Table1[[#This Row],[Sales]]*Table1[[#This Row],[Discount]]</f>
        <v>51.193600000000004</v>
      </c>
      <c r="N1469" s="12">
        <v>255.96799999999999</v>
      </c>
      <c r="O1469" s="12">
        <f>Table1[[#This Row],[Quantity]]*$N$1</f>
        <v>600</v>
      </c>
      <c r="P1469" s="12" t="str" cm="1">
        <f t="array" ref="P1469">_xlfn.IFS(Table1[[#This Row],[New_Sales]]&gt;=2000,"A",Table1[[#This Row],[New_Sales]]&gt;=1000,"B",Table1[[#This Row],[New_Sales]]&gt;=500,"C",Table1[[#This Row],[New_Sales]]&gt;=100,"D",Table1[[#This Row],[New_Sales]]&lt;100,"E")</f>
        <v>C</v>
      </c>
    </row>
    <row r="1470" spans="1:16">
      <c r="A1470" s="12">
        <v>1469</v>
      </c>
      <c r="B1470" s="12" t="s">
        <v>80</v>
      </c>
      <c r="C1470" s="12" t="s">
        <v>74</v>
      </c>
      <c r="D1470" s="12" t="s">
        <v>148</v>
      </c>
      <c r="E1470" s="12" t="s">
        <v>106</v>
      </c>
      <c r="F1470" s="12" t="s">
        <v>70</v>
      </c>
      <c r="G1470" s="12" t="str">
        <f>VLOOKUP(Table1[[#This Row],[Category]],Code!$C$2:$D$5,2,0)</f>
        <v>F-101</v>
      </c>
      <c r="H1470" s="12" t="s">
        <v>72</v>
      </c>
      <c r="I1470" s="12" t="s">
        <v>1132</v>
      </c>
      <c r="J1470" s="12">
        <v>3</v>
      </c>
      <c r="K1470" s="12">
        <v>0</v>
      </c>
      <c r="L1470" s="13">
        <v>226.96439999999998</v>
      </c>
      <c r="M1470" s="12">
        <f>Table1[[#This Row],[Sales]]*Table1[[#This Row],[Discount]]</f>
        <v>0</v>
      </c>
      <c r="N1470" s="12">
        <v>872.94</v>
      </c>
      <c r="O1470" s="12">
        <f>Table1[[#This Row],[Quantity]]*$N$1</f>
        <v>450</v>
      </c>
      <c r="P1470" s="12" t="str" cm="1">
        <f t="array" ref="P1470">_xlfn.IFS(Table1[[#This Row],[New_Sales]]&gt;=2000,"A",Table1[[#This Row],[New_Sales]]&gt;=1000,"B",Table1[[#This Row],[New_Sales]]&gt;=500,"C",Table1[[#This Row],[New_Sales]]&gt;=100,"D",Table1[[#This Row],[New_Sales]]&lt;100,"E")</f>
        <v>D</v>
      </c>
    </row>
    <row r="1471" spans="1:16">
      <c r="A1471" s="12">
        <v>1470</v>
      </c>
      <c r="B1471" s="12" t="s">
        <v>80</v>
      </c>
      <c r="C1471" s="12" t="s">
        <v>74</v>
      </c>
      <c r="D1471" s="12" t="s">
        <v>148</v>
      </c>
      <c r="E1471" s="12" t="s">
        <v>106</v>
      </c>
      <c r="F1471" s="12" t="s">
        <v>77</v>
      </c>
      <c r="G1471" s="12" t="str">
        <f>VLOOKUP(Table1[[#This Row],[Category]],Code!$C$2:$D$5,2,0)</f>
        <v>O-102</v>
      </c>
      <c r="H1471" s="12" t="s">
        <v>93</v>
      </c>
      <c r="I1471" s="12" t="s">
        <v>479</v>
      </c>
      <c r="J1471" s="12">
        <v>2</v>
      </c>
      <c r="K1471" s="12">
        <v>0</v>
      </c>
      <c r="L1471" s="13">
        <v>19.523799999999998</v>
      </c>
      <c r="M1471" s="12">
        <f>Table1[[#This Row],[Sales]]*Table1[[#This Row],[Discount]]</f>
        <v>0</v>
      </c>
      <c r="N1471" s="12">
        <v>41.54</v>
      </c>
      <c r="O1471" s="12">
        <f>Table1[[#This Row],[Quantity]]*$N$1</f>
        <v>300</v>
      </c>
      <c r="P1471" s="12" t="str" cm="1">
        <f t="array" ref="P1471">_xlfn.IFS(Table1[[#This Row],[New_Sales]]&gt;=2000,"A",Table1[[#This Row],[New_Sales]]&gt;=1000,"B",Table1[[#This Row],[New_Sales]]&gt;=500,"C",Table1[[#This Row],[New_Sales]]&gt;=100,"D",Table1[[#This Row],[New_Sales]]&lt;100,"E")</f>
        <v>D</v>
      </c>
    </row>
    <row r="1472" spans="1:16">
      <c r="A1472" s="12">
        <v>1471</v>
      </c>
      <c r="B1472" s="12" t="s">
        <v>80</v>
      </c>
      <c r="C1472" s="12" t="s">
        <v>74</v>
      </c>
      <c r="D1472" s="12" t="s">
        <v>148</v>
      </c>
      <c r="E1472" s="12" t="s">
        <v>106</v>
      </c>
      <c r="F1472" s="12" t="s">
        <v>77</v>
      </c>
      <c r="G1472" s="12" t="str">
        <f>VLOOKUP(Table1[[#This Row],[Category]],Code!$C$2:$D$5,2,0)</f>
        <v>O-102</v>
      </c>
      <c r="H1472" s="12" t="s">
        <v>100</v>
      </c>
      <c r="I1472" s="12" t="s">
        <v>1133</v>
      </c>
      <c r="J1472" s="12">
        <v>2</v>
      </c>
      <c r="K1472" s="12">
        <v>0</v>
      </c>
      <c r="L1472" s="13">
        <v>6.2208000000000006</v>
      </c>
      <c r="M1472" s="12">
        <f>Table1[[#This Row],[Sales]]*Table1[[#This Row],[Discount]]</f>
        <v>0</v>
      </c>
      <c r="N1472" s="12">
        <v>12.96</v>
      </c>
      <c r="O1472" s="12">
        <f>Table1[[#This Row],[Quantity]]*$N$1</f>
        <v>300</v>
      </c>
      <c r="P1472" s="12" t="str" cm="1">
        <f t="array" ref="P1472">_xlfn.IFS(Table1[[#This Row],[New_Sales]]&gt;=2000,"A",Table1[[#This Row],[New_Sales]]&gt;=1000,"B",Table1[[#This Row],[New_Sales]]&gt;=500,"C",Table1[[#This Row],[New_Sales]]&gt;=100,"D",Table1[[#This Row],[New_Sales]]&lt;100,"E")</f>
        <v>D</v>
      </c>
    </row>
    <row r="1473" spans="1:16">
      <c r="A1473" s="12">
        <v>1472</v>
      </c>
      <c r="B1473" s="12" t="s">
        <v>66</v>
      </c>
      <c r="C1473" s="12" t="s">
        <v>74</v>
      </c>
      <c r="D1473" s="12" t="s">
        <v>119</v>
      </c>
      <c r="E1473" s="12" t="s">
        <v>120</v>
      </c>
      <c r="F1473" s="12" t="s">
        <v>77</v>
      </c>
      <c r="G1473" s="12" t="str">
        <f>VLOOKUP(Table1[[#This Row],[Category]],Code!$C$2:$D$5,2,0)</f>
        <v>O-102</v>
      </c>
      <c r="H1473" s="12" t="s">
        <v>88</v>
      </c>
      <c r="I1473" s="12" t="s">
        <v>1134</v>
      </c>
      <c r="J1473" s="12">
        <v>2</v>
      </c>
      <c r="K1473" s="12">
        <v>0.2</v>
      </c>
      <c r="L1473" s="13">
        <v>0.59920000000000018</v>
      </c>
      <c r="M1473" s="12">
        <f>Table1[[#This Row],[Sales]]*Table1[[#This Row],[Discount]]</f>
        <v>1.3696000000000002</v>
      </c>
      <c r="N1473" s="12">
        <v>6.8480000000000008</v>
      </c>
      <c r="O1473" s="12">
        <f>Table1[[#This Row],[Quantity]]*$N$1</f>
        <v>300</v>
      </c>
      <c r="P1473" s="12" t="str" cm="1">
        <f t="array" ref="P1473">_xlfn.IFS(Table1[[#This Row],[New_Sales]]&gt;=2000,"A",Table1[[#This Row],[New_Sales]]&gt;=1000,"B",Table1[[#This Row],[New_Sales]]&gt;=500,"C",Table1[[#This Row],[New_Sales]]&gt;=100,"D",Table1[[#This Row],[New_Sales]]&lt;100,"E")</f>
        <v>D</v>
      </c>
    </row>
    <row r="1474" spans="1:16">
      <c r="A1474" s="12">
        <v>1473</v>
      </c>
      <c r="B1474" s="12" t="s">
        <v>80</v>
      </c>
      <c r="C1474" s="12" t="s">
        <v>74</v>
      </c>
      <c r="D1474" s="12" t="s">
        <v>75</v>
      </c>
      <c r="E1474" s="12" t="s">
        <v>76</v>
      </c>
      <c r="F1474" s="12" t="s">
        <v>77</v>
      </c>
      <c r="G1474" s="12" t="str">
        <f>VLOOKUP(Table1[[#This Row],[Category]],Code!$C$2:$D$5,2,0)</f>
        <v>O-102</v>
      </c>
      <c r="H1474" s="12" t="s">
        <v>78</v>
      </c>
      <c r="I1474" s="12" t="s">
        <v>822</v>
      </c>
      <c r="J1474" s="12">
        <v>3</v>
      </c>
      <c r="K1474" s="12">
        <v>0</v>
      </c>
      <c r="L1474" s="13">
        <v>4.0749000000000004</v>
      </c>
      <c r="M1474" s="12">
        <f>Table1[[#This Row],[Sales]]*Table1[[#This Row],[Discount]]</f>
        <v>0</v>
      </c>
      <c r="N1474" s="12">
        <v>8.67</v>
      </c>
      <c r="O1474" s="12">
        <f>Table1[[#This Row],[Quantity]]*$N$1</f>
        <v>450</v>
      </c>
      <c r="P1474" s="12" t="str" cm="1">
        <f t="array" ref="P1474">_xlfn.IFS(Table1[[#This Row],[New_Sales]]&gt;=2000,"A",Table1[[#This Row],[New_Sales]]&gt;=1000,"B",Table1[[#This Row],[New_Sales]]&gt;=500,"C",Table1[[#This Row],[New_Sales]]&gt;=100,"D",Table1[[#This Row],[New_Sales]]&lt;100,"E")</f>
        <v>D</v>
      </c>
    </row>
    <row r="1475" spans="1:16">
      <c r="A1475" s="12">
        <v>1474</v>
      </c>
      <c r="B1475" s="12" t="s">
        <v>454</v>
      </c>
      <c r="C1475" s="12" t="s">
        <v>67</v>
      </c>
      <c r="D1475" s="12" t="s">
        <v>105</v>
      </c>
      <c r="E1475" s="12" t="s">
        <v>106</v>
      </c>
      <c r="F1475" s="12" t="s">
        <v>70</v>
      </c>
      <c r="G1475" s="12" t="str">
        <f>VLOOKUP(Table1[[#This Row],[Category]],Code!$C$2:$D$5,2,0)</f>
        <v>F-101</v>
      </c>
      <c r="H1475" s="12" t="s">
        <v>86</v>
      </c>
      <c r="I1475" s="12" t="s">
        <v>1135</v>
      </c>
      <c r="J1475" s="12">
        <v>4</v>
      </c>
      <c r="K1475" s="12">
        <v>0.6</v>
      </c>
      <c r="L1475" s="13">
        <v>-4.0127999999999986</v>
      </c>
      <c r="M1475" s="12">
        <f>Table1[[#This Row],[Sales]]*Table1[[#This Row],[Discount]]</f>
        <v>4.0127999999999995</v>
      </c>
      <c r="N1475" s="12">
        <v>6.6879999999999997</v>
      </c>
      <c r="O1475" s="12">
        <f>Table1[[#This Row],[Quantity]]*$N$1</f>
        <v>600</v>
      </c>
      <c r="P1475" s="12" t="str" cm="1">
        <f t="array" ref="P1475">_xlfn.IFS(Table1[[#This Row],[New_Sales]]&gt;=2000,"A",Table1[[#This Row],[New_Sales]]&gt;=1000,"B",Table1[[#This Row],[New_Sales]]&gt;=500,"C",Table1[[#This Row],[New_Sales]]&gt;=100,"D",Table1[[#This Row],[New_Sales]]&lt;100,"E")</f>
        <v>C</v>
      </c>
    </row>
    <row r="1476" spans="1:16">
      <c r="A1476" s="12">
        <v>1475</v>
      </c>
      <c r="B1476" s="12" t="s">
        <v>80</v>
      </c>
      <c r="C1476" s="12" t="s">
        <v>104</v>
      </c>
      <c r="D1476" s="12" t="s">
        <v>158</v>
      </c>
      <c r="E1476" s="12" t="s">
        <v>120</v>
      </c>
      <c r="F1476" s="12" t="s">
        <v>77</v>
      </c>
      <c r="G1476" s="12" t="str">
        <f>VLOOKUP(Table1[[#This Row],[Category]],Code!$C$2:$D$5,2,0)</f>
        <v>O-102</v>
      </c>
      <c r="H1476" s="12" t="s">
        <v>88</v>
      </c>
      <c r="I1476" s="12" t="s">
        <v>1136</v>
      </c>
      <c r="J1476" s="12">
        <v>6</v>
      </c>
      <c r="K1476" s="12">
        <v>0</v>
      </c>
      <c r="L1476" s="13">
        <v>5.0111999999999997</v>
      </c>
      <c r="M1476" s="12">
        <f>Table1[[#This Row],[Sales]]*Table1[[#This Row],[Discount]]</f>
        <v>0</v>
      </c>
      <c r="N1476" s="12">
        <v>17.28</v>
      </c>
      <c r="O1476" s="12">
        <f>Table1[[#This Row],[Quantity]]*$N$1</f>
        <v>900</v>
      </c>
      <c r="P1476" s="12" t="str" cm="1">
        <f t="array" ref="P1476">_xlfn.IFS(Table1[[#This Row],[New_Sales]]&gt;=2000,"A",Table1[[#This Row],[New_Sales]]&gt;=1000,"B",Table1[[#This Row],[New_Sales]]&gt;=500,"C",Table1[[#This Row],[New_Sales]]&gt;=100,"D",Table1[[#This Row],[New_Sales]]&lt;100,"E")</f>
        <v>C</v>
      </c>
    </row>
    <row r="1477" spans="1:16">
      <c r="A1477" s="12">
        <v>1476</v>
      </c>
      <c r="B1477" s="12" t="s">
        <v>80</v>
      </c>
      <c r="C1477" s="12" t="s">
        <v>104</v>
      </c>
      <c r="D1477" s="12" t="s">
        <v>158</v>
      </c>
      <c r="E1477" s="12" t="s">
        <v>120</v>
      </c>
      <c r="F1477" s="12" t="s">
        <v>77</v>
      </c>
      <c r="G1477" s="12" t="str">
        <f>VLOOKUP(Table1[[#This Row],[Category]],Code!$C$2:$D$5,2,0)</f>
        <v>O-102</v>
      </c>
      <c r="H1477" s="12" t="s">
        <v>93</v>
      </c>
      <c r="I1477" s="12" t="s">
        <v>913</v>
      </c>
      <c r="J1477" s="12">
        <v>3</v>
      </c>
      <c r="K1477" s="12">
        <v>0.2</v>
      </c>
      <c r="L1477" s="13">
        <v>6.4206000000000012</v>
      </c>
      <c r="M1477" s="12">
        <f>Table1[[#This Row],[Sales]]*Table1[[#This Row],[Discount]]</f>
        <v>3.5424000000000002</v>
      </c>
      <c r="N1477" s="12">
        <v>17.712</v>
      </c>
      <c r="O1477" s="12">
        <f>Table1[[#This Row],[Quantity]]*$N$1</f>
        <v>450</v>
      </c>
      <c r="P1477" s="12" t="str" cm="1">
        <f t="array" ref="P1477">_xlfn.IFS(Table1[[#This Row],[New_Sales]]&gt;=2000,"A",Table1[[#This Row],[New_Sales]]&gt;=1000,"B",Table1[[#This Row],[New_Sales]]&gt;=500,"C",Table1[[#This Row],[New_Sales]]&gt;=100,"D",Table1[[#This Row],[New_Sales]]&lt;100,"E")</f>
        <v>D</v>
      </c>
    </row>
    <row r="1478" spans="1:16">
      <c r="A1478" s="12">
        <v>1477</v>
      </c>
      <c r="B1478" s="12" t="s">
        <v>80</v>
      </c>
      <c r="C1478" s="12" t="s">
        <v>104</v>
      </c>
      <c r="D1478" s="12" t="s">
        <v>158</v>
      </c>
      <c r="E1478" s="12" t="s">
        <v>120</v>
      </c>
      <c r="F1478" s="12" t="s">
        <v>77</v>
      </c>
      <c r="G1478" s="12" t="str">
        <f>VLOOKUP(Table1[[#This Row],[Category]],Code!$C$2:$D$5,2,0)</f>
        <v>O-102</v>
      </c>
      <c r="H1478" s="12" t="s">
        <v>78</v>
      </c>
      <c r="I1478" s="12" t="s">
        <v>1137</v>
      </c>
      <c r="J1478" s="12">
        <v>7</v>
      </c>
      <c r="K1478" s="12">
        <v>0</v>
      </c>
      <c r="L1478" s="13">
        <v>13.2986</v>
      </c>
      <c r="M1478" s="12">
        <f>Table1[[#This Row],[Sales]]*Table1[[#This Row],[Discount]]</f>
        <v>0</v>
      </c>
      <c r="N1478" s="12">
        <v>28.91</v>
      </c>
      <c r="O1478" s="12">
        <f>Table1[[#This Row],[Quantity]]*$N$1</f>
        <v>1050</v>
      </c>
      <c r="P1478" s="12" t="str" cm="1">
        <f t="array" ref="P1478">_xlfn.IFS(Table1[[#This Row],[New_Sales]]&gt;=2000,"A",Table1[[#This Row],[New_Sales]]&gt;=1000,"B",Table1[[#This Row],[New_Sales]]&gt;=500,"C",Table1[[#This Row],[New_Sales]]&gt;=100,"D",Table1[[#This Row],[New_Sales]]&lt;100,"E")</f>
        <v>B</v>
      </c>
    </row>
    <row r="1479" spans="1:16">
      <c r="A1479" s="12">
        <v>1478</v>
      </c>
      <c r="B1479" s="12" t="s">
        <v>80</v>
      </c>
      <c r="C1479" s="12" t="s">
        <v>67</v>
      </c>
      <c r="D1479" s="12" t="s">
        <v>99</v>
      </c>
      <c r="E1479" s="12" t="s">
        <v>69</v>
      </c>
      <c r="F1479" s="12" t="s">
        <v>77</v>
      </c>
      <c r="G1479" s="12" t="str">
        <f>VLOOKUP(Table1[[#This Row],[Category]],Code!$C$2:$D$5,2,0)</f>
        <v>O-102</v>
      </c>
      <c r="H1479" s="12" t="s">
        <v>251</v>
      </c>
      <c r="I1479" s="12" t="s">
        <v>794</v>
      </c>
      <c r="J1479" s="12">
        <v>7</v>
      </c>
      <c r="K1479" s="12">
        <v>0.2</v>
      </c>
      <c r="L1479" s="13">
        <v>5.865299999999996</v>
      </c>
      <c r="M1479" s="12">
        <f>Table1[[#This Row],[Sales]]*Table1[[#This Row],[Discount]]</f>
        <v>10.427200000000001</v>
      </c>
      <c r="N1479" s="12">
        <v>52.136000000000003</v>
      </c>
      <c r="O1479" s="12">
        <f>Table1[[#This Row],[Quantity]]*$N$1</f>
        <v>1050</v>
      </c>
      <c r="P1479" s="12" t="str" cm="1">
        <f t="array" ref="P1479">_xlfn.IFS(Table1[[#This Row],[New_Sales]]&gt;=2000,"A",Table1[[#This Row],[New_Sales]]&gt;=1000,"B",Table1[[#This Row],[New_Sales]]&gt;=500,"C",Table1[[#This Row],[New_Sales]]&gt;=100,"D",Table1[[#This Row],[New_Sales]]&lt;100,"E")</f>
        <v>B</v>
      </c>
    </row>
    <row r="1480" spans="1:16">
      <c r="A1480" s="12">
        <v>1479</v>
      </c>
      <c r="B1480" s="12" t="s">
        <v>134</v>
      </c>
      <c r="C1480" s="12" t="s">
        <v>67</v>
      </c>
      <c r="D1480" s="12" t="s">
        <v>75</v>
      </c>
      <c r="E1480" s="12" t="s">
        <v>76</v>
      </c>
      <c r="F1480" s="12" t="s">
        <v>90</v>
      </c>
      <c r="G1480" s="12" t="str">
        <f>VLOOKUP(Table1[[#This Row],[Category]],Code!$C$2:$D$5,2,0)</f>
        <v>T-103</v>
      </c>
      <c r="H1480" s="12" t="s">
        <v>91</v>
      </c>
      <c r="I1480" s="12" t="s">
        <v>565</v>
      </c>
      <c r="J1480" s="12">
        <v>4</v>
      </c>
      <c r="K1480" s="12">
        <v>0.2</v>
      </c>
      <c r="L1480" s="13">
        <v>2.3976000000000006</v>
      </c>
      <c r="M1480" s="12">
        <f>Table1[[#This Row],[Sales]]*Table1[[#This Row],[Discount]]</f>
        <v>6.3936000000000011</v>
      </c>
      <c r="N1480" s="12">
        <v>31.968000000000004</v>
      </c>
      <c r="O1480" s="12">
        <f>Table1[[#This Row],[Quantity]]*$N$1</f>
        <v>600</v>
      </c>
      <c r="P1480" s="12" t="str" cm="1">
        <f t="array" ref="P1480">_xlfn.IFS(Table1[[#This Row],[New_Sales]]&gt;=2000,"A",Table1[[#This Row],[New_Sales]]&gt;=1000,"B",Table1[[#This Row],[New_Sales]]&gt;=500,"C",Table1[[#This Row],[New_Sales]]&gt;=100,"D",Table1[[#This Row],[New_Sales]]&lt;100,"E")</f>
        <v>C</v>
      </c>
    </row>
    <row r="1481" spans="1:16">
      <c r="A1481" s="12">
        <v>1480</v>
      </c>
      <c r="B1481" s="12" t="s">
        <v>80</v>
      </c>
      <c r="C1481" s="12" t="s">
        <v>67</v>
      </c>
      <c r="D1481" s="12" t="s">
        <v>75</v>
      </c>
      <c r="E1481" s="12" t="s">
        <v>76</v>
      </c>
      <c r="F1481" s="12" t="s">
        <v>77</v>
      </c>
      <c r="G1481" s="12" t="str">
        <f>VLOOKUP(Table1[[#This Row],[Category]],Code!$C$2:$D$5,2,0)</f>
        <v>O-102</v>
      </c>
      <c r="H1481" s="12" t="s">
        <v>100</v>
      </c>
      <c r="I1481" s="12" t="s">
        <v>1138</v>
      </c>
      <c r="J1481" s="12">
        <v>4</v>
      </c>
      <c r="K1481" s="12">
        <v>0</v>
      </c>
      <c r="L1481" s="13">
        <v>12.441600000000001</v>
      </c>
      <c r="M1481" s="12">
        <f>Table1[[#This Row],[Sales]]*Table1[[#This Row],[Discount]]</f>
        <v>0</v>
      </c>
      <c r="N1481" s="12">
        <v>25.92</v>
      </c>
      <c r="O1481" s="12">
        <f>Table1[[#This Row],[Quantity]]*$N$1</f>
        <v>600</v>
      </c>
      <c r="P1481" s="12" t="str" cm="1">
        <f t="array" ref="P1481">_xlfn.IFS(Table1[[#This Row],[New_Sales]]&gt;=2000,"A",Table1[[#This Row],[New_Sales]]&gt;=1000,"B",Table1[[#This Row],[New_Sales]]&gt;=500,"C",Table1[[#This Row],[New_Sales]]&gt;=100,"D",Table1[[#This Row],[New_Sales]]&lt;100,"E")</f>
        <v>C</v>
      </c>
    </row>
    <row r="1482" spans="1:16">
      <c r="A1482" s="12">
        <v>1481</v>
      </c>
      <c r="B1482" s="12" t="s">
        <v>80</v>
      </c>
      <c r="C1482" s="12" t="s">
        <v>67</v>
      </c>
      <c r="D1482" s="12" t="s">
        <v>75</v>
      </c>
      <c r="E1482" s="12" t="s">
        <v>76</v>
      </c>
      <c r="F1482" s="12" t="s">
        <v>77</v>
      </c>
      <c r="G1482" s="12" t="str">
        <f>VLOOKUP(Table1[[#This Row],[Category]],Code!$C$2:$D$5,2,0)</f>
        <v>O-102</v>
      </c>
      <c r="H1482" s="12" t="s">
        <v>100</v>
      </c>
      <c r="I1482" s="12" t="s">
        <v>1139</v>
      </c>
      <c r="J1482" s="12">
        <v>7</v>
      </c>
      <c r="K1482" s="12">
        <v>0</v>
      </c>
      <c r="L1482" s="13">
        <v>19.825400000000002</v>
      </c>
      <c r="M1482" s="12">
        <f>Table1[[#This Row],[Sales]]*Table1[[#This Row],[Discount]]</f>
        <v>0</v>
      </c>
      <c r="N1482" s="12">
        <v>40.46</v>
      </c>
      <c r="O1482" s="12">
        <f>Table1[[#This Row],[Quantity]]*$N$1</f>
        <v>1050</v>
      </c>
      <c r="P1482" s="12" t="str" cm="1">
        <f t="array" ref="P1482">_xlfn.IFS(Table1[[#This Row],[New_Sales]]&gt;=2000,"A",Table1[[#This Row],[New_Sales]]&gt;=1000,"B",Table1[[#This Row],[New_Sales]]&gt;=500,"C",Table1[[#This Row],[New_Sales]]&gt;=100,"D",Table1[[#This Row],[New_Sales]]&lt;100,"E")</f>
        <v>B</v>
      </c>
    </row>
    <row r="1483" spans="1:16">
      <c r="A1483" s="12">
        <v>1482</v>
      </c>
      <c r="B1483" s="12" t="s">
        <v>80</v>
      </c>
      <c r="C1483" s="12" t="s">
        <v>67</v>
      </c>
      <c r="D1483" s="12" t="s">
        <v>75</v>
      </c>
      <c r="E1483" s="12" t="s">
        <v>76</v>
      </c>
      <c r="F1483" s="12" t="s">
        <v>77</v>
      </c>
      <c r="G1483" s="12" t="str">
        <f>VLOOKUP(Table1[[#This Row],[Category]],Code!$C$2:$D$5,2,0)</f>
        <v>O-102</v>
      </c>
      <c r="H1483" s="12" t="s">
        <v>84</v>
      </c>
      <c r="I1483" s="12" t="s">
        <v>1140</v>
      </c>
      <c r="J1483" s="12">
        <v>3</v>
      </c>
      <c r="K1483" s="12">
        <v>0</v>
      </c>
      <c r="L1483" s="13">
        <v>8.8061999999999987</v>
      </c>
      <c r="M1483" s="12">
        <f>Table1[[#This Row],[Sales]]*Table1[[#This Row],[Discount]]</f>
        <v>0</v>
      </c>
      <c r="N1483" s="12">
        <v>33.869999999999997</v>
      </c>
      <c r="O1483" s="12">
        <f>Table1[[#This Row],[Quantity]]*$N$1</f>
        <v>450</v>
      </c>
      <c r="P1483" s="12" t="str" cm="1">
        <f t="array" ref="P1483">_xlfn.IFS(Table1[[#This Row],[New_Sales]]&gt;=2000,"A",Table1[[#This Row],[New_Sales]]&gt;=1000,"B",Table1[[#This Row],[New_Sales]]&gt;=500,"C",Table1[[#This Row],[New_Sales]]&gt;=100,"D",Table1[[#This Row],[New_Sales]]&lt;100,"E")</f>
        <v>D</v>
      </c>
    </row>
    <row r="1484" spans="1:16">
      <c r="A1484" s="12">
        <v>1483</v>
      </c>
      <c r="B1484" s="12" t="s">
        <v>66</v>
      </c>
      <c r="C1484" s="12" t="s">
        <v>67</v>
      </c>
      <c r="D1484" s="12" t="s">
        <v>180</v>
      </c>
      <c r="E1484" s="12" t="s">
        <v>69</v>
      </c>
      <c r="F1484" s="12" t="s">
        <v>77</v>
      </c>
      <c r="G1484" s="12" t="str">
        <f>VLOOKUP(Table1[[#This Row],[Category]],Code!$C$2:$D$5,2,0)</f>
        <v>O-102</v>
      </c>
      <c r="H1484" s="12" t="s">
        <v>88</v>
      </c>
      <c r="I1484" s="12" t="s">
        <v>621</v>
      </c>
      <c r="J1484" s="12">
        <v>2</v>
      </c>
      <c r="K1484" s="12">
        <v>0.2</v>
      </c>
      <c r="L1484" s="13">
        <v>1.702399999999999</v>
      </c>
      <c r="M1484" s="12">
        <f>Table1[[#This Row],[Sales]]*Table1[[#This Row],[Discount]]</f>
        <v>1.9456000000000004</v>
      </c>
      <c r="N1484" s="12">
        <v>9.7280000000000015</v>
      </c>
      <c r="O1484" s="12">
        <f>Table1[[#This Row],[Quantity]]*$N$1</f>
        <v>300</v>
      </c>
      <c r="P1484" s="12" t="str" cm="1">
        <f t="array" ref="P1484">_xlfn.IFS(Table1[[#This Row],[New_Sales]]&gt;=2000,"A",Table1[[#This Row],[New_Sales]]&gt;=1000,"B",Table1[[#This Row],[New_Sales]]&gt;=500,"C",Table1[[#This Row],[New_Sales]]&gt;=100,"D",Table1[[#This Row],[New_Sales]]&lt;100,"E")</f>
        <v>D</v>
      </c>
    </row>
    <row r="1485" spans="1:16">
      <c r="A1485" s="12">
        <v>1484</v>
      </c>
      <c r="B1485" s="12" t="s">
        <v>66</v>
      </c>
      <c r="C1485" s="12" t="s">
        <v>67</v>
      </c>
      <c r="D1485" s="12" t="s">
        <v>180</v>
      </c>
      <c r="E1485" s="12" t="s">
        <v>69</v>
      </c>
      <c r="F1485" s="12" t="s">
        <v>77</v>
      </c>
      <c r="G1485" s="12" t="str">
        <f>VLOOKUP(Table1[[#This Row],[Category]],Code!$C$2:$D$5,2,0)</f>
        <v>O-102</v>
      </c>
      <c r="H1485" s="12" t="s">
        <v>100</v>
      </c>
      <c r="I1485" s="12" t="s">
        <v>1141</v>
      </c>
      <c r="J1485" s="12">
        <v>1</v>
      </c>
      <c r="K1485" s="12">
        <v>0.2</v>
      </c>
      <c r="L1485" s="13">
        <v>1.0699999999999996</v>
      </c>
      <c r="M1485" s="12">
        <f>Table1[[#This Row],[Sales]]*Table1[[#This Row],[Discount]]</f>
        <v>0.68480000000000008</v>
      </c>
      <c r="N1485" s="12">
        <v>3.4240000000000004</v>
      </c>
      <c r="O1485" s="12">
        <f>Table1[[#This Row],[Quantity]]*$N$1</f>
        <v>150</v>
      </c>
      <c r="P1485" s="12" t="str" cm="1">
        <f t="array" ref="P1485">_xlfn.IFS(Table1[[#This Row],[New_Sales]]&gt;=2000,"A",Table1[[#This Row],[New_Sales]]&gt;=1000,"B",Table1[[#This Row],[New_Sales]]&gt;=500,"C",Table1[[#This Row],[New_Sales]]&gt;=100,"D",Table1[[#This Row],[New_Sales]]&lt;100,"E")</f>
        <v>D</v>
      </c>
    </row>
    <row r="1486" spans="1:16">
      <c r="A1486" s="12">
        <v>1485</v>
      </c>
      <c r="B1486" s="12" t="s">
        <v>80</v>
      </c>
      <c r="C1486" s="12" t="s">
        <v>74</v>
      </c>
      <c r="D1486" s="12" t="s">
        <v>102</v>
      </c>
      <c r="E1486" s="12" t="s">
        <v>76</v>
      </c>
      <c r="F1486" s="12" t="s">
        <v>90</v>
      </c>
      <c r="G1486" s="12" t="str">
        <f>VLOOKUP(Table1[[#This Row],[Category]],Code!$C$2:$D$5,2,0)</f>
        <v>T-103</v>
      </c>
      <c r="H1486" s="12" t="s">
        <v>123</v>
      </c>
      <c r="I1486" s="12" t="s">
        <v>1142</v>
      </c>
      <c r="J1486" s="12">
        <v>3</v>
      </c>
      <c r="K1486" s="12">
        <v>0</v>
      </c>
      <c r="L1486" s="13">
        <v>30.089999999999982</v>
      </c>
      <c r="M1486" s="12">
        <f>Table1[[#This Row],[Sales]]*Table1[[#This Row],[Discount]]</f>
        <v>0</v>
      </c>
      <c r="N1486" s="12">
        <v>177</v>
      </c>
      <c r="O1486" s="12">
        <f>Table1[[#This Row],[Quantity]]*$N$1</f>
        <v>450</v>
      </c>
      <c r="P1486" s="12" t="str" cm="1">
        <f t="array" ref="P1486">_xlfn.IFS(Table1[[#This Row],[New_Sales]]&gt;=2000,"A",Table1[[#This Row],[New_Sales]]&gt;=1000,"B",Table1[[#This Row],[New_Sales]]&gt;=500,"C",Table1[[#This Row],[New_Sales]]&gt;=100,"D",Table1[[#This Row],[New_Sales]]&lt;100,"E")</f>
        <v>D</v>
      </c>
    </row>
    <row r="1487" spans="1:16">
      <c r="A1487" s="12">
        <v>1486</v>
      </c>
      <c r="B1487" s="12" t="s">
        <v>80</v>
      </c>
      <c r="C1487" s="12" t="s">
        <v>67</v>
      </c>
      <c r="D1487" s="12" t="s">
        <v>158</v>
      </c>
      <c r="E1487" s="12" t="s">
        <v>120</v>
      </c>
      <c r="F1487" s="12" t="s">
        <v>77</v>
      </c>
      <c r="G1487" s="12" t="str">
        <f>VLOOKUP(Table1[[#This Row],[Category]],Code!$C$2:$D$5,2,0)</f>
        <v>O-102</v>
      </c>
      <c r="H1487" s="12" t="s">
        <v>159</v>
      </c>
      <c r="I1487" s="12" t="s">
        <v>245</v>
      </c>
      <c r="J1487" s="12">
        <v>2</v>
      </c>
      <c r="K1487" s="12">
        <v>0</v>
      </c>
      <c r="L1487" s="13">
        <v>1.3159999999999998</v>
      </c>
      <c r="M1487" s="12">
        <f>Table1[[#This Row],[Sales]]*Table1[[#This Row],[Discount]]</f>
        <v>0</v>
      </c>
      <c r="N1487" s="12">
        <v>3.76</v>
      </c>
      <c r="O1487" s="12">
        <f>Table1[[#This Row],[Quantity]]*$N$1</f>
        <v>300</v>
      </c>
      <c r="P1487" s="12" t="str" cm="1">
        <f t="array" ref="P1487">_xlfn.IFS(Table1[[#This Row],[New_Sales]]&gt;=2000,"A",Table1[[#This Row],[New_Sales]]&gt;=1000,"B",Table1[[#This Row],[New_Sales]]&gt;=500,"C",Table1[[#This Row],[New_Sales]]&gt;=100,"D",Table1[[#This Row],[New_Sales]]&lt;100,"E")</f>
        <v>D</v>
      </c>
    </row>
    <row r="1488" spans="1:16">
      <c r="A1488" s="12">
        <v>1487</v>
      </c>
      <c r="B1488" s="12" t="s">
        <v>80</v>
      </c>
      <c r="C1488" s="12" t="s">
        <v>104</v>
      </c>
      <c r="D1488" s="12" t="s">
        <v>75</v>
      </c>
      <c r="E1488" s="12" t="s">
        <v>76</v>
      </c>
      <c r="F1488" s="12" t="s">
        <v>90</v>
      </c>
      <c r="G1488" s="12" t="str">
        <f>VLOOKUP(Table1[[#This Row],[Category]],Code!$C$2:$D$5,2,0)</f>
        <v>T-103</v>
      </c>
      <c r="H1488" s="12" t="s">
        <v>91</v>
      </c>
      <c r="I1488" s="12" t="s">
        <v>1143</v>
      </c>
      <c r="J1488" s="12">
        <v>7</v>
      </c>
      <c r="K1488" s="12">
        <v>0.2</v>
      </c>
      <c r="L1488" s="13">
        <v>106.12420000000014</v>
      </c>
      <c r="M1488" s="12">
        <f>Table1[[#This Row],[Sales]]*Table1[[#This Row],[Discount]]</f>
        <v>242.56960000000001</v>
      </c>
      <c r="N1488" s="12">
        <v>1212.848</v>
      </c>
      <c r="O1488" s="12">
        <f>Table1[[#This Row],[Quantity]]*$N$1</f>
        <v>1050</v>
      </c>
      <c r="P1488" s="12" t="str" cm="1">
        <f t="array" ref="P1488">_xlfn.IFS(Table1[[#This Row],[New_Sales]]&gt;=2000,"A",Table1[[#This Row],[New_Sales]]&gt;=1000,"B",Table1[[#This Row],[New_Sales]]&gt;=500,"C",Table1[[#This Row],[New_Sales]]&gt;=100,"D",Table1[[#This Row],[New_Sales]]&lt;100,"E")</f>
        <v>B</v>
      </c>
    </row>
    <row r="1489" spans="1:16">
      <c r="A1489" s="12">
        <v>1488</v>
      </c>
      <c r="B1489" s="12" t="s">
        <v>80</v>
      </c>
      <c r="C1489" s="12" t="s">
        <v>104</v>
      </c>
      <c r="D1489" s="12" t="s">
        <v>75</v>
      </c>
      <c r="E1489" s="12" t="s">
        <v>76</v>
      </c>
      <c r="F1489" s="12" t="s">
        <v>90</v>
      </c>
      <c r="G1489" s="12" t="str">
        <f>VLOOKUP(Table1[[#This Row],[Category]],Code!$C$2:$D$5,2,0)</f>
        <v>T-103</v>
      </c>
      <c r="H1489" s="12" t="s">
        <v>123</v>
      </c>
      <c r="I1489" s="12" t="s">
        <v>1144</v>
      </c>
      <c r="J1489" s="12">
        <v>3</v>
      </c>
      <c r="K1489" s="12">
        <v>0</v>
      </c>
      <c r="L1489" s="13">
        <v>37.787400000000005</v>
      </c>
      <c r="M1489" s="12">
        <f>Table1[[#This Row],[Sales]]*Table1[[#This Row],[Discount]]</f>
        <v>0</v>
      </c>
      <c r="N1489" s="12">
        <v>89.97</v>
      </c>
      <c r="O1489" s="12">
        <f>Table1[[#This Row],[Quantity]]*$N$1</f>
        <v>450</v>
      </c>
      <c r="P1489" s="12" t="str" cm="1">
        <f t="array" ref="P1489">_xlfn.IFS(Table1[[#This Row],[New_Sales]]&gt;=2000,"A",Table1[[#This Row],[New_Sales]]&gt;=1000,"B",Table1[[#This Row],[New_Sales]]&gt;=500,"C",Table1[[#This Row],[New_Sales]]&gt;=100,"D",Table1[[#This Row],[New_Sales]]&lt;100,"E")</f>
        <v>D</v>
      </c>
    </row>
    <row r="1490" spans="1:16">
      <c r="A1490" s="12">
        <v>1489</v>
      </c>
      <c r="B1490" s="12" t="s">
        <v>80</v>
      </c>
      <c r="C1490" s="12" t="s">
        <v>104</v>
      </c>
      <c r="D1490" s="12" t="s">
        <v>75</v>
      </c>
      <c r="E1490" s="12" t="s">
        <v>76</v>
      </c>
      <c r="F1490" s="12" t="s">
        <v>70</v>
      </c>
      <c r="G1490" s="12" t="str">
        <f>VLOOKUP(Table1[[#This Row],[Category]],Code!$C$2:$D$5,2,0)</f>
        <v>F-101</v>
      </c>
      <c r="H1490" s="12" t="s">
        <v>86</v>
      </c>
      <c r="I1490" s="12" t="s">
        <v>511</v>
      </c>
      <c r="J1490" s="12">
        <v>3</v>
      </c>
      <c r="K1490" s="12">
        <v>0</v>
      </c>
      <c r="L1490" s="13">
        <v>16.614000000000001</v>
      </c>
      <c r="M1490" s="12">
        <f>Table1[[#This Row],[Sales]]*Table1[[#This Row],[Discount]]</f>
        <v>0</v>
      </c>
      <c r="N1490" s="12">
        <v>42.599999999999994</v>
      </c>
      <c r="O1490" s="12">
        <f>Table1[[#This Row],[Quantity]]*$N$1</f>
        <v>450</v>
      </c>
      <c r="P1490" s="12" t="str" cm="1">
        <f t="array" ref="P1490">_xlfn.IFS(Table1[[#This Row],[New_Sales]]&gt;=2000,"A",Table1[[#This Row],[New_Sales]]&gt;=1000,"B",Table1[[#This Row],[New_Sales]]&gt;=500,"C",Table1[[#This Row],[New_Sales]]&gt;=100,"D",Table1[[#This Row],[New_Sales]]&lt;100,"E")</f>
        <v>D</v>
      </c>
    </row>
    <row r="1491" spans="1:16">
      <c r="A1491" s="12">
        <v>1490</v>
      </c>
      <c r="B1491" s="12" t="s">
        <v>80</v>
      </c>
      <c r="C1491" s="12" t="s">
        <v>67</v>
      </c>
      <c r="D1491" s="12" t="s">
        <v>119</v>
      </c>
      <c r="E1491" s="12" t="s">
        <v>120</v>
      </c>
      <c r="F1491" s="12" t="s">
        <v>77</v>
      </c>
      <c r="G1491" s="12" t="str">
        <f>VLOOKUP(Table1[[#This Row],[Category]],Code!$C$2:$D$5,2,0)</f>
        <v>O-102</v>
      </c>
      <c r="H1491" s="12" t="s">
        <v>78</v>
      </c>
      <c r="I1491" s="12" t="s">
        <v>949</v>
      </c>
      <c r="J1491" s="12">
        <v>2</v>
      </c>
      <c r="K1491" s="12">
        <v>0.2</v>
      </c>
      <c r="L1491" s="13">
        <v>1.764</v>
      </c>
      <c r="M1491" s="12">
        <f>Table1[[#This Row],[Sales]]*Table1[[#This Row],[Discount]]</f>
        <v>1.008</v>
      </c>
      <c r="N1491" s="12">
        <v>5.04</v>
      </c>
      <c r="O1491" s="12">
        <f>Table1[[#This Row],[Quantity]]*$N$1</f>
        <v>300</v>
      </c>
      <c r="P1491" s="12" t="str" cm="1">
        <f t="array" ref="P1491">_xlfn.IFS(Table1[[#This Row],[New_Sales]]&gt;=2000,"A",Table1[[#This Row],[New_Sales]]&gt;=1000,"B",Table1[[#This Row],[New_Sales]]&gt;=500,"C",Table1[[#This Row],[New_Sales]]&gt;=100,"D",Table1[[#This Row],[New_Sales]]&lt;100,"E")</f>
        <v>D</v>
      </c>
    </row>
    <row r="1492" spans="1:16">
      <c r="A1492" s="12">
        <v>1491</v>
      </c>
      <c r="B1492" s="12" t="s">
        <v>66</v>
      </c>
      <c r="C1492" s="12" t="s">
        <v>74</v>
      </c>
      <c r="D1492" s="12" t="s">
        <v>158</v>
      </c>
      <c r="E1492" s="12" t="s">
        <v>120</v>
      </c>
      <c r="F1492" s="12" t="s">
        <v>77</v>
      </c>
      <c r="G1492" s="12" t="str">
        <f>VLOOKUP(Table1[[#This Row],[Category]],Code!$C$2:$D$5,2,0)</f>
        <v>O-102</v>
      </c>
      <c r="H1492" s="12" t="s">
        <v>128</v>
      </c>
      <c r="I1492" s="12" t="s">
        <v>137</v>
      </c>
      <c r="J1492" s="12">
        <v>4</v>
      </c>
      <c r="K1492" s="12">
        <v>0</v>
      </c>
      <c r="L1492" s="13">
        <v>28.332000000000001</v>
      </c>
      <c r="M1492" s="12">
        <f>Table1[[#This Row],[Sales]]*Table1[[#This Row],[Discount]]</f>
        <v>0</v>
      </c>
      <c r="N1492" s="12">
        <v>62.96</v>
      </c>
      <c r="O1492" s="12">
        <f>Table1[[#This Row],[Quantity]]*$N$1</f>
        <v>600</v>
      </c>
      <c r="P1492" s="12" t="str" cm="1">
        <f t="array" ref="P1492">_xlfn.IFS(Table1[[#This Row],[New_Sales]]&gt;=2000,"A",Table1[[#This Row],[New_Sales]]&gt;=1000,"B",Table1[[#This Row],[New_Sales]]&gt;=500,"C",Table1[[#This Row],[New_Sales]]&gt;=100,"D",Table1[[#This Row],[New_Sales]]&lt;100,"E")</f>
        <v>C</v>
      </c>
    </row>
    <row r="1493" spans="1:16">
      <c r="A1493" s="12">
        <v>1492</v>
      </c>
      <c r="B1493" s="12" t="s">
        <v>80</v>
      </c>
      <c r="C1493" s="12" t="s">
        <v>74</v>
      </c>
      <c r="D1493" s="12" t="s">
        <v>158</v>
      </c>
      <c r="E1493" s="12" t="s">
        <v>120</v>
      </c>
      <c r="F1493" s="12" t="s">
        <v>77</v>
      </c>
      <c r="G1493" s="12" t="str">
        <f>VLOOKUP(Table1[[#This Row],[Category]],Code!$C$2:$D$5,2,0)</f>
        <v>O-102</v>
      </c>
      <c r="H1493" s="12" t="s">
        <v>100</v>
      </c>
      <c r="I1493" s="12" t="s">
        <v>1145</v>
      </c>
      <c r="J1493" s="12">
        <v>1</v>
      </c>
      <c r="K1493" s="12">
        <v>0</v>
      </c>
      <c r="L1493" s="13">
        <v>2.8811999999999998</v>
      </c>
      <c r="M1493" s="12">
        <f>Table1[[#This Row],[Sales]]*Table1[[#This Row],[Discount]]</f>
        <v>0</v>
      </c>
      <c r="N1493" s="12">
        <v>5.88</v>
      </c>
      <c r="O1493" s="12">
        <f>Table1[[#This Row],[Quantity]]*$N$1</f>
        <v>150</v>
      </c>
      <c r="P1493" s="12" t="str" cm="1">
        <f t="array" ref="P1493">_xlfn.IFS(Table1[[#This Row],[New_Sales]]&gt;=2000,"A",Table1[[#This Row],[New_Sales]]&gt;=1000,"B",Table1[[#This Row],[New_Sales]]&gt;=500,"C",Table1[[#This Row],[New_Sales]]&gt;=100,"D",Table1[[#This Row],[New_Sales]]&lt;100,"E")</f>
        <v>D</v>
      </c>
    </row>
    <row r="1494" spans="1:16">
      <c r="A1494" s="12">
        <v>1493</v>
      </c>
      <c r="B1494" s="12" t="s">
        <v>80</v>
      </c>
      <c r="C1494" s="12" t="s">
        <v>74</v>
      </c>
      <c r="D1494" s="12" t="s">
        <v>158</v>
      </c>
      <c r="E1494" s="12" t="s">
        <v>120</v>
      </c>
      <c r="F1494" s="12" t="s">
        <v>70</v>
      </c>
      <c r="G1494" s="12" t="str">
        <f>VLOOKUP(Table1[[#This Row],[Category]],Code!$C$2:$D$5,2,0)</f>
        <v>F-101</v>
      </c>
      <c r="H1494" s="12" t="s">
        <v>72</v>
      </c>
      <c r="I1494" s="12" t="s">
        <v>451</v>
      </c>
      <c r="J1494" s="12">
        <v>6</v>
      </c>
      <c r="K1494" s="12">
        <v>0.1</v>
      </c>
      <c r="L1494" s="13">
        <v>173.74080000000001</v>
      </c>
      <c r="M1494" s="12">
        <f>Table1[[#This Row],[Sales]]*Table1[[#This Row],[Discount]]</f>
        <v>97.729200000000006</v>
      </c>
      <c r="N1494" s="12">
        <v>977.29200000000003</v>
      </c>
      <c r="O1494" s="12">
        <f>Table1[[#This Row],[Quantity]]*$N$1</f>
        <v>900</v>
      </c>
      <c r="P1494" s="12" t="str" cm="1">
        <f t="array" ref="P1494">_xlfn.IFS(Table1[[#This Row],[New_Sales]]&gt;=2000,"A",Table1[[#This Row],[New_Sales]]&gt;=1000,"B",Table1[[#This Row],[New_Sales]]&gt;=500,"C",Table1[[#This Row],[New_Sales]]&gt;=100,"D",Table1[[#This Row],[New_Sales]]&lt;100,"E")</f>
        <v>C</v>
      </c>
    </row>
    <row r="1495" spans="1:16">
      <c r="A1495" s="12">
        <v>1494</v>
      </c>
      <c r="B1495" s="12" t="s">
        <v>80</v>
      </c>
      <c r="C1495" s="12" t="s">
        <v>74</v>
      </c>
      <c r="D1495" s="12" t="s">
        <v>102</v>
      </c>
      <c r="E1495" s="12" t="s">
        <v>76</v>
      </c>
      <c r="F1495" s="12" t="s">
        <v>70</v>
      </c>
      <c r="G1495" s="12" t="str">
        <f>VLOOKUP(Table1[[#This Row],[Category]],Code!$C$2:$D$5,2,0)</f>
        <v>F-101</v>
      </c>
      <c r="H1495" s="12" t="s">
        <v>86</v>
      </c>
      <c r="I1495" s="12" t="s">
        <v>898</v>
      </c>
      <c r="J1495" s="12">
        <v>2</v>
      </c>
      <c r="K1495" s="12">
        <v>0</v>
      </c>
      <c r="L1495" s="13">
        <v>3.6632000000000007</v>
      </c>
      <c r="M1495" s="12">
        <f>Table1[[#This Row],[Sales]]*Table1[[#This Row],[Discount]]</f>
        <v>0</v>
      </c>
      <c r="N1495" s="12">
        <v>9.64</v>
      </c>
      <c r="O1495" s="12">
        <f>Table1[[#This Row],[Quantity]]*$N$1</f>
        <v>300</v>
      </c>
      <c r="P1495" s="12" t="str" cm="1">
        <f t="array" ref="P1495">_xlfn.IFS(Table1[[#This Row],[New_Sales]]&gt;=2000,"A",Table1[[#This Row],[New_Sales]]&gt;=1000,"B",Table1[[#This Row],[New_Sales]]&gt;=500,"C",Table1[[#This Row],[New_Sales]]&gt;=100,"D",Table1[[#This Row],[New_Sales]]&lt;100,"E")</f>
        <v>D</v>
      </c>
    </row>
    <row r="1496" spans="1:16">
      <c r="A1496" s="12">
        <v>1495</v>
      </c>
      <c r="B1496" s="12" t="s">
        <v>66</v>
      </c>
      <c r="C1496" s="12" t="s">
        <v>67</v>
      </c>
      <c r="D1496" s="12" t="s">
        <v>448</v>
      </c>
      <c r="E1496" s="12" t="s">
        <v>69</v>
      </c>
      <c r="F1496" s="12" t="s">
        <v>77</v>
      </c>
      <c r="G1496" s="12" t="str">
        <f>VLOOKUP(Table1[[#This Row],[Category]],Code!$C$2:$D$5,2,0)</f>
        <v>O-102</v>
      </c>
      <c r="H1496" s="12" t="s">
        <v>88</v>
      </c>
      <c r="I1496" s="12" t="s">
        <v>951</v>
      </c>
      <c r="J1496" s="12">
        <v>3</v>
      </c>
      <c r="K1496" s="12">
        <v>0</v>
      </c>
      <c r="L1496" s="13">
        <v>11.213999999999999</v>
      </c>
      <c r="M1496" s="12">
        <f>Table1[[#This Row],[Sales]]*Table1[[#This Row],[Discount]]</f>
        <v>0</v>
      </c>
      <c r="N1496" s="12">
        <v>40.049999999999997</v>
      </c>
      <c r="O1496" s="12">
        <f>Table1[[#This Row],[Quantity]]*$N$1</f>
        <v>450</v>
      </c>
      <c r="P1496" s="12" t="str" cm="1">
        <f t="array" ref="P1496">_xlfn.IFS(Table1[[#This Row],[New_Sales]]&gt;=2000,"A",Table1[[#This Row],[New_Sales]]&gt;=1000,"B",Table1[[#This Row],[New_Sales]]&gt;=500,"C",Table1[[#This Row],[New_Sales]]&gt;=100,"D",Table1[[#This Row],[New_Sales]]&lt;100,"E")</f>
        <v>D</v>
      </c>
    </row>
    <row r="1497" spans="1:16">
      <c r="A1497" s="12">
        <v>1496</v>
      </c>
      <c r="B1497" s="12" t="s">
        <v>80</v>
      </c>
      <c r="C1497" s="12" t="s">
        <v>67</v>
      </c>
      <c r="D1497" s="12" t="s">
        <v>105</v>
      </c>
      <c r="E1497" s="12" t="s">
        <v>106</v>
      </c>
      <c r="F1497" s="12" t="s">
        <v>77</v>
      </c>
      <c r="G1497" s="12" t="str">
        <f>VLOOKUP(Table1[[#This Row],[Category]],Code!$C$2:$D$5,2,0)</f>
        <v>O-102</v>
      </c>
      <c r="H1497" s="12" t="s">
        <v>88</v>
      </c>
      <c r="I1497" s="12" t="s">
        <v>983</v>
      </c>
      <c r="J1497" s="12">
        <v>7</v>
      </c>
      <c r="K1497" s="12">
        <v>0.2</v>
      </c>
      <c r="L1497" s="13">
        <v>3.1849999999999992</v>
      </c>
      <c r="M1497" s="12">
        <f>Table1[[#This Row],[Sales]]*Table1[[#This Row],[Discount]]</f>
        <v>2.0384000000000007</v>
      </c>
      <c r="N1497" s="12">
        <v>10.192000000000002</v>
      </c>
      <c r="O1497" s="12">
        <f>Table1[[#This Row],[Quantity]]*$N$1</f>
        <v>1050</v>
      </c>
      <c r="P1497" s="12" t="str" cm="1">
        <f t="array" ref="P1497">_xlfn.IFS(Table1[[#This Row],[New_Sales]]&gt;=2000,"A",Table1[[#This Row],[New_Sales]]&gt;=1000,"B",Table1[[#This Row],[New_Sales]]&gt;=500,"C",Table1[[#This Row],[New_Sales]]&gt;=100,"D",Table1[[#This Row],[New_Sales]]&lt;100,"E")</f>
        <v>B</v>
      </c>
    </row>
    <row r="1498" spans="1:16">
      <c r="A1498" s="12">
        <v>1497</v>
      </c>
      <c r="B1498" s="12" t="s">
        <v>80</v>
      </c>
      <c r="C1498" s="12" t="s">
        <v>67</v>
      </c>
      <c r="D1498" s="12" t="s">
        <v>105</v>
      </c>
      <c r="E1498" s="12" t="s">
        <v>106</v>
      </c>
      <c r="F1498" s="12" t="s">
        <v>77</v>
      </c>
      <c r="G1498" s="12" t="str">
        <f>VLOOKUP(Table1[[#This Row],[Category]],Code!$C$2:$D$5,2,0)</f>
        <v>O-102</v>
      </c>
      <c r="H1498" s="12" t="s">
        <v>84</v>
      </c>
      <c r="I1498" s="12" t="s">
        <v>1146</v>
      </c>
      <c r="J1498" s="12">
        <v>1</v>
      </c>
      <c r="K1498" s="12">
        <v>0.2</v>
      </c>
      <c r="L1498" s="13">
        <v>-0.20980000000000043</v>
      </c>
      <c r="M1498" s="12">
        <f>Table1[[#This Row],[Sales]]*Table1[[#This Row],[Discount]]</f>
        <v>3.3568000000000007</v>
      </c>
      <c r="N1498" s="12">
        <v>16.784000000000002</v>
      </c>
      <c r="O1498" s="12">
        <f>Table1[[#This Row],[Quantity]]*$N$1</f>
        <v>150</v>
      </c>
      <c r="P1498" s="12" t="str" cm="1">
        <f t="array" ref="P1498">_xlfn.IFS(Table1[[#This Row],[New_Sales]]&gt;=2000,"A",Table1[[#This Row],[New_Sales]]&gt;=1000,"B",Table1[[#This Row],[New_Sales]]&gt;=500,"C",Table1[[#This Row],[New_Sales]]&gt;=100,"D",Table1[[#This Row],[New_Sales]]&lt;100,"E")</f>
        <v>D</v>
      </c>
    </row>
    <row r="1499" spans="1:16">
      <c r="A1499" s="12">
        <v>1498</v>
      </c>
      <c r="B1499" s="12" t="s">
        <v>80</v>
      </c>
      <c r="C1499" s="12" t="s">
        <v>67</v>
      </c>
      <c r="D1499" s="12" t="s">
        <v>105</v>
      </c>
      <c r="E1499" s="12" t="s">
        <v>106</v>
      </c>
      <c r="F1499" s="12" t="s">
        <v>77</v>
      </c>
      <c r="G1499" s="12" t="str">
        <f>VLOOKUP(Table1[[#This Row],[Category]],Code!$C$2:$D$5,2,0)</f>
        <v>O-102</v>
      </c>
      <c r="H1499" s="12" t="s">
        <v>88</v>
      </c>
      <c r="I1499" s="12" t="s">
        <v>292</v>
      </c>
      <c r="J1499" s="12">
        <v>5</v>
      </c>
      <c r="K1499" s="12">
        <v>0.2</v>
      </c>
      <c r="L1499" s="13">
        <v>3.7720000000000002</v>
      </c>
      <c r="M1499" s="12">
        <f>Table1[[#This Row],[Sales]]*Table1[[#This Row],[Discount]]</f>
        <v>2.6240000000000006</v>
      </c>
      <c r="N1499" s="12">
        <v>13.120000000000001</v>
      </c>
      <c r="O1499" s="12">
        <f>Table1[[#This Row],[Quantity]]*$N$1</f>
        <v>750</v>
      </c>
      <c r="P1499" s="12" t="str" cm="1">
        <f t="array" ref="P1499">_xlfn.IFS(Table1[[#This Row],[New_Sales]]&gt;=2000,"A",Table1[[#This Row],[New_Sales]]&gt;=1000,"B",Table1[[#This Row],[New_Sales]]&gt;=500,"C",Table1[[#This Row],[New_Sales]]&gt;=100,"D",Table1[[#This Row],[New_Sales]]&lt;100,"E")</f>
        <v>C</v>
      </c>
    </row>
    <row r="1500" spans="1:16">
      <c r="A1500" s="12">
        <v>1499</v>
      </c>
      <c r="B1500" s="12" t="s">
        <v>134</v>
      </c>
      <c r="C1500" s="12" t="s">
        <v>104</v>
      </c>
      <c r="D1500" s="12" t="s">
        <v>75</v>
      </c>
      <c r="E1500" s="12" t="s">
        <v>76</v>
      </c>
      <c r="F1500" s="12" t="s">
        <v>77</v>
      </c>
      <c r="G1500" s="12" t="str">
        <f>VLOOKUP(Table1[[#This Row],[Category]],Code!$C$2:$D$5,2,0)</f>
        <v>O-102</v>
      </c>
      <c r="H1500" s="12" t="s">
        <v>93</v>
      </c>
      <c r="I1500" s="12" t="s">
        <v>225</v>
      </c>
      <c r="J1500" s="12">
        <v>5</v>
      </c>
      <c r="K1500" s="12">
        <v>0.2</v>
      </c>
      <c r="L1500" s="13">
        <v>6.5830000000000011</v>
      </c>
      <c r="M1500" s="12">
        <f>Table1[[#This Row],[Sales]]*Table1[[#This Row],[Discount]]</f>
        <v>3.6320000000000001</v>
      </c>
      <c r="N1500" s="12">
        <v>18.16</v>
      </c>
      <c r="O1500" s="12">
        <f>Table1[[#This Row],[Quantity]]*$N$1</f>
        <v>750</v>
      </c>
      <c r="P1500" s="12" t="str" cm="1">
        <f t="array" ref="P1500">_xlfn.IFS(Table1[[#This Row],[New_Sales]]&gt;=2000,"A",Table1[[#This Row],[New_Sales]]&gt;=1000,"B",Table1[[#This Row],[New_Sales]]&gt;=500,"C",Table1[[#This Row],[New_Sales]]&gt;=100,"D",Table1[[#This Row],[New_Sales]]&lt;100,"E")</f>
        <v>C</v>
      </c>
    </row>
    <row r="1501" spans="1:16">
      <c r="A1501" s="12">
        <v>1500</v>
      </c>
      <c r="B1501" s="12" t="s">
        <v>80</v>
      </c>
      <c r="C1501" s="12" t="s">
        <v>67</v>
      </c>
      <c r="D1501" s="12" t="s">
        <v>105</v>
      </c>
      <c r="E1501" s="12" t="s">
        <v>106</v>
      </c>
      <c r="F1501" s="12" t="s">
        <v>77</v>
      </c>
      <c r="G1501" s="12" t="str">
        <f>VLOOKUP(Table1[[#This Row],[Category]],Code!$C$2:$D$5,2,0)</f>
        <v>O-102</v>
      </c>
      <c r="H1501" s="12" t="s">
        <v>100</v>
      </c>
      <c r="I1501" s="12" t="s">
        <v>312</v>
      </c>
      <c r="J1501" s="12">
        <v>3</v>
      </c>
      <c r="K1501" s="12">
        <v>0.2</v>
      </c>
      <c r="L1501" s="13">
        <v>5.8203000000000005</v>
      </c>
      <c r="M1501" s="12">
        <f>Table1[[#This Row],[Sales]]*Table1[[#This Row],[Discount]]</f>
        <v>3.2112000000000003</v>
      </c>
      <c r="N1501" s="12">
        <v>16.056000000000001</v>
      </c>
      <c r="O1501" s="12">
        <f>Table1[[#This Row],[Quantity]]*$N$1</f>
        <v>450</v>
      </c>
      <c r="P1501" s="12" t="str" cm="1">
        <f t="array" ref="P1501">_xlfn.IFS(Table1[[#This Row],[New_Sales]]&gt;=2000,"A",Table1[[#This Row],[New_Sales]]&gt;=1000,"B",Table1[[#This Row],[New_Sales]]&gt;=500,"C",Table1[[#This Row],[New_Sales]]&gt;=100,"D",Table1[[#This Row],[New_Sales]]&lt;100,"E")</f>
        <v>D</v>
      </c>
    </row>
    <row r="1502" spans="1:16">
      <c r="A1502" s="12">
        <v>1501</v>
      </c>
      <c r="B1502" s="12" t="s">
        <v>80</v>
      </c>
      <c r="C1502" s="12" t="s">
        <v>67</v>
      </c>
      <c r="D1502" s="12" t="s">
        <v>105</v>
      </c>
      <c r="E1502" s="12" t="s">
        <v>106</v>
      </c>
      <c r="F1502" s="12" t="s">
        <v>77</v>
      </c>
      <c r="G1502" s="12" t="str">
        <f>VLOOKUP(Table1[[#This Row],[Category]],Code!$C$2:$D$5,2,0)</f>
        <v>O-102</v>
      </c>
      <c r="H1502" s="12" t="s">
        <v>100</v>
      </c>
      <c r="I1502" s="12" t="s">
        <v>1147</v>
      </c>
      <c r="J1502" s="12">
        <v>9</v>
      </c>
      <c r="K1502" s="12">
        <v>0.2</v>
      </c>
      <c r="L1502" s="13">
        <v>69.704999999999984</v>
      </c>
      <c r="M1502" s="12">
        <f>Table1[[#This Row],[Sales]]*Table1[[#This Row],[Discount]]</f>
        <v>44.611200000000004</v>
      </c>
      <c r="N1502" s="12">
        <v>223.05600000000001</v>
      </c>
      <c r="O1502" s="12">
        <f>Table1[[#This Row],[Quantity]]*$N$1</f>
        <v>1350</v>
      </c>
      <c r="P1502" s="12" t="str" cm="1">
        <f t="array" ref="P1502">_xlfn.IFS(Table1[[#This Row],[New_Sales]]&gt;=2000,"A",Table1[[#This Row],[New_Sales]]&gt;=1000,"B",Table1[[#This Row],[New_Sales]]&gt;=500,"C",Table1[[#This Row],[New_Sales]]&gt;=100,"D",Table1[[#This Row],[New_Sales]]&lt;100,"E")</f>
        <v>B</v>
      </c>
    </row>
    <row r="1503" spans="1:16">
      <c r="A1503" s="12">
        <v>1502</v>
      </c>
      <c r="B1503" s="12" t="s">
        <v>80</v>
      </c>
      <c r="C1503" s="12" t="s">
        <v>67</v>
      </c>
      <c r="D1503" s="12" t="s">
        <v>105</v>
      </c>
      <c r="E1503" s="12" t="s">
        <v>106</v>
      </c>
      <c r="F1503" s="12" t="s">
        <v>77</v>
      </c>
      <c r="G1503" s="12" t="str">
        <f>VLOOKUP(Table1[[#This Row],[Category]],Code!$C$2:$D$5,2,0)</f>
        <v>O-102</v>
      </c>
      <c r="H1503" s="12" t="s">
        <v>84</v>
      </c>
      <c r="I1503" s="12" t="s">
        <v>1035</v>
      </c>
      <c r="J1503" s="12">
        <v>3</v>
      </c>
      <c r="K1503" s="12">
        <v>0.2</v>
      </c>
      <c r="L1503" s="13">
        <v>-47.254199999999997</v>
      </c>
      <c r="M1503" s="12">
        <f>Table1[[#This Row],[Sales]]*Table1[[#This Row],[Discount]]</f>
        <v>108.00960000000001</v>
      </c>
      <c r="N1503" s="12">
        <v>540.048</v>
      </c>
      <c r="O1503" s="12">
        <f>Table1[[#This Row],[Quantity]]*$N$1</f>
        <v>450</v>
      </c>
      <c r="P1503" s="12" t="str" cm="1">
        <f t="array" ref="P1503">_xlfn.IFS(Table1[[#This Row],[New_Sales]]&gt;=2000,"A",Table1[[#This Row],[New_Sales]]&gt;=1000,"B",Table1[[#This Row],[New_Sales]]&gt;=500,"C",Table1[[#This Row],[New_Sales]]&gt;=100,"D",Table1[[#This Row],[New_Sales]]&lt;100,"E")</f>
        <v>D</v>
      </c>
    </row>
    <row r="1504" spans="1:16">
      <c r="A1504" s="12">
        <v>1503</v>
      </c>
      <c r="B1504" s="12" t="s">
        <v>80</v>
      </c>
      <c r="C1504" s="12" t="s">
        <v>104</v>
      </c>
      <c r="D1504" s="12" t="s">
        <v>75</v>
      </c>
      <c r="E1504" s="12" t="s">
        <v>76</v>
      </c>
      <c r="F1504" s="12" t="s">
        <v>90</v>
      </c>
      <c r="G1504" s="12" t="str">
        <f>VLOOKUP(Table1[[#This Row],[Category]],Code!$C$2:$D$5,2,0)</f>
        <v>T-103</v>
      </c>
      <c r="H1504" s="12" t="s">
        <v>91</v>
      </c>
      <c r="I1504" s="12" t="s">
        <v>1148</v>
      </c>
      <c r="J1504" s="12">
        <v>2</v>
      </c>
      <c r="K1504" s="12">
        <v>0.2</v>
      </c>
      <c r="L1504" s="13">
        <v>3.3519999999999985</v>
      </c>
      <c r="M1504" s="12">
        <f>Table1[[#This Row],[Sales]]*Table1[[#This Row],[Discount]]</f>
        <v>6.7040000000000006</v>
      </c>
      <c r="N1504" s="12">
        <v>33.520000000000003</v>
      </c>
      <c r="O1504" s="12">
        <f>Table1[[#This Row],[Quantity]]*$N$1</f>
        <v>300</v>
      </c>
      <c r="P1504" s="12" t="str" cm="1">
        <f t="array" ref="P1504">_xlfn.IFS(Table1[[#This Row],[New_Sales]]&gt;=2000,"A",Table1[[#This Row],[New_Sales]]&gt;=1000,"B",Table1[[#This Row],[New_Sales]]&gt;=500,"C",Table1[[#This Row],[New_Sales]]&gt;=100,"D",Table1[[#This Row],[New_Sales]]&lt;100,"E")</f>
        <v>D</v>
      </c>
    </row>
    <row r="1505" spans="1:16">
      <c r="A1505" s="12">
        <v>1504</v>
      </c>
      <c r="B1505" s="12" t="s">
        <v>80</v>
      </c>
      <c r="C1505" s="12" t="s">
        <v>104</v>
      </c>
      <c r="D1505" s="12" t="s">
        <v>75</v>
      </c>
      <c r="E1505" s="12" t="s">
        <v>76</v>
      </c>
      <c r="F1505" s="12" t="s">
        <v>70</v>
      </c>
      <c r="G1505" s="12" t="str">
        <f>VLOOKUP(Table1[[#This Row],[Category]],Code!$C$2:$D$5,2,0)</f>
        <v>F-101</v>
      </c>
      <c r="H1505" s="12" t="s">
        <v>86</v>
      </c>
      <c r="I1505" s="12" t="s">
        <v>661</v>
      </c>
      <c r="J1505" s="12">
        <v>2</v>
      </c>
      <c r="K1505" s="12">
        <v>0</v>
      </c>
      <c r="L1505" s="13">
        <v>3.0813999999999995</v>
      </c>
      <c r="M1505" s="12">
        <f>Table1[[#This Row],[Sales]]*Table1[[#This Row],[Discount]]</f>
        <v>0</v>
      </c>
      <c r="N1505" s="12">
        <v>9.94</v>
      </c>
      <c r="O1505" s="12">
        <f>Table1[[#This Row],[Quantity]]*$N$1</f>
        <v>300</v>
      </c>
      <c r="P1505" s="12" t="str" cm="1">
        <f t="array" ref="P1505">_xlfn.IFS(Table1[[#This Row],[New_Sales]]&gt;=2000,"A",Table1[[#This Row],[New_Sales]]&gt;=1000,"B",Table1[[#This Row],[New_Sales]]&gt;=500,"C",Table1[[#This Row],[New_Sales]]&gt;=100,"D",Table1[[#This Row],[New_Sales]]&lt;100,"E")</f>
        <v>D</v>
      </c>
    </row>
    <row r="1506" spans="1:16">
      <c r="A1506" s="12">
        <v>1505</v>
      </c>
      <c r="B1506" s="12" t="s">
        <v>80</v>
      </c>
      <c r="C1506" s="12" t="s">
        <v>104</v>
      </c>
      <c r="D1506" s="12" t="s">
        <v>75</v>
      </c>
      <c r="E1506" s="12" t="s">
        <v>76</v>
      </c>
      <c r="F1506" s="12" t="s">
        <v>77</v>
      </c>
      <c r="G1506" s="12" t="str">
        <f>VLOOKUP(Table1[[#This Row],[Category]],Code!$C$2:$D$5,2,0)</f>
        <v>O-102</v>
      </c>
      <c r="H1506" s="12" t="s">
        <v>88</v>
      </c>
      <c r="I1506" s="12" t="s">
        <v>167</v>
      </c>
      <c r="J1506" s="12">
        <v>4</v>
      </c>
      <c r="K1506" s="12">
        <v>0</v>
      </c>
      <c r="L1506" s="13">
        <v>3.36</v>
      </c>
      <c r="M1506" s="12">
        <f>Table1[[#This Row],[Sales]]*Table1[[#This Row],[Discount]]</f>
        <v>0</v>
      </c>
      <c r="N1506" s="12">
        <v>6.72</v>
      </c>
      <c r="O1506" s="12">
        <f>Table1[[#This Row],[Quantity]]*$N$1</f>
        <v>600</v>
      </c>
      <c r="P1506" s="12" t="str" cm="1">
        <f t="array" ref="P1506">_xlfn.IFS(Table1[[#This Row],[New_Sales]]&gt;=2000,"A",Table1[[#This Row],[New_Sales]]&gt;=1000,"B",Table1[[#This Row],[New_Sales]]&gt;=500,"C",Table1[[#This Row],[New_Sales]]&gt;=100,"D",Table1[[#This Row],[New_Sales]]&lt;100,"E")</f>
        <v>C</v>
      </c>
    </row>
    <row r="1507" spans="1:16">
      <c r="A1507" s="12">
        <v>1506</v>
      </c>
      <c r="B1507" s="12" t="s">
        <v>80</v>
      </c>
      <c r="C1507" s="12" t="s">
        <v>104</v>
      </c>
      <c r="D1507" s="12" t="s">
        <v>75</v>
      </c>
      <c r="E1507" s="12" t="s">
        <v>76</v>
      </c>
      <c r="F1507" s="12" t="s">
        <v>70</v>
      </c>
      <c r="G1507" s="12" t="str">
        <f>VLOOKUP(Table1[[#This Row],[Category]],Code!$C$2:$D$5,2,0)</f>
        <v>F-101</v>
      </c>
      <c r="H1507" s="12" t="s">
        <v>82</v>
      </c>
      <c r="I1507" s="12" t="s">
        <v>1149</v>
      </c>
      <c r="J1507" s="12">
        <v>6</v>
      </c>
      <c r="K1507" s="12">
        <v>0.2</v>
      </c>
      <c r="L1507" s="13">
        <v>-175.87080000000009</v>
      </c>
      <c r="M1507" s="12">
        <f>Table1[[#This Row],[Sales]]*Table1[[#This Row],[Discount]]</f>
        <v>200.99520000000004</v>
      </c>
      <c r="N1507" s="12">
        <v>1004.9760000000001</v>
      </c>
      <c r="O1507" s="12">
        <f>Table1[[#This Row],[Quantity]]*$N$1</f>
        <v>900</v>
      </c>
      <c r="P1507" s="12" t="str" cm="1">
        <f t="array" ref="P1507">_xlfn.IFS(Table1[[#This Row],[New_Sales]]&gt;=2000,"A",Table1[[#This Row],[New_Sales]]&gt;=1000,"B",Table1[[#This Row],[New_Sales]]&gt;=500,"C",Table1[[#This Row],[New_Sales]]&gt;=100,"D",Table1[[#This Row],[New_Sales]]&lt;100,"E")</f>
        <v>C</v>
      </c>
    </row>
    <row r="1508" spans="1:16">
      <c r="A1508" s="12">
        <v>1507</v>
      </c>
      <c r="B1508" s="12" t="s">
        <v>80</v>
      </c>
      <c r="C1508" s="12" t="s">
        <v>67</v>
      </c>
      <c r="D1508" s="12" t="s">
        <v>158</v>
      </c>
      <c r="E1508" s="12" t="s">
        <v>120</v>
      </c>
      <c r="F1508" s="12" t="s">
        <v>77</v>
      </c>
      <c r="G1508" s="12" t="str">
        <f>VLOOKUP(Table1[[#This Row],[Category]],Code!$C$2:$D$5,2,0)</f>
        <v>O-102</v>
      </c>
      <c r="H1508" s="12" t="s">
        <v>93</v>
      </c>
      <c r="I1508" s="12" t="s">
        <v>1115</v>
      </c>
      <c r="J1508" s="12">
        <v>3</v>
      </c>
      <c r="K1508" s="12">
        <v>0.2</v>
      </c>
      <c r="L1508" s="13">
        <v>5.5875000000000004</v>
      </c>
      <c r="M1508" s="12">
        <f>Table1[[#This Row],[Sales]]*Table1[[#This Row],[Discount]]</f>
        <v>3.5760000000000005</v>
      </c>
      <c r="N1508" s="12">
        <v>17.880000000000003</v>
      </c>
      <c r="O1508" s="12">
        <f>Table1[[#This Row],[Quantity]]*$N$1</f>
        <v>450</v>
      </c>
      <c r="P1508" s="12" t="str" cm="1">
        <f t="array" ref="P1508">_xlfn.IFS(Table1[[#This Row],[New_Sales]]&gt;=2000,"A",Table1[[#This Row],[New_Sales]]&gt;=1000,"B",Table1[[#This Row],[New_Sales]]&gt;=500,"C",Table1[[#This Row],[New_Sales]]&gt;=100,"D",Table1[[#This Row],[New_Sales]]&lt;100,"E")</f>
        <v>D</v>
      </c>
    </row>
    <row r="1509" spans="1:16">
      <c r="A1509" s="12">
        <v>1508</v>
      </c>
      <c r="B1509" s="12" t="s">
        <v>80</v>
      </c>
      <c r="C1509" s="12" t="s">
        <v>67</v>
      </c>
      <c r="D1509" s="12" t="s">
        <v>448</v>
      </c>
      <c r="E1509" s="12" t="s">
        <v>69</v>
      </c>
      <c r="F1509" s="12" t="s">
        <v>90</v>
      </c>
      <c r="G1509" s="12" t="str">
        <f>VLOOKUP(Table1[[#This Row],[Category]],Code!$C$2:$D$5,2,0)</f>
        <v>T-103</v>
      </c>
      <c r="H1509" s="12" t="s">
        <v>277</v>
      </c>
      <c r="I1509" s="12" t="s">
        <v>1150</v>
      </c>
      <c r="J1509" s="12">
        <v>4</v>
      </c>
      <c r="K1509" s="12">
        <v>0</v>
      </c>
      <c r="L1509" s="13">
        <v>190.07999999999998</v>
      </c>
      <c r="M1509" s="12">
        <f>Table1[[#This Row],[Sales]]*Table1[[#This Row],[Discount]]</f>
        <v>0</v>
      </c>
      <c r="N1509" s="12">
        <v>396</v>
      </c>
      <c r="O1509" s="12">
        <f>Table1[[#This Row],[Quantity]]*$N$1</f>
        <v>600</v>
      </c>
      <c r="P1509" s="12" t="str" cm="1">
        <f t="array" ref="P1509">_xlfn.IFS(Table1[[#This Row],[New_Sales]]&gt;=2000,"A",Table1[[#This Row],[New_Sales]]&gt;=1000,"B",Table1[[#This Row],[New_Sales]]&gt;=500,"C",Table1[[#This Row],[New_Sales]]&gt;=100,"D",Table1[[#This Row],[New_Sales]]&lt;100,"E")</f>
        <v>C</v>
      </c>
    </row>
    <row r="1510" spans="1:16">
      <c r="A1510" s="12">
        <v>1509</v>
      </c>
      <c r="B1510" s="12" t="s">
        <v>454</v>
      </c>
      <c r="C1510" s="12" t="s">
        <v>104</v>
      </c>
      <c r="D1510" s="12" t="s">
        <v>116</v>
      </c>
      <c r="E1510" s="12" t="s">
        <v>106</v>
      </c>
      <c r="F1510" s="12" t="s">
        <v>77</v>
      </c>
      <c r="G1510" s="12" t="str">
        <f>VLOOKUP(Table1[[#This Row],[Category]],Code!$C$2:$D$5,2,0)</f>
        <v>O-102</v>
      </c>
      <c r="H1510" s="12" t="s">
        <v>93</v>
      </c>
      <c r="I1510" s="12" t="s">
        <v>1151</v>
      </c>
      <c r="J1510" s="12">
        <v>3</v>
      </c>
      <c r="K1510" s="12">
        <v>0</v>
      </c>
      <c r="L1510" s="13">
        <v>15.524999999999999</v>
      </c>
      <c r="M1510" s="12">
        <f>Table1[[#This Row],[Sales]]*Table1[[#This Row],[Discount]]</f>
        <v>0</v>
      </c>
      <c r="N1510" s="12">
        <v>34.5</v>
      </c>
      <c r="O1510" s="12">
        <f>Table1[[#This Row],[Quantity]]*$N$1</f>
        <v>450</v>
      </c>
      <c r="P1510" s="12" t="str" cm="1">
        <f t="array" ref="P1510">_xlfn.IFS(Table1[[#This Row],[New_Sales]]&gt;=2000,"A",Table1[[#This Row],[New_Sales]]&gt;=1000,"B",Table1[[#This Row],[New_Sales]]&gt;=500,"C",Table1[[#This Row],[New_Sales]]&gt;=100,"D",Table1[[#This Row],[New_Sales]]&lt;100,"E")</f>
        <v>D</v>
      </c>
    </row>
    <row r="1511" spans="1:16">
      <c r="A1511" s="12">
        <v>1510</v>
      </c>
      <c r="B1511" s="12" t="s">
        <v>134</v>
      </c>
      <c r="C1511" s="12" t="s">
        <v>67</v>
      </c>
      <c r="D1511" s="12" t="s">
        <v>75</v>
      </c>
      <c r="E1511" s="12" t="s">
        <v>76</v>
      </c>
      <c r="F1511" s="12" t="s">
        <v>70</v>
      </c>
      <c r="G1511" s="12" t="str">
        <f>VLOOKUP(Table1[[#This Row],[Category]],Code!$C$2:$D$5,2,0)</f>
        <v>F-101</v>
      </c>
      <c r="H1511" s="12" t="s">
        <v>86</v>
      </c>
      <c r="I1511" s="12" t="s">
        <v>1135</v>
      </c>
      <c r="J1511" s="12">
        <v>2</v>
      </c>
      <c r="K1511" s="12">
        <v>0</v>
      </c>
      <c r="L1511" s="13">
        <v>3.0095999999999998</v>
      </c>
      <c r="M1511" s="12">
        <f>Table1[[#This Row],[Sales]]*Table1[[#This Row],[Discount]]</f>
        <v>0</v>
      </c>
      <c r="N1511" s="12">
        <v>8.36</v>
      </c>
      <c r="O1511" s="12">
        <f>Table1[[#This Row],[Quantity]]*$N$1</f>
        <v>300</v>
      </c>
      <c r="P1511" s="12" t="str" cm="1">
        <f t="array" ref="P1511">_xlfn.IFS(Table1[[#This Row],[New_Sales]]&gt;=2000,"A",Table1[[#This Row],[New_Sales]]&gt;=1000,"B",Table1[[#This Row],[New_Sales]]&gt;=500,"C",Table1[[#This Row],[New_Sales]]&gt;=100,"D",Table1[[#This Row],[New_Sales]]&lt;100,"E")</f>
        <v>D</v>
      </c>
    </row>
    <row r="1512" spans="1:16">
      <c r="A1512" s="12">
        <v>1511</v>
      </c>
      <c r="B1512" s="12" t="s">
        <v>80</v>
      </c>
      <c r="C1512" s="12" t="s">
        <v>74</v>
      </c>
      <c r="D1512" s="12" t="s">
        <v>75</v>
      </c>
      <c r="E1512" s="12" t="s">
        <v>76</v>
      </c>
      <c r="F1512" s="12" t="s">
        <v>77</v>
      </c>
      <c r="G1512" s="12" t="str">
        <f>VLOOKUP(Table1[[#This Row],[Category]],Code!$C$2:$D$5,2,0)</f>
        <v>O-102</v>
      </c>
      <c r="H1512" s="12" t="s">
        <v>88</v>
      </c>
      <c r="I1512" s="12" t="s">
        <v>406</v>
      </c>
      <c r="J1512" s="12">
        <v>8</v>
      </c>
      <c r="K1512" s="12">
        <v>0</v>
      </c>
      <c r="L1512" s="13">
        <v>111.82399999999996</v>
      </c>
      <c r="M1512" s="12">
        <f>Table1[[#This Row],[Sales]]*Table1[[#This Row],[Discount]]</f>
        <v>0</v>
      </c>
      <c r="N1512" s="12">
        <v>385.6</v>
      </c>
      <c r="O1512" s="12">
        <f>Table1[[#This Row],[Quantity]]*$N$1</f>
        <v>1200</v>
      </c>
      <c r="P1512" s="12" t="str" cm="1">
        <f t="array" ref="P1512">_xlfn.IFS(Table1[[#This Row],[New_Sales]]&gt;=2000,"A",Table1[[#This Row],[New_Sales]]&gt;=1000,"B",Table1[[#This Row],[New_Sales]]&gt;=500,"C",Table1[[#This Row],[New_Sales]]&gt;=100,"D",Table1[[#This Row],[New_Sales]]&lt;100,"E")</f>
        <v>B</v>
      </c>
    </row>
    <row r="1513" spans="1:16">
      <c r="A1513" s="12">
        <v>1512</v>
      </c>
      <c r="B1513" s="12" t="s">
        <v>80</v>
      </c>
      <c r="C1513" s="12" t="s">
        <v>74</v>
      </c>
      <c r="D1513" s="12" t="s">
        <v>75</v>
      </c>
      <c r="E1513" s="12" t="s">
        <v>76</v>
      </c>
      <c r="F1513" s="12" t="s">
        <v>77</v>
      </c>
      <c r="G1513" s="12" t="str">
        <f>VLOOKUP(Table1[[#This Row],[Category]],Code!$C$2:$D$5,2,0)</f>
        <v>O-102</v>
      </c>
      <c r="H1513" s="12" t="s">
        <v>88</v>
      </c>
      <c r="I1513" s="12" t="s">
        <v>306</v>
      </c>
      <c r="J1513" s="12">
        <v>9</v>
      </c>
      <c r="K1513" s="12">
        <v>0</v>
      </c>
      <c r="L1513" s="13">
        <v>11.820599999999997</v>
      </c>
      <c r="M1513" s="12">
        <f>Table1[[#This Row],[Sales]]*Table1[[#This Row],[Discount]]</f>
        <v>0</v>
      </c>
      <c r="N1513" s="12">
        <v>35.82</v>
      </c>
      <c r="O1513" s="12">
        <f>Table1[[#This Row],[Quantity]]*$N$1</f>
        <v>1350</v>
      </c>
      <c r="P1513" s="12" t="str" cm="1">
        <f t="array" ref="P1513">_xlfn.IFS(Table1[[#This Row],[New_Sales]]&gt;=2000,"A",Table1[[#This Row],[New_Sales]]&gt;=1000,"B",Table1[[#This Row],[New_Sales]]&gt;=500,"C",Table1[[#This Row],[New_Sales]]&gt;=100,"D",Table1[[#This Row],[New_Sales]]&lt;100,"E")</f>
        <v>B</v>
      </c>
    </row>
    <row r="1514" spans="1:16">
      <c r="A1514" s="12">
        <v>1513</v>
      </c>
      <c r="B1514" s="12" t="s">
        <v>80</v>
      </c>
      <c r="C1514" s="12" t="s">
        <v>67</v>
      </c>
      <c r="D1514" s="12" t="s">
        <v>105</v>
      </c>
      <c r="E1514" s="12" t="s">
        <v>106</v>
      </c>
      <c r="F1514" s="12" t="s">
        <v>77</v>
      </c>
      <c r="G1514" s="12" t="str">
        <f>VLOOKUP(Table1[[#This Row],[Category]],Code!$C$2:$D$5,2,0)</f>
        <v>O-102</v>
      </c>
      <c r="H1514" s="12" t="s">
        <v>84</v>
      </c>
      <c r="I1514" s="12" t="s">
        <v>351</v>
      </c>
      <c r="J1514" s="12">
        <v>3</v>
      </c>
      <c r="K1514" s="12">
        <v>0.2</v>
      </c>
      <c r="L1514" s="13">
        <v>12.504000000000005</v>
      </c>
      <c r="M1514" s="12">
        <f>Table1[[#This Row],[Sales]]*Table1[[#This Row],[Discount]]</f>
        <v>40.012800000000006</v>
      </c>
      <c r="N1514" s="12">
        <v>200.06400000000002</v>
      </c>
      <c r="O1514" s="12">
        <f>Table1[[#This Row],[Quantity]]*$N$1</f>
        <v>450</v>
      </c>
      <c r="P1514" s="12" t="str" cm="1">
        <f t="array" ref="P1514">_xlfn.IFS(Table1[[#This Row],[New_Sales]]&gt;=2000,"A",Table1[[#This Row],[New_Sales]]&gt;=1000,"B",Table1[[#This Row],[New_Sales]]&gt;=500,"C",Table1[[#This Row],[New_Sales]]&gt;=100,"D",Table1[[#This Row],[New_Sales]]&lt;100,"E")</f>
        <v>D</v>
      </c>
    </row>
    <row r="1515" spans="1:16">
      <c r="A1515" s="12">
        <v>1514</v>
      </c>
      <c r="B1515" s="12" t="s">
        <v>80</v>
      </c>
      <c r="C1515" s="12" t="s">
        <v>67</v>
      </c>
      <c r="D1515" s="12" t="s">
        <v>105</v>
      </c>
      <c r="E1515" s="12" t="s">
        <v>106</v>
      </c>
      <c r="F1515" s="12" t="s">
        <v>77</v>
      </c>
      <c r="G1515" s="12" t="str">
        <f>VLOOKUP(Table1[[#This Row],[Category]],Code!$C$2:$D$5,2,0)</f>
        <v>O-102</v>
      </c>
      <c r="H1515" s="12" t="s">
        <v>93</v>
      </c>
      <c r="I1515" s="12" t="s">
        <v>542</v>
      </c>
      <c r="J1515" s="12">
        <v>5</v>
      </c>
      <c r="K1515" s="12">
        <v>0.8</v>
      </c>
      <c r="L1515" s="13">
        <v>-33.139000000000003</v>
      </c>
      <c r="M1515" s="12">
        <f>Table1[[#This Row],[Sales]]*Table1[[#This Row],[Discount]]</f>
        <v>17.103999999999996</v>
      </c>
      <c r="N1515" s="12">
        <v>21.379999999999995</v>
      </c>
      <c r="O1515" s="12">
        <f>Table1[[#This Row],[Quantity]]*$N$1</f>
        <v>750</v>
      </c>
      <c r="P1515" s="12" t="str" cm="1">
        <f t="array" ref="P1515">_xlfn.IFS(Table1[[#This Row],[New_Sales]]&gt;=2000,"A",Table1[[#This Row],[New_Sales]]&gt;=1000,"B",Table1[[#This Row],[New_Sales]]&gt;=500,"C",Table1[[#This Row],[New_Sales]]&gt;=100,"D",Table1[[#This Row],[New_Sales]]&lt;100,"E")</f>
        <v>C</v>
      </c>
    </row>
    <row r="1516" spans="1:16">
      <c r="A1516" s="12">
        <v>1515</v>
      </c>
      <c r="B1516" s="12" t="s">
        <v>80</v>
      </c>
      <c r="C1516" s="12" t="s">
        <v>67</v>
      </c>
      <c r="D1516" s="12" t="s">
        <v>105</v>
      </c>
      <c r="E1516" s="12" t="s">
        <v>106</v>
      </c>
      <c r="F1516" s="12" t="s">
        <v>77</v>
      </c>
      <c r="G1516" s="12" t="str">
        <f>VLOOKUP(Table1[[#This Row],[Category]],Code!$C$2:$D$5,2,0)</f>
        <v>O-102</v>
      </c>
      <c r="H1516" s="12" t="s">
        <v>93</v>
      </c>
      <c r="I1516" s="12" t="s">
        <v>808</v>
      </c>
      <c r="J1516" s="12">
        <v>4</v>
      </c>
      <c r="K1516" s="12">
        <v>0.8</v>
      </c>
      <c r="L1516" s="13">
        <v>-11.4648</v>
      </c>
      <c r="M1516" s="12">
        <f>Table1[[#This Row],[Sales]]*Table1[[#This Row],[Discount]]</f>
        <v>5.3951999999999991</v>
      </c>
      <c r="N1516" s="12">
        <v>6.743999999999998</v>
      </c>
      <c r="O1516" s="12">
        <f>Table1[[#This Row],[Quantity]]*$N$1</f>
        <v>600</v>
      </c>
      <c r="P1516" s="12" t="str" cm="1">
        <f t="array" ref="P1516">_xlfn.IFS(Table1[[#This Row],[New_Sales]]&gt;=2000,"A",Table1[[#This Row],[New_Sales]]&gt;=1000,"B",Table1[[#This Row],[New_Sales]]&gt;=500,"C",Table1[[#This Row],[New_Sales]]&gt;=100,"D",Table1[[#This Row],[New_Sales]]&lt;100,"E")</f>
        <v>C</v>
      </c>
    </row>
    <row r="1517" spans="1:16">
      <c r="A1517" s="12">
        <v>1516</v>
      </c>
      <c r="B1517" s="12" t="s">
        <v>80</v>
      </c>
      <c r="C1517" s="12" t="s">
        <v>67</v>
      </c>
      <c r="D1517" s="12" t="s">
        <v>119</v>
      </c>
      <c r="E1517" s="12" t="s">
        <v>120</v>
      </c>
      <c r="F1517" s="12" t="s">
        <v>70</v>
      </c>
      <c r="G1517" s="12" t="str">
        <f>VLOOKUP(Table1[[#This Row],[Category]],Code!$C$2:$D$5,2,0)</f>
        <v>F-101</v>
      </c>
      <c r="H1517" s="12" t="s">
        <v>72</v>
      </c>
      <c r="I1517" s="12" t="s">
        <v>1085</v>
      </c>
      <c r="J1517" s="12">
        <v>1</v>
      </c>
      <c r="K1517" s="12">
        <v>0.3</v>
      </c>
      <c r="L1517" s="13">
        <v>-9.0980000000000025</v>
      </c>
      <c r="M1517" s="12">
        <f>Table1[[#This Row],[Sales]]*Table1[[#This Row],[Discount]]</f>
        <v>19.105799999999999</v>
      </c>
      <c r="N1517" s="12">
        <v>63.686</v>
      </c>
      <c r="O1517" s="12">
        <f>Table1[[#This Row],[Quantity]]*$N$1</f>
        <v>150</v>
      </c>
      <c r="P1517" s="12" t="str" cm="1">
        <f t="array" ref="P1517">_xlfn.IFS(Table1[[#This Row],[New_Sales]]&gt;=2000,"A",Table1[[#This Row],[New_Sales]]&gt;=1000,"B",Table1[[#This Row],[New_Sales]]&gt;=500,"C",Table1[[#This Row],[New_Sales]]&gt;=100,"D",Table1[[#This Row],[New_Sales]]&lt;100,"E")</f>
        <v>D</v>
      </c>
    </row>
    <row r="1518" spans="1:16">
      <c r="A1518" s="12">
        <v>1517</v>
      </c>
      <c r="B1518" s="12" t="s">
        <v>66</v>
      </c>
      <c r="C1518" s="12" t="s">
        <v>67</v>
      </c>
      <c r="D1518" s="12" t="s">
        <v>480</v>
      </c>
      <c r="E1518" s="12" t="s">
        <v>76</v>
      </c>
      <c r="F1518" s="12" t="s">
        <v>70</v>
      </c>
      <c r="G1518" s="12" t="str">
        <f>VLOOKUP(Table1[[#This Row],[Category]],Code!$C$2:$D$5,2,0)</f>
        <v>F-101</v>
      </c>
      <c r="H1518" s="12" t="s">
        <v>82</v>
      </c>
      <c r="I1518" s="12" t="s">
        <v>623</v>
      </c>
      <c r="J1518" s="12">
        <v>4</v>
      </c>
      <c r="K1518" s="12">
        <v>0</v>
      </c>
      <c r="L1518" s="13">
        <v>116.87199999999984</v>
      </c>
      <c r="M1518" s="12">
        <f>Table1[[#This Row],[Sales]]*Table1[[#This Row],[Discount]]</f>
        <v>0</v>
      </c>
      <c r="N1518" s="12">
        <v>1669.6</v>
      </c>
      <c r="O1518" s="12">
        <f>Table1[[#This Row],[Quantity]]*$N$1</f>
        <v>600</v>
      </c>
      <c r="P1518" s="12" t="str" cm="1">
        <f t="array" ref="P1518">_xlfn.IFS(Table1[[#This Row],[New_Sales]]&gt;=2000,"A",Table1[[#This Row],[New_Sales]]&gt;=1000,"B",Table1[[#This Row],[New_Sales]]&gt;=500,"C",Table1[[#This Row],[New_Sales]]&gt;=100,"D",Table1[[#This Row],[New_Sales]]&lt;100,"E")</f>
        <v>C</v>
      </c>
    </row>
    <row r="1519" spans="1:16">
      <c r="A1519" s="12">
        <v>1518</v>
      </c>
      <c r="B1519" s="12" t="s">
        <v>66</v>
      </c>
      <c r="C1519" s="12" t="s">
        <v>67</v>
      </c>
      <c r="D1519" s="12" t="s">
        <v>102</v>
      </c>
      <c r="E1519" s="12" t="s">
        <v>76</v>
      </c>
      <c r="F1519" s="12" t="s">
        <v>77</v>
      </c>
      <c r="G1519" s="12" t="str">
        <f>VLOOKUP(Table1[[#This Row],[Category]],Code!$C$2:$D$5,2,0)</f>
        <v>O-102</v>
      </c>
      <c r="H1519" s="12" t="s">
        <v>93</v>
      </c>
      <c r="I1519" s="12" t="s">
        <v>395</v>
      </c>
      <c r="J1519" s="12">
        <v>2</v>
      </c>
      <c r="K1519" s="12">
        <v>0.2</v>
      </c>
      <c r="L1519" s="13">
        <v>27.247999999999998</v>
      </c>
      <c r="M1519" s="12">
        <f>Table1[[#This Row],[Sales]]*Table1[[#This Row],[Discount]]</f>
        <v>16.768000000000001</v>
      </c>
      <c r="N1519" s="12">
        <v>83.84</v>
      </c>
      <c r="O1519" s="12">
        <f>Table1[[#This Row],[Quantity]]*$N$1</f>
        <v>300</v>
      </c>
      <c r="P1519" s="12" t="str" cm="1">
        <f t="array" ref="P1519">_xlfn.IFS(Table1[[#This Row],[New_Sales]]&gt;=2000,"A",Table1[[#This Row],[New_Sales]]&gt;=1000,"B",Table1[[#This Row],[New_Sales]]&gt;=500,"C",Table1[[#This Row],[New_Sales]]&gt;=100,"D",Table1[[#This Row],[New_Sales]]&lt;100,"E")</f>
        <v>D</v>
      </c>
    </row>
    <row r="1520" spans="1:16">
      <c r="A1520" s="12">
        <v>1519</v>
      </c>
      <c r="B1520" s="12" t="s">
        <v>66</v>
      </c>
      <c r="C1520" s="12" t="s">
        <v>67</v>
      </c>
      <c r="D1520" s="12" t="s">
        <v>102</v>
      </c>
      <c r="E1520" s="12" t="s">
        <v>76</v>
      </c>
      <c r="F1520" s="12" t="s">
        <v>77</v>
      </c>
      <c r="G1520" s="12" t="str">
        <f>VLOOKUP(Table1[[#This Row],[Category]],Code!$C$2:$D$5,2,0)</f>
        <v>O-102</v>
      </c>
      <c r="H1520" s="12" t="s">
        <v>93</v>
      </c>
      <c r="I1520" s="12" t="s">
        <v>688</v>
      </c>
      <c r="J1520" s="12">
        <v>3</v>
      </c>
      <c r="K1520" s="12">
        <v>0.2</v>
      </c>
      <c r="L1520" s="13">
        <v>4.3133999999999997</v>
      </c>
      <c r="M1520" s="12">
        <f>Table1[[#This Row],[Sales]]*Table1[[#This Row],[Discount]]</f>
        <v>2.6544000000000008</v>
      </c>
      <c r="N1520" s="12">
        <v>13.272000000000002</v>
      </c>
      <c r="O1520" s="12">
        <f>Table1[[#This Row],[Quantity]]*$N$1</f>
        <v>450</v>
      </c>
      <c r="P1520" s="12" t="str" cm="1">
        <f t="array" ref="P1520">_xlfn.IFS(Table1[[#This Row],[New_Sales]]&gt;=2000,"A",Table1[[#This Row],[New_Sales]]&gt;=1000,"B",Table1[[#This Row],[New_Sales]]&gt;=500,"C",Table1[[#This Row],[New_Sales]]&gt;=100,"D",Table1[[#This Row],[New_Sales]]&lt;100,"E")</f>
        <v>D</v>
      </c>
    </row>
    <row r="1521" spans="1:16">
      <c r="A1521" s="12">
        <v>1520</v>
      </c>
      <c r="B1521" s="12" t="s">
        <v>66</v>
      </c>
      <c r="C1521" s="12" t="s">
        <v>74</v>
      </c>
      <c r="D1521" s="12" t="s">
        <v>75</v>
      </c>
      <c r="E1521" s="12" t="s">
        <v>76</v>
      </c>
      <c r="F1521" s="12" t="s">
        <v>77</v>
      </c>
      <c r="G1521" s="12" t="str">
        <f>VLOOKUP(Table1[[#This Row],[Category]],Code!$C$2:$D$5,2,0)</f>
        <v>O-102</v>
      </c>
      <c r="H1521" s="12" t="s">
        <v>93</v>
      </c>
      <c r="I1521" s="12" t="s">
        <v>868</v>
      </c>
      <c r="J1521" s="12">
        <v>7</v>
      </c>
      <c r="K1521" s="12">
        <v>0.2</v>
      </c>
      <c r="L1521" s="13">
        <v>7.7343000000000011</v>
      </c>
      <c r="M1521" s="12">
        <f>Table1[[#This Row],[Sales]]*Table1[[#This Row],[Discount]]</f>
        <v>4.2671999999999999</v>
      </c>
      <c r="N1521" s="12">
        <v>21.335999999999999</v>
      </c>
      <c r="O1521" s="12">
        <f>Table1[[#This Row],[Quantity]]*$N$1</f>
        <v>1050</v>
      </c>
      <c r="P1521" s="12" t="str" cm="1">
        <f t="array" ref="P1521">_xlfn.IFS(Table1[[#This Row],[New_Sales]]&gt;=2000,"A",Table1[[#This Row],[New_Sales]]&gt;=1000,"B",Table1[[#This Row],[New_Sales]]&gt;=500,"C",Table1[[#This Row],[New_Sales]]&gt;=100,"D",Table1[[#This Row],[New_Sales]]&lt;100,"E")</f>
        <v>B</v>
      </c>
    </row>
    <row r="1522" spans="1:16">
      <c r="A1522" s="12">
        <v>1521</v>
      </c>
      <c r="B1522" s="12" t="s">
        <v>80</v>
      </c>
      <c r="C1522" s="12" t="s">
        <v>104</v>
      </c>
      <c r="D1522" s="12" t="s">
        <v>141</v>
      </c>
      <c r="E1522" s="12" t="s">
        <v>106</v>
      </c>
      <c r="F1522" s="12" t="s">
        <v>77</v>
      </c>
      <c r="G1522" s="12" t="str">
        <f>VLOOKUP(Table1[[#This Row],[Category]],Code!$C$2:$D$5,2,0)</f>
        <v>O-102</v>
      </c>
      <c r="H1522" s="12" t="s">
        <v>88</v>
      </c>
      <c r="I1522" s="12" t="s">
        <v>1152</v>
      </c>
      <c r="J1522" s="12">
        <v>5</v>
      </c>
      <c r="K1522" s="12">
        <v>0.2</v>
      </c>
      <c r="L1522" s="13">
        <v>2.0649999999999986</v>
      </c>
      <c r="M1522" s="12">
        <f>Table1[[#This Row],[Sales]]*Table1[[#This Row],[Discount]]</f>
        <v>3.3040000000000007</v>
      </c>
      <c r="N1522" s="12">
        <v>16.520000000000003</v>
      </c>
      <c r="O1522" s="12">
        <f>Table1[[#This Row],[Quantity]]*$N$1</f>
        <v>750</v>
      </c>
      <c r="P1522" s="12" t="str" cm="1">
        <f t="array" ref="P1522">_xlfn.IFS(Table1[[#This Row],[New_Sales]]&gt;=2000,"A",Table1[[#This Row],[New_Sales]]&gt;=1000,"B",Table1[[#This Row],[New_Sales]]&gt;=500,"C",Table1[[#This Row],[New_Sales]]&gt;=100,"D",Table1[[#This Row],[New_Sales]]&lt;100,"E")</f>
        <v>C</v>
      </c>
    </row>
    <row r="1523" spans="1:16">
      <c r="A1523" s="12">
        <v>1522</v>
      </c>
      <c r="B1523" s="12" t="s">
        <v>80</v>
      </c>
      <c r="C1523" s="12" t="s">
        <v>67</v>
      </c>
      <c r="D1523" s="12" t="s">
        <v>173</v>
      </c>
      <c r="E1523" s="12" t="s">
        <v>76</v>
      </c>
      <c r="F1523" s="12" t="s">
        <v>70</v>
      </c>
      <c r="G1523" s="12" t="str">
        <f>VLOOKUP(Table1[[#This Row],[Category]],Code!$C$2:$D$5,2,0)</f>
        <v>F-101</v>
      </c>
      <c r="H1523" s="12" t="s">
        <v>86</v>
      </c>
      <c r="I1523" s="12" t="s">
        <v>726</v>
      </c>
      <c r="J1523" s="12">
        <v>6</v>
      </c>
      <c r="K1523" s="12">
        <v>0.2</v>
      </c>
      <c r="L1523" s="13">
        <v>48.951600000000013</v>
      </c>
      <c r="M1523" s="12">
        <f>Table1[[#This Row],[Sales]]*Table1[[#This Row],[Discount]]</f>
        <v>41.222399999999993</v>
      </c>
      <c r="N1523" s="12">
        <v>206.11199999999997</v>
      </c>
      <c r="O1523" s="12">
        <f>Table1[[#This Row],[Quantity]]*$N$1</f>
        <v>900</v>
      </c>
      <c r="P1523" s="12" t="str" cm="1">
        <f t="array" ref="P1523">_xlfn.IFS(Table1[[#This Row],[New_Sales]]&gt;=2000,"A",Table1[[#This Row],[New_Sales]]&gt;=1000,"B",Table1[[#This Row],[New_Sales]]&gt;=500,"C",Table1[[#This Row],[New_Sales]]&gt;=100,"D",Table1[[#This Row],[New_Sales]]&lt;100,"E")</f>
        <v>C</v>
      </c>
    </row>
    <row r="1524" spans="1:16">
      <c r="A1524" s="12">
        <v>1523</v>
      </c>
      <c r="B1524" s="12" t="s">
        <v>80</v>
      </c>
      <c r="C1524" s="12" t="s">
        <v>67</v>
      </c>
      <c r="D1524" s="12" t="s">
        <v>173</v>
      </c>
      <c r="E1524" s="12" t="s">
        <v>76</v>
      </c>
      <c r="F1524" s="12" t="s">
        <v>77</v>
      </c>
      <c r="G1524" s="12" t="str">
        <f>VLOOKUP(Table1[[#This Row],[Category]],Code!$C$2:$D$5,2,0)</f>
        <v>O-102</v>
      </c>
      <c r="H1524" s="12" t="s">
        <v>100</v>
      </c>
      <c r="I1524" s="12" t="s">
        <v>1153</v>
      </c>
      <c r="J1524" s="12">
        <v>5</v>
      </c>
      <c r="K1524" s="12">
        <v>0.2</v>
      </c>
      <c r="L1524" s="13">
        <v>6.7230000000000008</v>
      </c>
      <c r="M1524" s="12">
        <f>Table1[[#This Row],[Sales]]*Table1[[#This Row],[Discount]]</f>
        <v>3.9840000000000004</v>
      </c>
      <c r="N1524" s="12">
        <v>19.920000000000002</v>
      </c>
      <c r="O1524" s="12">
        <f>Table1[[#This Row],[Quantity]]*$N$1</f>
        <v>750</v>
      </c>
      <c r="P1524" s="12" t="str" cm="1">
        <f t="array" ref="P1524">_xlfn.IFS(Table1[[#This Row],[New_Sales]]&gt;=2000,"A",Table1[[#This Row],[New_Sales]]&gt;=1000,"B",Table1[[#This Row],[New_Sales]]&gt;=500,"C",Table1[[#This Row],[New_Sales]]&gt;=100,"D",Table1[[#This Row],[New_Sales]]&lt;100,"E")</f>
        <v>C</v>
      </c>
    </row>
    <row r="1525" spans="1:16">
      <c r="A1525" s="12">
        <v>1524</v>
      </c>
      <c r="B1525" s="12" t="s">
        <v>80</v>
      </c>
      <c r="C1525" s="12" t="s">
        <v>67</v>
      </c>
      <c r="D1525" s="12" t="s">
        <v>173</v>
      </c>
      <c r="E1525" s="12" t="s">
        <v>76</v>
      </c>
      <c r="F1525" s="12" t="s">
        <v>77</v>
      </c>
      <c r="G1525" s="12" t="str">
        <f>VLOOKUP(Table1[[#This Row],[Category]],Code!$C$2:$D$5,2,0)</f>
        <v>O-102</v>
      </c>
      <c r="H1525" s="12" t="s">
        <v>100</v>
      </c>
      <c r="I1525" s="12" t="s">
        <v>463</v>
      </c>
      <c r="J1525" s="12">
        <v>8</v>
      </c>
      <c r="K1525" s="12">
        <v>0.2</v>
      </c>
      <c r="L1525" s="13">
        <v>61.959999999999987</v>
      </c>
      <c r="M1525" s="12">
        <f>Table1[[#This Row],[Sales]]*Table1[[#This Row],[Discount]]</f>
        <v>39.65440000000001</v>
      </c>
      <c r="N1525" s="12">
        <v>198.27200000000002</v>
      </c>
      <c r="O1525" s="12">
        <f>Table1[[#This Row],[Quantity]]*$N$1</f>
        <v>1200</v>
      </c>
      <c r="P1525" s="12" t="str" cm="1">
        <f t="array" ref="P1525">_xlfn.IFS(Table1[[#This Row],[New_Sales]]&gt;=2000,"A",Table1[[#This Row],[New_Sales]]&gt;=1000,"B",Table1[[#This Row],[New_Sales]]&gt;=500,"C",Table1[[#This Row],[New_Sales]]&gt;=100,"D",Table1[[#This Row],[New_Sales]]&lt;100,"E")</f>
        <v>B</v>
      </c>
    </row>
    <row r="1526" spans="1:16">
      <c r="A1526" s="12">
        <v>1525</v>
      </c>
      <c r="B1526" s="12" t="s">
        <v>80</v>
      </c>
      <c r="C1526" s="12" t="s">
        <v>67</v>
      </c>
      <c r="D1526" s="12" t="s">
        <v>173</v>
      </c>
      <c r="E1526" s="12" t="s">
        <v>76</v>
      </c>
      <c r="F1526" s="12" t="s">
        <v>77</v>
      </c>
      <c r="G1526" s="12" t="str">
        <f>VLOOKUP(Table1[[#This Row],[Category]],Code!$C$2:$D$5,2,0)</f>
        <v>O-102</v>
      </c>
      <c r="H1526" s="12" t="s">
        <v>84</v>
      </c>
      <c r="I1526" s="12" t="s">
        <v>358</v>
      </c>
      <c r="J1526" s="12">
        <v>6</v>
      </c>
      <c r="K1526" s="12">
        <v>0.2</v>
      </c>
      <c r="L1526" s="13">
        <v>-58.68719999999999</v>
      </c>
      <c r="M1526" s="12">
        <f>Table1[[#This Row],[Sales]]*Table1[[#This Row],[Discount]]</f>
        <v>49.4208</v>
      </c>
      <c r="N1526" s="12">
        <v>247.10399999999998</v>
      </c>
      <c r="O1526" s="12">
        <f>Table1[[#This Row],[Quantity]]*$N$1</f>
        <v>900</v>
      </c>
      <c r="P1526" s="12" t="str" cm="1">
        <f t="array" ref="P1526">_xlfn.IFS(Table1[[#This Row],[New_Sales]]&gt;=2000,"A",Table1[[#This Row],[New_Sales]]&gt;=1000,"B",Table1[[#This Row],[New_Sales]]&gt;=500,"C",Table1[[#This Row],[New_Sales]]&gt;=100,"D",Table1[[#This Row],[New_Sales]]&lt;100,"E")</f>
        <v>C</v>
      </c>
    </row>
    <row r="1527" spans="1:16">
      <c r="A1527" s="12">
        <v>1526</v>
      </c>
      <c r="B1527" s="12" t="s">
        <v>80</v>
      </c>
      <c r="C1527" s="12" t="s">
        <v>67</v>
      </c>
      <c r="D1527" s="12" t="s">
        <v>173</v>
      </c>
      <c r="E1527" s="12" t="s">
        <v>76</v>
      </c>
      <c r="F1527" s="12" t="s">
        <v>77</v>
      </c>
      <c r="G1527" s="12" t="str">
        <f>VLOOKUP(Table1[[#This Row],[Category]],Code!$C$2:$D$5,2,0)</f>
        <v>O-102</v>
      </c>
      <c r="H1527" s="12" t="s">
        <v>88</v>
      </c>
      <c r="I1527" s="12" t="s">
        <v>130</v>
      </c>
      <c r="J1527" s="12">
        <v>6</v>
      </c>
      <c r="K1527" s="12">
        <v>0.2</v>
      </c>
      <c r="L1527" s="13">
        <v>9.7091999999999885</v>
      </c>
      <c r="M1527" s="12">
        <f>Table1[[#This Row],[Sales]]*Table1[[#This Row],[Discount]]</f>
        <v>17.2608</v>
      </c>
      <c r="N1527" s="12">
        <v>86.304000000000002</v>
      </c>
      <c r="O1527" s="12">
        <f>Table1[[#This Row],[Quantity]]*$N$1</f>
        <v>900</v>
      </c>
      <c r="P1527" s="12" t="str" cm="1">
        <f t="array" ref="P1527">_xlfn.IFS(Table1[[#This Row],[New_Sales]]&gt;=2000,"A",Table1[[#This Row],[New_Sales]]&gt;=1000,"B",Table1[[#This Row],[New_Sales]]&gt;=500,"C",Table1[[#This Row],[New_Sales]]&gt;=100,"D",Table1[[#This Row],[New_Sales]]&lt;100,"E")</f>
        <v>C</v>
      </c>
    </row>
    <row r="1528" spans="1:16">
      <c r="A1528" s="12">
        <v>1527</v>
      </c>
      <c r="B1528" s="12" t="s">
        <v>80</v>
      </c>
      <c r="C1528" s="12" t="s">
        <v>67</v>
      </c>
      <c r="D1528" s="12" t="s">
        <v>119</v>
      </c>
      <c r="E1528" s="12" t="s">
        <v>120</v>
      </c>
      <c r="F1528" s="12" t="s">
        <v>77</v>
      </c>
      <c r="G1528" s="12" t="str">
        <f>VLOOKUP(Table1[[#This Row],[Category]],Code!$C$2:$D$5,2,0)</f>
        <v>O-102</v>
      </c>
      <c r="H1528" s="12" t="s">
        <v>88</v>
      </c>
      <c r="I1528" s="12" t="s">
        <v>1154</v>
      </c>
      <c r="J1528" s="12">
        <v>2</v>
      </c>
      <c r="K1528" s="12">
        <v>0.2</v>
      </c>
      <c r="L1528" s="13">
        <v>0.36400000000000032</v>
      </c>
      <c r="M1528" s="12">
        <f>Table1[[#This Row],[Sales]]*Table1[[#This Row],[Discount]]</f>
        <v>0.83200000000000007</v>
      </c>
      <c r="N1528" s="12">
        <v>4.16</v>
      </c>
      <c r="O1528" s="12">
        <f>Table1[[#This Row],[Quantity]]*$N$1</f>
        <v>300</v>
      </c>
      <c r="P1528" s="12" t="str" cm="1">
        <f t="array" ref="P1528">_xlfn.IFS(Table1[[#This Row],[New_Sales]]&gt;=2000,"A",Table1[[#This Row],[New_Sales]]&gt;=1000,"B",Table1[[#This Row],[New_Sales]]&gt;=500,"C",Table1[[#This Row],[New_Sales]]&gt;=100,"D",Table1[[#This Row],[New_Sales]]&lt;100,"E")</f>
        <v>D</v>
      </c>
    </row>
    <row r="1529" spans="1:16">
      <c r="A1529" s="12">
        <v>1528</v>
      </c>
      <c r="B1529" s="12" t="s">
        <v>80</v>
      </c>
      <c r="C1529" s="12" t="s">
        <v>67</v>
      </c>
      <c r="D1529" s="12" t="s">
        <v>119</v>
      </c>
      <c r="E1529" s="12" t="s">
        <v>120</v>
      </c>
      <c r="F1529" s="12" t="s">
        <v>70</v>
      </c>
      <c r="G1529" s="12" t="str">
        <f>VLOOKUP(Table1[[#This Row],[Category]],Code!$C$2:$D$5,2,0)</f>
        <v>F-101</v>
      </c>
      <c r="H1529" s="12" t="s">
        <v>86</v>
      </c>
      <c r="I1529" s="12" t="s">
        <v>1155</v>
      </c>
      <c r="J1529" s="12">
        <v>2</v>
      </c>
      <c r="K1529" s="12">
        <v>0.2</v>
      </c>
      <c r="L1529" s="13">
        <v>3.3488000000000011</v>
      </c>
      <c r="M1529" s="12">
        <f>Table1[[#This Row],[Sales]]*Table1[[#This Row],[Discount]]</f>
        <v>2.3296000000000006</v>
      </c>
      <c r="N1529" s="12">
        <v>11.648000000000001</v>
      </c>
      <c r="O1529" s="12">
        <f>Table1[[#This Row],[Quantity]]*$N$1</f>
        <v>300</v>
      </c>
      <c r="P1529" s="12" t="str" cm="1">
        <f t="array" ref="P1529">_xlfn.IFS(Table1[[#This Row],[New_Sales]]&gt;=2000,"A",Table1[[#This Row],[New_Sales]]&gt;=1000,"B",Table1[[#This Row],[New_Sales]]&gt;=500,"C",Table1[[#This Row],[New_Sales]]&gt;=100,"D",Table1[[#This Row],[New_Sales]]&lt;100,"E")</f>
        <v>D</v>
      </c>
    </row>
    <row r="1530" spans="1:16">
      <c r="A1530" s="12">
        <v>1529</v>
      </c>
      <c r="B1530" s="12" t="s">
        <v>66</v>
      </c>
      <c r="C1530" s="12" t="s">
        <v>74</v>
      </c>
      <c r="D1530" s="12" t="s">
        <v>150</v>
      </c>
      <c r="E1530" s="12" t="s">
        <v>120</v>
      </c>
      <c r="F1530" s="12" t="s">
        <v>77</v>
      </c>
      <c r="G1530" s="12" t="str">
        <f>VLOOKUP(Table1[[#This Row],[Category]],Code!$C$2:$D$5,2,0)</f>
        <v>O-102</v>
      </c>
      <c r="H1530" s="12" t="s">
        <v>159</v>
      </c>
      <c r="I1530" s="12" t="s">
        <v>1156</v>
      </c>
      <c r="J1530" s="12">
        <v>7</v>
      </c>
      <c r="K1530" s="12">
        <v>0</v>
      </c>
      <c r="L1530" s="13">
        <v>0.5236000000000014</v>
      </c>
      <c r="M1530" s="12">
        <f>Table1[[#This Row],[Sales]]*Table1[[#This Row],[Discount]]</f>
        <v>0</v>
      </c>
      <c r="N1530" s="12">
        <v>26.18</v>
      </c>
      <c r="O1530" s="12">
        <f>Table1[[#This Row],[Quantity]]*$N$1</f>
        <v>1050</v>
      </c>
      <c r="P1530" s="12" t="str" cm="1">
        <f t="array" ref="P1530">_xlfn.IFS(Table1[[#This Row],[New_Sales]]&gt;=2000,"A",Table1[[#This Row],[New_Sales]]&gt;=1000,"B",Table1[[#This Row],[New_Sales]]&gt;=500,"C",Table1[[#This Row],[New_Sales]]&gt;=100,"D",Table1[[#This Row],[New_Sales]]&lt;100,"E")</f>
        <v>B</v>
      </c>
    </row>
    <row r="1531" spans="1:16">
      <c r="A1531" s="12">
        <v>1530</v>
      </c>
      <c r="B1531" s="12" t="s">
        <v>66</v>
      </c>
      <c r="C1531" s="12" t="s">
        <v>74</v>
      </c>
      <c r="D1531" s="12" t="s">
        <v>150</v>
      </c>
      <c r="E1531" s="12" t="s">
        <v>120</v>
      </c>
      <c r="F1531" s="12" t="s">
        <v>77</v>
      </c>
      <c r="G1531" s="12" t="str">
        <f>VLOOKUP(Table1[[#This Row],[Category]],Code!$C$2:$D$5,2,0)</f>
        <v>O-102</v>
      </c>
      <c r="H1531" s="12" t="s">
        <v>100</v>
      </c>
      <c r="I1531" s="12" t="s">
        <v>1157</v>
      </c>
      <c r="J1531" s="12">
        <v>2</v>
      </c>
      <c r="K1531" s="12">
        <v>0</v>
      </c>
      <c r="L1531" s="13">
        <v>3.4309999999999996</v>
      </c>
      <c r="M1531" s="12">
        <f>Table1[[#This Row],[Sales]]*Table1[[#This Row],[Discount]]</f>
        <v>0</v>
      </c>
      <c r="N1531" s="12">
        <v>7.3</v>
      </c>
      <c r="O1531" s="12">
        <f>Table1[[#This Row],[Quantity]]*$N$1</f>
        <v>300</v>
      </c>
      <c r="P1531" s="12" t="str" cm="1">
        <f t="array" ref="P1531">_xlfn.IFS(Table1[[#This Row],[New_Sales]]&gt;=2000,"A",Table1[[#This Row],[New_Sales]]&gt;=1000,"B",Table1[[#This Row],[New_Sales]]&gt;=500,"C",Table1[[#This Row],[New_Sales]]&gt;=100,"D",Table1[[#This Row],[New_Sales]]&lt;100,"E")</f>
        <v>D</v>
      </c>
    </row>
    <row r="1532" spans="1:16">
      <c r="A1532" s="12">
        <v>1531</v>
      </c>
      <c r="B1532" s="12" t="s">
        <v>80</v>
      </c>
      <c r="C1532" s="12" t="s">
        <v>74</v>
      </c>
      <c r="D1532" s="12" t="s">
        <v>81</v>
      </c>
      <c r="E1532" s="12" t="s">
        <v>69</v>
      </c>
      <c r="F1532" s="12" t="s">
        <v>77</v>
      </c>
      <c r="G1532" s="12" t="str">
        <f>VLOOKUP(Table1[[#This Row],[Category]],Code!$C$2:$D$5,2,0)</f>
        <v>O-102</v>
      </c>
      <c r="H1532" s="12" t="s">
        <v>100</v>
      </c>
      <c r="I1532" s="12" t="s">
        <v>1158</v>
      </c>
      <c r="J1532" s="12">
        <v>3</v>
      </c>
      <c r="K1532" s="12">
        <v>0.2</v>
      </c>
      <c r="L1532" s="13">
        <v>23.234999999999992</v>
      </c>
      <c r="M1532" s="12">
        <f>Table1[[#This Row],[Sales]]*Table1[[#This Row],[Discount]]</f>
        <v>14.870400000000002</v>
      </c>
      <c r="N1532" s="12">
        <v>74.352000000000004</v>
      </c>
      <c r="O1532" s="12">
        <f>Table1[[#This Row],[Quantity]]*$N$1</f>
        <v>450</v>
      </c>
      <c r="P1532" s="12" t="str" cm="1">
        <f t="array" ref="P1532">_xlfn.IFS(Table1[[#This Row],[New_Sales]]&gt;=2000,"A",Table1[[#This Row],[New_Sales]]&gt;=1000,"B",Table1[[#This Row],[New_Sales]]&gt;=500,"C",Table1[[#This Row],[New_Sales]]&gt;=100,"D",Table1[[#This Row],[New_Sales]]&lt;100,"E")</f>
        <v>D</v>
      </c>
    </row>
    <row r="1533" spans="1:16">
      <c r="A1533" s="12">
        <v>1532</v>
      </c>
      <c r="B1533" s="12" t="s">
        <v>80</v>
      </c>
      <c r="C1533" s="12" t="s">
        <v>67</v>
      </c>
      <c r="D1533" s="12" t="s">
        <v>173</v>
      </c>
      <c r="E1533" s="12" t="s">
        <v>76</v>
      </c>
      <c r="F1533" s="12" t="s">
        <v>77</v>
      </c>
      <c r="G1533" s="12" t="str">
        <f>VLOOKUP(Table1[[#This Row],[Category]],Code!$C$2:$D$5,2,0)</f>
        <v>O-102</v>
      </c>
      <c r="H1533" s="12" t="s">
        <v>84</v>
      </c>
      <c r="I1533" s="12" t="s">
        <v>1159</v>
      </c>
      <c r="J1533" s="12">
        <v>1</v>
      </c>
      <c r="K1533" s="12">
        <v>0.2</v>
      </c>
      <c r="L1533" s="13">
        <v>0.80579999999999963</v>
      </c>
      <c r="M1533" s="12">
        <f>Table1[[#This Row],[Sales]]*Table1[[#This Row],[Discount]]</f>
        <v>2.1488</v>
      </c>
      <c r="N1533" s="12">
        <v>10.744</v>
      </c>
      <c r="O1533" s="12">
        <f>Table1[[#This Row],[Quantity]]*$N$1</f>
        <v>150</v>
      </c>
      <c r="P1533" s="12" t="str" cm="1">
        <f t="array" ref="P1533">_xlfn.IFS(Table1[[#This Row],[New_Sales]]&gt;=2000,"A",Table1[[#This Row],[New_Sales]]&gt;=1000,"B",Table1[[#This Row],[New_Sales]]&gt;=500,"C",Table1[[#This Row],[New_Sales]]&gt;=100,"D",Table1[[#This Row],[New_Sales]]&lt;100,"E")</f>
        <v>D</v>
      </c>
    </row>
    <row r="1534" spans="1:16">
      <c r="A1534" s="12">
        <v>1533</v>
      </c>
      <c r="B1534" s="12" t="s">
        <v>80</v>
      </c>
      <c r="C1534" s="12" t="s">
        <v>67</v>
      </c>
      <c r="D1534" s="12" t="s">
        <v>173</v>
      </c>
      <c r="E1534" s="12" t="s">
        <v>76</v>
      </c>
      <c r="F1534" s="12" t="s">
        <v>77</v>
      </c>
      <c r="G1534" s="12" t="str">
        <f>VLOOKUP(Table1[[#This Row],[Category]],Code!$C$2:$D$5,2,0)</f>
        <v>O-102</v>
      </c>
      <c r="H1534" s="12" t="s">
        <v>159</v>
      </c>
      <c r="I1534" s="12" t="s">
        <v>329</v>
      </c>
      <c r="J1534" s="12">
        <v>3</v>
      </c>
      <c r="K1534" s="12">
        <v>0.2</v>
      </c>
      <c r="L1534" s="13">
        <v>2.7222</v>
      </c>
      <c r="M1534" s="12">
        <f>Table1[[#This Row],[Sales]]*Table1[[#This Row],[Discount]]</f>
        <v>1.6752000000000002</v>
      </c>
      <c r="N1534" s="12">
        <v>8.3760000000000012</v>
      </c>
      <c r="O1534" s="12">
        <f>Table1[[#This Row],[Quantity]]*$N$1</f>
        <v>450</v>
      </c>
      <c r="P1534" s="12" t="str" cm="1">
        <f t="array" ref="P1534">_xlfn.IFS(Table1[[#This Row],[New_Sales]]&gt;=2000,"A",Table1[[#This Row],[New_Sales]]&gt;=1000,"B",Table1[[#This Row],[New_Sales]]&gt;=500,"C",Table1[[#This Row],[New_Sales]]&gt;=100,"D",Table1[[#This Row],[New_Sales]]&lt;100,"E")</f>
        <v>D</v>
      </c>
    </row>
    <row r="1535" spans="1:16">
      <c r="A1535" s="12">
        <v>1534</v>
      </c>
      <c r="B1535" s="12" t="s">
        <v>80</v>
      </c>
      <c r="C1535" s="12" t="s">
        <v>74</v>
      </c>
      <c r="D1535" s="12" t="s">
        <v>158</v>
      </c>
      <c r="E1535" s="12" t="s">
        <v>120</v>
      </c>
      <c r="F1535" s="12" t="s">
        <v>77</v>
      </c>
      <c r="G1535" s="12" t="str">
        <f>VLOOKUP(Table1[[#This Row],[Category]],Code!$C$2:$D$5,2,0)</f>
        <v>O-102</v>
      </c>
      <c r="H1535" s="12" t="s">
        <v>84</v>
      </c>
      <c r="I1535" s="12" t="s">
        <v>1160</v>
      </c>
      <c r="J1535" s="12">
        <v>6</v>
      </c>
      <c r="K1535" s="12">
        <v>0</v>
      </c>
      <c r="L1535" s="13">
        <v>0</v>
      </c>
      <c r="M1535" s="12">
        <f>Table1[[#This Row],[Sales]]*Table1[[#This Row],[Discount]]</f>
        <v>0</v>
      </c>
      <c r="N1535" s="12">
        <v>212.88</v>
      </c>
      <c r="O1535" s="12">
        <f>Table1[[#This Row],[Quantity]]*$N$1</f>
        <v>900</v>
      </c>
      <c r="P1535" s="12" t="str" cm="1">
        <f t="array" ref="P1535">_xlfn.IFS(Table1[[#This Row],[New_Sales]]&gt;=2000,"A",Table1[[#This Row],[New_Sales]]&gt;=1000,"B",Table1[[#This Row],[New_Sales]]&gt;=500,"C",Table1[[#This Row],[New_Sales]]&gt;=100,"D",Table1[[#This Row],[New_Sales]]&lt;100,"E")</f>
        <v>C</v>
      </c>
    </row>
    <row r="1536" spans="1:16">
      <c r="A1536" s="12">
        <v>1535</v>
      </c>
      <c r="B1536" s="12" t="s">
        <v>80</v>
      </c>
      <c r="C1536" s="12" t="s">
        <v>104</v>
      </c>
      <c r="D1536" s="12" t="s">
        <v>75</v>
      </c>
      <c r="E1536" s="12" t="s">
        <v>76</v>
      </c>
      <c r="F1536" s="12" t="s">
        <v>70</v>
      </c>
      <c r="G1536" s="12" t="str">
        <f>VLOOKUP(Table1[[#This Row],[Category]],Code!$C$2:$D$5,2,0)</f>
        <v>F-101</v>
      </c>
      <c r="H1536" s="12" t="s">
        <v>71</v>
      </c>
      <c r="I1536" s="12" t="s">
        <v>708</v>
      </c>
      <c r="J1536" s="12">
        <v>2</v>
      </c>
      <c r="K1536" s="12">
        <v>0.15</v>
      </c>
      <c r="L1536" s="13">
        <v>16.798599999999979</v>
      </c>
      <c r="M1536" s="12">
        <f>Table1[[#This Row],[Sales]]*Table1[[#This Row],[Discount]]</f>
        <v>30.597449999999995</v>
      </c>
      <c r="N1536" s="12">
        <v>203.98299999999998</v>
      </c>
      <c r="O1536" s="12">
        <f>Table1[[#This Row],[Quantity]]*$N$1</f>
        <v>300</v>
      </c>
      <c r="P1536" s="12" t="str" cm="1">
        <f t="array" ref="P1536">_xlfn.IFS(Table1[[#This Row],[New_Sales]]&gt;=2000,"A",Table1[[#This Row],[New_Sales]]&gt;=1000,"B",Table1[[#This Row],[New_Sales]]&gt;=500,"C",Table1[[#This Row],[New_Sales]]&gt;=100,"D",Table1[[#This Row],[New_Sales]]&lt;100,"E")</f>
        <v>D</v>
      </c>
    </row>
    <row r="1537" spans="1:16">
      <c r="A1537" s="12">
        <v>1536</v>
      </c>
      <c r="B1537" s="12" t="s">
        <v>80</v>
      </c>
      <c r="C1537" s="12" t="s">
        <v>74</v>
      </c>
      <c r="D1537" s="12" t="s">
        <v>309</v>
      </c>
      <c r="E1537" s="12" t="s">
        <v>120</v>
      </c>
      <c r="F1537" s="12" t="s">
        <v>77</v>
      </c>
      <c r="G1537" s="12" t="str">
        <f>VLOOKUP(Table1[[#This Row],[Category]],Code!$C$2:$D$5,2,0)</f>
        <v>O-102</v>
      </c>
      <c r="H1537" s="12" t="s">
        <v>84</v>
      </c>
      <c r="I1537" s="12" t="s">
        <v>1161</v>
      </c>
      <c r="J1537" s="12">
        <v>3</v>
      </c>
      <c r="K1537" s="12">
        <v>0</v>
      </c>
      <c r="L1537" s="13">
        <v>0.4073999999999991</v>
      </c>
      <c r="M1537" s="12">
        <f>Table1[[#This Row],[Sales]]*Table1[[#This Row],[Discount]]</f>
        <v>0</v>
      </c>
      <c r="N1537" s="12">
        <v>40.74</v>
      </c>
      <c r="O1537" s="12">
        <f>Table1[[#This Row],[Quantity]]*$N$1</f>
        <v>450</v>
      </c>
      <c r="P1537" s="12" t="str" cm="1">
        <f t="array" ref="P1537">_xlfn.IFS(Table1[[#This Row],[New_Sales]]&gt;=2000,"A",Table1[[#This Row],[New_Sales]]&gt;=1000,"B",Table1[[#This Row],[New_Sales]]&gt;=500,"C",Table1[[#This Row],[New_Sales]]&gt;=100,"D",Table1[[#This Row],[New_Sales]]&lt;100,"E")</f>
        <v>D</v>
      </c>
    </row>
    <row r="1538" spans="1:16">
      <c r="A1538" s="12">
        <v>1537</v>
      </c>
      <c r="B1538" s="12" t="s">
        <v>80</v>
      </c>
      <c r="C1538" s="12" t="s">
        <v>74</v>
      </c>
      <c r="D1538" s="12" t="s">
        <v>309</v>
      </c>
      <c r="E1538" s="12" t="s">
        <v>120</v>
      </c>
      <c r="F1538" s="12" t="s">
        <v>77</v>
      </c>
      <c r="G1538" s="12" t="str">
        <f>VLOOKUP(Table1[[#This Row],[Category]],Code!$C$2:$D$5,2,0)</f>
        <v>O-102</v>
      </c>
      <c r="H1538" s="12" t="s">
        <v>95</v>
      </c>
      <c r="I1538" s="12" t="s">
        <v>1162</v>
      </c>
      <c r="J1538" s="12">
        <v>3</v>
      </c>
      <c r="K1538" s="12">
        <v>0</v>
      </c>
      <c r="L1538" s="13">
        <v>3.0342000000000002</v>
      </c>
      <c r="M1538" s="12">
        <f>Table1[[#This Row],[Sales]]*Table1[[#This Row],[Discount]]</f>
        <v>0</v>
      </c>
      <c r="N1538" s="12">
        <v>11.67</v>
      </c>
      <c r="O1538" s="12">
        <f>Table1[[#This Row],[Quantity]]*$N$1</f>
        <v>450</v>
      </c>
      <c r="P1538" s="12" t="str" cm="1">
        <f t="array" ref="P1538">_xlfn.IFS(Table1[[#This Row],[New_Sales]]&gt;=2000,"A",Table1[[#This Row],[New_Sales]]&gt;=1000,"B",Table1[[#This Row],[New_Sales]]&gt;=500,"C",Table1[[#This Row],[New_Sales]]&gt;=100,"D",Table1[[#This Row],[New_Sales]]&lt;100,"E")</f>
        <v>D</v>
      </c>
    </row>
    <row r="1539" spans="1:16">
      <c r="A1539" s="12">
        <v>1538</v>
      </c>
      <c r="B1539" s="12" t="s">
        <v>66</v>
      </c>
      <c r="C1539" s="12" t="s">
        <v>67</v>
      </c>
      <c r="D1539" s="12" t="s">
        <v>439</v>
      </c>
      <c r="E1539" s="12" t="s">
        <v>120</v>
      </c>
      <c r="F1539" s="12" t="s">
        <v>90</v>
      </c>
      <c r="G1539" s="12" t="str">
        <f>VLOOKUP(Table1[[#This Row],[Category]],Code!$C$2:$D$5,2,0)</f>
        <v>T-103</v>
      </c>
      <c r="H1539" s="12" t="s">
        <v>91</v>
      </c>
      <c r="I1539" s="12" t="s">
        <v>1015</v>
      </c>
      <c r="J1539" s="12">
        <v>1</v>
      </c>
      <c r="K1539" s="12">
        <v>0</v>
      </c>
      <c r="L1539" s="13">
        <v>11.597099999999998</v>
      </c>
      <c r="M1539" s="12">
        <f>Table1[[#This Row],[Sales]]*Table1[[#This Row],[Discount]]</f>
        <v>0</v>
      </c>
      <c r="N1539" s="12">
        <v>39.99</v>
      </c>
      <c r="O1539" s="12">
        <f>Table1[[#This Row],[Quantity]]*$N$1</f>
        <v>150</v>
      </c>
      <c r="P1539" s="12" t="str" cm="1">
        <f t="array" ref="P1539">_xlfn.IFS(Table1[[#This Row],[New_Sales]]&gt;=2000,"A",Table1[[#This Row],[New_Sales]]&gt;=1000,"B",Table1[[#This Row],[New_Sales]]&gt;=500,"C",Table1[[#This Row],[New_Sales]]&gt;=100,"D",Table1[[#This Row],[New_Sales]]&lt;100,"E")</f>
        <v>D</v>
      </c>
    </row>
    <row r="1540" spans="1:16">
      <c r="A1540" s="12">
        <v>1539</v>
      </c>
      <c r="B1540" s="12" t="s">
        <v>66</v>
      </c>
      <c r="C1540" s="12" t="s">
        <v>67</v>
      </c>
      <c r="D1540" s="12" t="s">
        <v>439</v>
      </c>
      <c r="E1540" s="12" t="s">
        <v>120</v>
      </c>
      <c r="F1540" s="12" t="s">
        <v>77</v>
      </c>
      <c r="G1540" s="12" t="str">
        <f>VLOOKUP(Table1[[#This Row],[Category]],Code!$C$2:$D$5,2,0)</f>
        <v>O-102</v>
      </c>
      <c r="H1540" s="12" t="s">
        <v>88</v>
      </c>
      <c r="I1540" s="12" t="s">
        <v>490</v>
      </c>
      <c r="J1540" s="12">
        <v>2</v>
      </c>
      <c r="K1540" s="12">
        <v>0</v>
      </c>
      <c r="L1540" s="13">
        <v>6.5120000000000005</v>
      </c>
      <c r="M1540" s="12">
        <f>Table1[[#This Row],[Sales]]*Table1[[#This Row],[Discount]]</f>
        <v>0</v>
      </c>
      <c r="N1540" s="12">
        <v>16.28</v>
      </c>
      <c r="O1540" s="12">
        <f>Table1[[#This Row],[Quantity]]*$N$1</f>
        <v>300</v>
      </c>
      <c r="P1540" s="12" t="str" cm="1">
        <f t="array" ref="P1540">_xlfn.IFS(Table1[[#This Row],[New_Sales]]&gt;=2000,"A",Table1[[#This Row],[New_Sales]]&gt;=1000,"B",Table1[[#This Row],[New_Sales]]&gt;=500,"C",Table1[[#This Row],[New_Sales]]&gt;=100,"D",Table1[[#This Row],[New_Sales]]&lt;100,"E")</f>
        <v>D</v>
      </c>
    </row>
    <row r="1541" spans="1:16">
      <c r="A1541" s="12">
        <v>1540</v>
      </c>
      <c r="B1541" s="12" t="s">
        <v>66</v>
      </c>
      <c r="C1541" s="12" t="s">
        <v>67</v>
      </c>
      <c r="D1541" s="12" t="s">
        <v>439</v>
      </c>
      <c r="E1541" s="12" t="s">
        <v>120</v>
      </c>
      <c r="F1541" s="12" t="s">
        <v>70</v>
      </c>
      <c r="G1541" s="12" t="str">
        <f>VLOOKUP(Table1[[#This Row],[Category]],Code!$C$2:$D$5,2,0)</f>
        <v>F-101</v>
      </c>
      <c r="H1541" s="12" t="s">
        <v>71</v>
      </c>
      <c r="I1541" s="12" t="s">
        <v>138</v>
      </c>
      <c r="J1541" s="12">
        <v>3</v>
      </c>
      <c r="K1541" s="12">
        <v>0</v>
      </c>
      <c r="L1541" s="13">
        <v>203.56440000000003</v>
      </c>
      <c r="M1541" s="12">
        <f>Table1[[#This Row],[Sales]]*Table1[[#This Row],[Discount]]</f>
        <v>0</v>
      </c>
      <c r="N1541" s="12">
        <v>782.94</v>
      </c>
      <c r="O1541" s="12">
        <f>Table1[[#This Row],[Quantity]]*$N$1</f>
        <v>450</v>
      </c>
      <c r="P1541" s="12" t="str" cm="1">
        <f t="array" ref="P1541">_xlfn.IFS(Table1[[#This Row],[New_Sales]]&gt;=2000,"A",Table1[[#This Row],[New_Sales]]&gt;=1000,"B",Table1[[#This Row],[New_Sales]]&gt;=500,"C",Table1[[#This Row],[New_Sales]]&gt;=100,"D",Table1[[#This Row],[New_Sales]]&lt;100,"E")</f>
        <v>D</v>
      </c>
    </row>
    <row r="1542" spans="1:16">
      <c r="A1542" s="12">
        <v>1541</v>
      </c>
      <c r="B1542" s="12" t="s">
        <v>66</v>
      </c>
      <c r="C1542" s="12" t="s">
        <v>67</v>
      </c>
      <c r="D1542" s="12" t="s">
        <v>439</v>
      </c>
      <c r="E1542" s="12" t="s">
        <v>120</v>
      </c>
      <c r="F1542" s="12" t="s">
        <v>77</v>
      </c>
      <c r="G1542" s="12" t="str">
        <f>VLOOKUP(Table1[[#This Row],[Category]],Code!$C$2:$D$5,2,0)</f>
        <v>O-102</v>
      </c>
      <c r="H1542" s="12" t="s">
        <v>93</v>
      </c>
      <c r="I1542" s="12" t="s">
        <v>1131</v>
      </c>
      <c r="J1542" s="12">
        <v>7</v>
      </c>
      <c r="K1542" s="12">
        <v>0</v>
      </c>
      <c r="L1542" s="13">
        <v>116.39039999999999</v>
      </c>
      <c r="M1542" s="12">
        <f>Table1[[#This Row],[Sales]]*Table1[[#This Row],[Discount]]</f>
        <v>0</v>
      </c>
      <c r="N1542" s="12">
        <v>242.48000000000002</v>
      </c>
      <c r="O1542" s="12">
        <f>Table1[[#This Row],[Quantity]]*$N$1</f>
        <v>1050</v>
      </c>
      <c r="P1542" s="12" t="str" cm="1">
        <f t="array" ref="P1542">_xlfn.IFS(Table1[[#This Row],[New_Sales]]&gt;=2000,"A",Table1[[#This Row],[New_Sales]]&gt;=1000,"B",Table1[[#This Row],[New_Sales]]&gt;=500,"C",Table1[[#This Row],[New_Sales]]&gt;=100,"D",Table1[[#This Row],[New_Sales]]&lt;100,"E")</f>
        <v>B</v>
      </c>
    </row>
    <row r="1543" spans="1:16">
      <c r="A1543" s="12">
        <v>1542</v>
      </c>
      <c r="B1543" s="12" t="s">
        <v>66</v>
      </c>
      <c r="C1543" s="12" t="s">
        <v>67</v>
      </c>
      <c r="D1543" s="12" t="s">
        <v>226</v>
      </c>
      <c r="E1543" s="12" t="s">
        <v>120</v>
      </c>
      <c r="F1543" s="12" t="s">
        <v>70</v>
      </c>
      <c r="G1543" s="12" t="str">
        <f>VLOOKUP(Table1[[#This Row],[Category]],Code!$C$2:$D$5,2,0)</f>
        <v>F-101</v>
      </c>
      <c r="H1543" s="12" t="s">
        <v>86</v>
      </c>
      <c r="I1543" s="12" t="s">
        <v>453</v>
      </c>
      <c r="J1543" s="12">
        <v>5</v>
      </c>
      <c r="K1543" s="12">
        <v>0.2</v>
      </c>
      <c r="L1543" s="13">
        <v>2.2880000000000003</v>
      </c>
      <c r="M1543" s="12">
        <f>Table1[[#This Row],[Sales]]*Table1[[#This Row],[Discount]]</f>
        <v>1.6640000000000001</v>
      </c>
      <c r="N1543" s="12">
        <v>8.32</v>
      </c>
      <c r="O1543" s="12">
        <f>Table1[[#This Row],[Quantity]]*$N$1</f>
        <v>750</v>
      </c>
      <c r="P1543" s="12" t="str" cm="1">
        <f t="array" ref="P1543">_xlfn.IFS(Table1[[#This Row],[New_Sales]]&gt;=2000,"A",Table1[[#This Row],[New_Sales]]&gt;=1000,"B",Table1[[#This Row],[New_Sales]]&gt;=500,"C",Table1[[#This Row],[New_Sales]]&gt;=100,"D",Table1[[#This Row],[New_Sales]]&lt;100,"E")</f>
        <v>C</v>
      </c>
    </row>
    <row r="1544" spans="1:16">
      <c r="A1544" s="12">
        <v>1543</v>
      </c>
      <c r="B1544" s="12" t="s">
        <v>66</v>
      </c>
      <c r="C1544" s="12" t="s">
        <v>67</v>
      </c>
      <c r="D1544" s="12" t="s">
        <v>226</v>
      </c>
      <c r="E1544" s="12" t="s">
        <v>120</v>
      </c>
      <c r="F1544" s="12" t="s">
        <v>77</v>
      </c>
      <c r="G1544" s="12" t="str">
        <f>VLOOKUP(Table1[[#This Row],[Category]],Code!$C$2:$D$5,2,0)</f>
        <v>O-102</v>
      </c>
      <c r="H1544" s="12" t="s">
        <v>159</v>
      </c>
      <c r="I1544" s="12" t="s">
        <v>976</v>
      </c>
      <c r="J1544" s="12">
        <v>6</v>
      </c>
      <c r="K1544" s="12">
        <v>0.2</v>
      </c>
      <c r="L1544" s="13">
        <v>1.7003999999999992</v>
      </c>
      <c r="M1544" s="12">
        <f>Table1[[#This Row],[Sales]]*Table1[[#This Row],[Discount]]</f>
        <v>2.0928000000000004</v>
      </c>
      <c r="N1544" s="12">
        <v>10.464000000000002</v>
      </c>
      <c r="O1544" s="12">
        <f>Table1[[#This Row],[Quantity]]*$N$1</f>
        <v>900</v>
      </c>
      <c r="P1544" s="12" t="str" cm="1">
        <f t="array" ref="P1544">_xlfn.IFS(Table1[[#This Row],[New_Sales]]&gt;=2000,"A",Table1[[#This Row],[New_Sales]]&gt;=1000,"B",Table1[[#This Row],[New_Sales]]&gt;=500,"C",Table1[[#This Row],[New_Sales]]&gt;=100,"D",Table1[[#This Row],[New_Sales]]&lt;100,"E")</f>
        <v>C</v>
      </c>
    </row>
    <row r="1545" spans="1:16">
      <c r="A1545" s="12">
        <v>1544</v>
      </c>
      <c r="B1545" s="12" t="s">
        <v>80</v>
      </c>
      <c r="C1545" s="12" t="s">
        <v>104</v>
      </c>
      <c r="D1545" s="12" t="s">
        <v>75</v>
      </c>
      <c r="E1545" s="12" t="s">
        <v>76</v>
      </c>
      <c r="F1545" s="12" t="s">
        <v>77</v>
      </c>
      <c r="G1545" s="12" t="str">
        <f>VLOOKUP(Table1[[#This Row],[Category]],Code!$C$2:$D$5,2,0)</f>
        <v>O-102</v>
      </c>
      <c r="H1545" s="12" t="s">
        <v>93</v>
      </c>
      <c r="I1545" s="12" t="s">
        <v>789</v>
      </c>
      <c r="J1545" s="12">
        <v>3</v>
      </c>
      <c r="K1545" s="12">
        <v>0.2</v>
      </c>
      <c r="L1545" s="13">
        <v>29.0136</v>
      </c>
      <c r="M1545" s="12">
        <f>Table1[[#This Row],[Sales]]*Table1[[#This Row],[Discount]]</f>
        <v>16.5792</v>
      </c>
      <c r="N1545" s="12">
        <v>82.896000000000001</v>
      </c>
      <c r="O1545" s="12">
        <f>Table1[[#This Row],[Quantity]]*$N$1</f>
        <v>450</v>
      </c>
      <c r="P1545" s="12" t="str" cm="1">
        <f t="array" ref="P1545">_xlfn.IFS(Table1[[#This Row],[New_Sales]]&gt;=2000,"A",Table1[[#This Row],[New_Sales]]&gt;=1000,"B",Table1[[#This Row],[New_Sales]]&gt;=500,"C",Table1[[#This Row],[New_Sales]]&gt;=100,"D",Table1[[#This Row],[New_Sales]]&lt;100,"E")</f>
        <v>D</v>
      </c>
    </row>
    <row r="1546" spans="1:16">
      <c r="A1546" s="12">
        <v>1545</v>
      </c>
      <c r="B1546" s="12" t="s">
        <v>80</v>
      </c>
      <c r="C1546" s="12" t="s">
        <v>104</v>
      </c>
      <c r="D1546" s="12" t="s">
        <v>75</v>
      </c>
      <c r="E1546" s="12" t="s">
        <v>76</v>
      </c>
      <c r="F1546" s="12" t="s">
        <v>77</v>
      </c>
      <c r="G1546" s="12" t="str">
        <f>VLOOKUP(Table1[[#This Row],[Category]],Code!$C$2:$D$5,2,0)</f>
        <v>O-102</v>
      </c>
      <c r="H1546" s="12" t="s">
        <v>100</v>
      </c>
      <c r="I1546" s="12" t="s">
        <v>867</v>
      </c>
      <c r="J1546" s="12">
        <v>4</v>
      </c>
      <c r="K1546" s="12">
        <v>0</v>
      </c>
      <c r="L1546" s="13">
        <v>16.0928</v>
      </c>
      <c r="M1546" s="12">
        <f>Table1[[#This Row],[Sales]]*Table1[[#This Row],[Discount]]</f>
        <v>0</v>
      </c>
      <c r="N1546" s="12">
        <v>34.24</v>
      </c>
      <c r="O1546" s="12">
        <f>Table1[[#This Row],[Quantity]]*$N$1</f>
        <v>600</v>
      </c>
      <c r="P1546" s="12" t="str" cm="1">
        <f t="array" ref="P1546">_xlfn.IFS(Table1[[#This Row],[New_Sales]]&gt;=2000,"A",Table1[[#This Row],[New_Sales]]&gt;=1000,"B",Table1[[#This Row],[New_Sales]]&gt;=500,"C",Table1[[#This Row],[New_Sales]]&gt;=100,"D",Table1[[#This Row],[New_Sales]]&lt;100,"E")</f>
        <v>C</v>
      </c>
    </row>
    <row r="1547" spans="1:16">
      <c r="A1547" s="12">
        <v>1546</v>
      </c>
      <c r="B1547" s="12" t="s">
        <v>66</v>
      </c>
      <c r="C1547" s="12" t="s">
        <v>74</v>
      </c>
      <c r="D1547" s="12" t="s">
        <v>158</v>
      </c>
      <c r="E1547" s="12" t="s">
        <v>120</v>
      </c>
      <c r="F1547" s="12" t="s">
        <v>70</v>
      </c>
      <c r="G1547" s="12" t="str">
        <f>VLOOKUP(Table1[[#This Row],[Category]],Code!$C$2:$D$5,2,0)</f>
        <v>F-101</v>
      </c>
      <c r="H1547" s="12" t="s">
        <v>71</v>
      </c>
      <c r="I1547" s="12" t="s">
        <v>303</v>
      </c>
      <c r="J1547" s="12">
        <v>7</v>
      </c>
      <c r="K1547" s="12">
        <v>0.2</v>
      </c>
      <c r="L1547" s="13">
        <v>196.68599999999986</v>
      </c>
      <c r="M1547" s="12">
        <f>Table1[[#This Row],[Sales]]*Table1[[#This Row],[Discount]]</f>
        <v>314.69760000000002</v>
      </c>
      <c r="N1547" s="12">
        <v>1573.4880000000001</v>
      </c>
      <c r="O1547" s="12">
        <f>Table1[[#This Row],[Quantity]]*$N$1</f>
        <v>1050</v>
      </c>
      <c r="P1547" s="12" t="str" cm="1">
        <f t="array" ref="P1547">_xlfn.IFS(Table1[[#This Row],[New_Sales]]&gt;=2000,"A",Table1[[#This Row],[New_Sales]]&gt;=1000,"B",Table1[[#This Row],[New_Sales]]&gt;=500,"C",Table1[[#This Row],[New_Sales]]&gt;=100,"D",Table1[[#This Row],[New_Sales]]&lt;100,"E")</f>
        <v>B</v>
      </c>
    </row>
    <row r="1548" spans="1:16">
      <c r="A1548" s="12">
        <v>1547</v>
      </c>
      <c r="B1548" s="12" t="s">
        <v>80</v>
      </c>
      <c r="C1548" s="12" t="s">
        <v>74</v>
      </c>
      <c r="D1548" s="12" t="s">
        <v>105</v>
      </c>
      <c r="E1548" s="12" t="s">
        <v>106</v>
      </c>
      <c r="F1548" s="12" t="s">
        <v>77</v>
      </c>
      <c r="G1548" s="12" t="str">
        <f>VLOOKUP(Table1[[#This Row],[Category]],Code!$C$2:$D$5,2,0)</f>
        <v>O-102</v>
      </c>
      <c r="H1548" s="12" t="s">
        <v>100</v>
      </c>
      <c r="I1548" s="12" t="s">
        <v>1050</v>
      </c>
      <c r="J1548" s="12">
        <v>4</v>
      </c>
      <c r="K1548" s="12">
        <v>0.2</v>
      </c>
      <c r="L1548" s="13">
        <v>117.43199999999999</v>
      </c>
      <c r="M1548" s="12">
        <f>Table1[[#This Row],[Sales]]*Table1[[#This Row],[Discount]]</f>
        <v>67.103999999999999</v>
      </c>
      <c r="N1548" s="12">
        <v>335.52</v>
      </c>
      <c r="O1548" s="12">
        <f>Table1[[#This Row],[Quantity]]*$N$1</f>
        <v>600</v>
      </c>
      <c r="P1548" s="12" t="str" cm="1">
        <f t="array" ref="P1548">_xlfn.IFS(Table1[[#This Row],[New_Sales]]&gt;=2000,"A",Table1[[#This Row],[New_Sales]]&gt;=1000,"B",Table1[[#This Row],[New_Sales]]&gt;=500,"C",Table1[[#This Row],[New_Sales]]&gt;=100,"D",Table1[[#This Row],[New_Sales]]&lt;100,"E")</f>
        <v>C</v>
      </c>
    </row>
    <row r="1549" spans="1:16">
      <c r="A1549" s="12">
        <v>1548</v>
      </c>
      <c r="B1549" s="12" t="s">
        <v>80</v>
      </c>
      <c r="C1549" s="12" t="s">
        <v>74</v>
      </c>
      <c r="D1549" s="12" t="s">
        <v>105</v>
      </c>
      <c r="E1549" s="12" t="s">
        <v>106</v>
      </c>
      <c r="F1549" s="12" t="s">
        <v>77</v>
      </c>
      <c r="G1549" s="12" t="str">
        <f>VLOOKUP(Table1[[#This Row],[Category]],Code!$C$2:$D$5,2,0)</f>
        <v>O-102</v>
      </c>
      <c r="H1549" s="12" t="s">
        <v>93</v>
      </c>
      <c r="I1549" s="12" t="s">
        <v>1109</v>
      </c>
      <c r="J1549" s="12">
        <v>2</v>
      </c>
      <c r="K1549" s="12">
        <v>0.8</v>
      </c>
      <c r="L1549" s="13">
        <v>-40.650400000000019</v>
      </c>
      <c r="M1549" s="12">
        <f>Table1[[#This Row],[Sales]]*Table1[[#This Row],[Discount]]</f>
        <v>19.129599999999996</v>
      </c>
      <c r="N1549" s="12">
        <v>23.911999999999995</v>
      </c>
      <c r="O1549" s="12">
        <f>Table1[[#This Row],[Quantity]]*$N$1</f>
        <v>300</v>
      </c>
      <c r="P1549" s="12" t="str" cm="1">
        <f t="array" ref="P1549">_xlfn.IFS(Table1[[#This Row],[New_Sales]]&gt;=2000,"A",Table1[[#This Row],[New_Sales]]&gt;=1000,"B",Table1[[#This Row],[New_Sales]]&gt;=500,"C",Table1[[#This Row],[New_Sales]]&gt;=100,"D",Table1[[#This Row],[New_Sales]]&lt;100,"E")</f>
        <v>D</v>
      </c>
    </row>
    <row r="1550" spans="1:16">
      <c r="A1550" s="12">
        <v>1549</v>
      </c>
      <c r="B1550" s="12" t="s">
        <v>80</v>
      </c>
      <c r="C1550" s="12" t="s">
        <v>74</v>
      </c>
      <c r="D1550" s="12" t="s">
        <v>105</v>
      </c>
      <c r="E1550" s="12" t="s">
        <v>106</v>
      </c>
      <c r="F1550" s="12" t="s">
        <v>77</v>
      </c>
      <c r="G1550" s="12" t="str">
        <f>VLOOKUP(Table1[[#This Row],[Category]],Code!$C$2:$D$5,2,0)</f>
        <v>O-102</v>
      </c>
      <c r="H1550" s="12" t="s">
        <v>84</v>
      </c>
      <c r="I1550" s="12" t="s">
        <v>1163</v>
      </c>
      <c r="J1550" s="12">
        <v>2</v>
      </c>
      <c r="K1550" s="12">
        <v>0.2</v>
      </c>
      <c r="L1550" s="13">
        <v>2.3673999999999991</v>
      </c>
      <c r="M1550" s="12">
        <f>Table1[[#This Row],[Sales]]*Table1[[#This Row],[Discount]]</f>
        <v>5.4112000000000009</v>
      </c>
      <c r="N1550" s="12">
        <v>27.056000000000001</v>
      </c>
      <c r="O1550" s="12">
        <f>Table1[[#This Row],[Quantity]]*$N$1</f>
        <v>300</v>
      </c>
      <c r="P1550" s="12" t="str" cm="1">
        <f t="array" ref="P1550">_xlfn.IFS(Table1[[#This Row],[New_Sales]]&gt;=2000,"A",Table1[[#This Row],[New_Sales]]&gt;=1000,"B",Table1[[#This Row],[New_Sales]]&gt;=500,"C",Table1[[#This Row],[New_Sales]]&gt;=100,"D",Table1[[#This Row],[New_Sales]]&lt;100,"E")</f>
        <v>D</v>
      </c>
    </row>
    <row r="1551" spans="1:16">
      <c r="A1551" s="12">
        <v>1550</v>
      </c>
      <c r="B1551" s="12" t="s">
        <v>134</v>
      </c>
      <c r="C1551" s="12" t="s">
        <v>67</v>
      </c>
      <c r="D1551" s="12" t="s">
        <v>158</v>
      </c>
      <c r="E1551" s="12" t="s">
        <v>120</v>
      </c>
      <c r="F1551" s="12" t="s">
        <v>90</v>
      </c>
      <c r="G1551" s="12" t="str">
        <f>VLOOKUP(Table1[[#This Row],[Category]],Code!$C$2:$D$5,2,0)</f>
        <v>T-103</v>
      </c>
      <c r="H1551" s="12" t="s">
        <v>431</v>
      </c>
      <c r="I1551" s="12" t="s">
        <v>1020</v>
      </c>
      <c r="J1551" s="12">
        <v>1</v>
      </c>
      <c r="K1551" s="12">
        <v>0.2</v>
      </c>
      <c r="L1551" s="13">
        <v>174.99749999999997</v>
      </c>
      <c r="M1551" s="12">
        <f>Table1[[#This Row],[Sales]]*Table1[[#This Row],[Discount]]</f>
        <v>111.99840000000002</v>
      </c>
      <c r="N1551" s="12">
        <v>559.99200000000008</v>
      </c>
      <c r="O1551" s="12">
        <f>Table1[[#This Row],[Quantity]]*$N$1</f>
        <v>150</v>
      </c>
      <c r="P1551" s="12" t="str" cm="1">
        <f t="array" ref="P1551">_xlfn.IFS(Table1[[#This Row],[New_Sales]]&gt;=2000,"A",Table1[[#This Row],[New_Sales]]&gt;=1000,"B",Table1[[#This Row],[New_Sales]]&gt;=500,"C",Table1[[#This Row],[New_Sales]]&gt;=100,"D",Table1[[#This Row],[New_Sales]]&lt;100,"E")</f>
        <v>D</v>
      </c>
    </row>
    <row r="1552" spans="1:16">
      <c r="A1552" s="12">
        <v>1551</v>
      </c>
      <c r="B1552" s="12" t="s">
        <v>66</v>
      </c>
      <c r="C1552" s="12" t="s">
        <v>104</v>
      </c>
      <c r="D1552" s="12" t="s">
        <v>105</v>
      </c>
      <c r="E1552" s="12" t="s">
        <v>106</v>
      </c>
      <c r="F1552" s="12" t="s">
        <v>77</v>
      </c>
      <c r="G1552" s="12" t="str">
        <f>VLOOKUP(Table1[[#This Row],[Category]],Code!$C$2:$D$5,2,0)</f>
        <v>O-102</v>
      </c>
      <c r="H1552" s="12" t="s">
        <v>95</v>
      </c>
      <c r="I1552" s="12" t="s">
        <v>1164</v>
      </c>
      <c r="J1552" s="12">
        <v>6</v>
      </c>
      <c r="K1552" s="12">
        <v>0.8</v>
      </c>
      <c r="L1552" s="13">
        <v>-24.708599999999997</v>
      </c>
      <c r="M1552" s="12">
        <f>Table1[[#This Row],[Sales]]*Table1[[#This Row],[Discount]]</f>
        <v>7.4591999999999992</v>
      </c>
      <c r="N1552" s="12">
        <v>9.3239999999999981</v>
      </c>
      <c r="O1552" s="12">
        <f>Table1[[#This Row],[Quantity]]*$N$1</f>
        <v>900</v>
      </c>
      <c r="P1552" s="12" t="str" cm="1">
        <f t="array" ref="P1552">_xlfn.IFS(Table1[[#This Row],[New_Sales]]&gt;=2000,"A",Table1[[#This Row],[New_Sales]]&gt;=1000,"B",Table1[[#This Row],[New_Sales]]&gt;=500,"C",Table1[[#This Row],[New_Sales]]&gt;=100,"D",Table1[[#This Row],[New_Sales]]&lt;100,"E")</f>
        <v>C</v>
      </c>
    </row>
    <row r="1553" spans="1:16">
      <c r="A1553" s="12">
        <v>1552</v>
      </c>
      <c r="B1553" s="12" t="s">
        <v>80</v>
      </c>
      <c r="C1553" s="12" t="s">
        <v>67</v>
      </c>
      <c r="D1553" s="12" t="s">
        <v>75</v>
      </c>
      <c r="E1553" s="12" t="s">
        <v>76</v>
      </c>
      <c r="F1553" s="12" t="s">
        <v>77</v>
      </c>
      <c r="G1553" s="12" t="str">
        <f>VLOOKUP(Table1[[#This Row],[Category]],Code!$C$2:$D$5,2,0)</f>
        <v>O-102</v>
      </c>
      <c r="H1553" s="12" t="s">
        <v>100</v>
      </c>
      <c r="I1553" s="12" t="s">
        <v>1094</v>
      </c>
      <c r="J1553" s="12">
        <v>2</v>
      </c>
      <c r="K1553" s="12">
        <v>0</v>
      </c>
      <c r="L1553" s="13">
        <v>54.860399999999998</v>
      </c>
      <c r="M1553" s="12">
        <f>Table1[[#This Row],[Sales]]*Table1[[#This Row],[Discount]]</f>
        <v>0</v>
      </c>
      <c r="N1553" s="12">
        <v>111.96</v>
      </c>
      <c r="O1553" s="12">
        <f>Table1[[#This Row],[Quantity]]*$N$1</f>
        <v>300</v>
      </c>
      <c r="P1553" s="12" t="str" cm="1">
        <f t="array" ref="P1553">_xlfn.IFS(Table1[[#This Row],[New_Sales]]&gt;=2000,"A",Table1[[#This Row],[New_Sales]]&gt;=1000,"B",Table1[[#This Row],[New_Sales]]&gt;=500,"C",Table1[[#This Row],[New_Sales]]&gt;=100,"D",Table1[[#This Row],[New_Sales]]&lt;100,"E")</f>
        <v>D</v>
      </c>
    </row>
    <row r="1554" spans="1:16">
      <c r="A1554" s="12">
        <v>1553</v>
      </c>
      <c r="B1554" s="12" t="s">
        <v>134</v>
      </c>
      <c r="C1554" s="12" t="s">
        <v>104</v>
      </c>
      <c r="D1554" s="12" t="s">
        <v>109</v>
      </c>
      <c r="E1554" s="12" t="s">
        <v>106</v>
      </c>
      <c r="F1554" s="12" t="s">
        <v>77</v>
      </c>
      <c r="G1554" s="12" t="str">
        <f>VLOOKUP(Table1[[#This Row],[Category]],Code!$C$2:$D$5,2,0)</f>
        <v>O-102</v>
      </c>
      <c r="H1554" s="12" t="s">
        <v>78</v>
      </c>
      <c r="I1554" s="12" t="s">
        <v>1165</v>
      </c>
      <c r="J1554" s="12">
        <v>7</v>
      </c>
      <c r="K1554" s="12">
        <v>0</v>
      </c>
      <c r="L1554" s="13">
        <v>10.348799999999999</v>
      </c>
      <c r="M1554" s="12">
        <f>Table1[[#This Row],[Sales]]*Table1[[#This Row],[Discount]]</f>
        <v>0</v>
      </c>
      <c r="N1554" s="12">
        <v>21.560000000000002</v>
      </c>
      <c r="O1554" s="12">
        <f>Table1[[#This Row],[Quantity]]*$N$1</f>
        <v>1050</v>
      </c>
      <c r="P1554" s="12" t="str" cm="1">
        <f t="array" ref="P1554">_xlfn.IFS(Table1[[#This Row],[New_Sales]]&gt;=2000,"A",Table1[[#This Row],[New_Sales]]&gt;=1000,"B",Table1[[#This Row],[New_Sales]]&gt;=500,"C",Table1[[#This Row],[New_Sales]]&gt;=100,"D",Table1[[#This Row],[New_Sales]]&lt;100,"E")</f>
        <v>B</v>
      </c>
    </row>
    <row r="1555" spans="1:16">
      <c r="A1555" s="12">
        <v>1554</v>
      </c>
      <c r="B1555" s="12" t="s">
        <v>80</v>
      </c>
      <c r="C1555" s="12" t="s">
        <v>67</v>
      </c>
      <c r="D1555" s="12" t="s">
        <v>68</v>
      </c>
      <c r="E1555" s="12" t="s">
        <v>69</v>
      </c>
      <c r="F1555" s="12" t="s">
        <v>77</v>
      </c>
      <c r="G1555" s="12" t="str">
        <f>VLOOKUP(Table1[[#This Row],[Category]],Code!$C$2:$D$5,2,0)</f>
        <v>O-102</v>
      </c>
      <c r="H1555" s="12" t="s">
        <v>93</v>
      </c>
      <c r="I1555" s="12" t="s">
        <v>825</v>
      </c>
      <c r="J1555" s="12">
        <v>5</v>
      </c>
      <c r="K1555" s="12">
        <v>0</v>
      </c>
      <c r="L1555" s="13">
        <v>57.384999999999991</v>
      </c>
      <c r="M1555" s="12">
        <f>Table1[[#This Row],[Sales]]*Table1[[#This Row],[Discount]]</f>
        <v>0</v>
      </c>
      <c r="N1555" s="12">
        <v>124.75</v>
      </c>
      <c r="O1555" s="12">
        <f>Table1[[#This Row],[Quantity]]*$N$1</f>
        <v>750</v>
      </c>
      <c r="P1555" s="12" t="str" cm="1">
        <f t="array" ref="P1555">_xlfn.IFS(Table1[[#This Row],[New_Sales]]&gt;=2000,"A",Table1[[#This Row],[New_Sales]]&gt;=1000,"B",Table1[[#This Row],[New_Sales]]&gt;=500,"C",Table1[[#This Row],[New_Sales]]&gt;=100,"D",Table1[[#This Row],[New_Sales]]&lt;100,"E")</f>
        <v>C</v>
      </c>
    </row>
    <row r="1556" spans="1:16">
      <c r="A1556" s="12">
        <v>1555</v>
      </c>
      <c r="B1556" s="12" t="s">
        <v>80</v>
      </c>
      <c r="C1556" s="12" t="s">
        <v>74</v>
      </c>
      <c r="D1556" s="12" t="s">
        <v>102</v>
      </c>
      <c r="E1556" s="12" t="s">
        <v>76</v>
      </c>
      <c r="F1556" s="12" t="s">
        <v>77</v>
      </c>
      <c r="G1556" s="12" t="str">
        <f>VLOOKUP(Table1[[#This Row],[Category]],Code!$C$2:$D$5,2,0)</f>
        <v>O-102</v>
      </c>
      <c r="H1556" s="12" t="s">
        <v>88</v>
      </c>
      <c r="I1556" s="12" t="s">
        <v>1166</v>
      </c>
      <c r="J1556" s="12">
        <v>3</v>
      </c>
      <c r="K1556" s="12">
        <v>0</v>
      </c>
      <c r="L1556" s="13">
        <v>1.5311999999999999</v>
      </c>
      <c r="M1556" s="12">
        <f>Table1[[#This Row],[Sales]]*Table1[[#This Row],[Discount]]</f>
        <v>0</v>
      </c>
      <c r="N1556" s="12">
        <v>5.28</v>
      </c>
      <c r="O1556" s="12">
        <f>Table1[[#This Row],[Quantity]]*$N$1</f>
        <v>450</v>
      </c>
      <c r="P1556" s="12" t="str" cm="1">
        <f t="array" ref="P1556">_xlfn.IFS(Table1[[#This Row],[New_Sales]]&gt;=2000,"A",Table1[[#This Row],[New_Sales]]&gt;=1000,"B",Table1[[#This Row],[New_Sales]]&gt;=500,"C",Table1[[#This Row],[New_Sales]]&gt;=100,"D",Table1[[#This Row],[New_Sales]]&lt;100,"E")</f>
        <v>D</v>
      </c>
    </row>
    <row r="1557" spans="1:16">
      <c r="A1557" s="12">
        <v>1556</v>
      </c>
      <c r="B1557" s="12" t="s">
        <v>80</v>
      </c>
      <c r="C1557" s="12" t="s">
        <v>67</v>
      </c>
      <c r="D1557" s="12" t="s">
        <v>158</v>
      </c>
      <c r="E1557" s="12" t="s">
        <v>120</v>
      </c>
      <c r="F1557" s="12" t="s">
        <v>90</v>
      </c>
      <c r="G1557" s="12" t="str">
        <f>VLOOKUP(Table1[[#This Row],[Category]],Code!$C$2:$D$5,2,0)</f>
        <v>T-103</v>
      </c>
      <c r="H1557" s="12" t="s">
        <v>123</v>
      </c>
      <c r="I1557" s="12" t="s">
        <v>146</v>
      </c>
      <c r="J1557" s="12">
        <v>4</v>
      </c>
      <c r="K1557" s="12">
        <v>0</v>
      </c>
      <c r="L1557" s="13">
        <v>39.5428</v>
      </c>
      <c r="M1557" s="12">
        <f>Table1[[#This Row],[Sales]]*Table1[[#This Row],[Discount]]</f>
        <v>0</v>
      </c>
      <c r="N1557" s="12">
        <v>91.96</v>
      </c>
      <c r="O1557" s="12">
        <f>Table1[[#This Row],[Quantity]]*$N$1</f>
        <v>600</v>
      </c>
      <c r="P1557" s="12" t="str" cm="1">
        <f t="array" ref="P1557">_xlfn.IFS(Table1[[#This Row],[New_Sales]]&gt;=2000,"A",Table1[[#This Row],[New_Sales]]&gt;=1000,"B",Table1[[#This Row],[New_Sales]]&gt;=500,"C",Table1[[#This Row],[New_Sales]]&gt;=100,"D",Table1[[#This Row],[New_Sales]]&lt;100,"E")</f>
        <v>C</v>
      </c>
    </row>
    <row r="1558" spans="1:16">
      <c r="A1558" s="12">
        <v>1557</v>
      </c>
      <c r="B1558" s="12" t="s">
        <v>80</v>
      </c>
      <c r="C1558" s="12" t="s">
        <v>67</v>
      </c>
      <c r="D1558" s="12" t="s">
        <v>119</v>
      </c>
      <c r="E1558" s="12" t="s">
        <v>120</v>
      </c>
      <c r="F1558" s="12" t="s">
        <v>77</v>
      </c>
      <c r="G1558" s="12" t="str">
        <f>VLOOKUP(Table1[[#This Row],[Category]],Code!$C$2:$D$5,2,0)</f>
        <v>O-102</v>
      </c>
      <c r="H1558" s="12" t="s">
        <v>128</v>
      </c>
      <c r="I1558" s="12" t="s">
        <v>274</v>
      </c>
      <c r="J1558" s="12">
        <v>1</v>
      </c>
      <c r="K1558" s="12">
        <v>0.2</v>
      </c>
      <c r="L1558" s="13">
        <v>3.504</v>
      </c>
      <c r="M1558" s="12">
        <f>Table1[[#This Row],[Sales]]*Table1[[#This Row],[Discount]]</f>
        <v>1.8688</v>
      </c>
      <c r="N1558" s="12">
        <v>9.3439999999999994</v>
      </c>
      <c r="O1558" s="12">
        <f>Table1[[#This Row],[Quantity]]*$N$1</f>
        <v>150</v>
      </c>
      <c r="P1558" s="12" t="str" cm="1">
        <f t="array" ref="P1558">_xlfn.IFS(Table1[[#This Row],[New_Sales]]&gt;=2000,"A",Table1[[#This Row],[New_Sales]]&gt;=1000,"B",Table1[[#This Row],[New_Sales]]&gt;=500,"C",Table1[[#This Row],[New_Sales]]&gt;=100,"D",Table1[[#This Row],[New_Sales]]&lt;100,"E")</f>
        <v>D</v>
      </c>
    </row>
    <row r="1559" spans="1:16">
      <c r="A1559" s="12">
        <v>1558</v>
      </c>
      <c r="B1559" s="12" t="s">
        <v>80</v>
      </c>
      <c r="C1559" s="12" t="s">
        <v>67</v>
      </c>
      <c r="D1559" s="12" t="s">
        <v>119</v>
      </c>
      <c r="E1559" s="12" t="s">
        <v>120</v>
      </c>
      <c r="F1559" s="12" t="s">
        <v>77</v>
      </c>
      <c r="G1559" s="12" t="str">
        <f>VLOOKUP(Table1[[#This Row],[Category]],Code!$C$2:$D$5,2,0)</f>
        <v>O-102</v>
      </c>
      <c r="H1559" s="12" t="s">
        <v>88</v>
      </c>
      <c r="I1559" s="12" t="s">
        <v>1167</v>
      </c>
      <c r="J1559" s="12">
        <v>5</v>
      </c>
      <c r="K1559" s="12">
        <v>0.2</v>
      </c>
      <c r="L1559" s="13">
        <v>9.919999999999991</v>
      </c>
      <c r="M1559" s="12">
        <f>Table1[[#This Row],[Sales]]*Table1[[#This Row],[Discount]]</f>
        <v>15.872</v>
      </c>
      <c r="N1559" s="12">
        <v>79.36</v>
      </c>
      <c r="O1559" s="12">
        <f>Table1[[#This Row],[Quantity]]*$N$1</f>
        <v>750</v>
      </c>
      <c r="P1559" s="12" t="str" cm="1">
        <f t="array" ref="P1559">_xlfn.IFS(Table1[[#This Row],[New_Sales]]&gt;=2000,"A",Table1[[#This Row],[New_Sales]]&gt;=1000,"B",Table1[[#This Row],[New_Sales]]&gt;=500,"C",Table1[[#This Row],[New_Sales]]&gt;=100,"D",Table1[[#This Row],[New_Sales]]&lt;100,"E")</f>
        <v>C</v>
      </c>
    </row>
    <row r="1560" spans="1:16">
      <c r="A1560" s="12">
        <v>1559</v>
      </c>
      <c r="B1560" s="12" t="s">
        <v>66</v>
      </c>
      <c r="C1560" s="12" t="s">
        <v>67</v>
      </c>
      <c r="D1560" s="12" t="s">
        <v>102</v>
      </c>
      <c r="E1560" s="12" t="s">
        <v>76</v>
      </c>
      <c r="F1560" s="12" t="s">
        <v>70</v>
      </c>
      <c r="G1560" s="12" t="str">
        <f>VLOOKUP(Table1[[#This Row],[Category]],Code!$C$2:$D$5,2,0)</f>
        <v>F-101</v>
      </c>
      <c r="H1560" s="12" t="s">
        <v>82</v>
      </c>
      <c r="I1560" s="12" t="s">
        <v>969</v>
      </c>
      <c r="J1560" s="12">
        <v>2</v>
      </c>
      <c r="K1560" s="12">
        <v>0</v>
      </c>
      <c r="L1560" s="13">
        <v>44.709600000000009</v>
      </c>
      <c r="M1560" s="12">
        <f>Table1[[#This Row],[Sales]]*Table1[[#This Row],[Discount]]</f>
        <v>0</v>
      </c>
      <c r="N1560" s="12">
        <v>171.96</v>
      </c>
      <c r="O1560" s="12">
        <f>Table1[[#This Row],[Quantity]]*$N$1</f>
        <v>300</v>
      </c>
      <c r="P1560" s="12" t="str" cm="1">
        <f t="array" ref="P1560">_xlfn.IFS(Table1[[#This Row],[New_Sales]]&gt;=2000,"A",Table1[[#This Row],[New_Sales]]&gt;=1000,"B",Table1[[#This Row],[New_Sales]]&gt;=500,"C",Table1[[#This Row],[New_Sales]]&gt;=100,"D",Table1[[#This Row],[New_Sales]]&lt;100,"E")</f>
        <v>D</v>
      </c>
    </row>
    <row r="1561" spans="1:16">
      <c r="A1561" s="12">
        <v>1560</v>
      </c>
      <c r="B1561" s="12" t="s">
        <v>80</v>
      </c>
      <c r="C1561" s="12" t="s">
        <v>74</v>
      </c>
      <c r="D1561" s="12" t="s">
        <v>102</v>
      </c>
      <c r="E1561" s="12" t="s">
        <v>76</v>
      </c>
      <c r="F1561" s="12" t="s">
        <v>77</v>
      </c>
      <c r="G1561" s="12" t="str">
        <f>VLOOKUP(Table1[[#This Row],[Category]],Code!$C$2:$D$5,2,0)</f>
        <v>O-102</v>
      </c>
      <c r="H1561" s="12" t="s">
        <v>93</v>
      </c>
      <c r="I1561" s="12" t="s">
        <v>831</v>
      </c>
      <c r="J1561" s="12">
        <v>9</v>
      </c>
      <c r="K1561" s="12">
        <v>0.2</v>
      </c>
      <c r="L1561" s="13">
        <v>12.815099999999997</v>
      </c>
      <c r="M1561" s="12">
        <f>Table1[[#This Row],[Sales]]*Table1[[#This Row],[Discount]]</f>
        <v>7.0704000000000011</v>
      </c>
      <c r="N1561" s="12">
        <v>35.352000000000004</v>
      </c>
      <c r="O1561" s="12">
        <f>Table1[[#This Row],[Quantity]]*$N$1</f>
        <v>1350</v>
      </c>
      <c r="P1561" s="12" t="str" cm="1">
        <f t="array" ref="P1561">_xlfn.IFS(Table1[[#This Row],[New_Sales]]&gt;=2000,"A",Table1[[#This Row],[New_Sales]]&gt;=1000,"B",Table1[[#This Row],[New_Sales]]&gt;=500,"C",Table1[[#This Row],[New_Sales]]&gt;=100,"D",Table1[[#This Row],[New_Sales]]&lt;100,"E")</f>
        <v>B</v>
      </c>
    </row>
    <row r="1562" spans="1:16">
      <c r="A1562" s="12">
        <v>1561</v>
      </c>
      <c r="B1562" s="12" t="s">
        <v>80</v>
      </c>
      <c r="C1562" s="12" t="s">
        <v>104</v>
      </c>
      <c r="D1562" s="12" t="s">
        <v>75</v>
      </c>
      <c r="E1562" s="12" t="s">
        <v>76</v>
      </c>
      <c r="F1562" s="12" t="s">
        <v>77</v>
      </c>
      <c r="G1562" s="12" t="str">
        <f>VLOOKUP(Table1[[#This Row],[Category]],Code!$C$2:$D$5,2,0)</f>
        <v>O-102</v>
      </c>
      <c r="H1562" s="12" t="s">
        <v>78</v>
      </c>
      <c r="I1562" s="12" t="s">
        <v>1168</v>
      </c>
      <c r="J1562" s="12">
        <v>6</v>
      </c>
      <c r="K1562" s="12">
        <v>0</v>
      </c>
      <c r="L1562" s="13">
        <v>9.0719999999999992</v>
      </c>
      <c r="M1562" s="12">
        <f>Table1[[#This Row],[Sales]]*Table1[[#This Row],[Discount]]</f>
        <v>0</v>
      </c>
      <c r="N1562" s="12">
        <v>18.899999999999999</v>
      </c>
      <c r="O1562" s="12">
        <f>Table1[[#This Row],[Quantity]]*$N$1</f>
        <v>900</v>
      </c>
      <c r="P1562" s="12" t="str" cm="1">
        <f t="array" ref="P1562">_xlfn.IFS(Table1[[#This Row],[New_Sales]]&gt;=2000,"A",Table1[[#This Row],[New_Sales]]&gt;=1000,"B",Table1[[#This Row],[New_Sales]]&gt;=500,"C",Table1[[#This Row],[New_Sales]]&gt;=100,"D",Table1[[#This Row],[New_Sales]]&lt;100,"E")</f>
        <v>C</v>
      </c>
    </row>
    <row r="1563" spans="1:16">
      <c r="A1563" s="12">
        <v>1562</v>
      </c>
      <c r="B1563" s="12" t="s">
        <v>134</v>
      </c>
      <c r="C1563" s="12" t="s">
        <v>104</v>
      </c>
      <c r="D1563" s="12" t="s">
        <v>102</v>
      </c>
      <c r="E1563" s="12" t="s">
        <v>76</v>
      </c>
      <c r="F1563" s="12" t="s">
        <v>77</v>
      </c>
      <c r="G1563" s="12" t="str">
        <f>VLOOKUP(Table1[[#This Row],[Category]],Code!$C$2:$D$5,2,0)</f>
        <v>O-102</v>
      </c>
      <c r="H1563" s="12" t="s">
        <v>88</v>
      </c>
      <c r="I1563" s="12" t="s">
        <v>452</v>
      </c>
      <c r="J1563" s="12">
        <v>1</v>
      </c>
      <c r="K1563" s="12">
        <v>0</v>
      </c>
      <c r="L1563" s="13">
        <v>0.72279999999999989</v>
      </c>
      <c r="M1563" s="12">
        <f>Table1[[#This Row],[Sales]]*Table1[[#This Row],[Discount]]</f>
        <v>0</v>
      </c>
      <c r="N1563" s="12">
        <v>2.78</v>
      </c>
      <c r="O1563" s="12">
        <f>Table1[[#This Row],[Quantity]]*$N$1</f>
        <v>150</v>
      </c>
      <c r="P1563" s="12" t="str" cm="1">
        <f t="array" ref="P1563">_xlfn.IFS(Table1[[#This Row],[New_Sales]]&gt;=2000,"A",Table1[[#This Row],[New_Sales]]&gt;=1000,"B",Table1[[#This Row],[New_Sales]]&gt;=500,"C",Table1[[#This Row],[New_Sales]]&gt;=100,"D",Table1[[#This Row],[New_Sales]]&lt;100,"E")</f>
        <v>D</v>
      </c>
    </row>
    <row r="1564" spans="1:16">
      <c r="A1564" s="12">
        <v>1563</v>
      </c>
      <c r="B1564" s="12" t="s">
        <v>454</v>
      </c>
      <c r="C1564" s="12" t="s">
        <v>67</v>
      </c>
      <c r="D1564" s="12" t="s">
        <v>158</v>
      </c>
      <c r="E1564" s="12" t="s">
        <v>120</v>
      </c>
      <c r="F1564" s="12" t="s">
        <v>70</v>
      </c>
      <c r="G1564" s="12" t="str">
        <f>VLOOKUP(Table1[[#This Row],[Category]],Code!$C$2:$D$5,2,0)</f>
        <v>F-101</v>
      </c>
      <c r="H1564" s="12" t="s">
        <v>82</v>
      </c>
      <c r="I1564" s="12" t="s">
        <v>83</v>
      </c>
      <c r="J1564" s="12">
        <v>5</v>
      </c>
      <c r="K1564" s="12">
        <v>0.4</v>
      </c>
      <c r="L1564" s="13">
        <v>-295.97849999999994</v>
      </c>
      <c r="M1564" s="12">
        <f>Table1[[#This Row],[Sales]]*Table1[[#This Row],[Discount]]</f>
        <v>417.85199999999998</v>
      </c>
      <c r="N1564" s="12">
        <v>1044.6299999999999</v>
      </c>
      <c r="O1564" s="12">
        <f>Table1[[#This Row],[Quantity]]*$N$1</f>
        <v>750</v>
      </c>
      <c r="P1564" s="12" t="str" cm="1">
        <f t="array" ref="P1564">_xlfn.IFS(Table1[[#This Row],[New_Sales]]&gt;=2000,"A",Table1[[#This Row],[New_Sales]]&gt;=1000,"B",Table1[[#This Row],[New_Sales]]&gt;=500,"C",Table1[[#This Row],[New_Sales]]&gt;=100,"D",Table1[[#This Row],[New_Sales]]&lt;100,"E")</f>
        <v>C</v>
      </c>
    </row>
    <row r="1565" spans="1:16">
      <c r="A1565" s="12">
        <v>1564</v>
      </c>
      <c r="B1565" s="12" t="s">
        <v>454</v>
      </c>
      <c r="C1565" s="12" t="s">
        <v>67</v>
      </c>
      <c r="D1565" s="12" t="s">
        <v>119</v>
      </c>
      <c r="E1565" s="12" t="s">
        <v>120</v>
      </c>
      <c r="F1565" s="12" t="s">
        <v>77</v>
      </c>
      <c r="G1565" s="12" t="str">
        <f>VLOOKUP(Table1[[#This Row],[Category]],Code!$C$2:$D$5,2,0)</f>
        <v>O-102</v>
      </c>
      <c r="H1565" s="12" t="s">
        <v>100</v>
      </c>
      <c r="I1565" s="12" t="s">
        <v>330</v>
      </c>
      <c r="J1565" s="12">
        <v>3</v>
      </c>
      <c r="K1565" s="12">
        <v>0.2</v>
      </c>
      <c r="L1565" s="13">
        <v>4.1151</v>
      </c>
      <c r="M1565" s="12">
        <f>Table1[[#This Row],[Sales]]*Table1[[#This Row],[Discount]]</f>
        <v>2.2704000000000004</v>
      </c>
      <c r="N1565" s="12">
        <v>11.352000000000002</v>
      </c>
      <c r="O1565" s="12">
        <f>Table1[[#This Row],[Quantity]]*$N$1</f>
        <v>450</v>
      </c>
      <c r="P1565" s="12" t="str" cm="1">
        <f t="array" ref="P1565">_xlfn.IFS(Table1[[#This Row],[New_Sales]]&gt;=2000,"A",Table1[[#This Row],[New_Sales]]&gt;=1000,"B",Table1[[#This Row],[New_Sales]]&gt;=500,"C",Table1[[#This Row],[New_Sales]]&gt;=100,"D",Table1[[#This Row],[New_Sales]]&lt;100,"E")</f>
        <v>D</v>
      </c>
    </row>
    <row r="1566" spans="1:16">
      <c r="A1566" s="12">
        <v>1565</v>
      </c>
      <c r="B1566" s="12" t="s">
        <v>454</v>
      </c>
      <c r="C1566" s="12" t="s">
        <v>67</v>
      </c>
      <c r="D1566" s="12" t="s">
        <v>195</v>
      </c>
      <c r="E1566" s="12" t="s">
        <v>69</v>
      </c>
      <c r="F1566" s="12" t="s">
        <v>77</v>
      </c>
      <c r="G1566" s="12" t="str">
        <f>VLOOKUP(Table1[[#This Row],[Category]],Code!$C$2:$D$5,2,0)</f>
        <v>O-102</v>
      </c>
      <c r="H1566" s="12" t="s">
        <v>84</v>
      </c>
      <c r="I1566" s="12" t="s">
        <v>1169</v>
      </c>
      <c r="J1566" s="12">
        <v>5</v>
      </c>
      <c r="K1566" s="12">
        <v>0</v>
      </c>
      <c r="L1566" s="13">
        <v>17.744999999999962</v>
      </c>
      <c r="M1566" s="12">
        <f>Table1[[#This Row],[Sales]]*Table1[[#This Row],[Discount]]</f>
        <v>0</v>
      </c>
      <c r="N1566" s="12">
        <v>354.90000000000003</v>
      </c>
      <c r="O1566" s="12">
        <f>Table1[[#This Row],[Quantity]]*$N$1</f>
        <v>750</v>
      </c>
      <c r="P1566" s="12" t="str" cm="1">
        <f t="array" ref="P1566">_xlfn.IFS(Table1[[#This Row],[New_Sales]]&gt;=2000,"A",Table1[[#This Row],[New_Sales]]&gt;=1000,"B",Table1[[#This Row],[New_Sales]]&gt;=500,"C",Table1[[#This Row],[New_Sales]]&gt;=100,"D",Table1[[#This Row],[New_Sales]]&lt;100,"E")</f>
        <v>C</v>
      </c>
    </row>
    <row r="1567" spans="1:16">
      <c r="A1567" s="12">
        <v>1566</v>
      </c>
      <c r="B1567" s="12" t="s">
        <v>80</v>
      </c>
      <c r="C1567" s="12" t="s">
        <v>104</v>
      </c>
      <c r="D1567" s="12" t="s">
        <v>102</v>
      </c>
      <c r="E1567" s="12" t="s">
        <v>76</v>
      </c>
      <c r="F1567" s="12" t="s">
        <v>90</v>
      </c>
      <c r="G1567" s="12" t="str">
        <f>VLOOKUP(Table1[[#This Row],[Category]],Code!$C$2:$D$5,2,0)</f>
        <v>T-103</v>
      </c>
      <c r="H1567" s="12" t="s">
        <v>91</v>
      </c>
      <c r="I1567" s="12" t="s">
        <v>998</v>
      </c>
      <c r="J1567" s="12">
        <v>3</v>
      </c>
      <c r="K1567" s="12">
        <v>0.2</v>
      </c>
      <c r="L1567" s="13">
        <v>39.687899999999985</v>
      </c>
      <c r="M1567" s="12">
        <f>Table1[[#This Row],[Sales]]*Table1[[#This Row],[Discount]]</f>
        <v>90.71520000000001</v>
      </c>
      <c r="N1567" s="12">
        <v>453.57600000000002</v>
      </c>
      <c r="O1567" s="12">
        <f>Table1[[#This Row],[Quantity]]*$N$1</f>
        <v>450</v>
      </c>
      <c r="P1567" s="12" t="str" cm="1">
        <f t="array" ref="P1567">_xlfn.IFS(Table1[[#This Row],[New_Sales]]&gt;=2000,"A",Table1[[#This Row],[New_Sales]]&gt;=1000,"B",Table1[[#This Row],[New_Sales]]&gt;=500,"C",Table1[[#This Row],[New_Sales]]&gt;=100,"D",Table1[[#This Row],[New_Sales]]&lt;100,"E")</f>
        <v>D</v>
      </c>
    </row>
    <row r="1568" spans="1:16">
      <c r="A1568" s="12">
        <v>1567</v>
      </c>
      <c r="B1568" s="12" t="s">
        <v>134</v>
      </c>
      <c r="C1568" s="12" t="s">
        <v>67</v>
      </c>
      <c r="D1568" s="12" t="s">
        <v>105</v>
      </c>
      <c r="E1568" s="12" t="s">
        <v>106</v>
      </c>
      <c r="F1568" s="12" t="s">
        <v>90</v>
      </c>
      <c r="G1568" s="12" t="str">
        <f>VLOOKUP(Table1[[#This Row],[Category]],Code!$C$2:$D$5,2,0)</f>
        <v>T-103</v>
      </c>
      <c r="H1568" s="12" t="s">
        <v>123</v>
      </c>
      <c r="I1568" s="12" t="s">
        <v>1170</v>
      </c>
      <c r="J1568" s="12">
        <v>3</v>
      </c>
      <c r="K1568" s="12">
        <v>0.2</v>
      </c>
      <c r="L1568" s="13">
        <v>-0.26850000000000307</v>
      </c>
      <c r="M1568" s="12">
        <f>Table1[[#This Row],[Sales]]*Table1[[#This Row],[Discount]]</f>
        <v>4.2960000000000003</v>
      </c>
      <c r="N1568" s="12">
        <v>21.48</v>
      </c>
      <c r="O1568" s="12">
        <f>Table1[[#This Row],[Quantity]]*$N$1</f>
        <v>450</v>
      </c>
      <c r="P1568" s="12" t="str" cm="1">
        <f t="array" ref="P1568">_xlfn.IFS(Table1[[#This Row],[New_Sales]]&gt;=2000,"A",Table1[[#This Row],[New_Sales]]&gt;=1000,"B",Table1[[#This Row],[New_Sales]]&gt;=500,"C",Table1[[#This Row],[New_Sales]]&gt;=100,"D",Table1[[#This Row],[New_Sales]]&lt;100,"E")</f>
        <v>D</v>
      </c>
    </row>
    <row r="1569" spans="1:16">
      <c r="A1569" s="12">
        <v>1568</v>
      </c>
      <c r="B1569" s="12" t="s">
        <v>134</v>
      </c>
      <c r="C1569" s="12" t="s">
        <v>67</v>
      </c>
      <c r="D1569" s="12" t="s">
        <v>105</v>
      </c>
      <c r="E1569" s="12" t="s">
        <v>106</v>
      </c>
      <c r="F1569" s="12" t="s">
        <v>77</v>
      </c>
      <c r="G1569" s="12" t="str">
        <f>VLOOKUP(Table1[[#This Row],[Category]],Code!$C$2:$D$5,2,0)</f>
        <v>O-102</v>
      </c>
      <c r="H1569" s="12" t="s">
        <v>93</v>
      </c>
      <c r="I1569" s="12" t="s">
        <v>1171</v>
      </c>
      <c r="J1569" s="12">
        <v>4</v>
      </c>
      <c r="K1569" s="12">
        <v>0.8</v>
      </c>
      <c r="L1569" s="13">
        <v>-13.615200000000002</v>
      </c>
      <c r="M1569" s="12">
        <f>Table1[[#This Row],[Sales]]*Table1[[#This Row],[Discount]]</f>
        <v>7.0271999999999997</v>
      </c>
      <c r="N1569" s="12">
        <v>8.7839999999999989</v>
      </c>
      <c r="O1569" s="12">
        <f>Table1[[#This Row],[Quantity]]*$N$1</f>
        <v>600</v>
      </c>
      <c r="P1569" s="12" t="str" cm="1">
        <f t="array" ref="P1569">_xlfn.IFS(Table1[[#This Row],[New_Sales]]&gt;=2000,"A",Table1[[#This Row],[New_Sales]]&gt;=1000,"B",Table1[[#This Row],[New_Sales]]&gt;=500,"C",Table1[[#This Row],[New_Sales]]&gt;=100,"D",Table1[[#This Row],[New_Sales]]&lt;100,"E")</f>
        <v>C</v>
      </c>
    </row>
    <row r="1570" spans="1:16">
      <c r="A1570" s="12">
        <v>1569</v>
      </c>
      <c r="B1570" s="12" t="s">
        <v>454</v>
      </c>
      <c r="C1570" s="12" t="s">
        <v>67</v>
      </c>
      <c r="D1570" s="12" t="s">
        <v>75</v>
      </c>
      <c r="E1570" s="12" t="s">
        <v>76</v>
      </c>
      <c r="F1570" s="12" t="s">
        <v>77</v>
      </c>
      <c r="G1570" s="12" t="str">
        <f>VLOOKUP(Table1[[#This Row],[Category]],Code!$C$2:$D$5,2,0)</f>
        <v>O-102</v>
      </c>
      <c r="H1570" s="12" t="s">
        <v>100</v>
      </c>
      <c r="I1570" s="12" t="s">
        <v>580</v>
      </c>
      <c r="J1570" s="12">
        <v>3</v>
      </c>
      <c r="K1570" s="12">
        <v>0</v>
      </c>
      <c r="L1570" s="13">
        <v>60.255300000000005</v>
      </c>
      <c r="M1570" s="12">
        <f>Table1[[#This Row],[Sales]]*Table1[[#This Row],[Discount]]</f>
        <v>0</v>
      </c>
      <c r="N1570" s="12">
        <v>122.97</v>
      </c>
      <c r="O1570" s="12">
        <f>Table1[[#This Row],[Quantity]]*$N$1</f>
        <v>450</v>
      </c>
      <c r="P1570" s="12" t="str" cm="1">
        <f t="array" ref="P1570">_xlfn.IFS(Table1[[#This Row],[New_Sales]]&gt;=2000,"A",Table1[[#This Row],[New_Sales]]&gt;=1000,"B",Table1[[#This Row],[New_Sales]]&gt;=500,"C",Table1[[#This Row],[New_Sales]]&gt;=100,"D",Table1[[#This Row],[New_Sales]]&lt;100,"E")</f>
        <v>D</v>
      </c>
    </row>
    <row r="1571" spans="1:16">
      <c r="A1571" s="12">
        <v>1570</v>
      </c>
      <c r="B1571" s="12" t="s">
        <v>80</v>
      </c>
      <c r="C1571" s="12" t="s">
        <v>74</v>
      </c>
      <c r="D1571" s="12" t="s">
        <v>448</v>
      </c>
      <c r="E1571" s="12" t="s">
        <v>69</v>
      </c>
      <c r="F1571" s="12" t="s">
        <v>77</v>
      </c>
      <c r="G1571" s="12" t="str">
        <f>VLOOKUP(Table1[[#This Row],[Category]],Code!$C$2:$D$5,2,0)</f>
        <v>O-102</v>
      </c>
      <c r="H1571" s="12" t="s">
        <v>88</v>
      </c>
      <c r="I1571" s="12" t="s">
        <v>1172</v>
      </c>
      <c r="J1571" s="12">
        <v>3</v>
      </c>
      <c r="K1571" s="12">
        <v>0</v>
      </c>
      <c r="L1571" s="13">
        <v>3.7235999999999989</v>
      </c>
      <c r="M1571" s="12">
        <f>Table1[[#This Row],[Sales]]*Table1[[#This Row],[Discount]]</f>
        <v>0</v>
      </c>
      <c r="N1571" s="12">
        <v>12.84</v>
      </c>
      <c r="O1571" s="12">
        <f>Table1[[#This Row],[Quantity]]*$N$1</f>
        <v>450</v>
      </c>
      <c r="P1571" s="12" t="str" cm="1">
        <f t="array" ref="P1571">_xlfn.IFS(Table1[[#This Row],[New_Sales]]&gt;=2000,"A",Table1[[#This Row],[New_Sales]]&gt;=1000,"B",Table1[[#This Row],[New_Sales]]&gt;=500,"C",Table1[[#This Row],[New_Sales]]&gt;=100,"D",Table1[[#This Row],[New_Sales]]&lt;100,"E")</f>
        <v>D</v>
      </c>
    </row>
    <row r="1572" spans="1:16">
      <c r="A1572" s="12">
        <v>1571</v>
      </c>
      <c r="B1572" s="12" t="s">
        <v>134</v>
      </c>
      <c r="C1572" s="12" t="s">
        <v>67</v>
      </c>
      <c r="D1572" s="12" t="s">
        <v>75</v>
      </c>
      <c r="E1572" s="12" t="s">
        <v>76</v>
      </c>
      <c r="F1572" s="12" t="s">
        <v>70</v>
      </c>
      <c r="G1572" s="12" t="str">
        <f>VLOOKUP(Table1[[#This Row],[Category]],Code!$C$2:$D$5,2,0)</f>
        <v>F-101</v>
      </c>
      <c r="H1572" s="12" t="s">
        <v>72</v>
      </c>
      <c r="I1572" s="12" t="s">
        <v>196</v>
      </c>
      <c r="J1572" s="12">
        <v>5</v>
      </c>
      <c r="K1572" s="12">
        <v>0.2</v>
      </c>
      <c r="L1572" s="13">
        <v>-67.941000000000003</v>
      </c>
      <c r="M1572" s="12">
        <f>Table1[[#This Row],[Sales]]*Table1[[#This Row],[Discount]]</f>
        <v>120.78399999999999</v>
      </c>
      <c r="N1572" s="12">
        <v>603.91999999999996</v>
      </c>
      <c r="O1572" s="12">
        <f>Table1[[#This Row],[Quantity]]*$N$1</f>
        <v>750</v>
      </c>
      <c r="P1572" s="12" t="str" cm="1">
        <f t="array" ref="P1572">_xlfn.IFS(Table1[[#This Row],[New_Sales]]&gt;=2000,"A",Table1[[#This Row],[New_Sales]]&gt;=1000,"B",Table1[[#This Row],[New_Sales]]&gt;=500,"C",Table1[[#This Row],[New_Sales]]&gt;=100,"D",Table1[[#This Row],[New_Sales]]&lt;100,"E")</f>
        <v>C</v>
      </c>
    </row>
    <row r="1573" spans="1:16">
      <c r="A1573" s="12">
        <v>1572</v>
      </c>
      <c r="B1573" s="12" t="s">
        <v>134</v>
      </c>
      <c r="C1573" s="12" t="s">
        <v>67</v>
      </c>
      <c r="D1573" s="12" t="s">
        <v>75</v>
      </c>
      <c r="E1573" s="12" t="s">
        <v>76</v>
      </c>
      <c r="F1573" s="12" t="s">
        <v>77</v>
      </c>
      <c r="G1573" s="12" t="str">
        <f>VLOOKUP(Table1[[#This Row],[Category]],Code!$C$2:$D$5,2,0)</f>
        <v>O-102</v>
      </c>
      <c r="H1573" s="12" t="s">
        <v>128</v>
      </c>
      <c r="I1573" s="12" t="s">
        <v>1173</v>
      </c>
      <c r="J1573" s="12">
        <v>3</v>
      </c>
      <c r="K1573" s="12">
        <v>0</v>
      </c>
      <c r="L1573" s="13">
        <v>10.4832</v>
      </c>
      <c r="M1573" s="12">
        <f>Table1[[#This Row],[Sales]]*Table1[[#This Row],[Discount]]</f>
        <v>0</v>
      </c>
      <c r="N1573" s="12">
        <v>21.84</v>
      </c>
      <c r="O1573" s="12">
        <f>Table1[[#This Row],[Quantity]]*$N$1</f>
        <v>450</v>
      </c>
      <c r="P1573" s="12" t="str" cm="1">
        <f t="array" ref="P1573">_xlfn.IFS(Table1[[#This Row],[New_Sales]]&gt;=2000,"A",Table1[[#This Row],[New_Sales]]&gt;=1000,"B",Table1[[#This Row],[New_Sales]]&gt;=500,"C",Table1[[#This Row],[New_Sales]]&gt;=100,"D",Table1[[#This Row],[New_Sales]]&lt;100,"E")</f>
        <v>D</v>
      </c>
    </row>
    <row r="1574" spans="1:16">
      <c r="A1574" s="12">
        <v>1573</v>
      </c>
      <c r="B1574" s="12" t="s">
        <v>134</v>
      </c>
      <c r="C1574" s="12" t="s">
        <v>67</v>
      </c>
      <c r="D1574" s="12" t="s">
        <v>75</v>
      </c>
      <c r="E1574" s="12" t="s">
        <v>76</v>
      </c>
      <c r="F1574" s="12" t="s">
        <v>90</v>
      </c>
      <c r="G1574" s="12" t="str">
        <f>VLOOKUP(Table1[[#This Row],[Category]],Code!$C$2:$D$5,2,0)</f>
        <v>T-103</v>
      </c>
      <c r="H1574" s="12" t="s">
        <v>123</v>
      </c>
      <c r="I1574" s="12" t="s">
        <v>1174</v>
      </c>
      <c r="J1574" s="12">
        <v>1</v>
      </c>
      <c r="K1574" s="12">
        <v>0</v>
      </c>
      <c r="L1574" s="13">
        <v>6.2978999999999985</v>
      </c>
      <c r="M1574" s="12">
        <f>Table1[[#This Row],[Sales]]*Table1[[#This Row],[Discount]]</f>
        <v>0</v>
      </c>
      <c r="N1574" s="12">
        <v>29.99</v>
      </c>
      <c r="O1574" s="12">
        <f>Table1[[#This Row],[Quantity]]*$N$1</f>
        <v>150</v>
      </c>
      <c r="P1574" s="12" t="str" cm="1">
        <f t="array" ref="P1574">_xlfn.IFS(Table1[[#This Row],[New_Sales]]&gt;=2000,"A",Table1[[#This Row],[New_Sales]]&gt;=1000,"B",Table1[[#This Row],[New_Sales]]&gt;=500,"C",Table1[[#This Row],[New_Sales]]&gt;=100,"D",Table1[[#This Row],[New_Sales]]&lt;100,"E")</f>
        <v>D</v>
      </c>
    </row>
    <row r="1575" spans="1:16">
      <c r="A1575" s="12">
        <v>1574</v>
      </c>
      <c r="B1575" s="12" t="s">
        <v>134</v>
      </c>
      <c r="C1575" s="12" t="s">
        <v>67</v>
      </c>
      <c r="D1575" s="12" t="s">
        <v>75</v>
      </c>
      <c r="E1575" s="12" t="s">
        <v>76</v>
      </c>
      <c r="F1575" s="12" t="s">
        <v>70</v>
      </c>
      <c r="G1575" s="12" t="str">
        <f>VLOOKUP(Table1[[#This Row],[Category]],Code!$C$2:$D$5,2,0)</f>
        <v>F-101</v>
      </c>
      <c r="H1575" s="12" t="s">
        <v>72</v>
      </c>
      <c r="I1575" s="12" t="s">
        <v>602</v>
      </c>
      <c r="J1575" s="12">
        <v>2</v>
      </c>
      <c r="K1575" s="12">
        <v>0.2</v>
      </c>
      <c r="L1575" s="13">
        <v>23.839999999999975</v>
      </c>
      <c r="M1575" s="12">
        <f>Table1[[#This Row],[Sales]]*Table1[[#This Row],[Discount]]</f>
        <v>76.288000000000011</v>
      </c>
      <c r="N1575" s="12">
        <v>381.44000000000005</v>
      </c>
      <c r="O1575" s="12">
        <f>Table1[[#This Row],[Quantity]]*$N$1</f>
        <v>300</v>
      </c>
      <c r="P1575" s="12" t="str" cm="1">
        <f t="array" ref="P1575">_xlfn.IFS(Table1[[#This Row],[New_Sales]]&gt;=2000,"A",Table1[[#This Row],[New_Sales]]&gt;=1000,"B",Table1[[#This Row],[New_Sales]]&gt;=500,"C",Table1[[#This Row],[New_Sales]]&gt;=100,"D",Table1[[#This Row],[New_Sales]]&lt;100,"E")</f>
        <v>D</v>
      </c>
    </row>
    <row r="1576" spans="1:16">
      <c r="A1576" s="12">
        <v>1575</v>
      </c>
      <c r="B1576" s="12" t="s">
        <v>134</v>
      </c>
      <c r="C1576" s="12" t="s">
        <v>67</v>
      </c>
      <c r="D1576" s="12" t="s">
        <v>105</v>
      </c>
      <c r="E1576" s="12" t="s">
        <v>106</v>
      </c>
      <c r="F1576" s="12" t="s">
        <v>90</v>
      </c>
      <c r="G1576" s="12" t="str">
        <f>VLOOKUP(Table1[[#This Row],[Category]],Code!$C$2:$D$5,2,0)</f>
        <v>T-103</v>
      </c>
      <c r="H1576" s="12" t="s">
        <v>91</v>
      </c>
      <c r="I1576" s="12" t="s">
        <v>1175</v>
      </c>
      <c r="J1576" s="12">
        <v>3</v>
      </c>
      <c r="K1576" s="12">
        <v>0.2</v>
      </c>
      <c r="L1576" s="13">
        <v>-9.153000000000004</v>
      </c>
      <c r="M1576" s="12">
        <f>Table1[[#This Row],[Sales]]*Table1[[#This Row],[Discount]]</f>
        <v>8.136000000000001</v>
      </c>
      <c r="N1576" s="12">
        <v>40.68</v>
      </c>
      <c r="O1576" s="12">
        <f>Table1[[#This Row],[Quantity]]*$N$1</f>
        <v>450</v>
      </c>
      <c r="P1576" s="12" t="str" cm="1">
        <f t="array" ref="P1576">_xlfn.IFS(Table1[[#This Row],[New_Sales]]&gt;=2000,"A",Table1[[#This Row],[New_Sales]]&gt;=1000,"B",Table1[[#This Row],[New_Sales]]&gt;=500,"C",Table1[[#This Row],[New_Sales]]&gt;=100,"D",Table1[[#This Row],[New_Sales]]&lt;100,"E")</f>
        <v>D</v>
      </c>
    </row>
    <row r="1577" spans="1:16">
      <c r="A1577" s="12">
        <v>1576</v>
      </c>
      <c r="B1577" s="12" t="s">
        <v>134</v>
      </c>
      <c r="C1577" s="12" t="s">
        <v>67</v>
      </c>
      <c r="D1577" s="12" t="s">
        <v>105</v>
      </c>
      <c r="E1577" s="12" t="s">
        <v>106</v>
      </c>
      <c r="F1577" s="12" t="s">
        <v>70</v>
      </c>
      <c r="G1577" s="12" t="str">
        <f>VLOOKUP(Table1[[#This Row],[Category]],Code!$C$2:$D$5,2,0)</f>
        <v>F-101</v>
      </c>
      <c r="H1577" s="12" t="s">
        <v>72</v>
      </c>
      <c r="I1577" s="12" t="s">
        <v>769</v>
      </c>
      <c r="J1577" s="12">
        <v>5</v>
      </c>
      <c r="K1577" s="12">
        <v>0.3</v>
      </c>
      <c r="L1577" s="13">
        <v>-21.807999999999993</v>
      </c>
      <c r="M1577" s="12">
        <f>Table1[[#This Row],[Sales]]*Table1[[#This Row],[Discount]]</f>
        <v>228.98399999999998</v>
      </c>
      <c r="N1577" s="12">
        <v>763.28</v>
      </c>
      <c r="O1577" s="12">
        <f>Table1[[#This Row],[Quantity]]*$N$1</f>
        <v>750</v>
      </c>
      <c r="P1577" s="12" t="str" cm="1">
        <f t="array" ref="P1577">_xlfn.IFS(Table1[[#This Row],[New_Sales]]&gt;=2000,"A",Table1[[#This Row],[New_Sales]]&gt;=1000,"B",Table1[[#This Row],[New_Sales]]&gt;=500,"C",Table1[[#This Row],[New_Sales]]&gt;=100,"D",Table1[[#This Row],[New_Sales]]&lt;100,"E")</f>
        <v>C</v>
      </c>
    </row>
    <row r="1578" spans="1:16">
      <c r="A1578" s="12">
        <v>1577</v>
      </c>
      <c r="B1578" s="12" t="s">
        <v>80</v>
      </c>
      <c r="C1578" s="12" t="s">
        <v>104</v>
      </c>
      <c r="D1578" s="12" t="s">
        <v>141</v>
      </c>
      <c r="E1578" s="12" t="s">
        <v>106</v>
      </c>
      <c r="F1578" s="12" t="s">
        <v>77</v>
      </c>
      <c r="G1578" s="12" t="str">
        <f>VLOOKUP(Table1[[#This Row],[Category]],Code!$C$2:$D$5,2,0)</f>
        <v>O-102</v>
      </c>
      <c r="H1578" s="12" t="s">
        <v>84</v>
      </c>
      <c r="I1578" s="12" t="s">
        <v>457</v>
      </c>
      <c r="J1578" s="12">
        <v>2</v>
      </c>
      <c r="K1578" s="12">
        <v>0.2</v>
      </c>
      <c r="L1578" s="13">
        <v>2.3952000000000018</v>
      </c>
      <c r="M1578" s="12">
        <f>Table1[[#This Row],[Sales]]*Table1[[#This Row],[Discount]]</f>
        <v>4.7904000000000009</v>
      </c>
      <c r="N1578" s="12">
        <v>23.952000000000002</v>
      </c>
      <c r="O1578" s="12">
        <f>Table1[[#This Row],[Quantity]]*$N$1</f>
        <v>300</v>
      </c>
      <c r="P1578" s="12" t="str" cm="1">
        <f t="array" ref="P1578">_xlfn.IFS(Table1[[#This Row],[New_Sales]]&gt;=2000,"A",Table1[[#This Row],[New_Sales]]&gt;=1000,"B",Table1[[#This Row],[New_Sales]]&gt;=500,"C",Table1[[#This Row],[New_Sales]]&gt;=100,"D",Table1[[#This Row],[New_Sales]]&lt;100,"E")</f>
        <v>D</v>
      </c>
    </row>
    <row r="1579" spans="1:16">
      <c r="A1579" s="12">
        <v>1578</v>
      </c>
      <c r="B1579" s="12" t="s">
        <v>80</v>
      </c>
      <c r="C1579" s="12" t="s">
        <v>104</v>
      </c>
      <c r="D1579" s="12" t="s">
        <v>188</v>
      </c>
      <c r="E1579" s="12" t="s">
        <v>69</v>
      </c>
      <c r="F1579" s="12" t="s">
        <v>77</v>
      </c>
      <c r="G1579" s="12" t="str">
        <f>VLOOKUP(Table1[[#This Row],[Category]],Code!$C$2:$D$5,2,0)</f>
        <v>O-102</v>
      </c>
      <c r="H1579" s="12" t="s">
        <v>100</v>
      </c>
      <c r="I1579" s="12" t="s">
        <v>1176</v>
      </c>
      <c r="J1579" s="12">
        <v>1</v>
      </c>
      <c r="K1579" s="12">
        <v>0</v>
      </c>
      <c r="L1579" s="13">
        <v>2.4402000000000004</v>
      </c>
      <c r="M1579" s="12">
        <f>Table1[[#This Row],[Sales]]*Table1[[#This Row],[Discount]]</f>
        <v>0</v>
      </c>
      <c r="N1579" s="12">
        <v>4.9800000000000004</v>
      </c>
      <c r="O1579" s="12">
        <f>Table1[[#This Row],[Quantity]]*$N$1</f>
        <v>150</v>
      </c>
      <c r="P1579" s="12" t="str" cm="1">
        <f t="array" ref="P1579">_xlfn.IFS(Table1[[#This Row],[New_Sales]]&gt;=2000,"A",Table1[[#This Row],[New_Sales]]&gt;=1000,"B",Table1[[#This Row],[New_Sales]]&gt;=500,"C",Table1[[#This Row],[New_Sales]]&gt;=100,"D",Table1[[#This Row],[New_Sales]]&lt;100,"E")</f>
        <v>D</v>
      </c>
    </row>
    <row r="1580" spans="1:16">
      <c r="A1580" s="12">
        <v>1579</v>
      </c>
      <c r="B1580" s="12" t="s">
        <v>134</v>
      </c>
      <c r="C1580" s="12" t="s">
        <v>67</v>
      </c>
      <c r="D1580" s="12" t="s">
        <v>158</v>
      </c>
      <c r="E1580" s="12" t="s">
        <v>120</v>
      </c>
      <c r="F1580" s="12" t="s">
        <v>77</v>
      </c>
      <c r="G1580" s="12" t="str">
        <f>VLOOKUP(Table1[[#This Row],[Category]],Code!$C$2:$D$5,2,0)</f>
        <v>O-102</v>
      </c>
      <c r="H1580" s="12" t="s">
        <v>95</v>
      </c>
      <c r="I1580" s="12" t="s">
        <v>1177</v>
      </c>
      <c r="J1580" s="12">
        <v>3</v>
      </c>
      <c r="K1580" s="12">
        <v>0</v>
      </c>
      <c r="L1580" s="13">
        <v>49.555199999999978</v>
      </c>
      <c r="M1580" s="12">
        <f>Table1[[#This Row],[Sales]]*Table1[[#This Row],[Discount]]</f>
        <v>0</v>
      </c>
      <c r="N1580" s="12">
        <v>170.88</v>
      </c>
      <c r="O1580" s="12">
        <f>Table1[[#This Row],[Quantity]]*$N$1</f>
        <v>450</v>
      </c>
      <c r="P1580" s="12" t="str" cm="1">
        <f t="array" ref="P1580">_xlfn.IFS(Table1[[#This Row],[New_Sales]]&gt;=2000,"A",Table1[[#This Row],[New_Sales]]&gt;=1000,"B",Table1[[#This Row],[New_Sales]]&gt;=500,"C",Table1[[#This Row],[New_Sales]]&gt;=100,"D",Table1[[#This Row],[New_Sales]]&lt;100,"E")</f>
        <v>D</v>
      </c>
    </row>
    <row r="1581" spans="1:16">
      <c r="A1581" s="12">
        <v>1580</v>
      </c>
      <c r="B1581" s="12" t="s">
        <v>134</v>
      </c>
      <c r="C1581" s="12" t="s">
        <v>67</v>
      </c>
      <c r="D1581" s="12" t="s">
        <v>158</v>
      </c>
      <c r="E1581" s="12" t="s">
        <v>120</v>
      </c>
      <c r="F1581" s="12" t="s">
        <v>90</v>
      </c>
      <c r="G1581" s="12" t="str">
        <f>VLOOKUP(Table1[[#This Row],[Category]],Code!$C$2:$D$5,2,0)</f>
        <v>T-103</v>
      </c>
      <c r="H1581" s="12" t="s">
        <v>91</v>
      </c>
      <c r="I1581" s="12" t="s">
        <v>477</v>
      </c>
      <c r="J1581" s="12">
        <v>2</v>
      </c>
      <c r="K1581" s="12">
        <v>0</v>
      </c>
      <c r="L1581" s="13">
        <v>89.314199999999971</v>
      </c>
      <c r="M1581" s="12">
        <f>Table1[[#This Row],[Sales]]*Table1[[#This Row],[Discount]]</f>
        <v>0</v>
      </c>
      <c r="N1581" s="12">
        <v>307.98</v>
      </c>
      <c r="O1581" s="12">
        <f>Table1[[#This Row],[Quantity]]*$N$1</f>
        <v>300</v>
      </c>
      <c r="P1581" s="12" t="str" cm="1">
        <f t="array" ref="P1581">_xlfn.IFS(Table1[[#This Row],[New_Sales]]&gt;=2000,"A",Table1[[#This Row],[New_Sales]]&gt;=1000,"B",Table1[[#This Row],[New_Sales]]&gt;=500,"C",Table1[[#This Row],[New_Sales]]&gt;=100,"D",Table1[[#This Row],[New_Sales]]&lt;100,"E")</f>
        <v>D</v>
      </c>
    </row>
    <row r="1582" spans="1:16">
      <c r="A1582" s="12">
        <v>1581</v>
      </c>
      <c r="B1582" s="12" t="s">
        <v>134</v>
      </c>
      <c r="C1582" s="12" t="s">
        <v>67</v>
      </c>
      <c r="D1582" s="12" t="s">
        <v>158</v>
      </c>
      <c r="E1582" s="12" t="s">
        <v>120</v>
      </c>
      <c r="F1582" s="12" t="s">
        <v>70</v>
      </c>
      <c r="G1582" s="12" t="str">
        <f>VLOOKUP(Table1[[#This Row],[Category]],Code!$C$2:$D$5,2,0)</f>
        <v>F-101</v>
      </c>
      <c r="H1582" s="12" t="s">
        <v>82</v>
      </c>
      <c r="I1582" s="12" t="s">
        <v>349</v>
      </c>
      <c r="J1582" s="12">
        <v>9</v>
      </c>
      <c r="K1582" s="12">
        <v>0.4</v>
      </c>
      <c r="L1582" s="13">
        <v>-153.12239999999997</v>
      </c>
      <c r="M1582" s="12">
        <f>Table1[[#This Row],[Sales]]*Table1[[#This Row],[Discount]]</f>
        <v>153.1224</v>
      </c>
      <c r="N1582" s="12">
        <v>382.80599999999998</v>
      </c>
      <c r="O1582" s="12">
        <f>Table1[[#This Row],[Quantity]]*$N$1</f>
        <v>1350</v>
      </c>
      <c r="P1582" s="12" t="str" cm="1">
        <f t="array" ref="P1582">_xlfn.IFS(Table1[[#This Row],[New_Sales]]&gt;=2000,"A",Table1[[#This Row],[New_Sales]]&gt;=1000,"B",Table1[[#This Row],[New_Sales]]&gt;=500,"C",Table1[[#This Row],[New_Sales]]&gt;=100,"D",Table1[[#This Row],[New_Sales]]&lt;100,"E")</f>
        <v>B</v>
      </c>
    </row>
    <row r="1583" spans="1:16">
      <c r="A1583" s="12">
        <v>1582</v>
      </c>
      <c r="B1583" s="12" t="s">
        <v>134</v>
      </c>
      <c r="C1583" s="12" t="s">
        <v>67</v>
      </c>
      <c r="D1583" s="12" t="s">
        <v>158</v>
      </c>
      <c r="E1583" s="12" t="s">
        <v>120</v>
      </c>
      <c r="F1583" s="12" t="s">
        <v>77</v>
      </c>
      <c r="G1583" s="12" t="str">
        <f>VLOOKUP(Table1[[#This Row],[Category]],Code!$C$2:$D$5,2,0)</f>
        <v>O-102</v>
      </c>
      <c r="H1583" s="12" t="s">
        <v>84</v>
      </c>
      <c r="I1583" s="12" t="s">
        <v>319</v>
      </c>
      <c r="J1583" s="12">
        <v>2</v>
      </c>
      <c r="K1583" s="12">
        <v>0</v>
      </c>
      <c r="L1583" s="13">
        <v>2.9371999999999971</v>
      </c>
      <c r="M1583" s="12">
        <f>Table1[[#This Row],[Sales]]*Table1[[#This Row],[Discount]]</f>
        <v>0</v>
      </c>
      <c r="N1583" s="12">
        <v>41.96</v>
      </c>
      <c r="O1583" s="12">
        <f>Table1[[#This Row],[Quantity]]*$N$1</f>
        <v>300</v>
      </c>
      <c r="P1583" s="12" t="str" cm="1">
        <f t="array" ref="P1583">_xlfn.IFS(Table1[[#This Row],[New_Sales]]&gt;=2000,"A",Table1[[#This Row],[New_Sales]]&gt;=1000,"B",Table1[[#This Row],[New_Sales]]&gt;=500,"C",Table1[[#This Row],[New_Sales]]&gt;=100,"D",Table1[[#This Row],[New_Sales]]&lt;100,"E")</f>
        <v>D</v>
      </c>
    </row>
    <row r="1584" spans="1:16">
      <c r="A1584" s="12">
        <v>1583</v>
      </c>
      <c r="B1584" s="12" t="s">
        <v>134</v>
      </c>
      <c r="C1584" s="12" t="s">
        <v>67</v>
      </c>
      <c r="D1584" s="12" t="s">
        <v>158</v>
      </c>
      <c r="E1584" s="12" t="s">
        <v>120</v>
      </c>
      <c r="F1584" s="12" t="s">
        <v>77</v>
      </c>
      <c r="G1584" s="12" t="str">
        <f>VLOOKUP(Table1[[#This Row],[Category]],Code!$C$2:$D$5,2,0)</f>
        <v>O-102</v>
      </c>
      <c r="H1584" s="12" t="s">
        <v>93</v>
      </c>
      <c r="I1584" s="12" t="s">
        <v>826</v>
      </c>
      <c r="J1584" s="12">
        <v>2</v>
      </c>
      <c r="K1584" s="12">
        <v>0.2</v>
      </c>
      <c r="L1584" s="13">
        <v>456.58800000000002</v>
      </c>
      <c r="M1584" s="12">
        <f>Table1[[#This Row],[Sales]]*Table1[[#This Row],[Discount]]</f>
        <v>243.5136</v>
      </c>
      <c r="N1584" s="12">
        <v>1217.568</v>
      </c>
      <c r="O1584" s="12">
        <f>Table1[[#This Row],[Quantity]]*$N$1</f>
        <v>300</v>
      </c>
      <c r="P1584" s="12" t="str" cm="1">
        <f t="array" ref="P1584">_xlfn.IFS(Table1[[#This Row],[New_Sales]]&gt;=2000,"A",Table1[[#This Row],[New_Sales]]&gt;=1000,"B",Table1[[#This Row],[New_Sales]]&gt;=500,"C",Table1[[#This Row],[New_Sales]]&gt;=100,"D",Table1[[#This Row],[New_Sales]]&lt;100,"E")</f>
        <v>D</v>
      </c>
    </row>
    <row r="1585" spans="1:16">
      <c r="A1585" s="12">
        <v>1584</v>
      </c>
      <c r="B1585" s="12" t="s">
        <v>134</v>
      </c>
      <c r="C1585" s="12" t="s">
        <v>67</v>
      </c>
      <c r="D1585" s="12" t="s">
        <v>158</v>
      </c>
      <c r="E1585" s="12" t="s">
        <v>120</v>
      </c>
      <c r="F1585" s="12" t="s">
        <v>70</v>
      </c>
      <c r="G1585" s="12" t="str">
        <f>VLOOKUP(Table1[[#This Row],[Category]],Code!$C$2:$D$5,2,0)</f>
        <v>F-101</v>
      </c>
      <c r="H1585" s="12" t="s">
        <v>86</v>
      </c>
      <c r="I1585" s="12" t="s">
        <v>233</v>
      </c>
      <c r="J1585" s="12">
        <v>3</v>
      </c>
      <c r="K1585" s="12">
        <v>0</v>
      </c>
      <c r="L1585" s="13">
        <v>18.345599999999997</v>
      </c>
      <c r="M1585" s="12">
        <f>Table1[[#This Row],[Sales]]*Table1[[#This Row],[Discount]]</f>
        <v>0</v>
      </c>
      <c r="N1585" s="12">
        <v>47.04</v>
      </c>
      <c r="O1585" s="12">
        <f>Table1[[#This Row],[Quantity]]*$N$1</f>
        <v>450</v>
      </c>
      <c r="P1585" s="12" t="str" cm="1">
        <f t="array" ref="P1585">_xlfn.IFS(Table1[[#This Row],[New_Sales]]&gt;=2000,"A",Table1[[#This Row],[New_Sales]]&gt;=1000,"B",Table1[[#This Row],[New_Sales]]&gt;=500,"C",Table1[[#This Row],[New_Sales]]&gt;=100,"D",Table1[[#This Row],[New_Sales]]&lt;100,"E")</f>
        <v>D</v>
      </c>
    </row>
    <row r="1586" spans="1:16">
      <c r="A1586" s="12">
        <v>1585</v>
      </c>
      <c r="B1586" s="12" t="s">
        <v>134</v>
      </c>
      <c r="C1586" s="12" t="s">
        <v>67</v>
      </c>
      <c r="D1586" s="12" t="s">
        <v>158</v>
      </c>
      <c r="E1586" s="12" t="s">
        <v>120</v>
      </c>
      <c r="F1586" s="12" t="s">
        <v>70</v>
      </c>
      <c r="G1586" s="12" t="str">
        <f>VLOOKUP(Table1[[#This Row],[Category]],Code!$C$2:$D$5,2,0)</f>
        <v>F-101</v>
      </c>
      <c r="H1586" s="12" t="s">
        <v>86</v>
      </c>
      <c r="I1586" s="12" t="s">
        <v>156</v>
      </c>
      <c r="J1586" s="12">
        <v>2</v>
      </c>
      <c r="K1586" s="12">
        <v>0</v>
      </c>
      <c r="L1586" s="13">
        <v>2.9567999999999999</v>
      </c>
      <c r="M1586" s="12">
        <f>Table1[[#This Row],[Sales]]*Table1[[#This Row],[Discount]]</f>
        <v>0</v>
      </c>
      <c r="N1586" s="12">
        <v>6.16</v>
      </c>
      <c r="O1586" s="12">
        <f>Table1[[#This Row],[Quantity]]*$N$1</f>
        <v>300</v>
      </c>
      <c r="P1586" s="12" t="str" cm="1">
        <f t="array" ref="P1586">_xlfn.IFS(Table1[[#This Row],[New_Sales]]&gt;=2000,"A",Table1[[#This Row],[New_Sales]]&gt;=1000,"B",Table1[[#This Row],[New_Sales]]&gt;=500,"C",Table1[[#This Row],[New_Sales]]&gt;=100,"D",Table1[[#This Row],[New_Sales]]&lt;100,"E")</f>
        <v>D</v>
      </c>
    </row>
    <row r="1587" spans="1:16">
      <c r="A1587" s="12">
        <v>1586</v>
      </c>
      <c r="B1587" s="12" t="s">
        <v>134</v>
      </c>
      <c r="C1587" s="12" t="s">
        <v>67</v>
      </c>
      <c r="D1587" s="12" t="s">
        <v>158</v>
      </c>
      <c r="E1587" s="12" t="s">
        <v>120</v>
      </c>
      <c r="F1587" s="12" t="s">
        <v>90</v>
      </c>
      <c r="G1587" s="12" t="str">
        <f>VLOOKUP(Table1[[#This Row],[Category]],Code!$C$2:$D$5,2,0)</f>
        <v>T-103</v>
      </c>
      <c r="H1587" s="12" t="s">
        <v>91</v>
      </c>
      <c r="I1587" s="12" t="s">
        <v>604</v>
      </c>
      <c r="J1587" s="12">
        <v>5</v>
      </c>
      <c r="K1587" s="12">
        <v>0</v>
      </c>
      <c r="L1587" s="13">
        <v>274.38600000000008</v>
      </c>
      <c r="M1587" s="12">
        <f>Table1[[#This Row],[Sales]]*Table1[[#This Row],[Discount]]</f>
        <v>0</v>
      </c>
      <c r="N1587" s="12">
        <v>979.95</v>
      </c>
      <c r="O1587" s="12">
        <f>Table1[[#This Row],[Quantity]]*$N$1</f>
        <v>750</v>
      </c>
      <c r="P1587" s="12" t="str" cm="1">
        <f t="array" ref="P1587">_xlfn.IFS(Table1[[#This Row],[New_Sales]]&gt;=2000,"A",Table1[[#This Row],[New_Sales]]&gt;=1000,"B",Table1[[#This Row],[New_Sales]]&gt;=500,"C",Table1[[#This Row],[New_Sales]]&gt;=100,"D",Table1[[#This Row],[New_Sales]]&lt;100,"E")</f>
        <v>C</v>
      </c>
    </row>
    <row r="1588" spans="1:16">
      <c r="A1588" s="12">
        <v>1587</v>
      </c>
      <c r="B1588" s="12" t="s">
        <v>134</v>
      </c>
      <c r="C1588" s="12" t="s">
        <v>67</v>
      </c>
      <c r="D1588" s="12" t="s">
        <v>158</v>
      </c>
      <c r="E1588" s="12" t="s">
        <v>120</v>
      </c>
      <c r="F1588" s="12" t="s">
        <v>77</v>
      </c>
      <c r="G1588" s="12" t="str">
        <f>VLOOKUP(Table1[[#This Row],[Category]],Code!$C$2:$D$5,2,0)</f>
        <v>O-102</v>
      </c>
      <c r="H1588" s="12" t="s">
        <v>100</v>
      </c>
      <c r="I1588" s="12" t="s">
        <v>1178</v>
      </c>
      <c r="J1588" s="12">
        <v>3</v>
      </c>
      <c r="K1588" s="12">
        <v>0</v>
      </c>
      <c r="L1588" s="13">
        <v>68.975999999999999</v>
      </c>
      <c r="M1588" s="12">
        <f>Table1[[#This Row],[Sales]]*Table1[[#This Row],[Discount]]</f>
        <v>0</v>
      </c>
      <c r="N1588" s="12">
        <v>143.69999999999999</v>
      </c>
      <c r="O1588" s="12">
        <f>Table1[[#This Row],[Quantity]]*$N$1</f>
        <v>450</v>
      </c>
      <c r="P1588" s="12" t="str" cm="1">
        <f t="array" ref="P1588">_xlfn.IFS(Table1[[#This Row],[New_Sales]]&gt;=2000,"A",Table1[[#This Row],[New_Sales]]&gt;=1000,"B",Table1[[#This Row],[New_Sales]]&gt;=500,"C",Table1[[#This Row],[New_Sales]]&gt;=100,"D",Table1[[#This Row],[New_Sales]]&lt;100,"E")</f>
        <v>D</v>
      </c>
    </row>
    <row r="1589" spans="1:16">
      <c r="A1589" s="12">
        <v>1588</v>
      </c>
      <c r="B1589" s="12" t="s">
        <v>134</v>
      </c>
      <c r="C1589" s="12" t="s">
        <v>67</v>
      </c>
      <c r="D1589" s="12" t="s">
        <v>158</v>
      </c>
      <c r="E1589" s="12" t="s">
        <v>120</v>
      </c>
      <c r="F1589" s="12" t="s">
        <v>77</v>
      </c>
      <c r="G1589" s="12" t="str">
        <f>VLOOKUP(Table1[[#This Row],[Category]],Code!$C$2:$D$5,2,0)</f>
        <v>O-102</v>
      </c>
      <c r="H1589" s="12" t="s">
        <v>159</v>
      </c>
      <c r="I1589" s="12" t="s">
        <v>1179</v>
      </c>
      <c r="J1589" s="12">
        <v>3</v>
      </c>
      <c r="K1589" s="12">
        <v>0</v>
      </c>
      <c r="L1589" s="13">
        <v>5.0054999999999996</v>
      </c>
      <c r="M1589" s="12">
        <f>Table1[[#This Row],[Sales]]*Table1[[#This Row],[Discount]]</f>
        <v>0</v>
      </c>
      <c r="N1589" s="12">
        <v>10.649999999999999</v>
      </c>
      <c r="O1589" s="12">
        <f>Table1[[#This Row],[Quantity]]*$N$1</f>
        <v>450</v>
      </c>
      <c r="P1589" s="12" t="str" cm="1">
        <f t="array" ref="P1589">_xlfn.IFS(Table1[[#This Row],[New_Sales]]&gt;=2000,"A",Table1[[#This Row],[New_Sales]]&gt;=1000,"B",Table1[[#This Row],[New_Sales]]&gt;=500,"C",Table1[[#This Row],[New_Sales]]&gt;=100,"D",Table1[[#This Row],[New_Sales]]&lt;100,"E")</f>
        <v>D</v>
      </c>
    </row>
    <row r="1590" spans="1:16">
      <c r="A1590" s="12">
        <v>1589</v>
      </c>
      <c r="B1590" s="12" t="s">
        <v>134</v>
      </c>
      <c r="C1590" s="12" t="s">
        <v>67</v>
      </c>
      <c r="D1590" s="12" t="s">
        <v>158</v>
      </c>
      <c r="E1590" s="12" t="s">
        <v>120</v>
      </c>
      <c r="F1590" s="12" t="s">
        <v>90</v>
      </c>
      <c r="G1590" s="12" t="str">
        <f>VLOOKUP(Table1[[#This Row],[Category]],Code!$C$2:$D$5,2,0)</f>
        <v>T-103</v>
      </c>
      <c r="H1590" s="12" t="s">
        <v>123</v>
      </c>
      <c r="I1590" s="12" t="s">
        <v>519</v>
      </c>
      <c r="J1590" s="12">
        <v>4</v>
      </c>
      <c r="K1590" s="12">
        <v>0</v>
      </c>
      <c r="L1590" s="13">
        <v>34.692000000000007</v>
      </c>
      <c r="M1590" s="12">
        <f>Table1[[#This Row],[Sales]]*Table1[[#This Row],[Discount]]</f>
        <v>0</v>
      </c>
      <c r="N1590" s="12">
        <v>247.8</v>
      </c>
      <c r="O1590" s="12">
        <f>Table1[[#This Row],[Quantity]]*$N$1</f>
        <v>600</v>
      </c>
      <c r="P1590" s="12" t="str" cm="1">
        <f t="array" ref="P1590">_xlfn.IFS(Table1[[#This Row],[New_Sales]]&gt;=2000,"A",Table1[[#This Row],[New_Sales]]&gt;=1000,"B",Table1[[#This Row],[New_Sales]]&gt;=500,"C",Table1[[#This Row],[New_Sales]]&gt;=100,"D",Table1[[#This Row],[New_Sales]]&lt;100,"E")</f>
        <v>C</v>
      </c>
    </row>
    <row r="1591" spans="1:16">
      <c r="A1591" s="12">
        <v>1590</v>
      </c>
      <c r="B1591" s="12" t="s">
        <v>80</v>
      </c>
      <c r="C1591" s="12" t="s">
        <v>74</v>
      </c>
      <c r="D1591" s="12" t="s">
        <v>176</v>
      </c>
      <c r="E1591" s="12" t="s">
        <v>69</v>
      </c>
      <c r="F1591" s="12" t="s">
        <v>77</v>
      </c>
      <c r="G1591" s="12" t="str">
        <f>VLOOKUP(Table1[[#This Row],[Category]],Code!$C$2:$D$5,2,0)</f>
        <v>O-102</v>
      </c>
      <c r="H1591" s="12" t="s">
        <v>88</v>
      </c>
      <c r="I1591" s="12" t="s">
        <v>581</v>
      </c>
      <c r="J1591" s="12">
        <v>4</v>
      </c>
      <c r="K1591" s="12">
        <v>0</v>
      </c>
      <c r="L1591" s="13">
        <v>2.9592000000000009</v>
      </c>
      <c r="M1591" s="12">
        <f>Table1[[#This Row],[Sales]]*Table1[[#This Row],[Discount]]</f>
        <v>0</v>
      </c>
      <c r="N1591" s="12">
        <v>10.96</v>
      </c>
      <c r="O1591" s="12">
        <f>Table1[[#This Row],[Quantity]]*$N$1</f>
        <v>600</v>
      </c>
      <c r="P1591" s="12" t="str" cm="1">
        <f t="array" ref="P1591">_xlfn.IFS(Table1[[#This Row],[New_Sales]]&gt;=2000,"A",Table1[[#This Row],[New_Sales]]&gt;=1000,"B",Table1[[#This Row],[New_Sales]]&gt;=500,"C",Table1[[#This Row],[New_Sales]]&gt;=100,"D",Table1[[#This Row],[New_Sales]]&lt;100,"E")</f>
        <v>C</v>
      </c>
    </row>
    <row r="1592" spans="1:16">
      <c r="A1592" s="12">
        <v>1591</v>
      </c>
      <c r="B1592" s="12" t="s">
        <v>80</v>
      </c>
      <c r="C1592" s="12" t="s">
        <v>74</v>
      </c>
      <c r="D1592" s="12" t="s">
        <v>105</v>
      </c>
      <c r="E1592" s="12" t="s">
        <v>106</v>
      </c>
      <c r="F1592" s="12" t="s">
        <v>77</v>
      </c>
      <c r="G1592" s="12" t="str">
        <f>VLOOKUP(Table1[[#This Row],[Category]],Code!$C$2:$D$5,2,0)</f>
        <v>O-102</v>
      </c>
      <c r="H1592" s="12" t="s">
        <v>88</v>
      </c>
      <c r="I1592" s="12" t="s">
        <v>1180</v>
      </c>
      <c r="J1592" s="12">
        <v>7</v>
      </c>
      <c r="K1592" s="12">
        <v>0.2</v>
      </c>
      <c r="L1592" s="13">
        <v>5.8603999999999967</v>
      </c>
      <c r="M1592" s="12">
        <f>Table1[[#This Row],[Sales]]*Table1[[#This Row],[Discount]]</f>
        <v>6.6976000000000013</v>
      </c>
      <c r="N1592" s="12">
        <v>33.488000000000007</v>
      </c>
      <c r="O1592" s="12">
        <f>Table1[[#This Row],[Quantity]]*$N$1</f>
        <v>1050</v>
      </c>
      <c r="P1592" s="12" t="str" cm="1">
        <f t="array" ref="P1592">_xlfn.IFS(Table1[[#This Row],[New_Sales]]&gt;=2000,"A",Table1[[#This Row],[New_Sales]]&gt;=1000,"B",Table1[[#This Row],[New_Sales]]&gt;=500,"C",Table1[[#This Row],[New_Sales]]&gt;=100,"D",Table1[[#This Row],[New_Sales]]&lt;100,"E")</f>
        <v>B</v>
      </c>
    </row>
    <row r="1593" spans="1:16">
      <c r="A1593" s="12">
        <v>1592</v>
      </c>
      <c r="B1593" s="12" t="s">
        <v>80</v>
      </c>
      <c r="C1593" s="12" t="s">
        <v>74</v>
      </c>
      <c r="D1593" s="12" t="s">
        <v>105</v>
      </c>
      <c r="E1593" s="12" t="s">
        <v>106</v>
      </c>
      <c r="F1593" s="12" t="s">
        <v>77</v>
      </c>
      <c r="G1593" s="12" t="str">
        <f>VLOOKUP(Table1[[#This Row],[Category]],Code!$C$2:$D$5,2,0)</f>
        <v>O-102</v>
      </c>
      <c r="H1593" s="12" t="s">
        <v>159</v>
      </c>
      <c r="I1593" s="12" t="s">
        <v>249</v>
      </c>
      <c r="J1593" s="12">
        <v>5</v>
      </c>
      <c r="K1593" s="12">
        <v>0.2</v>
      </c>
      <c r="L1593" s="13">
        <v>2.9144999999999994</v>
      </c>
      <c r="M1593" s="12">
        <f>Table1[[#This Row],[Sales]]*Table1[[#This Row],[Discount]]</f>
        <v>1.6079999999999999</v>
      </c>
      <c r="N1593" s="12">
        <v>8.0399999999999991</v>
      </c>
      <c r="O1593" s="12">
        <f>Table1[[#This Row],[Quantity]]*$N$1</f>
        <v>750</v>
      </c>
      <c r="P1593" s="12" t="str" cm="1">
        <f t="array" ref="P1593">_xlfn.IFS(Table1[[#This Row],[New_Sales]]&gt;=2000,"A",Table1[[#This Row],[New_Sales]]&gt;=1000,"B",Table1[[#This Row],[New_Sales]]&gt;=500,"C",Table1[[#This Row],[New_Sales]]&gt;=100,"D",Table1[[#This Row],[New_Sales]]&lt;100,"E")</f>
        <v>C</v>
      </c>
    </row>
    <row r="1594" spans="1:16">
      <c r="A1594" s="12">
        <v>1593</v>
      </c>
      <c r="B1594" s="12" t="s">
        <v>66</v>
      </c>
      <c r="C1594" s="12" t="s">
        <v>67</v>
      </c>
      <c r="D1594" s="12" t="s">
        <v>102</v>
      </c>
      <c r="E1594" s="12" t="s">
        <v>76</v>
      </c>
      <c r="F1594" s="12" t="s">
        <v>90</v>
      </c>
      <c r="G1594" s="12" t="str">
        <f>VLOOKUP(Table1[[#This Row],[Category]],Code!$C$2:$D$5,2,0)</f>
        <v>T-103</v>
      </c>
      <c r="H1594" s="12" t="s">
        <v>91</v>
      </c>
      <c r="I1594" s="12" t="s">
        <v>1181</v>
      </c>
      <c r="J1594" s="12">
        <v>4</v>
      </c>
      <c r="K1594" s="12">
        <v>0.2</v>
      </c>
      <c r="L1594" s="13">
        <v>22.676399999999994</v>
      </c>
      <c r="M1594" s="12">
        <f>Table1[[#This Row],[Sales]]*Table1[[#This Row],[Discount]]</f>
        <v>40.313600000000008</v>
      </c>
      <c r="N1594" s="12">
        <v>201.56800000000001</v>
      </c>
      <c r="O1594" s="12">
        <f>Table1[[#This Row],[Quantity]]*$N$1</f>
        <v>600</v>
      </c>
      <c r="P1594" s="12" t="str" cm="1">
        <f t="array" ref="P1594">_xlfn.IFS(Table1[[#This Row],[New_Sales]]&gt;=2000,"A",Table1[[#This Row],[New_Sales]]&gt;=1000,"B",Table1[[#This Row],[New_Sales]]&gt;=500,"C",Table1[[#This Row],[New_Sales]]&gt;=100,"D",Table1[[#This Row],[New_Sales]]&lt;100,"E")</f>
        <v>C</v>
      </c>
    </row>
    <row r="1595" spans="1:16">
      <c r="A1595" s="12">
        <v>1594</v>
      </c>
      <c r="B1595" s="12" t="s">
        <v>454</v>
      </c>
      <c r="C1595" s="12" t="s">
        <v>67</v>
      </c>
      <c r="D1595" s="12" t="s">
        <v>75</v>
      </c>
      <c r="E1595" s="12" t="s">
        <v>76</v>
      </c>
      <c r="F1595" s="12" t="s">
        <v>77</v>
      </c>
      <c r="G1595" s="12" t="str">
        <f>VLOOKUP(Table1[[#This Row],[Category]],Code!$C$2:$D$5,2,0)</f>
        <v>O-102</v>
      </c>
      <c r="H1595" s="12" t="s">
        <v>100</v>
      </c>
      <c r="I1595" s="12" t="s">
        <v>1182</v>
      </c>
      <c r="J1595" s="12">
        <v>3</v>
      </c>
      <c r="K1595" s="12">
        <v>0</v>
      </c>
      <c r="L1595" s="13">
        <v>6.5856000000000012</v>
      </c>
      <c r="M1595" s="12">
        <f>Table1[[#This Row],[Sales]]*Table1[[#This Row],[Discount]]</f>
        <v>0</v>
      </c>
      <c r="N1595" s="12">
        <v>13.440000000000001</v>
      </c>
      <c r="O1595" s="12">
        <f>Table1[[#This Row],[Quantity]]*$N$1</f>
        <v>450</v>
      </c>
      <c r="P1595" s="12" t="str" cm="1">
        <f t="array" ref="P1595">_xlfn.IFS(Table1[[#This Row],[New_Sales]]&gt;=2000,"A",Table1[[#This Row],[New_Sales]]&gt;=1000,"B",Table1[[#This Row],[New_Sales]]&gt;=500,"C",Table1[[#This Row],[New_Sales]]&gt;=100,"D",Table1[[#This Row],[New_Sales]]&lt;100,"E")</f>
        <v>D</v>
      </c>
    </row>
    <row r="1596" spans="1:16">
      <c r="A1596" s="12">
        <v>1595</v>
      </c>
      <c r="B1596" s="12" t="s">
        <v>134</v>
      </c>
      <c r="C1596" s="12" t="s">
        <v>104</v>
      </c>
      <c r="D1596" s="12" t="s">
        <v>141</v>
      </c>
      <c r="E1596" s="12" t="s">
        <v>106</v>
      </c>
      <c r="F1596" s="12" t="s">
        <v>70</v>
      </c>
      <c r="G1596" s="12" t="str">
        <f>VLOOKUP(Table1[[#This Row],[Category]],Code!$C$2:$D$5,2,0)</f>
        <v>F-101</v>
      </c>
      <c r="H1596" s="12" t="s">
        <v>71</v>
      </c>
      <c r="I1596" s="12" t="s">
        <v>1183</v>
      </c>
      <c r="J1596" s="12">
        <v>3</v>
      </c>
      <c r="K1596" s="12">
        <v>0.3</v>
      </c>
      <c r="L1596" s="13">
        <v>-35.905799999999999</v>
      </c>
      <c r="M1596" s="12">
        <f>Table1[[#This Row],[Sales]]*Table1[[#This Row],[Discount]]</f>
        <v>107.71739999999998</v>
      </c>
      <c r="N1596" s="12">
        <v>359.05799999999994</v>
      </c>
      <c r="O1596" s="12">
        <f>Table1[[#This Row],[Quantity]]*$N$1</f>
        <v>450</v>
      </c>
      <c r="P1596" s="12" t="str" cm="1">
        <f t="array" ref="P1596">_xlfn.IFS(Table1[[#This Row],[New_Sales]]&gt;=2000,"A",Table1[[#This Row],[New_Sales]]&gt;=1000,"B",Table1[[#This Row],[New_Sales]]&gt;=500,"C",Table1[[#This Row],[New_Sales]]&gt;=100,"D",Table1[[#This Row],[New_Sales]]&lt;100,"E")</f>
        <v>D</v>
      </c>
    </row>
    <row r="1597" spans="1:16">
      <c r="A1597" s="12">
        <v>1596</v>
      </c>
      <c r="B1597" s="12" t="s">
        <v>80</v>
      </c>
      <c r="C1597" s="12" t="s">
        <v>67</v>
      </c>
      <c r="D1597" s="12" t="s">
        <v>226</v>
      </c>
      <c r="E1597" s="12" t="s">
        <v>120</v>
      </c>
      <c r="F1597" s="12" t="s">
        <v>70</v>
      </c>
      <c r="G1597" s="12" t="str">
        <f>VLOOKUP(Table1[[#This Row],[Category]],Code!$C$2:$D$5,2,0)</f>
        <v>F-101</v>
      </c>
      <c r="H1597" s="12" t="s">
        <v>72</v>
      </c>
      <c r="I1597" s="12" t="s">
        <v>1008</v>
      </c>
      <c r="J1597" s="12">
        <v>2</v>
      </c>
      <c r="K1597" s="12">
        <v>0.3</v>
      </c>
      <c r="L1597" s="13">
        <v>-2.0567999999999991</v>
      </c>
      <c r="M1597" s="12">
        <f>Table1[[#This Row],[Sales]]*Table1[[#This Row],[Discount]]</f>
        <v>14.397599999999999</v>
      </c>
      <c r="N1597" s="12">
        <v>47.991999999999997</v>
      </c>
      <c r="O1597" s="12">
        <f>Table1[[#This Row],[Quantity]]*$N$1</f>
        <v>300</v>
      </c>
      <c r="P1597" s="12" t="str" cm="1">
        <f t="array" ref="P1597">_xlfn.IFS(Table1[[#This Row],[New_Sales]]&gt;=2000,"A",Table1[[#This Row],[New_Sales]]&gt;=1000,"B",Table1[[#This Row],[New_Sales]]&gt;=500,"C",Table1[[#This Row],[New_Sales]]&gt;=100,"D",Table1[[#This Row],[New_Sales]]&lt;100,"E")</f>
        <v>D</v>
      </c>
    </row>
    <row r="1598" spans="1:16">
      <c r="A1598" s="12">
        <v>1597</v>
      </c>
      <c r="B1598" s="12" t="s">
        <v>134</v>
      </c>
      <c r="C1598" s="12" t="s">
        <v>74</v>
      </c>
      <c r="D1598" s="12" t="s">
        <v>158</v>
      </c>
      <c r="E1598" s="12" t="s">
        <v>120</v>
      </c>
      <c r="F1598" s="12" t="s">
        <v>70</v>
      </c>
      <c r="G1598" s="12" t="str">
        <f>VLOOKUP(Table1[[#This Row],[Category]],Code!$C$2:$D$5,2,0)</f>
        <v>F-101</v>
      </c>
      <c r="H1598" s="12" t="s">
        <v>86</v>
      </c>
      <c r="I1598" s="12" t="s">
        <v>585</v>
      </c>
      <c r="J1598" s="12">
        <v>13</v>
      </c>
      <c r="K1598" s="12">
        <v>0</v>
      </c>
      <c r="L1598" s="13">
        <v>175.13599999999997</v>
      </c>
      <c r="M1598" s="12">
        <f>Table1[[#This Row],[Sales]]*Table1[[#This Row],[Discount]]</f>
        <v>0</v>
      </c>
      <c r="N1598" s="12">
        <v>547.30000000000007</v>
      </c>
      <c r="O1598" s="12">
        <f>Table1[[#This Row],[Quantity]]*$N$1</f>
        <v>1950</v>
      </c>
      <c r="P1598" s="12" t="str" cm="1">
        <f t="array" ref="P1598">_xlfn.IFS(Table1[[#This Row],[New_Sales]]&gt;=2000,"A",Table1[[#This Row],[New_Sales]]&gt;=1000,"B",Table1[[#This Row],[New_Sales]]&gt;=500,"C",Table1[[#This Row],[New_Sales]]&gt;=100,"D",Table1[[#This Row],[New_Sales]]&lt;100,"E")</f>
        <v>B</v>
      </c>
    </row>
    <row r="1599" spans="1:16">
      <c r="A1599" s="12">
        <v>1598</v>
      </c>
      <c r="B1599" s="12" t="s">
        <v>66</v>
      </c>
      <c r="C1599" s="12" t="s">
        <v>67</v>
      </c>
      <c r="D1599" s="12" t="s">
        <v>105</v>
      </c>
      <c r="E1599" s="12" t="s">
        <v>106</v>
      </c>
      <c r="F1599" s="12" t="s">
        <v>77</v>
      </c>
      <c r="G1599" s="12" t="str">
        <f>VLOOKUP(Table1[[#This Row],[Category]],Code!$C$2:$D$5,2,0)</f>
        <v>O-102</v>
      </c>
      <c r="H1599" s="12" t="s">
        <v>100</v>
      </c>
      <c r="I1599" s="12" t="s">
        <v>1184</v>
      </c>
      <c r="J1599" s="12">
        <v>4</v>
      </c>
      <c r="K1599" s="12">
        <v>0.2</v>
      </c>
      <c r="L1599" s="13">
        <v>5.2799999999999994</v>
      </c>
      <c r="M1599" s="12">
        <f>Table1[[#This Row],[Sales]]*Table1[[#This Row],[Discount]]</f>
        <v>3.3792000000000004</v>
      </c>
      <c r="N1599" s="12">
        <v>16.896000000000001</v>
      </c>
      <c r="O1599" s="12">
        <f>Table1[[#This Row],[Quantity]]*$N$1</f>
        <v>600</v>
      </c>
      <c r="P1599" s="12" t="str" cm="1">
        <f t="array" ref="P1599">_xlfn.IFS(Table1[[#This Row],[New_Sales]]&gt;=2000,"A",Table1[[#This Row],[New_Sales]]&gt;=1000,"B",Table1[[#This Row],[New_Sales]]&gt;=500,"C",Table1[[#This Row],[New_Sales]]&gt;=100,"D",Table1[[#This Row],[New_Sales]]&lt;100,"E")</f>
        <v>C</v>
      </c>
    </row>
    <row r="1600" spans="1:16">
      <c r="A1600" s="12">
        <v>1599</v>
      </c>
      <c r="B1600" s="12" t="s">
        <v>66</v>
      </c>
      <c r="C1600" s="12" t="s">
        <v>67</v>
      </c>
      <c r="D1600" s="12" t="s">
        <v>105</v>
      </c>
      <c r="E1600" s="12" t="s">
        <v>106</v>
      </c>
      <c r="F1600" s="12" t="s">
        <v>77</v>
      </c>
      <c r="G1600" s="12" t="str">
        <f>VLOOKUP(Table1[[#This Row],[Category]],Code!$C$2:$D$5,2,0)</f>
        <v>O-102</v>
      </c>
      <c r="H1600" s="12" t="s">
        <v>251</v>
      </c>
      <c r="I1600" s="12" t="s">
        <v>1185</v>
      </c>
      <c r="J1600" s="12">
        <v>1</v>
      </c>
      <c r="K1600" s="12">
        <v>0.2</v>
      </c>
      <c r="L1600" s="13">
        <v>0.50039999999999996</v>
      </c>
      <c r="M1600" s="12">
        <f>Table1[[#This Row],[Sales]]*Table1[[#This Row],[Discount]]</f>
        <v>1.3344000000000003</v>
      </c>
      <c r="N1600" s="12">
        <v>6.6720000000000006</v>
      </c>
      <c r="O1600" s="12">
        <f>Table1[[#This Row],[Quantity]]*$N$1</f>
        <v>150</v>
      </c>
      <c r="P1600" s="12" t="str" cm="1">
        <f t="array" ref="P1600">_xlfn.IFS(Table1[[#This Row],[New_Sales]]&gt;=2000,"A",Table1[[#This Row],[New_Sales]]&gt;=1000,"B",Table1[[#This Row],[New_Sales]]&gt;=500,"C",Table1[[#This Row],[New_Sales]]&gt;=100,"D",Table1[[#This Row],[New_Sales]]&lt;100,"E")</f>
        <v>D</v>
      </c>
    </row>
    <row r="1601" spans="1:16">
      <c r="A1601" s="12">
        <v>1600</v>
      </c>
      <c r="B1601" s="12" t="s">
        <v>66</v>
      </c>
      <c r="C1601" s="12" t="s">
        <v>67</v>
      </c>
      <c r="D1601" s="12" t="s">
        <v>105</v>
      </c>
      <c r="E1601" s="12" t="s">
        <v>106</v>
      </c>
      <c r="F1601" s="12" t="s">
        <v>77</v>
      </c>
      <c r="G1601" s="12" t="str">
        <f>VLOOKUP(Table1[[#This Row],[Category]],Code!$C$2:$D$5,2,0)</f>
        <v>O-102</v>
      </c>
      <c r="H1601" s="12" t="s">
        <v>88</v>
      </c>
      <c r="I1601" s="12" t="s">
        <v>415</v>
      </c>
      <c r="J1601" s="12">
        <v>4</v>
      </c>
      <c r="K1601" s="12">
        <v>0.2</v>
      </c>
      <c r="L1601" s="13">
        <v>8.674399999999995</v>
      </c>
      <c r="M1601" s="12">
        <f>Table1[[#This Row],[Sales]]*Table1[[#This Row],[Discount]]</f>
        <v>19.827200000000005</v>
      </c>
      <c r="N1601" s="12">
        <v>99.13600000000001</v>
      </c>
      <c r="O1601" s="12">
        <f>Table1[[#This Row],[Quantity]]*$N$1</f>
        <v>600</v>
      </c>
      <c r="P1601" s="12" t="str" cm="1">
        <f t="array" ref="P1601">_xlfn.IFS(Table1[[#This Row],[New_Sales]]&gt;=2000,"A",Table1[[#This Row],[New_Sales]]&gt;=1000,"B",Table1[[#This Row],[New_Sales]]&gt;=500,"C",Table1[[#This Row],[New_Sales]]&gt;=100,"D",Table1[[#This Row],[New_Sales]]&lt;100,"E")</f>
        <v>C</v>
      </c>
    </row>
    <row r="1602" spans="1:16">
      <c r="A1602" s="12">
        <v>1601</v>
      </c>
      <c r="B1602" s="12" t="s">
        <v>66</v>
      </c>
      <c r="C1602" s="12" t="s">
        <v>67</v>
      </c>
      <c r="D1602" s="12" t="s">
        <v>105</v>
      </c>
      <c r="E1602" s="12" t="s">
        <v>106</v>
      </c>
      <c r="F1602" s="12" t="s">
        <v>70</v>
      </c>
      <c r="G1602" s="12" t="str">
        <f>VLOOKUP(Table1[[#This Row],[Category]],Code!$C$2:$D$5,2,0)</f>
        <v>F-101</v>
      </c>
      <c r="H1602" s="12" t="s">
        <v>86</v>
      </c>
      <c r="I1602" s="12" t="s">
        <v>421</v>
      </c>
      <c r="J1602" s="12">
        <v>2</v>
      </c>
      <c r="K1602" s="12">
        <v>0.6</v>
      </c>
      <c r="L1602" s="13">
        <v>-13.992999999999999</v>
      </c>
      <c r="M1602" s="12">
        <f>Table1[[#This Row],[Sales]]*Table1[[#This Row],[Discount]]</f>
        <v>9.5951999999999984</v>
      </c>
      <c r="N1602" s="12">
        <v>15.991999999999999</v>
      </c>
      <c r="O1602" s="12">
        <f>Table1[[#This Row],[Quantity]]*$N$1</f>
        <v>300</v>
      </c>
      <c r="P1602" s="12" t="str" cm="1">
        <f t="array" ref="P1602">_xlfn.IFS(Table1[[#This Row],[New_Sales]]&gt;=2000,"A",Table1[[#This Row],[New_Sales]]&gt;=1000,"B",Table1[[#This Row],[New_Sales]]&gt;=500,"C",Table1[[#This Row],[New_Sales]]&gt;=100,"D",Table1[[#This Row],[New_Sales]]&lt;100,"E")</f>
        <v>D</v>
      </c>
    </row>
    <row r="1603" spans="1:16">
      <c r="A1603" s="12">
        <v>1602</v>
      </c>
      <c r="B1603" s="12" t="s">
        <v>66</v>
      </c>
      <c r="C1603" s="12" t="s">
        <v>74</v>
      </c>
      <c r="D1603" s="12" t="s">
        <v>150</v>
      </c>
      <c r="E1603" s="12" t="s">
        <v>120</v>
      </c>
      <c r="F1603" s="12" t="s">
        <v>70</v>
      </c>
      <c r="G1603" s="12" t="str">
        <f>VLOOKUP(Table1[[#This Row],[Category]],Code!$C$2:$D$5,2,0)</f>
        <v>F-101</v>
      </c>
      <c r="H1603" s="12" t="s">
        <v>86</v>
      </c>
      <c r="I1603" s="12" t="s">
        <v>1186</v>
      </c>
      <c r="J1603" s="12">
        <v>2</v>
      </c>
      <c r="K1603" s="12">
        <v>0</v>
      </c>
      <c r="L1603" s="13">
        <v>42.391999999999996</v>
      </c>
      <c r="M1603" s="12">
        <f>Table1[[#This Row],[Sales]]*Table1[[#This Row],[Discount]]</f>
        <v>0</v>
      </c>
      <c r="N1603" s="12">
        <v>211.96</v>
      </c>
      <c r="O1603" s="12">
        <f>Table1[[#This Row],[Quantity]]*$N$1</f>
        <v>300</v>
      </c>
      <c r="P1603" s="12" t="str" cm="1">
        <f t="array" ref="P1603">_xlfn.IFS(Table1[[#This Row],[New_Sales]]&gt;=2000,"A",Table1[[#This Row],[New_Sales]]&gt;=1000,"B",Table1[[#This Row],[New_Sales]]&gt;=500,"C",Table1[[#This Row],[New_Sales]]&gt;=100,"D",Table1[[#This Row],[New_Sales]]&lt;100,"E")</f>
        <v>D</v>
      </c>
    </row>
    <row r="1604" spans="1:16">
      <c r="A1604" s="12">
        <v>1603</v>
      </c>
      <c r="B1604" s="12" t="s">
        <v>80</v>
      </c>
      <c r="C1604" s="12" t="s">
        <v>67</v>
      </c>
      <c r="D1604" s="12" t="s">
        <v>180</v>
      </c>
      <c r="E1604" s="12" t="s">
        <v>69</v>
      </c>
      <c r="F1604" s="12" t="s">
        <v>77</v>
      </c>
      <c r="G1604" s="12" t="str">
        <f>VLOOKUP(Table1[[#This Row],[Category]],Code!$C$2:$D$5,2,0)</f>
        <v>O-102</v>
      </c>
      <c r="H1604" s="12" t="s">
        <v>88</v>
      </c>
      <c r="I1604" s="12" t="s">
        <v>1187</v>
      </c>
      <c r="J1604" s="12">
        <v>3</v>
      </c>
      <c r="K1604" s="12">
        <v>0.2</v>
      </c>
      <c r="L1604" s="13">
        <v>1.6679999999999997</v>
      </c>
      <c r="M1604" s="12">
        <f>Table1[[#This Row],[Sales]]*Table1[[#This Row],[Discount]]</f>
        <v>1.3343999999999998</v>
      </c>
      <c r="N1604" s="12">
        <v>6.6719999999999988</v>
      </c>
      <c r="O1604" s="12">
        <f>Table1[[#This Row],[Quantity]]*$N$1</f>
        <v>450</v>
      </c>
      <c r="P1604" s="12" t="str" cm="1">
        <f t="array" ref="P1604">_xlfn.IFS(Table1[[#This Row],[New_Sales]]&gt;=2000,"A",Table1[[#This Row],[New_Sales]]&gt;=1000,"B",Table1[[#This Row],[New_Sales]]&gt;=500,"C",Table1[[#This Row],[New_Sales]]&gt;=100,"D",Table1[[#This Row],[New_Sales]]&lt;100,"E")</f>
        <v>D</v>
      </c>
    </row>
    <row r="1605" spans="1:16">
      <c r="A1605" s="12">
        <v>1604</v>
      </c>
      <c r="B1605" s="12" t="s">
        <v>80</v>
      </c>
      <c r="C1605" s="12" t="s">
        <v>67</v>
      </c>
      <c r="D1605" s="12" t="s">
        <v>150</v>
      </c>
      <c r="E1605" s="12" t="s">
        <v>120</v>
      </c>
      <c r="F1605" s="12" t="s">
        <v>77</v>
      </c>
      <c r="G1605" s="12" t="str">
        <f>VLOOKUP(Table1[[#This Row],[Category]],Code!$C$2:$D$5,2,0)</f>
        <v>O-102</v>
      </c>
      <c r="H1605" s="12" t="s">
        <v>88</v>
      </c>
      <c r="I1605" s="12" t="s">
        <v>1188</v>
      </c>
      <c r="J1605" s="12">
        <v>6</v>
      </c>
      <c r="K1605" s="12">
        <v>0</v>
      </c>
      <c r="L1605" s="13">
        <v>45.222599999999993</v>
      </c>
      <c r="M1605" s="12">
        <f>Table1[[#This Row],[Sales]]*Table1[[#This Row],[Discount]]</f>
        <v>0</v>
      </c>
      <c r="N1605" s="12">
        <v>155.94</v>
      </c>
      <c r="O1605" s="12">
        <f>Table1[[#This Row],[Quantity]]*$N$1</f>
        <v>900</v>
      </c>
      <c r="P1605" s="12" t="str" cm="1">
        <f t="array" ref="P1605">_xlfn.IFS(Table1[[#This Row],[New_Sales]]&gt;=2000,"A",Table1[[#This Row],[New_Sales]]&gt;=1000,"B",Table1[[#This Row],[New_Sales]]&gt;=500,"C",Table1[[#This Row],[New_Sales]]&gt;=100,"D",Table1[[#This Row],[New_Sales]]&lt;100,"E")</f>
        <v>C</v>
      </c>
    </row>
    <row r="1606" spans="1:16">
      <c r="A1606" s="12">
        <v>1605</v>
      </c>
      <c r="B1606" s="12" t="s">
        <v>66</v>
      </c>
      <c r="C1606" s="12" t="s">
        <v>67</v>
      </c>
      <c r="D1606" s="12" t="s">
        <v>75</v>
      </c>
      <c r="E1606" s="12" t="s">
        <v>76</v>
      </c>
      <c r="F1606" s="12" t="s">
        <v>90</v>
      </c>
      <c r="G1606" s="12" t="str">
        <f>VLOOKUP(Table1[[#This Row],[Category]],Code!$C$2:$D$5,2,0)</f>
        <v>T-103</v>
      </c>
      <c r="H1606" s="12" t="s">
        <v>91</v>
      </c>
      <c r="I1606" s="12" t="s">
        <v>988</v>
      </c>
      <c r="J1606" s="12">
        <v>5</v>
      </c>
      <c r="K1606" s="12">
        <v>0.2</v>
      </c>
      <c r="L1606" s="13">
        <v>12.986999999999995</v>
      </c>
      <c r="M1606" s="12">
        <f>Table1[[#This Row],[Sales]]*Table1[[#This Row],[Discount]]</f>
        <v>7.9920000000000018</v>
      </c>
      <c r="N1606" s="12">
        <v>39.960000000000008</v>
      </c>
      <c r="O1606" s="12">
        <f>Table1[[#This Row],[Quantity]]*$N$1</f>
        <v>750</v>
      </c>
      <c r="P1606" s="12" t="str" cm="1">
        <f t="array" ref="P1606">_xlfn.IFS(Table1[[#This Row],[New_Sales]]&gt;=2000,"A",Table1[[#This Row],[New_Sales]]&gt;=1000,"B",Table1[[#This Row],[New_Sales]]&gt;=500,"C",Table1[[#This Row],[New_Sales]]&gt;=100,"D",Table1[[#This Row],[New_Sales]]&lt;100,"E")</f>
        <v>C</v>
      </c>
    </row>
    <row r="1607" spans="1:16">
      <c r="A1607" s="12">
        <v>1606</v>
      </c>
      <c r="B1607" s="12" t="s">
        <v>66</v>
      </c>
      <c r="C1607" s="12" t="s">
        <v>67</v>
      </c>
      <c r="D1607" s="12" t="s">
        <v>75</v>
      </c>
      <c r="E1607" s="12" t="s">
        <v>76</v>
      </c>
      <c r="F1607" s="12" t="s">
        <v>77</v>
      </c>
      <c r="G1607" s="12" t="str">
        <f>VLOOKUP(Table1[[#This Row],[Category]],Code!$C$2:$D$5,2,0)</f>
        <v>O-102</v>
      </c>
      <c r="H1607" s="12" t="s">
        <v>88</v>
      </c>
      <c r="I1607" s="12" t="s">
        <v>1189</v>
      </c>
      <c r="J1607" s="12">
        <v>3</v>
      </c>
      <c r="K1607" s="12">
        <v>0</v>
      </c>
      <c r="L1607" s="13">
        <v>1.5288000000000002</v>
      </c>
      <c r="M1607" s="12">
        <f>Table1[[#This Row],[Sales]]*Table1[[#This Row],[Discount]]</f>
        <v>0</v>
      </c>
      <c r="N1607" s="12">
        <v>5.46</v>
      </c>
      <c r="O1607" s="12">
        <f>Table1[[#This Row],[Quantity]]*$N$1</f>
        <v>450</v>
      </c>
      <c r="P1607" s="12" t="str" cm="1">
        <f t="array" ref="P1607">_xlfn.IFS(Table1[[#This Row],[New_Sales]]&gt;=2000,"A",Table1[[#This Row],[New_Sales]]&gt;=1000,"B",Table1[[#This Row],[New_Sales]]&gt;=500,"C",Table1[[#This Row],[New_Sales]]&gt;=100,"D",Table1[[#This Row],[New_Sales]]&lt;100,"E")</f>
        <v>D</v>
      </c>
    </row>
    <row r="1608" spans="1:16">
      <c r="A1608" s="12">
        <v>1607</v>
      </c>
      <c r="B1608" s="12" t="s">
        <v>66</v>
      </c>
      <c r="C1608" s="12" t="s">
        <v>67</v>
      </c>
      <c r="D1608" s="12" t="s">
        <v>75</v>
      </c>
      <c r="E1608" s="12" t="s">
        <v>76</v>
      </c>
      <c r="F1608" s="12" t="s">
        <v>77</v>
      </c>
      <c r="G1608" s="12" t="str">
        <f>VLOOKUP(Table1[[#This Row],[Category]],Code!$C$2:$D$5,2,0)</f>
        <v>O-102</v>
      </c>
      <c r="H1608" s="12" t="s">
        <v>88</v>
      </c>
      <c r="I1608" s="12" t="s">
        <v>1190</v>
      </c>
      <c r="J1608" s="12">
        <v>5</v>
      </c>
      <c r="K1608" s="12">
        <v>0</v>
      </c>
      <c r="L1608" s="13">
        <v>21.227999999999998</v>
      </c>
      <c r="M1608" s="12">
        <f>Table1[[#This Row],[Sales]]*Table1[[#This Row],[Discount]]</f>
        <v>0</v>
      </c>
      <c r="N1608" s="12">
        <v>73.2</v>
      </c>
      <c r="O1608" s="12">
        <f>Table1[[#This Row],[Quantity]]*$N$1</f>
        <v>750</v>
      </c>
      <c r="P1608" s="12" t="str" cm="1">
        <f t="array" ref="P1608">_xlfn.IFS(Table1[[#This Row],[New_Sales]]&gt;=2000,"A",Table1[[#This Row],[New_Sales]]&gt;=1000,"B",Table1[[#This Row],[New_Sales]]&gt;=500,"C",Table1[[#This Row],[New_Sales]]&gt;=100,"D",Table1[[#This Row],[New_Sales]]&lt;100,"E")</f>
        <v>C</v>
      </c>
    </row>
    <row r="1609" spans="1:16">
      <c r="A1609" s="12">
        <v>1608</v>
      </c>
      <c r="B1609" s="12" t="s">
        <v>66</v>
      </c>
      <c r="C1609" s="12" t="s">
        <v>67</v>
      </c>
      <c r="D1609" s="12" t="s">
        <v>75</v>
      </c>
      <c r="E1609" s="12" t="s">
        <v>76</v>
      </c>
      <c r="F1609" s="12" t="s">
        <v>77</v>
      </c>
      <c r="G1609" s="12" t="str">
        <f>VLOOKUP(Table1[[#This Row],[Category]],Code!$C$2:$D$5,2,0)</f>
        <v>O-102</v>
      </c>
      <c r="H1609" s="12" t="s">
        <v>93</v>
      </c>
      <c r="I1609" s="12" t="s">
        <v>476</v>
      </c>
      <c r="J1609" s="12">
        <v>1</v>
      </c>
      <c r="K1609" s="12">
        <v>0.2</v>
      </c>
      <c r="L1609" s="13">
        <v>1.9709999999999996</v>
      </c>
      <c r="M1609" s="12">
        <f>Table1[[#This Row],[Sales]]*Table1[[#This Row],[Discount]]</f>
        <v>1.1679999999999999</v>
      </c>
      <c r="N1609" s="12">
        <v>5.84</v>
      </c>
      <c r="O1609" s="12">
        <f>Table1[[#This Row],[Quantity]]*$N$1</f>
        <v>150</v>
      </c>
      <c r="P1609" s="12" t="str" cm="1">
        <f t="array" ref="P1609">_xlfn.IFS(Table1[[#This Row],[New_Sales]]&gt;=2000,"A",Table1[[#This Row],[New_Sales]]&gt;=1000,"B",Table1[[#This Row],[New_Sales]]&gt;=500,"C",Table1[[#This Row],[New_Sales]]&gt;=100,"D",Table1[[#This Row],[New_Sales]]&lt;100,"E")</f>
        <v>D</v>
      </c>
    </row>
    <row r="1610" spans="1:16">
      <c r="A1610" s="12">
        <v>1609</v>
      </c>
      <c r="B1610" s="12" t="s">
        <v>66</v>
      </c>
      <c r="C1610" s="12" t="s">
        <v>67</v>
      </c>
      <c r="D1610" s="12" t="s">
        <v>75</v>
      </c>
      <c r="E1610" s="12" t="s">
        <v>76</v>
      </c>
      <c r="F1610" s="12" t="s">
        <v>77</v>
      </c>
      <c r="G1610" s="12" t="str">
        <f>VLOOKUP(Table1[[#This Row],[Category]],Code!$C$2:$D$5,2,0)</f>
        <v>O-102</v>
      </c>
      <c r="H1610" s="12" t="s">
        <v>100</v>
      </c>
      <c r="I1610" s="12" t="s">
        <v>696</v>
      </c>
      <c r="J1610" s="12">
        <v>4</v>
      </c>
      <c r="K1610" s="12">
        <v>0</v>
      </c>
      <c r="L1610" s="13">
        <v>10.223999999999998</v>
      </c>
      <c r="M1610" s="12">
        <f>Table1[[#This Row],[Sales]]*Table1[[#This Row],[Discount]]</f>
        <v>0</v>
      </c>
      <c r="N1610" s="12">
        <v>22.72</v>
      </c>
      <c r="O1610" s="12">
        <f>Table1[[#This Row],[Quantity]]*$N$1</f>
        <v>600</v>
      </c>
      <c r="P1610" s="12" t="str" cm="1">
        <f t="array" ref="P1610">_xlfn.IFS(Table1[[#This Row],[New_Sales]]&gt;=2000,"A",Table1[[#This Row],[New_Sales]]&gt;=1000,"B",Table1[[#This Row],[New_Sales]]&gt;=500,"C",Table1[[#This Row],[New_Sales]]&gt;=100,"D",Table1[[#This Row],[New_Sales]]&lt;100,"E")</f>
        <v>C</v>
      </c>
    </row>
    <row r="1611" spans="1:16">
      <c r="A1611" s="12">
        <v>1610</v>
      </c>
      <c r="B1611" s="12" t="s">
        <v>66</v>
      </c>
      <c r="C1611" s="12" t="s">
        <v>67</v>
      </c>
      <c r="D1611" s="12" t="s">
        <v>75</v>
      </c>
      <c r="E1611" s="12" t="s">
        <v>76</v>
      </c>
      <c r="F1611" s="12" t="s">
        <v>77</v>
      </c>
      <c r="G1611" s="12" t="str">
        <f>VLOOKUP(Table1[[#This Row],[Category]],Code!$C$2:$D$5,2,0)</f>
        <v>O-102</v>
      </c>
      <c r="H1611" s="12" t="s">
        <v>93</v>
      </c>
      <c r="I1611" s="12" t="s">
        <v>1191</v>
      </c>
      <c r="J1611" s="12">
        <v>3</v>
      </c>
      <c r="K1611" s="12">
        <v>0.2</v>
      </c>
      <c r="L1611" s="13">
        <v>3.2675999999999994</v>
      </c>
      <c r="M1611" s="12">
        <f>Table1[[#This Row],[Sales]]*Table1[[#This Row],[Discount]]</f>
        <v>1.8672000000000002</v>
      </c>
      <c r="N1611" s="12">
        <v>9.3360000000000003</v>
      </c>
      <c r="O1611" s="12">
        <f>Table1[[#This Row],[Quantity]]*$N$1</f>
        <v>450</v>
      </c>
      <c r="P1611" s="12" t="str" cm="1">
        <f t="array" ref="P1611">_xlfn.IFS(Table1[[#This Row],[New_Sales]]&gt;=2000,"A",Table1[[#This Row],[New_Sales]]&gt;=1000,"B",Table1[[#This Row],[New_Sales]]&gt;=500,"C",Table1[[#This Row],[New_Sales]]&gt;=100,"D",Table1[[#This Row],[New_Sales]]&lt;100,"E")</f>
        <v>D</v>
      </c>
    </row>
    <row r="1612" spans="1:16">
      <c r="A1612" s="12">
        <v>1611</v>
      </c>
      <c r="B1612" s="12" t="s">
        <v>80</v>
      </c>
      <c r="C1612" s="12" t="s">
        <v>74</v>
      </c>
      <c r="D1612" s="12" t="s">
        <v>75</v>
      </c>
      <c r="E1612" s="12" t="s">
        <v>76</v>
      </c>
      <c r="F1612" s="12" t="s">
        <v>70</v>
      </c>
      <c r="G1612" s="12" t="str">
        <f>VLOOKUP(Table1[[#This Row],[Category]],Code!$C$2:$D$5,2,0)</f>
        <v>F-101</v>
      </c>
      <c r="H1612" s="12" t="s">
        <v>71</v>
      </c>
      <c r="I1612" s="12" t="s">
        <v>1183</v>
      </c>
      <c r="J1612" s="12">
        <v>2</v>
      </c>
      <c r="K1612" s="12">
        <v>0.15</v>
      </c>
      <c r="L1612" s="13">
        <v>27.356800000000007</v>
      </c>
      <c r="M1612" s="12">
        <f>Table1[[#This Row],[Sales]]*Table1[[#This Row],[Discount]]</f>
        <v>43.599899999999998</v>
      </c>
      <c r="N1612" s="12">
        <v>290.666</v>
      </c>
      <c r="O1612" s="12">
        <f>Table1[[#This Row],[Quantity]]*$N$1</f>
        <v>300</v>
      </c>
      <c r="P1612" s="12" t="str" cm="1">
        <f t="array" ref="P1612">_xlfn.IFS(Table1[[#This Row],[New_Sales]]&gt;=2000,"A",Table1[[#This Row],[New_Sales]]&gt;=1000,"B",Table1[[#This Row],[New_Sales]]&gt;=500,"C",Table1[[#This Row],[New_Sales]]&gt;=100,"D",Table1[[#This Row],[New_Sales]]&lt;100,"E")</f>
        <v>D</v>
      </c>
    </row>
    <row r="1613" spans="1:16">
      <c r="A1613" s="12">
        <v>1612</v>
      </c>
      <c r="B1613" s="12" t="s">
        <v>80</v>
      </c>
      <c r="C1613" s="12" t="s">
        <v>74</v>
      </c>
      <c r="D1613" s="12" t="s">
        <v>75</v>
      </c>
      <c r="E1613" s="12" t="s">
        <v>76</v>
      </c>
      <c r="F1613" s="12" t="s">
        <v>90</v>
      </c>
      <c r="G1613" s="12" t="str">
        <f>VLOOKUP(Table1[[#This Row],[Category]],Code!$C$2:$D$5,2,0)</f>
        <v>T-103</v>
      </c>
      <c r="H1613" s="12" t="s">
        <v>91</v>
      </c>
      <c r="I1613" s="12" t="s">
        <v>1192</v>
      </c>
      <c r="J1613" s="12">
        <v>2</v>
      </c>
      <c r="K1613" s="12">
        <v>0.2</v>
      </c>
      <c r="L1613" s="13">
        <v>20.158400000000015</v>
      </c>
      <c r="M1613" s="12">
        <f>Table1[[#This Row],[Sales]]*Table1[[#This Row],[Discount]]</f>
        <v>40.316800000000001</v>
      </c>
      <c r="N1613" s="12">
        <v>201.584</v>
      </c>
      <c r="O1613" s="12">
        <f>Table1[[#This Row],[Quantity]]*$N$1</f>
        <v>300</v>
      </c>
      <c r="P1613" s="12" t="str" cm="1">
        <f t="array" ref="P1613">_xlfn.IFS(Table1[[#This Row],[New_Sales]]&gt;=2000,"A",Table1[[#This Row],[New_Sales]]&gt;=1000,"B",Table1[[#This Row],[New_Sales]]&gt;=500,"C",Table1[[#This Row],[New_Sales]]&gt;=100,"D",Table1[[#This Row],[New_Sales]]&lt;100,"E")</f>
        <v>D</v>
      </c>
    </row>
    <row r="1614" spans="1:16">
      <c r="A1614" s="12">
        <v>1613</v>
      </c>
      <c r="B1614" s="12" t="s">
        <v>80</v>
      </c>
      <c r="C1614" s="12" t="s">
        <v>74</v>
      </c>
      <c r="D1614" s="12" t="s">
        <v>75</v>
      </c>
      <c r="E1614" s="12" t="s">
        <v>76</v>
      </c>
      <c r="F1614" s="12" t="s">
        <v>90</v>
      </c>
      <c r="G1614" s="12" t="str">
        <f>VLOOKUP(Table1[[#This Row],[Category]],Code!$C$2:$D$5,2,0)</f>
        <v>T-103</v>
      </c>
      <c r="H1614" s="12" t="s">
        <v>91</v>
      </c>
      <c r="I1614" s="12" t="s">
        <v>175</v>
      </c>
      <c r="J1614" s="12">
        <v>2</v>
      </c>
      <c r="K1614" s="12">
        <v>0.2</v>
      </c>
      <c r="L1614" s="13">
        <v>31.494</v>
      </c>
      <c r="M1614" s="12">
        <f>Table1[[#This Row],[Sales]]*Table1[[#This Row],[Discount]]</f>
        <v>16.796800000000001</v>
      </c>
      <c r="N1614" s="12">
        <v>83.984000000000009</v>
      </c>
      <c r="O1614" s="12">
        <f>Table1[[#This Row],[Quantity]]*$N$1</f>
        <v>300</v>
      </c>
      <c r="P1614" s="12" t="str" cm="1">
        <f t="array" ref="P1614">_xlfn.IFS(Table1[[#This Row],[New_Sales]]&gt;=2000,"A",Table1[[#This Row],[New_Sales]]&gt;=1000,"B",Table1[[#This Row],[New_Sales]]&gt;=500,"C",Table1[[#This Row],[New_Sales]]&gt;=100,"D",Table1[[#This Row],[New_Sales]]&lt;100,"E")</f>
        <v>D</v>
      </c>
    </row>
    <row r="1615" spans="1:16">
      <c r="A1615" s="12">
        <v>1614</v>
      </c>
      <c r="B1615" s="12" t="s">
        <v>80</v>
      </c>
      <c r="C1615" s="12" t="s">
        <v>74</v>
      </c>
      <c r="D1615" s="12" t="s">
        <v>75</v>
      </c>
      <c r="E1615" s="12" t="s">
        <v>76</v>
      </c>
      <c r="F1615" s="12" t="s">
        <v>77</v>
      </c>
      <c r="G1615" s="12" t="str">
        <f>VLOOKUP(Table1[[#This Row],[Category]],Code!$C$2:$D$5,2,0)</f>
        <v>O-102</v>
      </c>
      <c r="H1615" s="12" t="s">
        <v>84</v>
      </c>
      <c r="I1615" s="12" t="s">
        <v>517</v>
      </c>
      <c r="J1615" s="12">
        <v>7</v>
      </c>
      <c r="K1615" s="12">
        <v>0</v>
      </c>
      <c r="L1615" s="13">
        <v>290.00579999999991</v>
      </c>
      <c r="M1615" s="12">
        <f>Table1[[#This Row],[Sales]]*Table1[[#This Row],[Discount]]</f>
        <v>0</v>
      </c>
      <c r="N1615" s="12">
        <v>1000.0200000000001</v>
      </c>
      <c r="O1615" s="12">
        <f>Table1[[#This Row],[Quantity]]*$N$1</f>
        <v>1050</v>
      </c>
      <c r="P1615" s="12" t="str" cm="1">
        <f t="array" ref="P1615">_xlfn.IFS(Table1[[#This Row],[New_Sales]]&gt;=2000,"A",Table1[[#This Row],[New_Sales]]&gt;=1000,"B",Table1[[#This Row],[New_Sales]]&gt;=500,"C",Table1[[#This Row],[New_Sales]]&gt;=100,"D",Table1[[#This Row],[New_Sales]]&lt;100,"E")</f>
        <v>B</v>
      </c>
    </row>
    <row r="1616" spans="1:16">
      <c r="A1616" s="12">
        <v>1615</v>
      </c>
      <c r="B1616" s="12" t="s">
        <v>80</v>
      </c>
      <c r="C1616" s="12" t="s">
        <v>104</v>
      </c>
      <c r="D1616" s="12" t="s">
        <v>119</v>
      </c>
      <c r="E1616" s="12" t="s">
        <v>120</v>
      </c>
      <c r="F1616" s="12" t="s">
        <v>90</v>
      </c>
      <c r="G1616" s="12" t="str">
        <f>VLOOKUP(Table1[[#This Row],[Category]],Code!$C$2:$D$5,2,0)</f>
        <v>T-103</v>
      </c>
      <c r="H1616" s="12" t="s">
        <v>123</v>
      </c>
      <c r="I1616" s="12" t="s">
        <v>1193</v>
      </c>
      <c r="J1616" s="12">
        <v>3</v>
      </c>
      <c r="K1616" s="12">
        <v>0.2</v>
      </c>
      <c r="L1616" s="13">
        <v>-13.646100000000001</v>
      </c>
      <c r="M1616" s="12">
        <f>Table1[[#This Row],[Sales]]*Table1[[#This Row],[Discount]]</f>
        <v>16.795200000000005</v>
      </c>
      <c r="N1616" s="12">
        <v>83.976000000000013</v>
      </c>
      <c r="O1616" s="12">
        <f>Table1[[#This Row],[Quantity]]*$N$1</f>
        <v>450</v>
      </c>
      <c r="P1616" s="12" t="str" cm="1">
        <f t="array" ref="P1616">_xlfn.IFS(Table1[[#This Row],[New_Sales]]&gt;=2000,"A",Table1[[#This Row],[New_Sales]]&gt;=1000,"B",Table1[[#This Row],[New_Sales]]&gt;=500,"C",Table1[[#This Row],[New_Sales]]&gt;=100,"D",Table1[[#This Row],[New_Sales]]&lt;100,"E")</f>
        <v>D</v>
      </c>
    </row>
    <row r="1617" spans="1:16">
      <c r="A1617" s="12">
        <v>1616</v>
      </c>
      <c r="B1617" s="12" t="s">
        <v>80</v>
      </c>
      <c r="C1617" s="12" t="s">
        <v>104</v>
      </c>
      <c r="D1617" s="12" t="s">
        <v>145</v>
      </c>
      <c r="E1617" s="12" t="s">
        <v>106</v>
      </c>
      <c r="F1617" s="12" t="s">
        <v>77</v>
      </c>
      <c r="G1617" s="12" t="str">
        <f>VLOOKUP(Table1[[#This Row],[Category]],Code!$C$2:$D$5,2,0)</f>
        <v>O-102</v>
      </c>
      <c r="H1617" s="12" t="s">
        <v>78</v>
      </c>
      <c r="I1617" s="12" t="s">
        <v>681</v>
      </c>
      <c r="J1617" s="12">
        <v>1</v>
      </c>
      <c r="K1617" s="12">
        <v>0</v>
      </c>
      <c r="L1617" s="13">
        <v>1.7999999999999998</v>
      </c>
      <c r="M1617" s="12">
        <f>Table1[[#This Row],[Sales]]*Table1[[#This Row],[Discount]]</f>
        <v>0</v>
      </c>
      <c r="N1617" s="12">
        <v>3.75</v>
      </c>
      <c r="O1617" s="12">
        <f>Table1[[#This Row],[Quantity]]*$N$1</f>
        <v>150</v>
      </c>
      <c r="P1617" s="12" t="str" cm="1">
        <f t="array" ref="P1617">_xlfn.IFS(Table1[[#This Row],[New_Sales]]&gt;=2000,"A",Table1[[#This Row],[New_Sales]]&gt;=1000,"B",Table1[[#This Row],[New_Sales]]&gt;=500,"C",Table1[[#This Row],[New_Sales]]&gt;=100,"D",Table1[[#This Row],[New_Sales]]&lt;100,"E")</f>
        <v>D</v>
      </c>
    </row>
    <row r="1618" spans="1:16">
      <c r="A1618" s="12">
        <v>1617</v>
      </c>
      <c r="B1618" s="12" t="s">
        <v>80</v>
      </c>
      <c r="C1618" s="12" t="s">
        <v>104</v>
      </c>
      <c r="D1618" s="12" t="s">
        <v>145</v>
      </c>
      <c r="E1618" s="12" t="s">
        <v>106</v>
      </c>
      <c r="F1618" s="12" t="s">
        <v>77</v>
      </c>
      <c r="G1618" s="12" t="str">
        <f>VLOOKUP(Table1[[#This Row],[Category]],Code!$C$2:$D$5,2,0)</f>
        <v>O-102</v>
      </c>
      <c r="H1618" s="12" t="s">
        <v>78</v>
      </c>
      <c r="I1618" s="12" t="s">
        <v>380</v>
      </c>
      <c r="J1618" s="12">
        <v>4</v>
      </c>
      <c r="K1618" s="12">
        <v>0</v>
      </c>
      <c r="L1618" s="13">
        <v>19.872</v>
      </c>
      <c r="M1618" s="12">
        <f>Table1[[#This Row],[Sales]]*Table1[[#This Row],[Discount]]</f>
        <v>0</v>
      </c>
      <c r="N1618" s="12">
        <v>41.4</v>
      </c>
      <c r="O1618" s="12">
        <f>Table1[[#This Row],[Quantity]]*$N$1</f>
        <v>600</v>
      </c>
      <c r="P1618" s="12" t="str" cm="1">
        <f t="array" ref="P1618">_xlfn.IFS(Table1[[#This Row],[New_Sales]]&gt;=2000,"A",Table1[[#This Row],[New_Sales]]&gt;=1000,"B",Table1[[#This Row],[New_Sales]]&gt;=500,"C",Table1[[#This Row],[New_Sales]]&gt;=100,"D",Table1[[#This Row],[New_Sales]]&lt;100,"E")</f>
        <v>C</v>
      </c>
    </row>
    <row r="1619" spans="1:16">
      <c r="A1619" s="12">
        <v>1618</v>
      </c>
      <c r="B1619" s="12" t="s">
        <v>80</v>
      </c>
      <c r="C1619" s="12" t="s">
        <v>104</v>
      </c>
      <c r="D1619" s="12" t="s">
        <v>145</v>
      </c>
      <c r="E1619" s="12" t="s">
        <v>106</v>
      </c>
      <c r="F1619" s="12" t="s">
        <v>77</v>
      </c>
      <c r="G1619" s="12" t="str">
        <f>VLOOKUP(Table1[[#This Row],[Category]],Code!$C$2:$D$5,2,0)</f>
        <v>O-102</v>
      </c>
      <c r="H1619" s="12" t="s">
        <v>88</v>
      </c>
      <c r="I1619" s="12" t="s">
        <v>1194</v>
      </c>
      <c r="J1619" s="12">
        <v>3</v>
      </c>
      <c r="K1619" s="12">
        <v>0</v>
      </c>
      <c r="L1619" s="13">
        <v>12.511800000000001</v>
      </c>
      <c r="M1619" s="12">
        <f>Table1[[#This Row],[Sales]]*Table1[[#This Row],[Discount]]</f>
        <v>0</v>
      </c>
      <c r="N1619" s="12">
        <v>29.79</v>
      </c>
      <c r="O1619" s="12">
        <f>Table1[[#This Row],[Quantity]]*$N$1</f>
        <v>450</v>
      </c>
      <c r="P1619" s="12" t="str" cm="1">
        <f t="array" ref="P1619">_xlfn.IFS(Table1[[#This Row],[New_Sales]]&gt;=2000,"A",Table1[[#This Row],[New_Sales]]&gt;=1000,"B",Table1[[#This Row],[New_Sales]]&gt;=500,"C",Table1[[#This Row],[New_Sales]]&gt;=100,"D",Table1[[#This Row],[New_Sales]]&lt;100,"E")</f>
        <v>D</v>
      </c>
    </row>
    <row r="1620" spans="1:16">
      <c r="A1620" s="12">
        <v>1619</v>
      </c>
      <c r="B1620" s="12" t="s">
        <v>66</v>
      </c>
      <c r="C1620" s="12" t="s">
        <v>104</v>
      </c>
      <c r="D1620" s="12" t="s">
        <v>158</v>
      </c>
      <c r="E1620" s="12" t="s">
        <v>120</v>
      </c>
      <c r="F1620" s="12" t="s">
        <v>77</v>
      </c>
      <c r="G1620" s="12" t="str">
        <f>VLOOKUP(Table1[[#This Row],[Category]],Code!$C$2:$D$5,2,0)</f>
        <v>O-102</v>
      </c>
      <c r="H1620" s="12" t="s">
        <v>84</v>
      </c>
      <c r="I1620" s="12" t="s">
        <v>1195</v>
      </c>
      <c r="J1620" s="12">
        <v>2</v>
      </c>
      <c r="K1620" s="12">
        <v>0</v>
      </c>
      <c r="L1620" s="13">
        <v>8.9220000000000041</v>
      </c>
      <c r="M1620" s="12">
        <f>Table1[[#This Row],[Sales]]*Table1[[#This Row],[Discount]]</f>
        <v>0</v>
      </c>
      <c r="N1620" s="12">
        <v>59.48</v>
      </c>
      <c r="O1620" s="12">
        <f>Table1[[#This Row],[Quantity]]*$N$1</f>
        <v>300</v>
      </c>
      <c r="P1620" s="12" t="str" cm="1">
        <f t="array" ref="P1620">_xlfn.IFS(Table1[[#This Row],[New_Sales]]&gt;=2000,"A",Table1[[#This Row],[New_Sales]]&gt;=1000,"B",Table1[[#This Row],[New_Sales]]&gt;=500,"C",Table1[[#This Row],[New_Sales]]&gt;=100,"D",Table1[[#This Row],[New_Sales]]&lt;100,"E")</f>
        <v>D</v>
      </c>
    </row>
    <row r="1621" spans="1:16">
      <c r="A1621" s="12">
        <v>1620</v>
      </c>
      <c r="B1621" s="12" t="s">
        <v>66</v>
      </c>
      <c r="C1621" s="12" t="s">
        <v>104</v>
      </c>
      <c r="D1621" s="12" t="s">
        <v>158</v>
      </c>
      <c r="E1621" s="12" t="s">
        <v>120</v>
      </c>
      <c r="F1621" s="12" t="s">
        <v>77</v>
      </c>
      <c r="G1621" s="12" t="str">
        <f>VLOOKUP(Table1[[#This Row],[Category]],Code!$C$2:$D$5,2,0)</f>
        <v>O-102</v>
      </c>
      <c r="H1621" s="12" t="s">
        <v>100</v>
      </c>
      <c r="I1621" s="12" t="s">
        <v>1196</v>
      </c>
      <c r="J1621" s="12">
        <v>1</v>
      </c>
      <c r="K1621" s="12">
        <v>0</v>
      </c>
      <c r="L1621" s="13">
        <v>3.0773999999999999</v>
      </c>
      <c r="M1621" s="12">
        <f>Table1[[#This Row],[Sales]]*Table1[[#This Row],[Discount]]</f>
        <v>0</v>
      </c>
      <c r="N1621" s="12">
        <v>6.69</v>
      </c>
      <c r="O1621" s="12">
        <f>Table1[[#This Row],[Quantity]]*$N$1</f>
        <v>150</v>
      </c>
      <c r="P1621" s="12" t="str" cm="1">
        <f t="array" ref="P1621">_xlfn.IFS(Table1[[#This Row],[New_Sales]]&gt;=2000,"A",Table1[[#This Row],[New_Sales]]&gt;=1000,"B",Table1[[#This Row],[New_Sales]]&gt;=500,"C",Table1[[#This Row],[New_Sales]]&gt;=100,"D",Table1[[#This Row],[New_Sales]]&lt;100,"E")</f>
        <v>D</v>
      </c>
    </row>
    <row r="1622" spans="1:16">
      <c r="A1622" s="12">
        <v>1621</v>
      </c>
      <c r="B1622" s="12" t="s">
        <v>80</v>
      </c>
      <c r="C1622" s="12" t="s">
        <v>67</v>
      </c>
      <c r="D1622" s="12" t="s">
        <v>102</v>
      </c>
      <c r="E1622" s="12" t="s">
        <v>76</v>
      </c>
      <c r="F1622" s="12" t="s">
        <v>70</v>
      </c>
      <c r="G1622" s="12" t="str">
        <f>VLOOKUP(Table1[[#This Row],[Category]],Code!$C$2:$D$5,2,0)</f>
        <v>F-101</v>
      </c>
      <c r="H1622" s="12" t="s">
        <v>86</v>
      </c>
      <c r="I1622" s="12" t="s">
        <v>1197</v>
      </c>
      <c r="J1622" s="12">
        <v>2</v>
      </c>
      <c r="K1622" s="12">
        <v>0</v>
      </c>
      <c r="L1622" s="13">
        <v>99.23</v>
      </c>
      <c r="M1622" s="12">
        <f>Table1[[#This Row],[Sales]]*Table1[[#This Row],[Discount]]</f>
        <v>0</v>
      </c>
      <c r="N1622" s="12">
        <v>198.46</v>
      </c>
      <c r="O1622" s="12">
        <f>Table1[[#This Row],[Quantity]]*$N$1</f>
        <v>300</v>
      </c>
      <c r="P1622" s="12" t="str" cm="1">
        <f t="array" ref="P1622">_xlfn.IFS(Table1[[#This Row],[New_Sales]]&gt;=2000,"A",Table1[[#This Row],[New_Sales]]&gt;=1000,"B",Table1[[#This Row],[New_Sales]]&gt;=500,"C",Table1[[#This Row],[New_Sales]]&gt;=100,"D",Table1[[#This Row],[New_Sales]]&lt;100,"E")</f>
        <v>D</v>
      </c>
    </row>
    <row r="1623" spans="1:16">
      <c r="A1623" s="12">
        <v>1622</v>
      </c>
      <c r="B1623" s="12" t="s">
        <v>80</v>
      </c>
      <c r="C1623" s="12" t="s">
        <v>67</v>
      </c>
      <c r="D1623" s="12" t="s">
        <v>102</v>
      </c>
      <c r="E1623" s="12" t="s">
        <v>76</v>
      </c>
      <c r="F1623" s="12" t="s">
        <v>77</v>
      </c>
      <c r="G1623" s="12" t="str">
        <f>VLOOKUP(Table1[[#This Row],[Category]],Code!$C$2:$D$5,2,0)</f>
        <v>O-102</v>
      </c>
      <c r="H1623" s="12" t="s">
        <v>78</v>
      </c>
      <c r="I1623" s="12" t="s">
        <v>642</v>
      </c>
      <c r="J1623" s="12">
        <v>8</v>
      </c>
      <c r="K1623" s="12">
        <v>0</v>
      </c>
      <c r="L1623" s="13">
        <v>385.37520000000001</v>
      </c>
      <c r="M1623" s="12">
        <f>Table1[[#This Row],[Sales]]*Table1[[#This Row],[Discount]]</f>
        <v>0</v>
      </c>
      <c r="N1623" s="12">
        <v>786.48</v>
      </c>
      <c r="O1623" s="12">
        <f>Table1[[#This Row],[Quantity]]*$N$1</f>
        <v>1200</v>
      </c>
      <c r="P1623" s="12" t="str" cm="1">
        <f t="array" ref="P1623">_xlfn.IFS(Table1[[#This Row],[New_Sales]]&gt;=2000,"A",Table1[[#This Row],[New_Sales]]&gt;=1000,"B",Table1[[#This Row],[New_Sales]]&gt;=500,"C",Table1[[#This Row],[New_Sales]]&gt;=100,"D",Table1[[#This Row],[New_Sales]]&lt;100,"E")</f>
        <v>B</v>
      </c>
    </row>
    <row r="1624" spans="1:16">
      <c r="A1624" s="12">
        <v>1623</v>
      </c>
      <c r="B1624" s="12" t="s">
        <v>80</v>
      </c>
      <c r="C1624" s="12" t="s">
        <v>67</v>
      </c>
      <c r="D1624" s="12" t="s">
        <v>102</v>
      </c>
      <c r="E1624" s="12" t="s">
        <v>76</v>
      </c>
      <c r="F1624" s="12" t="s">
        <v>77</v>
      </c>
      <c r="G1624" s="12" t="str">
        <f>VLOOKUP(Table1[[#This Row],[Category]],Code!$C$2:$D$5,2,0)</f>
        <v>O-102</v>
      </c>
      <c r="H1624" s="12" t="s">
        <v>93</v>
      </c>
      <c r="I1624" s="12" t="s">
        <v>631</v>
      </c>
      <c r="J1624" s="12">
        <v>2</v>
      </c>
      <c r="K1624" s="12">
        <v>0.2</v>
      </c>
      <c r="L1624" s="13">
        <v>7.8191999999999995</v>
      </c>
      <c r="M1624" s="12">
        <f>Table1[[#This Row],[Sales]]*Table1[[#This Row],[Discount]]</f>
        <v>4.6336000000000004</v>
      </c>
      <c r="N1624" s="12">
        <v>23.168000000000003</v>
      </c>
      <c r="O1624" s="12">
        <f>Table1[[#This Row],[Quantity]]*$N$1</f>
        <v>300</v>
      </c>
      <c r="P1624" s="12" t="str" cm="1">
        <f t="array" ref="P1624">_xlfn.IFS(Table1[[#This Row],[New_Sales]]&gt;=2000,"A",Table1[[#This Row],[New_Sales]]&gt;=1000,"B",Table1[[#This Row],[New_Sales]]&gt;=500,"C",Table1[[#This Row],[New_Sales]]&gt;=100,"D",Table1[[#This Row],[New_Sales]]&lt;100,"E")</f>
        <v>D</v>
      </c>
    </row>
    <row r="1625" spans="1:16">
      <c r="A1625" s="12">
        <v>1624</v>
      </c>
      <c r="B1625" s="12" t="s">
        <v>80</v>
      </c>
      <c r="C1625" s="12" t="s">
        <v>67</v>
      </c>
      <c r="D1625" s="12" t="s">
        <v>102</v>
      </c>
      <c r="E1625" s="12" t="s">
        <v>76</v>
      </c>
      <c r="F1625" s="12" t="s">
        <v>90</v>
      </c>
      <c r="G1625" s="12" t="str">
        <f>VLOOKUP(Table1[[#This Row],[Category]],Code!$C$2:$D$5,2,0)</f>
        <v>T-103</v>
      </c>
      <c r="H1625" s="12" t="s">
        <v>123</v>
      </c>
      <c r="I1625" s="12" t="s">
        <v>1198</v>
      </c>
      <c r="J1625" s="12">
        <v>2</v>
      </c>
      <c r="K1625" s="12">
        <v>0</v>
      </c>
      <c r="L1625" s="13">
        <v>10.5</v>
      </c>
      <c r="M1625" s="12">
        <f>Table1[[#This Row],[Sales]]*Table1[[#This Row],[Discount]]</f>
        <v>0</v>
      </c>
      <c r="N1625" s="12">
        <v>50</v>
      </c>
      <c r="O1625" s="12">
        <f>Table1[[#This Row],[Quantity]]*$N$1</f>
        <v>300</v>
      </c>
      <c r="P1625" s="12" t="str" cm="1">
        <f t="array" ref="P1625">_xlfn.IFS(Table1[[#This Row],[New_Sales]]&gt;=2000,"A",Table1[[#This Row],[New_Sales]]&gt;=1000,"B",Table1[[#This Row],[New_Sales]]&gt;=500,"C",Table1[[#This Row],[New_Sales]]&gt;=100,"D",Table1[[#This Row],[New_Sales]]&lt;100,"E")</f>
        <v>D</v>
      </c>
    </row>
    <row r="1626" spans="1:16">
      <c r="A1626" s="12">
        <v>1625</v>
      </c>
      <c r="B1626" s="12" t="s">
        <v>80</v>
      </c>
      <c r="C1626" s="12" t="s">
        <v>67</v>
      </c>
      <c r="D1626" s="12" t="s">
        <v>75</v>
      </c>
      <c r="E1626" s="12" t="s">
        <v>76</v>
      </c>
      <c r="F1626" s="12" t="s">
        <v>90</v>
      </c>
      <c r="G1626" s="12" t="str">
        <f>VLOOKUP(Table1[[#This Row],[Category]],Code!$C$2:$D$5,2,0)</f>
        <v>T-103</v>
      </c>
      <c r="H1626" s="12" t="s">
        <v>91</v>
      </c>
      <c r="I1626" s="12" t="s">
        <v>1111</v>
      </c>
      <c r="J1626" s="12">
        <v>5</v>
      </c>
      <c r="K1626" s="12">
        <v>0.2</v>
      </c>
      <c r="L1626" s="13">
        <v>84.494999999999948</v>
      </c>
      <c r="M1626" s="12">
        <f>Table1[[#This Row],[Sales]]*Table1[[#This Row],[Discount]]</f>
        <v>135.19200000000001</v>
      </c>
      <c r="N1626" s="12">
        <v>675.96</v>
      </c>
      <c r="O1626" s="12">
        <f>Table1[[#This Row],[Quantity]]*$N$1</f>
        <v>750</v>
      </c>
      <c r="P1626" s="12" t="str" cm="1">
        <f t="array" ref="P1626">_xlfn.IFS(Table1[[#This Row],[New_Sales]]&gt;=2000,"A",Table1[[#This Row],[New_Sales]]&gt;=1000,"B",Table1[[#This Row],[New_Sales]]&gt;=500,"C",Table1[[#This Row],[New_Sales]]&gt;=100,"D",Table1[[#This Row],[New_Sales]]&lt;100,"E")</f>
        <v>C</v>
      </c>
    </row>
    <row r="1627" spans="1:16">
      <c r="A1627" s="12">
        <v>1626</v>
      </c>
      <c r="B1627" s="12" t="s">
        <v>80</v>
      </c>
      <c r="C1627" s="12" t="s">
        <v>67</v>
      </c>
      <c r="D1627" s="12" t="s">
        <v>75</v>
      </c>
      <c r="E1627" s="12" t="s">
        <v>76</v>
      </c>
      <c r="F1627" s="12" t="s">
        <v>90</v>
      </c>
      <c r="G1627" s="12" t="str">
        <f>VLOOKUP(Table1[[#This Row],[Category]],Code!$C$2:$D$5,2,0)</f>
        <v>T-103</v>
      </c>
      <c r="H1627" s="12" t="s">
        <v>123</v>
      </c>
      <c r="I1627" s="12" t="s">
        <v>1199</v>
      </c>
      <c r="J1627" s="12">
        <v>3</v>
      </c>
      <c r="K1627" s="12">
        <v>0</v>
      </c>
      <c r="L1627" s="13">
        <v>556.97400000000005</v>
      </c>
      <c r="M1627" s="12">
        <f>Table1[[#This Row],[Sales]]*Table1[[#This Row],[Discount]]</f>
        <v>0</v>
      </c>
      <c r="N1627" s="12">
        <v>1265.8499999999999</v>
      </c>
      <c r="O1627" s="12">
        <f>Table1[[#This Row],[Quantity]]*$N$1</f>
        <v>450</v>
      </c>
      <c r="P1627" s="12" t="str" cm="1">
        <f t="array" ref="P1627">_xlfn.IFS(Table1[[#This Row],[New_Sales]]&gt;=2000,"A",Table1[[#This Row],[New_Sales]]&gt;=1000,"B",Table1[[#This Row],[New_Sales]]&gt;=500,"C",Table1[[#This Row],[New_Sales]]&gt;=100,"D",Table1[[#This Row],[New_Sales]]&lt;100,"E")</f>
        <v>D</v>
      </c>
    </row>
    <row r="1628" spans="1:16">
      <c r="A1628" s="12">
        <v>1627</v>
      </c>
      <c r="B1628" s="12" t="s">
        <v>80</v>
      </c>
      <c r="C1628" s="12" t="s">
        <v>104</v>
      </c>
      <c r="D1628" s="12" t="s">
        <v>158</v>
      </c>
      <c r="E1628" s="12" t="s">
        <v>120</v>
      </c>
      <c r="F1628" s="12" t="s">
        <v>77</v>
      </c>
      <c r="G1628" s="12" t="str">
        <f>VLOOKUP(Table1[[#This Row],[Category]],Code!$C$2:$D$5,2,0)</f>
        <v>O-102</v>
      </c>
      <c r="H1628" s="12" t="s">
        <v>95</v>
      </c>
      <c r="I1628" s="12" t="s">
        <v>683</v>
      </c>
      <c r="J1628" s="12">
        <v>5</v>
      </c>
      <c r="K1628" s="12">
        <v>0</v>
      </c>
      <c r="L1628" s="13">
        <v>141.27749999999997</v>
      </c>
      <c r="M1628" s="12">
        <f>Table1[[#This Row],[Sales]]*Table1[[#This Row],[Discount]]</f>
        <v>0</v>
      </c>
      <c r="N1628" s="12">
        <v>523.25</v>
      </c>
      <c r="O1628" s="12">
        <f>Table1[[#This Row],[Quantity]]*$N$1</f>
        <v>750</v>
      </c>
      <c r="P1628" s="12" t="str" cm="1">
        <f t="array" ref="P1628">_xlfn.IFS(Table1[[#This Row],[New_Sales]]&gt;=2000,"A",Table1[[#This Row],[New_Sales]]&gt;=1000,"B",Table1[[#This Row],[New_Sales]]&gt;=500,"C",Table1[[#This Row],[New_Sales]]&gt;=100,"D",Table1[[#This Row],[New_Sales]]&lt;100,"E")</f>
        <v>C</v>
      </c>
    </row>
    <row r="1629" spans="1:16">
      <c r="A1629" s="12">
        <v>1628</v>
      </c>
      <c r="B1629" s="12" t="s">
        <v>80</v>
      </c>
      <c r="C1629" s="12" t="s">
        <v>67</v>
      </c>
      <c r="D1629" s="12" t="s">
        <v>295</v>
      </c>
      <c r="E1629" s="12" t="s">
        <v>69</v>
      </c>
      <c r="F1629" s="12" t="s">
        <v>70</v>
      </c>
      <c r="G1629" s="12" t="str">
        <f>VLOOKUP(Table1[[#This Row],[Category]],Code!$C$2:$D$5,2,0)</f>
        <v>F-101</v>
      </c>
      <c r="H1629" s="12" t="s">
        <v>72</v>
      </c>
      <c r="I1629" s="12" t="s">
        <v>997</v>
      </c>
      <c r="J1629" s="12">
        <v>6</v>
      </c>
      <c r="K1629" s="12">
        <v>0</v>
      </c>
      <c r="L1629" s="13">
        <v>155.24999999999994</v>
      </c>
      <c r="M1629" s="12">
        <f>Table1[[#This Row],[Sales]]*Table1[[#This Row],[Discount]]</f>
        <v>0</v>
      </c>
      <c r="N1629" s="12">
        <v>517.5</v>
      </c>
      <c r="O1629" s="12">
        <f>Table1[[#This Row],[Quantity]]*$N$1</f>
        <v>900</v>
      </c>
      <c r="P1629" s="12" t="str" cm="1">
        <f t="array" ref="P1629">_xlfn.IFS(Table1[[#This Row],[New_Sales]]&gt;=2000,"A",Table1[[#This Row],[New_Sales]]&gt;=1000,"B",Table1[[#This Row],[New_Sales]]&gt;=500,"C",Table1[[#This Row],[New_Sales]]&gt;=100,"D",Table1[[#This Row],[New_Sales]]&lt;100,"E")</f>
        <v>C</v>
      </c>
    </row>
    <row r="1630" spans="1:16">
      <c r="A1630" s="12">
        <v>1629</v>
      </c>
      <c r="B1630" s="12" t="s">
        <v>66</v>
      </c>
      <c r="C1630" s="12" t="s">
        <v>67</v>
      </c>
      <c r="D1630" s="12" t="s">
        <v>226</v>
      </c>
      <c r="E1630" s="12" t="s">
        <v>120</v>
      </c>
      <c r="F1630" s="12" t="s">
        <v>70</v>
      </c>
      <c r="G1630" s="12" t="str">
        <f>VLOOKUP(Table1[[#This Row],[Category]],Code!$C$2:$D$5,2,0)</f>
        <v>F-101</v>
      </c>
      <c r="H1630" s="12" t="s">
        <v>86</v>
      </c>
      <c r="I1630" s="12" t="s">
        <v>1200</v>
      </c>
      <c r="J1630" s="12">
        <v>5</v>
      </c>
      <c r="K1630" s="12">
        <v>0.2</v>
      </c>
      <c r="L1630" s="13">
        <v>2.4639999999999986</v>
      </c>
      <c r="M1630" s="12">
        <f>Table1[[#This Row],[Sales]]*Table1[[#This Row],[Discount]]</f>
        <v>3.5840000000000005</v>
      </c>
      <c r="N1630" s="12">
        <v>17.920000000000002</v>
      </c>
      <c r="O1630" s="12">
        <f>Table1[[#This Row],[Quantity]]*$N$1</f>
        <v>750</v>
      </c>
      <c r="P1630" s="12" t="str" cm="1">
        <f t="array" ref="P1630">_xlfn.IFS(Table1[[#This Row],[New_Sales]]&gt;=2000,"A",Table1[[#This Row],[New_Sales]]&gt;=1000,"B",Table1[[#This Row],[New_Sales]]&gt;=500,"C",Table1[[#This Row],[New_Sales]]&gt;=100,"D",Table1[[#This Row],[New_Sales]]&lt;100,"E")</f>
        <v>C</v>
      </c>
    </row>
    <row r="1631" spans="1:16">
      <c r="A1631" s="12">
        <v>1630</v>
      </c>
      <c r="B1631" s="12" t="s">
        <v>66</v>
      </c>
      <c r="C1631" s="12" t="s">
        <v>67</v>
      </c>
      <c r="D1631" s="12" t="s">
        <v>226</v>
      </c>
      <c r="E1631" s="12" t="s">
        <v>120</v>
      </c>
      <c r="F1631" s="12" t="s">
        <v>77</v>
      </c>
      <c r="G1631" s="12" t="str">
        <f>VLOOKUP(Table1[[#This Row],[Category]],Code!$C$2:$D$5,2,0)</f>
        <v>O-102</v>
      </c>
      <c r="H1631" s="12" t="s">
        <v>93</v>
      </c>
      <c r="I1631" s="12" t="s">
        <v>845</v>
      </c>
      <c r="J1631" s="12">
        <v>6</v>
      </c>
      <c r="K1631" s="12">
        <v>0.7</v>
      </c>
      <c r="L1631" s="13">
        <v>-34.38000000000001</v>
      </c>
      <c r="M1631" s="12">
        <f>Table1[[#This Row],[Sales]]*Table1[[#This Row],[Discount]]</f>
        <v>28.879200000000004</v>
      </c>
      <c r="N1631" s="12">
        <v>41.256000000000007</v>
      </c>
      <c r="O1631" s="12">
        <f>Table1[[#This Row],[Quantity]]*$N$1</f>
        <v>900</v>
      </c>
      <c r="P1631" s="12" t="str" cm="1">
        <f t="array" ref="P1631">_xlfn.IFS(Table1[[#This Row],[New_Sales]]&gt;=2000,"A",Table1[[#This Row],[New_Sales]]&gt;=1000,"B",Table1[[#This Row],[New_Sales]]&gt;=500,"C",Table1[[#This Row],[New_Sales]]&gt;=100,"D",Table1[[#This Row],[New_Sales]]&lt;100,"E")</f>
        <v>C</v>
      </c>
    </row>
    <row r="1632" spans="1:16">
      <c r="A1632" s="12">
        <v>1631</v>
      </c>
      <c r="B1632" s="12" t="s">
        <v>454</v>
      </c>
      <c r="C1632" s="12" t="s">
        <v>67</v>
      </c>
      <c r="D1632" s="12" t="s">
        <v>226</v>
      </c>
      <c r="E1632" s="12" t="s">
        <v>120</v>
      </c>
      <c r="F1632" s="12" t="s">
        <v>77</v>
      </c>
      <c r="G1632" s="12" t="str">
        <f>VLOOKUP(Table1[[#This Row],[Category]],Code!$C$2:$D$5,2,0)</f>
        <v>O-102</v>
      </c>
      <c r="H1632" s="12" t="s">
        <v>84</v>
      </c>
      <c r="I1632" s="12" t="s">
        <v>1201</v>
      </c>
      <c r="J1632" s="12">
        <v>3</v>
      </c>
      <c r="K1632" s="12">
        <v>0.2</v>
      </c>
      <c r="L1632" s="13">
        <v>88.029900000000055</v>
      </c>
      <c r="M1632" s="12">
        <f>Table1[[#This Row],[Sales]]*Table1[[#This Row],[Discount]]</f>
        <v>201.21120000000002</v>
      </c>
      <c r="N1632" s="12">
        <v>1006.056</v>
      </c>
      <c r="O1632" s="12">
        <f>Table1[[#This Row],[Quantity]]*$N$1</f>
        <v>450</v>
      </c>
      <c r="P1632" s="12" t="str" cm="1">
        <f t="array" ref="P1632">_xlfn.IFS(Table1[[#This Row],[New_Sales]]&gt;=2000,"A",Table1[[#This Row],[New_Sales]]&gt;=1000,"B",Table1[[#This Row],[New_Sales]]&gt;=500,"C",Table1[[#This Row],[New_Sales]]&gt;=100,"D",Table1[[#This Row],[New_Sales]]&lt;100,"E")</f>
        <v>D</v>
      </c>
    </row>
    <row r="1633" spans="1:16">
      <c r="A1633" s="12">
        <v>1632</v>
      </c>
      <c r="B1633" s="12" t="s">
        <v>454</v>
      </c>
      <c r="C1633" s="12" t="s">
        <v>67</v>
      </c>
      <c r="D1633" s="12" t="s">
        <v>226</v>
      </c>
      <c r="E1633" s="12" t="s">
        <v>120</v>
      </c>
      <c r="F1633" s="12" t="s">
        <v>77</v>
      </c>
      <c r="G1633" s="12" t="str">
        <f>VLOOKUP(Table1[[#This Row],[Category]],Code!$C$2:$D$5,2,0)</f>
        <v>O-102</v>
      </c>
      <c r="H1633" s="12" t="s">
        <v>100</v>
      </c>
      <c r="I1633" s="12" t="s">
        <v>616</v>
      </c>
      <c r="J1633" s="12">
        <v>2</v>
      </c>
      <c r="K1633" s="12">
        <v>0.2</v>
      </c>
      <c r="L1633" s="13">
        <v>3.7407999999999997</v>
      </c>
      <c r="M1633" s="12">
        <f>Table1[[#This Row],[Sales]]*Table1[[#This Row],[Discount]]</f>
        <v>2.1376000000000004</v>
      </c>
      <c r="N1633" s="12">
        <v>10.688000000000001</v>
      </c>
      <c r="O1633" s="12">
        <f>Table1[[#This Row],[Quantity]]*$N$1</f>
        <v>300</v>
      </c>
      <c r="P1633" s="12" t="str" cm="1">
        <f t="array" ref="P1633">_xlfn.IFS(Table1[[#This Row],[New_Sales]]&gt;=2000,"A",Table1[[#This Row],[New_Sales]]&gt;=1000,"B",Table1[[#This Row],[New_Sales]]&gt;=500,"C",Table1[[#This Row],[New_Sales]]&gt;=100,"D",Table1[[#This Row],[New_Sales]]&lt;100,"E")</f>
        <v>D</v>
      </c>
    </row>
    <row r="1634" spans="1:16">
      <c r="A1634" s="12">
        <v>1633</v>
      </c>
      <c r="B1634" s="12" t="s">
        <v>454</v>
      </c>
      <c r="C1634" s="12" t="s">
        <v>67</v>
      </c>
      <c r="D1634" s="12" t="s">
        <v>226</v>
      </c>
      <c r="E1634" s="12" t="s">
        <v>120</v>
      </c>
      <c r="F1634" s="12" t="s">
        <v>77</v>
      </c>
      <c r="G1634" s="12" t="str">
        <f>VLOOKUP(Table1[[#This Row],[Category]],Code!$C$2:$D$5,2,0)</f>
        <v>O-102</v>
      </c>
      <c r="H1634" s="12" t="s">
        <v>100</v>
      </c>
      <c r="I1634" s="12" t="s">
        <v>632</v>
      </c>
      <c r="J1634" s="12">
        <v>2</v>
      </c>
      <c r="K1634" s="12">
        <v>0.2</v>
      </c>
      <c r="L1634" s="13">
        <v>3.6288</v>
      </c>
      <c r="M1634" s="12">
        <f>Table1[[#This Row],[Sales]]*Table1[[#This Row],[Discount]]</f>
        <v>2.0736000000000003</v>
      </c>
      <c r="N1634" s="12">
        <v>10.368000000000002</v>
      </c>
      <c r="O1634" s="12">
        <f>Table1[[#This Row],[Quantity]]*$N$1</f>
        <v>300</v>
      </c>
      <c r="P1634" s="12" t="str" cm="1">
        <f t="array" ref="P1634">_xlfn.IFS(Table1[[#This Row],[New_Sales]]&gt;=2000,"A",Table1[[#This Row],[New_Sales]]&gt;=1000,"B",Table1[[#This Row],[New_Sales]]&gt;=500,"C",Table1[[#This Row],[New_Sales]]&gt;=100,"D",Table1[[#This Row],[New_Sales]]&lt;100,"E")</f>
        <v>D</v>
      </c>
    </row>
    <row r="1635" spans="1:16">
      <c r="A1635" s="12">
        <v>1634</v>
      </c>
      <c r="B1635" s="12" t="s">
        <v>454</v>
      </c>
      <c r="C1635" s="12" t="s">
        <v>67</v>
      </c>
      <c r="D1635" s="12" t="s">
        <v>226</v>
      </c>
      <c r="E1635" s="12" t="s">
        <v>120</v>
      </c>
      <c r="F1635" s="12" t="s">
        <v>77</v>
      </c>
      <c r="G1635" s="12" t="str">
        <f>VLOOKUP(Table1[[#This Row],[Category]],Code!$C$2:$D$5,2,0)</f>
        <v>O-102</v>
      </c>
      <c r="H1635" s="12" t="s">
        <v>84</v>
      </c>
      <c r="I1635" s="12" t="s">
        <v>1083</v>
      </c>
      <c r="J1635" s="12">
        <v>2</v>
      </c>
      <c r="K1635" s="12">
        <v>0.2</v>
      </c>
      <c r="L1635" s="13">
        <v>1.5700000000000012</v>
      </c>
      <c r="M1635" s="12">
        <f>Table1[[#This Row],[Sales]]*Table1[[#This Row],[Discount]]</f>
        <v>5.0240000000000009</v>
      </c>
      <c r="N1635" s="12">
        <v>25.12</v>
      </c>
      <c r="O1635" s="12">
        <f>Table1[[#This Row],[Quantity]]*$N$1</f>
        <v>300</v>
      </c>
      <c r="P1635" s="12" t="str" cm="1">
        <f t="array" ref="P1635">_xlfn.IFS(Table1[[#This Row],[New_Sales]]&gt;=2000,"A",Table1[[#This Row],[New_Sales]]&gt;=1000,"B",Table1[[#This Row],[New_Sales]]&gt;=500,"C",Table1[[#This Row],[New_Sales]]&gt;=100,"D",Table1[[#This Row],[New_Sales]]&lt;100,"E")</f>
        <v>D</v>
      </c>
    </row>
    <row r="1636" spans="1:16">
      <c r="A1636" s="12">
        <v>1635</v>
      </c>
      <c r="B1636" s="12" t="s">
        <v>454</v>
      </c>
      <c r="C1636" s="12" t="s">
        <v>67</v>
      </c>
      <c r="D1636" s="12" t="s">
        <v>226</v>
      </c>
      <c r="E1636" s="12" t="s">
        <v>120</v>
      </c>
      <c r="F1636" s="12" t="s">
        <v>90</v>
      </c>
      <c r="G1636" s="12" t="str">
        <f>VLOOKUP(Table1[[#This Row],[Category]],Code!$C$2:$D$5,2,0)</f>
        <v>T-103</v>
      </c>
      <c r="H1636" s="12" t="s">
        <v>123</v>
      </c>
      <c r="I1636" s="12" t="s">
        <v>612</v>
      </c>
      <c r="J1636" s="12">
        <v>2</v>
      </c>
      <c r="K1636" s="12">
        <v>0.2</v>
      </c>
      <c r="L1636" s="13">
        <v>7.263999999999994</v>
      </c>
      <c r="M1636" s="12">
        <f>Table1[[#This Row],[Sales]]*Table1[[#This Row],[Discount]]</f>
        <v>11.622400000000001</v>
      </c>
      <c r="N1636" s="12">
        <v>58.112000000000002</v>
      </c>
      <c r="O1636" s="12">
        <f>Table1[[#This Row],[Quantity]]*$N$1</f>
        <v>300</v>
      </c>
      <c r="P1636" s="12" t="str" cm="1">
        <f t="array" ref="P1636">_xlfn.IFS(Table1[[#This Row],[New_Sales]]&gt;=2000,"A",Table1[[#This Row],[New_Sales]]&gt;=1000,"B",Table1[[#This Row],[New_Sales]]&gt;=500,"C",Table1[[#This Row],[New_Sales]]&gt;=100,"D",Table1[[#This Row],[New_Sales]]&lt;100,"E")</f>
        <v>D</v>
      </c>
    </row>
    <row r="1637" spans="1:16">
      <c r="A1637" s="12">
        <v>1636</v>
      </c>
      <c r="B1637" s="12" t="s">
        <v>80</v>
      </c>
      <c r="C1637" s="12" t="s">
        <v>67</v>
      </c>
      <c r="D1637" s="12" t="s">
        <v>205</v>
      </c>
      <c r="E1637" s="12" t="s">
        <v>76</v>
      </c>
      <c r="F1637" s="12" t="s">
        <v>77</v>
      </c>
      <c r="G1637" s="12" t="str">
        <f>VLOOKUP(Table1[[#This Row],[Category]],Code!$C$2:$D$5,2,0)</f>
        <v>O-102</v>
      </c>
      <c r="H1637" s="12" t="s">
        <v>100</v>
      </c>
      <c r="I1637" s="12" t="s">
        <v>914</v>
      </c>
      <c r="J1637" s="12">
        <v>3</v>
      </c>
      <c r="K1637" s="12">
        <v>0.2</v>
      </c>
      <c r="L1637" s="13">
        <v>5.4432</v>
      </c>
      <c r="M1637" s="12">
        <f>Table1[[#This Row],[Sales]]*Table1[[#This Row],[Discount]]</f>
        <v>3.1104000000000007</v>
      </c>
      <c r="N1637" s="12">
        <v>15.552000000000003</v>
      </c>
      <c r="O1637" s="12">
        <f>Table1[[#This Row],[Quantity]]*$N$1</f>
        <v>450</v>
      </c>
      <c r="P1637" s="12" t="str" cm="1">
        <f t="array" ref="P1637">_xlfn.IFS(Table1[[#This Row],[New_Sales]]&gt;=2000,"A",Table1[[#This Row],[New_Sales]]&gt;=1000,"B",Table1[[#This Row],[New_Sales]]&gt;=500,"C",Table1[[#This Row],[New_Sales]]&gt;=100,"D",Table1[[#This Row],[New_Sales]]&lt;100,"E")</f>
        <v>D</v>
      </c>
    </row>
    <row r="1638" spans="1:16">
      <c r="A1638" s="12">
        <v>1637</v>
      </c>
      <c r="B1638" s="12" t="s">
        <v>80</v>
      </c>
      <c r="C1638" s="12" t="s">
        <v>67</v>
      </c>
      <c r="D1638" s="12" t="s">
        <v>205</v>
      </c>
      <c r="E1638" s="12" t="s">
        <v>76</v>
      </c>
      <c r="F1638" s="12" t="s">
        <v>77</v>
      </c>
      <c r="G1638" s="12" t="str">
        <f>VLOOKUP(Table1[[#This Row],[Category]],Code!$C$2:$D$5,2,0)</f>
        <v>O-102</v>
      </c>
      <c r="H1638" s="12" t="s">
        <v>84</v>
      </c>
      <c r="I1638" s="12" t="s">
        <v>883</v>
      </c>
      <c r="J1638" s="12">
        <v>5</v>
      </c>
      <c r="K1638" s="12">
        <v>0.2</v>
      </c>
      <c r="L1638" s="13">
        <v>-167.27</v>
      </c>
      <c r="M1638" s="12">
        <f>Table1[[#This Row],[Sales]]*Table1[[#This Row],[Discount]]</f>
        <v>133.816</v>
      </c>
      <c r="N1638" s="12">
        <v>669.08</v>
      </c>
      <c r="O1638" s="12">
        <f>Table1[[#This Row],[Quantity]]*$N$1</f>
        <v>750</v>
      </c>
      <c r="P1638" s="12" t="str" cm="1">
        <f t="array" ref="P1638">_xlfn.IFS(Table1[[#This Row],[New_Sales]]&gt;=2000,"A",Table1[[#This Row],[New_Sales]]&gt;=1000,"B",Table1[[#This Row],[New_Sales]]&gt;=500,"C",Table1[[#This Row],[New_Sales]]&gt;=100,"D",Table1[[#This Row],[New_Sales]]&lt;100,"E")</f>
        <v>C</v>
      </c>
    </row>
    <row r="1639" spans="1:16">
      <c r="A1639" s="12">
        <v>1638</v>
      </c>
      <c r="B1639" s="12" t="s">
        <v>80</v>
      </c>
      <c r="C1639" s="12" t="s">
        <v>67</v>
      </c>
      <c r="D1639" s="12" t="s">
        <v>205</v>
      </c>
      <c r="E1639" s="12" t="s">
        <v>76</v>
      </c>
      <c r="F1639" s="12" t="s">
        <v>90</v>
      </c>
      <c r="G1639" s="12" t="str">
        <f>VLOOKUP(Table1[[#This Row],[Category]],Code!$C$2:$D$5,2,0)</f>
        <v>T-103</v>
      </c>
      <c r="H1639" s="12" t="s">
        <v>91</v>
      </c>
      <c r="I1639" s="12" t="s">
        <v>1202</v>
      </c>
      <c r="J1639" s="12">
        <v>4</v>
      </c>
      <c r="K1639" s="12">
        <v>0.2</v>
      </c>
      <c r="L1639" s="13">
        <v>-87.667200000000037</v>
      </c>
      <c r="M1639" s="12">
        <f>Table1[[#This Row],[Sales]]*Table1[[#This Row],[Discount]]</f>
        <v>87.667200000000008</v>
      </c>
      <c r="N1639" s="12">
        <v>438.33600000000001</v>
      </c>
      <c r="O1639" s="12">
        <f>Table1[[#This Row],[Quantity]]*$N$1</f>
        <v>600</v>
      </c>
      <c r="P1639" s="12" t="str" cm="1">
        <f t="array" ref="P1639">_xlfn.IFS(Table1[[#This Row],[New_Sales]]&gt;=2000,"A",Table1[[#This Row],[New_Sales]]&gt;=1000,"B",Table1[[#This Row],[New_Sales]]&gt;=500,"C",Table1[[#This Row],[New_Sales]]&gt;=100,"D",Table1[[#This Row],[New_Sales]]&lt;100,"E")</f>
        <v>C</v>
      </c>
    </row>
    <row r="1640" spans="1:16">
      <c r="A1640" s="12">
        <v>1639</v>
      </c>
      <c r="B1640" s="12" t="s">
        <v>80</v>
      </c>
      <c r="C1640" s="12" t="s">
        <v>67</v>
      </c>
      <c r="D1640" s="12" t="s">
        <v>908</v>
      </c>
      <c r="E1640" s="12" t="s">
        <v>120</v>
      </c>
      <c r="F1640" s="12" t="s">
        <v>77</v>
      </c>
      <c r="G1640" s="12" t="str">
        <f>VLOOKUP(Table1[[#This Row],[Category]],Code!$C$2:$D$5,2,0)</f>
        <v>O-102</v>
      </c>
      <c r="H1640" s="12" t="s">
        <v>100</v>
      </c>
      <c r="I1640" s="12" t="s">
        <v>1203</v>
      </c>
      <c r="J1640" s="12">
        <v>3</v>
      </c>
      <c r="K1640" s="12">
        <v>0</v>
      </c>
      <c r="L1640" s="13">
        <v>9.3312000000000008</v>
      </c>
      <c r="M1640" s="12">
        <f>Table1[[#This Row],[Sales]]*Table1[[#This Row],[Discount]]</f>
        <v>0</v>
      </c>
      <c r="N1640" s="12">
        <v>19.440000000000001</v>
      </c>
      <c r="O1640" s="12">
        <f>Table1[[#This Row],[Quantity]]*$N$1</f>
        <v>450</v>
      </c>
      <c r="P1640" s="12" t="str" cm="1">
        <f t="array" ref="P1640">_xlfn.IFS(Table1[[#This Row],[New_Sales]]&gt;=2000,"A",Table1[[#This Row],[New_Sales]]&gt;=1000,"B",Table1[[#This Row],[New_Sales]]&gt;=500,"C",Table1[[#This Row],[New_Sales]]&gt;=100,"D",Table1[[#This Row],[New_Sales]]&lt;100,"E")</f>
        <v>D</v>
      </c>
    </row>
    <row r="1641" spans="1:16">
      <c r="A1641" s="12">
        <v>1640</v>
      </c>
      <c r="B1641" s="12" t="s">
        <v>80</v>
      </c>
      <c r="C1641" s="12" t="s">
        <v>67</v>
      </c>
      <c r="D1641" s="12" t="s">
        <v>908</v>
      </c>
      <c r="E1641" s="12" t="s">
        <v>120</v>
      </c>
      <c r="F1641" s="12" t="s">
        <v>77</v>
      </c>
      <c r="G1641" s="12" t="str">
        <f>VLOOKUP(Table1[[#This Row],[Category]],Code!$C$2:$D$5,2,0)</f>
        <v>O-102</v>
      </c>
      <c r="H1641" s="12" t="s">
        <v>93</v>
      </c>
      <c r="I1641" s="12" t="s">
        <v>678</v>
      </c>
      <c r="J1641" s="12">
        <v>2</v>
      </c>
      <c r="K1641" s="12">
        <v>0</v>
      </c>
      <c r="L1641" s="13">
        <v>4.4344000000000001</v>
      </c>
      <c r="M1641" s="12">
        <f>Table1[[#This Row],[Sales]]*Table1[[#This Row],[Discount]]</f>
        <v>0</v>
      </c>
      <c r="N1641" s="12">
        <v>9.64</v>
      </c>
      <c r="O1641" s="12">
        <f>Table1[[#This Row],[Quantity]]*$N$1</f>
        <v>300</v>
      </c>
      <c r="P1641" s="12" t="str" cm="1">
        <f t="array" ref="P1641">_xlfn.IFS(Table1[[#This Row],[New_Sales]]&gt;=2000,"A",Table1[[#This Row],[New_Sales]]&gt;=1000,"B",Table1[[#This Row],[New_Sales]]&gt;=500,"C",Table1[[#This Row],[New_Sales]]&gt;=100,"D",Table1[[#This Row],[New_Sales]]&lt;100,"E")</f>
        <v>D</v>
      </c>
    </row>
    <row r="1642" spans="1:16">
      <c r="A1642" s="12">
        <v>1641</v>
      </c>
      <c r="B1642" s="12" t="s">
        <v>80</v>
      </c>
      <c r="C1642" s="12" t="s">
        <v>67</v>
      </c>
      <c r="D1642" s="12" t="s">
        <v>908</v>
      </c>
      <c r="E1642" s="12" t="s">
        <v>120</v>
      </c>
      <c r="F1642" s="12" t="s">
        <v>77</v>
      </c>
      <c r="G1642" s="12" t="str">
        <f>VLOOKUP(Table1[[#This Row],[Category]],Code!$C$2:$D$5,2,0)</f>
        <v>O-102</v>
      </c>
      <c r="H1642" s="12" t="s">
        <v>100</v>
      </c>
      <c r="I1642" s="12" t="s">
        <v>179</v>
      </c>
      <c r="J1642" s="12">
        <v>2</v>
      </c>
      <c r="K1642" s="12">
        <v>0</v>
      </c>
      <c r="L1642" s="13">
        <v>5.8419999999999996</v>
      </c>
      <c r="M1642" s="12">
        <f>Table1[[#This Row],[Sales]]*Table1[[#This Row],[Discount]]</f>
        <v>0</v>
      </c>
      <c r="N1642" s="12">
        <v>12.7</v>
      </c>
      <c r="O1642" s="12">
        <f>Table1[[#This Row],[Quantity]]*$N$1</f>
        <v>300</v>
      </c>
      <c r="P1642" s="12" t="str" cm="1">
        <f t="array" ref="P1642">_xlfn.IFS(Table1[[#This Row],[New_Sales]]&gt;=2000,"A",Table1[[#This Row],[New_Sales]]&gt;=1000,"B",Table1[[#This Row],[New_Sales]]&gt;=500,"C",Table1[[#This Row],[New_Sales]]&gt;=100,"D",Table1[[#This Row],[New_Sales]]&lt;100,"E")</f>
        <v>D</v>
      </c>
    </row>
    <row r="1643" spans="1:16">
      <c r="A1643" s="12">
        <v>1642</v>
      </c>
      <c r="B1643" s="12" t="s">
        <v>80</v>
      </c>
      <c r="C1643" s="12" t="s">
        <v>67</v>
      </c>
      <c r="D1643" s="12" t="s">
        <v>908</v>
      </c>
      <c r="E1643" s="12" t="s">
        <v>120</v>
      </c>
      <c r="F1643" s="12" t="s">
        <v>70</v>
      </c>
      <c r="G1643" s="12" t="str">
        <f>VLOOKUP(Table1[[#This Row],[Category]],Code!$C$2:$D$5,2,0)</f>
        <v>F-101</v>
      </c>
      <c r="H1643" s="12" t="s">
        <v>86</v>
      </c>
      <c r="I1643" s="12" t="s">
        <v>207</v>
      </c>
      <c r="J1643" s="12">
        <v>3</v>
      </c>
      <c r="K1643" s="12">
        <v>0</v>
      </c>
      <c r="L1643" s="13">
        <v>17.375399999999999</v>
      </c>
      <c r="M1643" s="12">
        <f>Table1[[#This Row],[Sales]]*Table1[[#This Row],[Discount]]</f>
        <v>0</v>
      </c>
      <c r="N1643" s="12">
        <v>41.37</v>
      </c>
      <c r="O1643" s="12">
        <f>Table1[[#This Row],[Quantity]]*$N$1</f>
        <v>450</v>
      </c>
      <c r="P1643" s="12" t="str" cm="1">
        <f t="array" ref="P1643">_xlfn.IFS(Table1[[#This Row],[New_Sales]]&gt;=2000,"A",Table1[[#This Row],[New_Sales]]&gt;=1000,"B",Table1[[#This Row],[New_Sales]]&gt;=500,"C",Table1[[#This Row],[New_Sales]]&gt;=100,"D",Table1[[#This Row],[New_Sales]]&lt;100,"E")</f>
        <v>D</v>
      </c>
    </row>
    <row r="1644" spans="1:16">
      <c r="A1644" s="12">
        <v>1643</v>
      </c>
      <c r="B1644" s="12" t="s">
        <v>80</v>
      </c>
      <c r="C1644" s="12" t="s">
        <v>74</v>
      </c>
      <c r="D1644" s="12" t="s">
        <v>141</v>
      </c>
      <c r="E1644" s="12" t="s">
        <v>106</v>
      </c>
      <c r="F1644" s="12" t="s">
        <v>77</v>
      </c>
      <c r="G1644" s="12" t="str">
        <f>VLOOKUP(Table1[[#This Row],[Category]],Code!$C$2:$D$5,2,0)</f>
        <v>O-102</v>
      </c>
      <c r="H1644" s="12" t="s">
        <v>159</v>
      </c>
      <c r="I1644" s="12" t="s">
        <v>245</v>
      </c>
      <c r="J1644" s="12">
        <v>2</v>
      </c>
      <c r="K1644" s="12">
        <v>0.2</v>
      </c>
      <c r="L1644" s="13">
        <v>3.944999999999999</v>
      </c>
      <c r="M1644" s="12">
        <f>Table1[[#This Row],[Sales]]*Table1[[#This Row],[Discount]]</f>
        <v>2.5248000000000004</v>
      </c>
      <c r="N1644" s="12">
        <v>12.624000000000001</v>
      </c>
      <c r="O1644" s="12">
        <f>Table1[[#This Row],[Quantity]]*$N$1</f>
        <v>300</v>
      </c>
      <c r="P1644" s="12" t="str" cm="1">
        <f t="array" ref="P1644">_xlfn.IFS(Table1[[#This Row],[New_Sales]]&gt;=2000,"A",Table1[[#This Row],[New_Sales]]&gt;=1000,"B",Table1[[#This Row],[New_Sales]]&gt;=500,"C",Table1[[#This Row],[New_Sales]]&gt;=100,"D",Table1[[#This Row],[New_Sales]]&lt;100,"E")</f>
        <v>D</v>
      </c>
    </row>
    <row r="1645" spans="1:16">
      <c r="A1645" s="12">
        <v>1644</v>
      </c>
      <c r="B1645" s="12" t="s">
        <v>134</v>
      </c>
      <c r="C1645" s="12" t="s">
        <v>74</v>
      </c>
      <c r="D1645" s="12" t="s">
        <v>102</v>
      </c>
      <c r="E1645" s="12" t="s">
        <v>76</v>
      </c>
      <c r="F1645" s="12" t="s">
        <v>77</v>
      </c>
      <c r="G1645" s="12" t="str">
        <f>VLOOKUP(Table1[[#This Row],[Category]],Code!$C$2:$D$5,2,0)</f>
        <v>O-102</v>
      </c>
      <c r="H1645" s="12" t="s">
        <v>84</v>
      </c>
      <c r="I1645" s="12" t="s">
        <v>536</v>
      </c>
      <c r="J1645" s="12">
        <v>3</v>
      </c>
      <c r="K1645" s="12">
        <v>0</v>
      </c>
      <c r="L1645" s="13">
        <v>349.33919999999995</v>
      </c>
      <c r="M1645" s="12">
        <f>Table1[[#This Row],[Sales]]*Table1[[#This Row],[Discount]]</f>
        <v>0</v>
      </c>
      <c r="N1645" s="12">
        <v>1247.6399999999999</v>
      </c>
      <c r="O1645" s="12">
        <f>Table1[[#This Row],[Quantity]]*$N$1</f>
        <v>450</v>
      </c>
      <c r="P1645" s="12" t="str" cm="1">
        <f t="array" ref="P1645">_xlfn.IFS(Table1[[#This Row],[New_Sales]]&gt;=2000,"A",Table1[[#This Row],[New_Sales]]&gt;=1000,"B",Table1[[#This Row],[New_Sales]]&gt;=500,"C",Table1[[#This Row],[New_Sales]]&gt;=100,"D",Table1[[#This Row],[New_Sales]]&lt;100,"E")</f>
        <v>D</v>
      </c>
    </row>
    <row r="1646" spans="1:16">
      <c r="A1646" s="12">
        <v>1645</v>
      </c>
      <c r="B1646" s="12" t="s">
        <v>134</v>
      </c>
      <c r="C1646" s="12" t="s">
        <v>74</v>
      </c>
      <c r="D1646" s="12" t="s">
        <v>102</v>
      </c>
      <c r="E1646" s="12" t="s">
        <v>76</v>
      </c>
      <c r="F1646" s="12" t="s">
        <v>90</v>
      </c>
      <c r="G1646" s="12" t="str">
        <f>VLOOKUP(Table1[[#This Row],[Category]],Code!$C$2:$D$5,2,0)</f>
        <v>T-103</v>
      </c>
      <c r="H1646" s="12" t="s">
        <v>431</v>
      </c>
      <c r="I1646" s="12" t="s">
        <v>1204</v>
      </c>
      <c r="J1646" s="12">
        <v>7</v>
      </c>
      <c r="K1646" s="12">
        <v>0</v>
      </c>
      <c r="L1646" s="13">
        <v>1480.4670999999998</v>
      </c>
      <c r="M1646" s="12">
        <f>Table1[[#This Row],[Sales]]*Table1[[#This Row],[Discount]]</f>
        <v>0</v>
      </c>
      <c r="N1646" s="12">
        <v>3149.9300000000003</v>
      </c>
      <c r="O1646" s="12">
        <f>Table1[[#This Row],[Quantity]]*$N$1</f>
        <v>1050</v>
      </c>
      <c r="P1646" s="12" t="str" cm="1">
        <f t="array" ref="P1646">_xlfn.IFS(Table1[[#This Row],[New_Sales]]&gt;=2000,"A",Table1[[#This Row],[New_Sales]]&gt;=1000,"B",Table1[[#This Row],[New_Sales]]&gt;=500,"C",Table1[[#This Row],[New_Sales]]&gt;=100,"D",Table1[[#This Row],[New_Sales]]&lt;100,"E")</f>
        <v>B</v>
      </c>
    </row>
    <row r="1647" spans="1:16">
      <c r="A1647" s="12">
        <v>1646</v>
      </c>
      <c r="B1647" s="12" t="s">
        <v>134</v>
      </c>
      <c r="C1647" s="12" t="s">
        <v>74</v>
      </c>
      <c r="D1647" s="12" t="s">
        <v>102</v>
      </c>
      <c r="E1647" s="12" t="s">
        <v>76</v>
      </c>
      <c r="F1647" s="12" t="s">
        <v>77</v>
      </c>
      <c r="G1647" s="12" t="str">
        <f>VLOOKUP(Table1[[#This Row],[Category]],Code!$C$2:$D$5,2,0)</f>
        <v>O-102</v>
      </c>
      <c r="H1647" s="12" t="s">
        <v>100</v>
      </c>
      <c r="I1647" s="12" t="s">
        <v>1205</v>
      </c>
      <c r="J1647" s="12">
        <v>2</v>
      </c>
      <c r="K1647" s="12">
        <v>0</v>
      </c>
      <c r="L1647" s="13">
        <v>100.65599999999999</v>
      </c>
      <c r="M1647" s="12">
        <f>Table1[[#This Row],[Sales]]*Table1[[#This Row],[Discount]]</f>
        <v>0</v>
      </c>
      <c r="N1647" s="12">
        <v>209.7</v>
      </c>
      <c r="O1647" s="12">
        <f>Table1[[#This Row],[Quantity]]*$N$1</f>
        <v>300</v>
      </c>
      <c r="P1647" s="12" t="str" cm="1">
        <f t="array" ref="P1647">_xlfn.IFS(Table1[[#This Row],[New_Sales]]&gt;=2000,"A",Table1[[#This Row],[New_Sales]]&gt;=1000,"B",Table1[[#This Row],[New_Sales]]&gt;=500,"C",Table1[[#This Row],[New_Sales]]&gt;=100,"D",Table1[[#This Row],[New_Sales]]&lt;100,"E")</f>
        <v>D</v>
      </c>
    </row>
    <row r="1648" spans="1:16">
      <c r="A1648" s="12">
        <v>1647</v>
      </c>
      <c r="B1648" s="12" t="s">
        <v>134</v>
      </c>
      <c r="C1648" s="12" t="s">
        <v>104</v>
      </c>
      <c r="D1648" s="12" t="s">
        <v>119</v>
      </c>
      <c r="E1648" s="12" t="s">
        <v>120</v>
      </c>
      <c r="F1648" s="12" t="s">
        <v>90</v>
      </c>
      <c r="G1648" s="12" t="str">
        <f>VLOOKUP(Table1[[#This Row],[Category]],Code!$C$2:$D$5,2,0)</f>
        <v>T-103</v>
      </c>
      <c r="H1648" s="12" t="s">
        <v>123</v>
      </c>
      <c r="I1648" s="12" t="s">
        <v>301</v>
      </c>
      <c r="J1648" s="12">
        <v>2</v>
      </c>
      <c r="K1648" s="12">
        <v>0.2</v>
      </c>
      <c r="L1648" s="13">
        <v>-3.0939999999999994</v>
      </c>
      <c r="M1648" s="12">
        <f>Table1[[#This Row],[Sales]]*Table1[[#This Row],[Discount]]</f>
        <v>7.0720000000000018</v>
      </c>
      <c r="N1648" s="12">
        <v>35.360000000000007</v>
      </c>
      <c r="O1648" s="12">
        <f>Table1[[#This Row],[Quantity]]*$N$1</f>
        <v>300</v>
      </c>
      <c r="P1648" s="12" t="str" cm="1">
        <f t="array" ref="P1648">_xlfn.IFS(Table1[[#This Row],[New_Sales]]&gt;=2000,"A",Table1[[#This Row],[New_Sales]]&gt;=1000,"B",Table1[[#This Row],[New_Sales]]&gt;=500,"C",Table1[[#This Row],[New_Sales]]&gt;=100,"D",Table1[[#This Row],[New_Sales]]&lt;100,"E")</f>
        <v>D</v>
      </c>
    </row>
    <row r="1649" spans="1:16">
      <c r="A1649" s="12">
        <v>1648</v>
      </c>
      <c r="B1649" s="12" t="s">
        <v>134</v>
      </c>
      <c r="C1649" s="12" t="s">
        <v>104</v>
      </c>
      <c r="D1649" s="12" t="s">
        <v>119</v>
      </c>
      <c r="E1649" s="12" t="s">
        <v>120</v>
      </c>
      <c r="F1649" s="12" t="s">
        <v>77</v>
      </c>
      <c r="G1649" s="12" t="str">
        <f>VLOOKUP(Table1[[#This Row],[Category]],Code!$C$2:$D$5,2,0)</f>
        <v>O-102</v>
      </c>
      <c r="H1649" s="12" t="s">
        <v>159</v>
      </c>
      <c r="I1649" s="12" t="s">
        <v>1206</v>
      </c>
      <c r="J1649" s="12">
        <v>2</v>
      </c>
      <c r="K1649" s="12">
        <v>0.2</v>
      </c>
      <c r="L1649" s="13">
        <v>-0.71279999999999988</v>
      </c>
      <c r="M1649" s="12">
        <f>Table1[[#This Row],[Sales]]*Table1[[#This Row],[Discount]]</f>
        <v>0.63360000000000005</v>
      </c>
      <c r="N1649" s="12">
        <v>3.1680000000000001</v>
      </c>
      <c r="O1649" s="12">
        <f>Table1[[#This Row],[Quantity]]*$N$1</f>
        <v>300</v>
      </c>
      <c r="P1649" s="12" t="str" cm="1">
        <f t="array" ref="P1649">_xlfn.IFS(Table1[[#This Row],[New_Sales]]&gt;=2000,"A",Table1[[#This Row],[New_Sales]]&gt;=1000,"B",Table1[[#This Row],[New_Sales]]&gt;=500,"C",Table1[[#This Row],[New_Sales]]&gt;=100,"D",Table1[[#This Row],[New_Sales]]&lt;100,"E")</f>
        <v>D</v>
      </c>
    </row>
    <row r="1650" spans="1:16">
      <c r="A1650" s="12">
        <v>1649</v>
      </c>
      <c r="B1650" s="12" t="s">
        <v>66</v>
      </c>
      <c r="C1650" s="12" t="s">
        <v>67</v>
      </c>
      <c r="D1650" s="12" t="s">
        <v>119</v>
      </c>
      <c r="E1650" s="12" t="s">
        <v>120</v>
      </c>
      <c r="F1650" s="12" t="s">
        <v>77</v>
      </c>
      <c r="G1650" s="12" t="str">
        <f>VLOOKUP(Table1[[#This Row],[Category]],Code!$C$2:$D$5,2,0)</f>
        <v>O-102</v>
      </c>
      <c r="H1650" s="12" t="s">
        <v>93</v>
      </c>
      <c r="I1650" s="12" t="s">
        <v>1207</v>
      </c>
      <c r="J1650" s="12">
        <v>6</v>
      </c>
      <c r="K1650" s="12">
        <v>0.7</v>
      </c>
      <c r="L1650" s="13">
        <v>-100.91999999999999</v>
      </c>
      <c r="M1650" s="12">
        <f>Table1[[#This Row],[Sales]]*Table1[[#This Row],[Discount]]</f>
        <v>84.772800000000018</v>
      </c>
      <c r="N1650" s="12">
        <v>121.10400000000003</v>
      </c>
      <c r="O1650" s="12">
        <f>Table1[[#This Row],[Quantity]]*$N$1</f>
        <v>900</v>
      </c>
      <c r="P1650" s="12" t="str" cm="1">
        <f t="array" ref="P1650">_xlfn.IFS(Table1[[#This Row],[New_Sales]]&gt;=2000,"A",Table1[[#This Row],[New_Sales]]&gt;=1000,"B",Table1[[#This Row],[New_Sales]]&gt;=500,"C",Table1[[#This Row],[New_Sales]]&gt;=100,"D",Table1[[#This Row],[New_Sales]]&lt;100,"E")</f>
        <v>C</v>
      </c>
    </row>
    <row r="1651" spans="1:16">
      <c r="A1651" s="12">
        <v>1650</v>
      </c>
      <c r="B1651" s="12" t="s">
        <v>66</v>
      </c>
      <c r="C1651" s="12" t="s">
        <v>67</v>
      </c>
      <c r="D1651" s="12" t="s">
        <v>119</v>
      </c>
      <c r="E1651" s="12" t="s">
        <v>120</v>
      </c>
      <c r="F1651" s="12" t="s">
        <v>90</v>
      </c>
      <c r="G1651" s="12" t="str">
        <f>VLOOKUP(Table1[[#This Row],[Category]],Code!$C$2:$D$5,2,0)</f>
        <v>T-103</v>
      </c>
      <c r="H1651" s="12" t="s">
        <v>91</v>
      </c>
      <c r="I1651" s="12" t="s">
        <v>1208</v>
      </c>
      <c r="J1651" s="12">
        <v>1</v>
      </c>
      <c r="K1651" s="12">
        <v>0.4</v>
      </c>
      <c r="L1651" s="13">
        <v>-9.178799999999999</v>
      </c>
      <c r="M1651" s="12">
        <f>Table1[[#This Row],[Sales]]*Table1[[#This Row],[Discount]]</f>
        <v>18.357600000000001</v>
      </c>
      <c r="N1651" s="12">
        <v>45.893999999999998</v>
      </c>
      <c r="O1651" s="12">
        <f>Table1[[#This Row],[Quantity]]*$N$1</f>
        <v>150</v>
      </c>
      <c r="P1651" s="12" t="str" cm="1">
        <f t="array" ref="P1651">_xlfn.IFS(Table1[[#This Row],[New_Sales]]&gt;=2000,"A",Table1[[#This Row],[New_Sales]]&gt;=1000,"B",Table1[[#This Row],[New_Sales]]&gt;=500,"C",Table1[[#This Row],[New_Sales]]&gt;=100,"D",Table1[[#This Row],[New_Sales]]&lt;100,"E")</f>
        <v>D</v>
      </c>
    </row>
    <row r="1652" spans="1:16">
      <c r="A1652" s="12">
        <v>1651</v>
      </c>
      <c r="B1652" s="12" t="s">
        <v>454</v>
      </c>
      <c r="C1652" s="12" t="s">
        <v>74</v>
      </c>
      <c r="D1652" s="12" t="s">
        <v>75</v>
      </c>
      <c r="E1652" s="12" t="s">
        <v>76</v>
      </c>
      <c r="F1652" s="12" t="s">
        <v>77</v>
      </c>
      <c r="G1652" s="12" t="str">
        <f>VLOOKUP(Table1[[#This Row],[Category]],Code!$C$2:$D$5,2,0)</f>
        <v>O-102</v>
      </c>
      <c r="H1652" s="12" t="s">
        <v>100</v>
      </c>
      <c r="I1652" s="12" t="s">
        <v>1209</v>
      </c>
      <c r="J1652" s="12">
        <v>2</v>
      </c>
      <c r="K1652" s="12">
        <v>0</v>
      </c>
      <c r="L1652" s="13">
        <v>53.860799999999998</v>
      </c>
      <c r="M1652" s="12">
        <f>Table1[[#This Row],[Sales]]*Table1[[#This Row],[Discount]]</f>
        <v>0</v>
      </c>
      <c r="N1652" s="12">
        <v>109.92</v>
      </c>
      <c r="O1652" s="12">
        <f>Table1[[#This Row],[Quantity]]*$N$1</f>
        <v>300</v>
      </c>
      <c r="P1652" s="12" t="str" cm="1">
        <f t="array" ref="P1652">_xlfn.IFS(Table1[[#This Row],[New_Sales]]&gt;=2000,"A",Table1[[#This Row],[New_Sales]]&gt;=1000,"B",Table1[[#This Row],[New_Sales]]&gt;=500,"C",Table1[[#This Row],[New_Sales]]&gt;=100,"D",Table1[[#This Row],[New_Sales]]&lt;100,"E")</f>
        <v>D</v>
      </c>
    </row>
    <row r="1653" spans="1:16">
      <c r="A1653" s="12">
        <v>1652</v>
      </c>
      <c r="B1653" s="12" t="s">
        <v>454</v>
      </c>
      <c r="C1653" s="12" t="s">
        <v>74</v>
      </c>
      <c r="D1653" s="12" t="s">
        <v>75</v>
      </c>
      <c r="E1653" s="12" t="s">
        <v>76</v>
      </c>
      <c r="F1653" s="12" t="s">
        <v>77</v>
      </c>
      <c r="G1653" s="12" t="str">
        <f>VLOOKUP(Table1[[#This Row],[Category]],Code!$C$2:$D$5,2,0)</f>
        <v>O-102</v>
      </c>
      <c r="H1653" s="12" t="s">
        <v>100</v>
      </c>
      <c r="I1653" s="12" t="s">
        <v>1210</v>
      </c>
      <c r="J1653" s="12">
        <v>2</v>
      </c>
      <c r="K1653" s="12">
        <v>0</v>
      </c>
      <c r="L1653" s="13">
        <v>6.4127999999999998</v>
      </c>
      <c r="M1653" s="12">
        <f>Table1[[#This Row],[Sales]]*Table1[[#This Row],[Discount]]</f>
        <v>0</v>
      </c>
      <c r="N1653" s="12">
        <v>13.36</v>
      </c>
      <c r="O1653" s="12">
        <f>Table1[[#This Row],[Quantity]]*$N$1</f>
        <v>300</v>
      </c>
      <c r="P1653" s="12" t="str" cm="1">
        <f t="array" ref="P1653">_xlfn.IFS(Table1[[#This Row],[New_Sales]]&gt;=2000,"A",Table1[[#This Row],[New_Sales]]&gt;=1000,"B",Table1[[#This Row],[New_Sales]]&gt;=500,"C",Table1[[#This Row],[New_Sales]]&gt;=100,"D",Table1[[#This Row],[New_Sales]]&lt;100,"E")</f>
        <v>D</v>
      </c>
    </row>
    <row r="1654" spans="1:16">
      <c r="A1654" s="12">
        <v>1653</v>
      </c>
      <c r="B1654" s="12" t="s">
        <v>134</v>
      </c>
      <c r="C1654" s="12" t="s">
        <v>67</v>
      </c>
      <c r="D1654" s="12" t="s">
        <v>102</v>
      </c>
      <c r="E1654" s="12" t="s">
        <v>76</v>
      </c>
      <c r="F1654" s="12" t="s">
        <v>77</v>
      </c>
      <c r="G1654" s="12" t="str">
        <f>VLOOKUP(Table1[[#This Row],[Category]],Code!$C$2:$D$5,2,0)</f>
        <v>O-102</v>
      </c>
      <c r="H1654" s="12" t="s">
        <v>84</v>
      </c>
      <c r="I1654" s="12" t="s">
        <v>199</v>
      </c>
      <c r="J1654" s="12">
        <v>6</v>
      </c>
      <c r="K1654" s="12">
        <v>0</v>
      </c>
      <c r="L1654" s="13">
        <v>45.813600000000001</v>
      </c>
      <c r="M1654" s="12">
        <f>Table1[[#This Row],[Sales]]*Table1[[#This Row],[Discount]]</f>
        <v>0</v>
      </c>
      <c r="N1654" s="12">
        <v>169.68</v>
      </c>
      <c r="O1654" s="12">
        <f>Table1[[#This Row],[Quantity]]*$N$1</f>
        <v>900</v>
      </c>
      <c r="P1654" s="12" t="str" cm="1">
        <f t="array" ref="P1654">_xlfn.IFS(Table1[[#This Row],[New_Sales]]&gt;=2000,"A",Table1[[#This Row],[New_Sales]]&gt;=1000,"B",Table1[[#This Row],[New_Sales]]&gt;=500,"C",Table1[[#This Row],[New_Sales]]&gt;=100,"D",Table1[[#This Row],[New_Sales]]&lt;100,"E")</f>
        <v>C</v>
      </c>
    </row>
    <row r="1655" spans="1:16">
      <c r="A1655" s="12">
        <v>1654</v>
      </c>
      <c r="B1655" s="12" t="s">
        <v>134</v>
      </c>
      <c r="C1655" s="12" t="s">
        <v>67</v>
      </c>
      <c r="D1655" s="12" t="s">
        <v>102</v>
      </c>
      <c r="E1655" s="12" t="s">
        <v>76</v>
      </c>
      <c r="F1655" s="12" t="s">
        <v>90</v>
      </c>
      <c r="G1655" s="12" t="str">
        <f>VLOOKUP(Table1[[#This Row],[Category]],Code!$C$2:$D$5,2,0)</f>
        <v>T-103</v>
      </c>
      <c r="H1655" s="12" t="s">
        <v>123</v>
      </c>
      <c r="I1655" s="12" t="s">
        <v>597</v>
      </c>
      <c r="J1655" s="12">
        <v>4</v>
      </c>
      <c r="K1655" s="12">
        <v>0</v>
      </c>
      <c r="L1655" s="13">
        <v>54.333200000000005</v>
      </c>
      <c r="M1655" s="12">
        <f>Table1[[#This Row],[Sales]]*Table1[[#This Row],[Discount]]</f>
        <v>0</v>
      </c>
      <c r="N1655" s="12">
        <v>132.52000000000001</v>
      </c>
      <c r="O1655" s="12">
        <f>Table1[[#This Row],[Quantity]]*$N$1</f>
        <v>600</v>
      </c>
      <c r="P1655" s="12" t="str" cm="1">
        <f t="array" ref="P1655">_xlfn.IFS(Table1[[#This Row],[New_Sales]]&gt;=2000,"A",Table1[[#This Row],[New_Sales]]&gt;=1000,"B",Table1[[#This Row],[New_Sales]]&gt;=500,"C",Table1[[#This Row],[New_Sales]]&gt;=100,"D",Table1[[#This Row],[New_Sales]]&lt;100,"E")</f>
        <v>C</v>
      </c>
    </row>
    <row r="1656" spans="1:16">
      <c r="A1656" s="12">
        <v>1655</v>
      </c>
      <c r="B1656" s="12" t="s">
        <v>134</v>
      </c>
      <c r="C1656" s="12" t="s">
        <v>67</v>
      </c>
      <c r="D1656" s="12" t="s">
        <v>102</v>
      </c>
      <c r="E1656" s="12" t="s">
        <v>76</v>
      </c>
      <c r="F1656" s="12" t="s">
        <v>77</v>
      </c>
      <c r="G1656" s="12" t="str">
        <f>VLOOKUP(Table1[[#This Row],[Category]],Code!$C$2:$D$5,2,0)</f>
        <v>O-102</v>
      </c>
      <c r="H1656" s="12" t="s">
        <v>159</v>
      </c>
      <c r="I1656" s="12" t="s">
        <v>1211</v>
      </c>
      <c r="J1656" s="12">
        <v>2</v>
      </c>
      <c r="K1656" s="12">
        <v>0</v>
      </c>
      <c r="L1656" s="13">
        <v>1.4207999999999998</v>
      </c>
      <c r="M1656" s="12">
        <f>Table1[[#This Row],[Sales]]*Table1[[#This Row],[Discount]]</f>
        <v>0</v>
      </c>
      <c r="N1656" s="12">
        <v>2.96</v>
      </c>
      <c r="O1656" s="12">
        <f>Table1[[#This Row],[Quantity]]*$N$1</f>
        <v>300</v>
      </c>
      <c r="P1656" s="12" t="str" cm="1">
        <f t="array" ref="P1656">_xlfn.IFS(Table1[[#This Row],[New_Sales]]&gt;=2000,"A",Table1[[#This Row],[New_Sales]]&gt;=1000,"B",Table1[[#This Row],[New_Sales]]&gt;=500,"C",Table1[[#This Row],[New_Sales]]&gt;=100,"D",Table1[[#This Row],[New_Sales]]&lt;100,"E")</f>
        <v>D</v>
      </c>
    </row>
    <row r="1657" spans="1:16">
      <c r="A1657" s="12">
        <v>1656</v>
      </c>
      <c r="B1657" s="12" t="s">
        <v>134</v>
      </c>
      <c r="C1657" s="12" t="s">
        <v>67</v>
      </c>
      <c r="D1657" s="12" t="s">
        <v>102</v>
      </c>
      <c r="E1657" s="12" t="s">
        <v>76</v>
      </c>
      <c r="F1657" s="12" t="s">
        <v>77</v>
      </c>
      <c r="G1657" s="12" t="str">
        <f>VLOOKUP(Table1[[#This Row],[Category]],Code!$C$2:$D$5,2,0)</f>
        <v>O-102</v>
      </c>
      <c r="H1657" s="12" t="s">
        <v>93</v>
      </c>
      <c r="I1657" s="12" t="s">
        <v>1212</v>
      </c>
      <c r="J1657" s="12">
        <v>2</v>
      </c>
      <c r="K1657" s="12">
        <v>0.2</v>
      </c>
      <c r="L1657" s="13">
        <v>2.9568000000000003</v>
      </c>
      <c r="M1657" s="12">
        <f>Table1[[#This Row],[Sales]]*Table1[[#This Row],[Discount]]</f>
        <v>1.6896000000000002</v>
      </c>
      <c r="N1657" s="12">
        <v>8.4480000000000004</v>
      </c>
      <c r="O1657" s="12">
        <f>Table1[[#This Row],[Quantity]]*$N$1</f>
        <v>300</v>
      </c>
      <c r="P1657" s="12" t="str" cm="1">
        <f t="array" ref="P1657">_xlfn.IFS(Table1[[#This Row],[New_Sales]]&gt;=2000,"A",Table1[[#This Row],[New_Sales]]&gt;=1000,"B",Table1[[#This Row],[New_Sales]]&gt;=500,"C",Table1[[#This Row],[New_Sales]]&gt;=100,"D",Table1[[#This Row],[New_Sales]]&lt;100,"E")</f>
        <v>D</v>
      </c>
    </row>
    <row r="1658" spans="1:16">
      <c r="A1658" s="12">
        <v>1657</v>
      </c>
      <c r="B1658" s="12" t="s">
        <v>134</v>
      </c>
      <c r="C1658" s="12" t="s">
        <v>67</v>
      </c>
      <c r="D1658" s="12" t="s">
        <v>102</v>
      </c>
      <c r="E1658" s="12" t="s">
        <v>76</v>
      </c>
      <c r="F1658" s="12" t="s">
        <v>77</v>
      </c>
      <c r="G1658" s="12" t="str">
        <f>VLOOKUP(Table1[[#This Row],[Category]],Code!$C$2:$D$5,2,0)</f>
        <v>O-102</v>
      </c>
      <c r="H1658" s="12" t="s">
        <v>84</v>
      </c>
      <c r="I1658" s="12" t="s">
        <v>1040</v>
      </c>
      <c r="J1658" s="12">
        <v>3</v>
      </c>
      <c r="K1658" s="12">
        <v>0</v>
      </c>
      <c r="L1658" s="13">
        <v>9.5940000000000012</v>
      </c>
      <c r="M1658" s="12">
        <f>Table1[[#This Row],[Sales]]*Table1[[#This Row],[Discount]]</f>
        <v>0</v>
      </c>
      <c r="N1658" s="12">
        <v>95.94</v>
      </c>
      <c r="O1658" s="12">
        <f>Table1[[#This Row],[Quantity]]*$N$1</f>
        <v>450</v>
      </c>
      <c r="P1658" s="12" t="str" cm="1">
        <f t="array" ref="P1658">_xlfn.IFS(Table1[[#This Row],[New_Sales]]&gt;=2000,"A",Table1[[#This Row],[New_Sales]]&gt;=1000,"B",Table1[[#This Row],[New_Sales]]&gt;=500,"C",Table1[[#This Row],[New_Sales]]&gt;=100,"D",Table1[[#This Row],[New_Sales]]&lt;100,"E")</f>
        <v>D</v>
      </c>
    </row>
    <row r="1659" spans="1:16">
      <c r="A1659" s="12">
        <v>1658</v>
      </c>
      <c r="B1659" s="12" t="s">
        <v>134</v>
      </c>
      <c r="C1659" s="12" t="s">
        <v>67</v>
      </c>
      <c r="D1659" s="12" t="s">
        <v>109</v>
      </c>
      <c r="E1659" s="12" t="s">
        <v>106</v>
      </c>
      <c r="F1659" s="12" t="s">
        <v>70</v>
      </c>
      <c r="G1659" s="12" t="str">
        <f>VLOOKUP(Table1[[#This Row],[Category]],Code!$C$2:$D$5,2,0)</f>
        <v>F-101</v>
      </c>
      <c r="H1659" s="12" t="s">
        <v>86</v>
      </c>
      <c r="I1659" s="12" t="s">
        <v>661</v>
      </c>
      <c r="J1659" s="12">
        <v>7</v>
      </c>
      <c r="K1659" s="12">
        <v>0</v>
      </c>
      <c r="L1659" s="13">
        <v>10.784899999999999</v>
      </c>
      <c r="M1659" s="12">
        <f>Table1[[#This Row],[Sales]]*Table1[[#This Row],[Discount]]</f>
        <v>0</v>
      </c>
      <c r="N1659" s="12">
        <v>34.79</v>
      </c>
      <c r="O1659" s="12">
        <f>Table1[[#This Row],[Quantity]]*$N$1</f>
        <v>1050</v>
      </c>
      <c r="P1659" s="12" t="str" cm="1">
        <f t="array" ref="P1659">_xlfn.IFS(Table1[[#This Row],[New_Sales]]&gt;=2000,"A",Table1[[#This Row],[New_Sales]]&gt;=1000,"B",Table1[[#This Row],[New_Sales]]&gt;=500,"C",Table1[[#This Row],[New_Sales]]&gt;=100,"D",Table1[[#This Row],[New_Sales]]&lt;100,"E")</f>
        <v>B</v>
      </c>
    </row>
    <row r="1660" spans="1:16">
      <c r="A1660" s="12">
        <v>1659</v>
      </c>
      <c r="B1660" s="12" t="s">
        <v>80</v>
      </c>
      <c r="C1660" s="12" t="s">
        <v>67</v>
      </c>
      <c r="D1660" s="12" t="s">
        <v>75</v>
      </c>
      <c r="E1660" s="12" t="s">
        <v>76</v>
      </c>
      <c r="F1660" s="12" t="s">
        <v>90</v>
      </c>
      <c r="G1660" s="12" t="str">
        <f>VLOOKUP(Table1[[#This Row],[Category]],Code!$C$2:$D$5,2,0)</f>
        <v>T-103</v>
      </c>
      <c r="H1660" s="12" t="s">
        <v>91</v>
      </c>
      <c r="I1660" s="12" t="s">
        <v>1213</v>
      </c>
      <c r="J1660" s="12">
        <v>3</v>
      </c>
      <c r="K1660" s="12">
        <v>0.2</v>
      </c>
      <c r="L1660" s="13">
        <v>10.048500000000004</v>
      </c>
      <c r="M1660" s="12">
        <f>Table1[[#This Row],[Sales]]*Table1[[#This Row],[Discount]]</f>
        <v>32.155200000000001</v>
      </c>
      <c r="N1660" s="12">
        <v>160.77600000000001</v>
      </c>
      <c r="O1660" s="12">
        <f>Table1[[#This Row],[Quantity]]*$N$1</f>
        <v>450</v>
      </c>
      <c r="P1660" s="12" t="str" cm="1">
        <f t="array" ref="P1660">_xlfn.IFS(Table1[[#This Row],[New_Sales]]&gt;=2000,"A",Table1[[#This Row],[New_Sales]]&gt;=1000,"B",Table1[[#This Row],[New_Sales]]&gt;=500,"C",Table1[[#This Row],[New_Sales]]&gt;=100,"D",Table1[[#This Row],[New_Sales]]&lt;100,"E")</f>
        <v>D</v>
      </c>
    </row>
    <row r="1661" spans="1:16">
      <c r="A1661" s="12">
        <v>1660</v>
      </c>
      <c r="B1661" s="12" t="s">
        <v>80</v>
      </c>
      <c r="C1661" s="12" t="s">
        <v>67</v>
      </c>
      <c r="D1661" s="12" t="s">
        <v>102</v>
      </c>
      <c r="E1661" s="12" t="s">
        <v>76</v>
      </c>
      <c r="F1661" s="12" t="s">
        <v>77</v>
      </c>
      <c r="G1661" s="12" t="str">
        <f>VLOOKUP(Table1[[#This Row],[Category]],Code!$C$2:$D$5,2,0)</f>
        <v>O-102</v>
      </c>
      <c r="H1661" s="12" t="s">
        <v>93</v>
      </c>
      <c r="I1661" s="12" t="s">
        <v>940</v>
      </c>
      <c r="J1661" s="12">
        <v>3</v>
      </c>
      <c r="K1661" s="12">
        <v>0.2</v>
      </c>
      <c r="L1661" s="13">
        <v>27.734999999999996</v>
      </c>
      <c r="M1661" s="12">
        <f>Table1[[#This Row],[Sales]]*Table1[[#This Row],[Discount]]</f>
        <v>17.750399999999999</v>
      </c>
      <c r="N1661" s="12">
        <v>88.751999999999995</v>
      </c>
      <c r="O1661" s="12">
        <f>Table1[[#This Row],[Quantity]]*$N$1</f>
        <v>450</v>
      </c>
      <c r="P1661" s="12" t="str" cm="1">
        <f t="array" ref="P1661">_xlfn.IFS(Table1[[#This Row],[New_Sales]]&gt;=2000,"A",Table1[[#This Row],[New_Sales]]&gt;=1000,"B",Table1[[#This Row],[New_Sales]]&gt;=500,"C",Table1[[#This Row],[New_Sales]]&gt;=100,"D",Table1[[#This Row],[New_Sales]]&lt;100,"E")</f>
        <v>D</v>
      </c>
    </row>
    <row r="1662" spans="1:16">
      <c r="A1662" s="12">
        <v>1661</v>
      </c>
      <c r="B1662" s="12" t="s">
        <v>80</v>
      </c>
      <c r="C1662" s="12" t="s">
        <v>67</v>
      </c>
      <c r="D1662" s="12" t="s">
        <v>102</v>
      </c>
      <c r="E1662" s="12" t="s">
        <v>76</v>
      </c>
      <c r="F1662" s="12" t="s">
        <v>77</v>
      </c>
      <c r="G1662" s="12" t="str">
        <f>VLOOKUP(Table1[[#This Row],[Category]],Code!$C$2:$D$5,2,0)</f>
        <v>O-102</v>
      </c>
      <c r="H1662" s="12" t="s">
        <v>93</v>
      </c>
      <c r="I1662" s="12" t="s">
        <v>975</v>
      </c>
      <c r="J1662" s="12">
        <v>2</v>
      </c>
      <c r="K1662" s="12">
        <v>0.2</v>
      </c>
      <c r="L1662" s="13">
        <v>5.2139999999999995</v>
      </c>
      <c r="M1662" s="12">
        <f>Table1[[#This Row],[Sales]]*Table1[[#This Row],[Discount]]</f>
        <v>2.7808000000000002</v>
      </c>
      <c r="N1662" s="12">
        <v>13.904</v>
      </c>
      <c r="O1662" s="12">
        <f>Table1[[#This Row],[Quantity]]*$N$1</f>
        <v>300</v>
      </c>
      <c r="P1662" s="12" t="str" cm="1">
        <f t="array" ref="P1662">_xlfn.IFS(Table1[[#This Row],[New_Sales]]&gt;=2000,"A",Table1[[#This Row],[New_Sales]]&gt;=1000,"B",Table1[[#This Row],[New_Sales]]&gt;=500,"C",Table1[[#This Row],[New_Sales]]&gt;=100,"D",Table1[[#This Row],[New_Sales]]&lt;100,"E")</f>
        <v>D</v>
      </c>
    </row>
    <row r="1663" spans="1:16">
      <c r="A1663" s="12">
        <v>1662</v>
      </c>
      <c r="B1663" s="12" t="s">
        <v>80</v>
      </c>
      <c r="C1663" s="12" t="s">
        <v>74</v>
      </c>
      <c r="D1663" s="12" t="s">
        <v>119</v>
      </c>
      <c r="E1663" s="12" t="s">
        <v>120</v>
      </c>
      <c r="F1663" s="12" t="s">
        <v>90</v>
      </c>
      <c r="G1663" s="12" t="str">
        <f>VLOOKUP(Table1[[#This Row],[Category]],Code!$C$2:$D$5,2,0)</f>
        <v>T-103</v>
      </c>
      <c r="H1663" s="12" t="s">
        <v>91</v>
      </c>
      <c r="I1663" s="12" t="s">
        <v>1074</v>
      </c>
      <c r="J1663" s="12">
        <v>5</v>
      </c>
      <c r="K1663" s="12">
        <v>0.4</v>
      </c>
      <c r="L1663" s="13">
        <v>-158.10199999999998</v>
      </c>
      <c r="M1663" s="12">
        <f>Table1[[#This Row],[Sales]]*Table1[[#This Row],[Discount]]</f>
        <v>271.03199999999998</v>
      </c>
      <c r="N1663" s="12">
        <v>677.57999999999993</v>
      </c>
      <c r="O1663" s="12">
        <f>Table1[[#This Row],[Quantity]]*$N$1</f>
        <v>750</v>
      </c>
      <c r="P1663" s="12" t="str" cm="1">
        <f t="array" ref="P1663">_xlfn.IFS(Table1[[#This Row],[New_Sales]]&gt;=2000,"A",Table1[[#This Row],[New_Sales]]&gt;=1000,"B",Table1[[#This Row],[New_Sales]]&gt;=500,"C",Table1[[#This Row],[New_Sales]]&gt;=100,"D",Table1[[#This Row],[New_Sales]]&lt;100,"E")</f>
        <v>C</v>
      </c>
    </row>
    <row r="1664" spans="1:16">
      <c r="A1664" s="12">
        <v>1663</v>
      </c>
      <c r="B1664" s="12" t="s">
        <v>80</v>
      </c>
      <c r="C1664" s="12" t="s">
        <v>74</v>
      </c>
      <c r="D1664" s="12" t="s">
        <v>119</v>
      </c>
      <c r="E1664" s="12" t="s">
        <v>120</v>
      </c>
      <c r="F1664" s="12" t="s">
        <v>77</v>
      </c>
      <c r="G1664" s="12" t="str">
        <f>VLOOKUP(Table1[[#This Row],[Category]],Code!$C$2:$D$5,2,0)</f>
        <v>O-102</v>
      </c>
      <c r="H1664" s="12" t="s">
        <v>93</v>
      </c>
      <c r="I1664" s="12" t="s">
        <v>1214</v>
      </c>
      <c r="J1664" s="12">
        <v>3</v>
      </c>
      <c r="K1664" s="12">
        <v>0.7</v>
      </c>
      <c r="L1664" s="13">
        <v>-9.2639999999999993</v>
      </c>
      <c r="M1664" s="12">
        <f>Table1[[#This Row],[Sales]]*Table1[[#This Row],[Discount]]</f>
        <v>9.7271999999999998</v>
      </c>
      <c r="N1664" s="12">
        <v>13.896000000000001</v>
      </c>
      <c r="O1664" s="12">
        <f>Table1[[#This Row],[Quantity]]*$N$1</f>
        <v>450</v>
      </c>
      <c r="P1664" s="12" t="str" cm="1">
        <f t="array" ref="P1664">_xlfn.IFS(Table1[[#This Row],[New_Sales]]&gt;=2000,"A",Table1[[#This Row],[New_Sales]]&gt;=1000,"B",Table1[[#This Row],[New_Sales]]&gt;=500,"C",Table1[[#This Row],[New_Sales]]&gt;=100,"D",Table1[[#This Row],[New_Sales]]&lt;100,"E")</f>
        <v>D</v>
      </c>
    </row>
    <row r="1665" spans="1:16">
      <c r="A1665" s="12">
        <v>1664</v>
      </c>
      <c r="B1665" s="12" t="s">
        <v>66</v>
      </c>
      <c r="C1665" s="12" t="s">
        <v>67</v>
      </c>
      <c r="D1665" s="12" t="s">
        <v>105</v>
      </c>
      <c r="E1665" s="12" t="s">
        <v>106</v>
      </c>
      <c r="F1665" s="12" t="s">
        <v>77</v>
      </c>
      <c r="G1665" s="12" t="str">
        <f>VLOOKUP(Table1[[#This Row],[Category]],Code!$C$2:$D$5,2,0)</f>
        <v>O-102</v>
      </c>
      <c r="H1665" s="12" t="s">
        <v>84</v>
      </c>
      <c r="I1665" s="12" t="s">
        <v>605</v>
      </c>
      <c r="J1665" s="12">
        <v>5</v>
      </c>
      <c r="K1665" s="12">
        <v>0.2</v>
      </c>
      <c r="L1665" s="13">
        <v>3.6679999999999993</v>
      </c>
      <c r="M1665" s="12">
        <f>Table1[[#This Row],[Sales]]*Table1[[#This Row],[Discount]]</f>
        <v>8.3840000000000003</v>
      </c>
      <c r="N1665" s="12">
        <v>41.92</v>
      </c>
      <c r="O1665" s="12">
        <f>Table1[[#This Row],[Quantity]]*$N$1</f>
        <v>750</v>
      </c>
      <c r="P1665" s="12" t="str" cm="1">
        <f t="array" ref="P1665">_xlfn.IFS(Table1[[#This Row],[New_Sales]]&gt;=2000,"A",Table1[[#This Row],[New_Sales]]&gt;=1000,"B",Table1[[#This Row],[New_Sales]]&gt;=500,"C",Table1[[#This Row],[New_Sales]]&gt;=100,"D",Table1[[#This Row],[New_Sales]]&lt;100,"E")</f>
        <v>C</v>
      </c>
    </row>
    <row r="1666" spans="1:16">
      <c r="A1666" s="12">
        <v>1665</v>
      </c>
      <c r="B1666" s="12" t="s">
        <v>66</v>
      </c>
      <c r="C1666" s="12" t="s">
        <v>67</v>
      </c>
      <c r="D1666" s="12" t="s">
        <v>105</v>
      </c>
      <c r="E1666" s="12" t="s">
        <v>106</v>
      </c>
      <c r="F1666" s="12" t="s">
        <v>90</v>
      </c>
      <c r="G1666" s="12" t="str">
        <f>VLOOKUP(Table1[[#This Row],[Category]],Code!$C$2:$D$5,2,0)</f>
        <v>T-103</v>
      </c>
      <c r="H1666" s="12" t="s">
        <v>123</v>
      </c>
      <c r="I1666" s="12" t="s">
        <v>830</v>
      </c>
      <c r="J1666" s="12">
        <v>3</v>
      </c>
      <c r="K1666" s="12">
        <v>0.2</v>
      </c>
      <c r="L1666" s="13">
        <v>-7.4394000000000347</v>
      </c>
      <c r="M1666" s="12">
        <f>Table1[[#This Row],[Sales]]*Table1[[#This Row],[Discount]]</f>
        <v>59.515200000000007</v>
      </c>
      <c r="N1666" s="12">
        <v>297.57600000000002</v>
      </c>
      <c r="O1666" s="12">
        <f>Table1[[#This Row],[Quantity]]*$N$1</f>
        <v>450</v>
      </c>
      <c r="P1666" s="12" t="str" cm="1">
        <f t="array" ref="P1666">_xlfn.IFS(Table1[[#This Row],[New_Sales]]&gt;=2000,"A",Table1[[#This Row],[New_Sales]]&gt;=1000,"B",Table1[[#This Row],[New_Sales]]&gt;=500,"C",Table1[[#This Row],[New_Sales]]&gt;=100,"D",Table1[[#This Row],[New_Sales]]&lt;100,"E")</f>
        <v>D</v>
      </c>
    </row>
    <row r="1667" spans="1:16">
      <c r="A1667" s="12">
        <v>1666</v>
      </c>
      <c r="B1667" s="12" t="s">
        <v>66</v>
      </c>
      <c r="C1667" s="12" t="s">
        <v>67</v>
      </c>
      <c r="D1667" s="12" t="s">
        <v>105</v>
      </c>
      <c r="E1667" s="12" t="s">
        <v>106</v>
      </c>
      <c r="F1667" s="12" t="s">
        <v>77</v>
      </c>
      <c r="G1667" s="12" t="str">
        <f>VLOOKUP(Table1[[#This Row],[Category]],Code!$C$2:$D$5,2,0)</f>
        <v>O-102</v>
      </c>
      <c r="H1667" s="12" t="s">
        <v>159</v>
      </c>
      <c r="I1667" s="12" t="s">
        <v>1215</v>
      </c>
      <c r="J1667" s="12">
        <v>3</v>
      </c>
      <c r="K1667" s="12">
        <v>0.2</v>
      </c>
      <c r="L1667" s="13">
        <v>0.86879999999999979</v>
      </c>
      <c r="M1667" s="12">
        <f>Table1[[#This Row],[Sales]]*Table1[[#This Row],[Discount]]</f>
        <v>0.86880000000000013</v>
      </c>
      <c r="N1667" s="12">
        <v>4.3440000000000003</v>
      </c>
      <c r="O1667" s="12">
        <f>Table1[[#This Row],[Quantity]]*$N$1</f>
        <v>450</v>
      </c>
      <c r="P1667" s="12" t="str" cm="1">
        <f t="array" ref="P1667">_xlfn.IFS(Table1[[#This Row],[New_Sales]]&gt;=2000,"A",Table1[[#This Row],[New_Sales]]&gt;=1000,"B",Table1[[#This Row],[New_Sales]]&gt;=500,"C",Table1[[#This Row],[New_Sales]]&gt;=100,"D",Table1[[#This Row],[New_Sales]]&lt;100,"E")</f>
        <v>D</v>
      </c>
    </row>
    <row r="1668" spans="1:16">
      <c r="A1668" s="12">
        <v>1667</v>
      </c>
      <c r="B1668" s="12" t="s">
        <v>66</v>
      </c>
      <c r="C1668" s="12" t="s">
        <v>67</v>
      </c>
      <c r="D1668" s="12" t="s">
        <v>105</v>
      </c>
      <c r="E1668" s="12" t="s">
        <v>106</v>
      </c>
      <c r="F1668" s="12" t="s">
        <v>90</v>
      </c>
      <c r="G1668" s="12" t="str">
        <f>VLOOKUP(Table1[[#This Row],[Category]],Code!$C$2:$D$5,2,0)</f>
        <v>T-103</v>
      </c>
      <c r="H1668" s="12" t="s">
        <v>123</v>
      </c>
      <c r="I1668" s="12" t="s">
        <v>1216</v>
      </c>
      <c r="J1668" s="12">
        <v>2</v>
      </c>
      <c r="K1668" s="12">
        <v>0.2</v>
      </c>
      <c r="L1668" s="13">
        <v>-2.374800000000004</v>
      </c>
      <c r="M1668" s="12">
        <f>Table1[[#This Row],[Sales]]*Table1[[#This Row],[Discount]]</f>
        <v>18.9984</v>
      </c>
      <c r="N1668" s="12">
        <v>94.992000000000004</v>
      </c>
      <c r="O1668" s="12">
        <f>Table1[[#This Row],[Quantity]]*$N$1</f>
        <v>300</v>
      </c>
      <c r="P1668" s="12" t="str" cm="1">
        <f t="array" ref="P1668">_xlfn.IFS(Table1[[#This Row],[New_Sales]]&gt;=2000,"A",Table1[[#This Row],[New_Sales]]&gt;=1000,"B",Table1[[#This Row],[New_Sales]]&gt;=500,"C",Table1[[#This Row],[New_Sales]]&gt;=100,"D",Table1[[#This Row],[New_Sales]]&lt;100,"E")</f>
        <v>D</v>
      </c>
    </row>
    <row r="1669" spans="1:16">
      <c r="A1669" s="12">
        <v>1668</v>
      </c>
      <c r="B1669" s="12" t="s">
        <v>66</v>
      </c>
      <c r="C1669" s="12" t="s">
        <v>67</v>
      </c>
      <c r="D1669" s="12" t="s">
        <v>105</v>
      </c>
      <c r="E1669" s="12" t="s">
        <v>106</v>
      </c>
      <c r="F1669" s="12" t="s">
        <v>77</v>
      </c>
      <c r="G1669" s="12" t="str">
        <f>VLOOKUP(Table1[[#This Row],[Category]],Code!$C$2:$D$5,2,0)</f>
        <v>O-102</v>
      </c>
      <c r="H1669" s="12" t="s">
        <v>100</v>
      </c>
      <c r="I1669" s="12" t="s">
        <v>1217</v>
      </c>
      <c r="J1669" s="12">
        <v>3</v>
      </c>
      <c r="K1669" s="12">
        <v>0.2</v>
      </c>
      <c r="L1669" s="13">
        <v>23.234999999999992</v>
      </c>
      <c r="M1669" s="12">
        <f>Table1[[#This Row],[Sales]]*Table1[[#This Row],[Discount]]</f>
        <v>14.870400000000002</v>
      </c>
      <c r="N1669" s="12">
        <v>74.352000000000004</v>
      </c>
      <c r="O1669" s="12">
        <f>Table1[[#This Row],[Quantity]]*$N$1</f>
        <v>450</v>
      </c>
      <c r="P1669" s="12" t="str" cm="1">
        <f t="array" ref="P1669">_xlfn.IFS(Table1[[#This Row],[New_Sales]]&gt;=2000,"A",Table1[[#This Row],[New_Sales]]&gt;=1000,"B",Table1[[#This Row],[New_Sales]]&gt;=500,"C",Table1[[#This Row],[New_Sales]]&gt;=100,"D",Table1[[#This Row],[New_Sales]]&lt;100,"E")</f>
        <v>D</v>
      </c>
    </row>
    <row r="1670" spans="1:16">
      <c r="A1670" s="12">
        <v>1669</v>
      </c>
      <c r="B1670" s="12" t="s">
        <v>66</v>
      </c>
      <c r="C1670" s="12" t="s">
        <v>67</v>
      </c>
      <c r="D1670" s="12" t="s">
        <v>105</v>
      </c>
      <c r="E1670" s="12" t="s">
        <v>106</v>
      </c>
      <c r="F1670" s="12" t="s">
        <v>77</v>
      </c>
      <c r="G1670" s="12" t="str">
        <f>VLOOKUP(Table1[[#This Row],[Category]],Code!$C$2:$D$5,2,0)</f>
        <v>O-102</v>
      </c>
      <c r="H1670" s="12" t="s">
        <v>88</v>
      </c>
      <c r="I1670" s="12" t="s">
        <v>762</v>
      </c>
      <c r="J1670" s="12">
        <v>3</v>
      </c>
      <c r="K1670" s="12">
        <v>0.2</v>
      </c>
      <c r="L1670" s="13">
        <v>1.5794999999999986</v>
      </c>
      <c r="M1670" s="12">
        <f>Table1[[#This Row],[Sales]]*Table1[[#This Row],[Discount]]</f>
        <v>2.8079999999999998</v>
      </c>
      <c r="N1670" s="12">
        <v>14.04</v>
      </c>
      <c r="O1670" s="12">
        <f>Table1[[#This Row],[Quantity]]*$N$1</f>
        <v>450</v>
      </c>
      <c r="P1670" s="12" t="str" cm="1">
        <f t="array" ref="P1670">_xlfn.IFS(Table1[[#This Row],[New_Sales]]&gt;=2000,"A",Table1[[#This Row],[New_Sales]]&gt;=1000,"B",Table1[[#This Row],[New_Sales]]&gt;=500,"C",Table1[[#This Row],[New_Sales]]&gt;=100,"D",Table1[[#This Row],[New_Sales]]&lt;100,"E")</f>
        <v>D</v>
      </c>
    </row>
    <row r="1671" spans="1:16">
      <c r="A1671" s="12">
        <v>1670</v>
      </c>
      <c r="B1671" s="12" t="s">
        <v>80</v>
      </c>
      <c r="C1671" s="12" t="s">
        <v>67</v>
      </c>
      <c r="D1671" s="12" t="s">
        <v>158</v>
      </c>
      <c r="E1671" s="12" t="s">
        <v>120</v>
      </c>
      <c r="F1671" s="12" t="s">
        <v>70</v>
      </c>
      <c r="G1671" s="12" t="str">
        <f>VLOOKUP(Table1[[#This Row],[Category]],Code!$C$2:$D$5,2,0)</f>
        <v>F-101</v>
      </c>
      <c r="H1671" s="12" t="s">
        <v>82</v>
      </c>
      <c r="I1671" s="12" t="s">
        <v>543</v>
      </c>
      <c r="J1671" s="12">
        <v>4</v>
      </c>
      <c r="K1671" s="12">
        <v>0.4</v>
      </c>
      <c r="L1671" s="13">
        <v>-373.3048</v>
      </c>
      <c r="M1671" s="12">
        <f>Table1[[#This Row],[Sales]]*Table1[[#This Row],[Discount]]</f>
        <v>407.24160000000001</v>
      </c>
      <c r="N1671" s="12">
        <v>1018.1039999999999</v>
      </c>
      <c r="O1671" s="12">
        <f>Table1[[#This Row],[Quantity]]*$N$1</f>
        <v>600</v>
      </c>
      <c r="P1671" s="12" t="str" cm="1">
        <f t="array" ref="P1671">_xlfn.IFS(Table1[[#This Row],[New_Sales]]&gt;=2000,"A",Table1[[#This Row],[New_Sales]]&gt;=1000,"B",Table1[[#This Row],[New_Sales]]&gt;=500,"C",Table1[[#This Row],[New_Sales]]&gt;=100,"D",Table1[[#This Row],[New_Sales]]&lt;100,"E")</f>
        <v>C</v>
      </c>
    </row>
    <row r="1672" spans="1:16">
      <c r="A1672" s="12">
        <v>1671</v>
      </c>
      <c r="B1672" s="12" t="s">
        <v>80</v>
      </c>
      <c r="C1672" s="12" t="s">
        <v>67</v>
      </c>
      <c r="D1672" s="12" t="s">
        <v>105</v>
      </c>
      <c r="E1672" s="12" t="s">
        <v>106</v>
      </c>
      <c r="F1672" s="12" t="s">
        <v>90</v>
      </c>
      <c r="G1672" s="12" t="str">
        <f>VLOOKUP(Table1[[#This Row],[Category]],Code!$C$2:$D$5,2,0)</f>
        <v>T-103</v>
      </c>
      <c r="H1672" s="12" t="s">
        <v>91</v>
      </c>
      <c r="I1672" s="12" t="s">
        <v>1218</v>
      </c>
      <c r="J1672" s="12">
        <v>3</v>
      </c>
      <c r="K1672" s="12">
        <v>0.2</v>
      </c>
      <c r="L1672" s="13">
        <v>5.2125000000000004</v>
      </c>
      <c r="M1672" s="12">
        <f>Table1[[#This Row],[Sales]]*Table1[[#This Row],[Discount]]</f>
        <v>3.3360000000000003</v>
      </c>
      <c r="N1672" s="12">
        <v>16.68</v>
      </c>
      <c r="O1672" s="12">
        <f>Table1[[#This Row],[Quantity]]*$N$1</f>
        <v>450</v>
      </c>
      <c r="P1672" s="12" t="str" cm="1">
        <f t="array" ref="P1672">_xlfn.IFS(Table1[[#This Row],[New_Sales]]&gt;=2000,"A",Table1[[#This Row],[New_Sales]]&gt;=1000,"B",Table1[[#This Row],[New_Sales]]&gt;=500,"C",Table1[[#This Row],[New_Sales]]&gt;=100,"D",Table1[[#This Row],[New_Sales]]&lt;100,"E")</f>
        <v>D</v>
      </c>
    </row>
    <row r="1673" spans="1:16">
      <c r="A1673" s="12">
        <v>1672</v>
      </c>
      <c r="B1673" s="12" t="s">
        <v>134</v>
      </c>
      <c r="C1673" s="12" t="s">
        <v>74</v>
      </c>
      <c r="D1673" s="12" t="s">
        <v>480</v>
      </c>
      <c r="E1673" s="12" t="s">
        <v>76</v>
      </c>
      <c r="F1673" s="12" t="s">
        <v>90</v>
      </c>
      <c r="G1673" s="12" t="str">
        <f>VLOOKUP(Table1[[#This Row],[Category]],Code!$C$2:$D$5,2,0)</f>
        <v>T-103</v>
      </c>
      <c r="H1673" s="12" t="s">
        <v>123</v>
      </c>
      <c r="I1673" s="12" t="s">
        <v>958</v>
      </c>
      <c r="J1673" s="12">
        <v>2</v>
      </c>
      <c r="K1673" s="12">
        <v>0</v>
      </c>
      <c r="L1673" s="13">
        <v>19.331399999999995</v>
      </c>
      <c r="M1673" s="12">
        <f>Table1[[#This Row],[Sales]]*Table1[[#This Row],[Discount]]</f>
        <v>0</v>
      </c>
      <c r="N1673" s="12">
        <v>58.58</v>
      </c>
      <c r="O1673" s="12">
        <f>Table1[[#This Row],[Quantity]]*$N$1</f>
        <v>300</v>
      </c>
      <c r="P1673" s="12" t="str" cm="1">
        <f t="array" ref="P1673">_xlfn.IFS(Table1[[#This Row],[New_Sales]]&gt;=2000,"A",Table1[[#This Row],[New_Sales]]&gt;=1000,"B",Table1[[#This Row],[New_Sales]]&gt;=500,"C",Table1[[#This Row],[New_Sales]]&gt;=100,"D",Table1[[#This Row],[New_Sales]]&lt;100,"E")</f>
        <v>D</v>
      </c>
    </row>
    <row r="1674" spans="1:16">
      <c r="A1674" s="12">
        <v>1673</v>
      </c>
      <c r="B1674" s="12" t="s">
        <v>80</v>
      </c>
      <c r="C1674" s="12" t="s">
        <v>67</v>
      </c>
      <c r="D1674" s="12" t="s">
        <v>105</v>
      </c>
      <c r="E1674" s="12" t="s">
        <v>106</v>
      </c>
      <c r="F1674" s="12" t="s">
        <v>90</v>
      </c>
      <c r="G1674" s="12" t="str">
        <f>VLOOKUP(Table1[[#This Row],[Category]],Code!$C$2:$D$5,2,0)</f>
        <v>T-103</v>
      </c>
      <c r="H1674" s="12" t="s">
        <v>91</v>
      </c>
      <c r="I1674" s="12" t="s">
        <v>175</v>
      </c>
      <c r="J1674" s="12">
        <v>4</v>
      </c>
      <c r="K1674" s="12">
        <v>0.2</v>
      </c>
      <c r="L1674" s="13">
        <v>62.988</v>
      </c>
      <c r="M1674" s="12">
        <f>Table1[[#This Row],[Sales]]*Table1[[#This Row],[Discount]]</f>
        <v>33.593600000000002</v>
      </c>
      <c r="N1674" s="12">
        <v>167.96800000000002</v>
      </c>
      <c r="O1674" s="12">
        <f>Table1[[#This Row],[Quantity]]*$N$1</f>
        <v>600</v>
      </c>
      <c r="P1674" s="12" t="str" cm="1">
        <f t="array" ref="P1674">_xlfn.IFS(Table1[[#This Row],[New_Sales]]&gt;=2000,"A",Table1[[#This Row],[New_Sales]]&gt;=1000,"B",Table1[[#This Row],[New_Sales]]&gt;=500,"C",Table1[[#This Row],[New_Sales]]&gt;=100,"D",Table1[[#This Row],[New_Sales]]&lt;100,"E")</f>
        <v>C</v>
      </c>
    </row>
    <row r="1675" spans="1:16">
      <c r="A1675" s="12">
        <v>1674</v>
      </c>
      <c r="B1675" s="12" t="s">
        <v>134</v>
      </c>
      <c r="C1675" s="12" t="s">
        <v>67</v>
      </c>
      <c r="D1675" s="12" t="s">
        <v>176</v>
      </c>
      <c r="E1675" s="12" t="s">
        <v>69</v>
      </c>
      <c r="F1675" s="12" t="s">
        <v>77</v>
      </c>
      <c r="G1675" s="12" t="str">
        <f>VLOOKUP(Table1[[#This Row],[Category]],Code!$C$2:$D$5,2,0)</f>
        <v>O-102</v>
      </c>
      <c r="H1675" s="12" t="s">
        <v>78</v>
      </c>
      <c r="I1675" s="12" t="s">
        <v>642</v>
      </c>
      <c r="J1675" s="12">
        <v>2</v>
      </c>
      <c r="K1675" s="12">
        <v>0</v>
      </c>
      <c r="L1675" s="13">
        <v>96.343800000000002</v>
      </c>
      <c r="M1675" s="12">
        <f>Table1[[#This Row],[Sales]]*Table1[[#This Row],[Discount]]</f>
        <v>0</v>
      </c>
      <c r="N1675" s="12">
        <v>196.62</v>
      </c>
      <c r="O1675" s="12">
        <f>Table1[[#This Row],[Quantity]]*$N$1</f>
        <v>300</v>
      </c>
      <c r="P1675" s="12" t="str" cm="1">
        <f t="array" ref="P1675">_xlfn.IFS(Table1[[#This Row],[New_Sales]]&gt;=2000,"A",Table1[[#This Row],[New_Sales]]&gt;=1000,"B",Table1[[#This Row],[New_Sales]]&gt;=500,"C",Table1[[#This Row],[New_Sales]]&gt;=100,"D",Table1[[#This Row],[New_Sales]]&lt;100,"E")</f>
        <v>D</v>
      </c>
    </row>
    <row r="1676" spans="1:16">
      <c r="A1676" s="12">
        <v>1675</v>
      </c>
      <c r="B1676" s="12" t="s">
        <v>80</v>
      </c>
      <c r="C1676" s="12" t="s">
        <v>74</v>
      </c>
      <c r="D1676" s="12" t="s">
        <v>105</v>
      </c>
      <c r="E1676" s="12" t="s">
        <v>106</v>
      </c>
      <c r="F1676" s="12" t="s">
        <v>70</v>
      </c>
      <c r="G1676" s="12" t="str">
        <f>VLOOKUP(Table1[[#This Row],[Category]],Code!$C$2:$D$5,2,0)</f>
        <v>F-101</v>
      </c>
      <c r="H1676" s="12" t="s">
        <v>86</v>
      </c>
      <c r="I1676" s="12" t="s">
        <v>1034</v>
      </c>
      <c r="J1676" s="12">
        <v>2</v>
      </c>
      <c r="K1676" s="12">
        <v>0.6</v>
      </c>
      <c r="L1676" s="13">
        <v>-10.419600000000003</v>
      </c>
      <c r="M1676" s="12">
        <f>Table1[[#This Row],[Sales]]*Table1[[#This Row],[Discount]]</f>
        <v>13.161600000000002</v>
      </c>
      <c r="N1676" s="12">
        <v>21.936000000000003</v>
      </c>
      <c r="O1676" s="12">
        <f>Table1[[#This Row],[Quantity]]*$N$1</f>
        <v>300</v>
      </c>
      <c r="P1676" s="12" t="str" cm="1">
        <f t="array" ref="P1676">_xlfn.IFS(Table1[[#This Row],[New_Sales]]&gt;=2000,"A",Table1[[#This Row],[New_Sales]]&gt;=1000,"B",Table1[[#This Row],[New_Sales]]&gt;=500,"C",Table1[[#This Row],[New_Sales]]&gt;=100,"D",Table1[[#This Row],[New_Sales]]&lt;100,"E")</f>
        <v>D</v>
      </c>
    </row>
    <row r="1677" spans="1:16">
      <c r="A1677" s="12">
        <v>1676</v>
      </c>
      <c r="B1677" s="12" t="s">
        <v>80</v>
      </c>
      <c r="C1677" s="12" t="s">
        <v>74</v>
      </c>
      <c r="D1677" s="12" t="s">
        <v>105</v>
      </c>
      <c r="E1677" s="12" t="s">
        <v>106</v>
      </c>
      <c r="F1677" s="12" t="s">
        <v>77</v>
      </c>
      <c r="G1677" s="12" t="str">
        <f>VLOOKUP(Table1[[#This Row],[Category]],Code!$C$2:$D$5,2,0)</f>
        <v>O-102</v>
      </c>
      <c r="H1677" s="12" t="s">
        <v>93</v>
      </c>
      <c r="I1677" s="12" t="s">
        <v>1171</v>
      </c>
      <c r="J1677" s="12">
        <v>3</v>
      </c>
      <c r="K1677" s="12">
        <v>0.8</v>
      </c>
      <c r="L1677" s="13">
        <v>-10.211400000000005</v>
      </c>
      <c r="M1677" s="12">
        <f>Table1[[#This Row],[Sales]]*Table1[[#This Row],[Discount]]</f>
        <v>5.2703999999999995</v>
      </c>
      <c r="N1677" s="12">
        <v>6.5879999999999992</v>
      </c>
      <c r="O1677" s="12">
        <f>Table1[[#This Row],[Quantity]]*$N$1</f>
        <v>450</v>
      </c>
      <c r="P1677" s="12" t="str" cm="1">
        <f t="array" ref="P1677">_xlfn.IFS(Table1[[#This Row],[New_Sales]]&gt;=2000,"A",Table1[[#This Row],[New_Sales]]&gt;=1000,"B",Table1[[#This Row],[New_Sales]]&gt;=500,"C",Table1[[#This Row],[New_Sales]]&gt;=100,"D",Table1[[#This Row],[New_Sales]]&lt;100,"E")</f>
        <v>D</v>
      </c>
    </row>
    <row r="1678" spans="1:16">
      <c r="A1678" s="12">
        <v>1677</v>
      </c>
      <c r="B1678" s="12" t="s">
        <v>80</v>
      </c>
      <c r="C1678" s="12" t="s">
        <v>67</v>
      </c>
      <c r="D1678" s="12" t="s">
        <v>75</v>
      </c>
      <c r="E1678" s="12" t="s">
        <v>76</v>
      </c>
      <c r="F1678" s="12" t="s">
        <v>77</v>
      </c>
      <c r="G1678" s="12" t="str">
        <f>VLOOKUP(Table1[[#This Row],[Category]],Code!$C$2:$D$5,2,0)</f>
        <v>O-102</v>
      </c>
      <c r="H1678" s="12" t="s">
        <v>84</v>
      </c>
      <c r="I1678" s="12" t="s">
        <v>162</v>
      </c>
      <c r="J1678" s="12">
        <v>3</v>
      </c>
      <c r="K1678" s="12">
        <v>0</v>
      </c>
      <c r="L1678" s="13">
        <v>26.069999999999993</v>
      </c>
      <c r="M1678" s="12">
        <f>Table1[[#This Row],[Sales]]*Table1[[#This Row],[Discount]]</f>
        <v>0</v>
      </c>
      <c r="N1678" s="12">
        <v>104.28</v>
      </c>
      <c r="O1678" s="12">
        <f>Table1[[#This Row],[Quantity]]*$N$1</f>
        <v>450</v>
      </c>
      <c r="P1678" s="12" t="str" cm="1">
        <f t="array" ref="P1678">_xlfn.IFS(Table1[[#This Row],[New_Sales]]&gt;=2000,"A",Table1[[#This Row],[New_Sales]]&gt;=1000,"B",Table1[[#This Row],[New_Sales]]&gt;=500,"C",Table1[[#This Row],[New_Sales]]&gt;=100,"D",Table1[[#This Row],[New_Sales]]&lt;100,"E")</f>
        <v>D</v>
      </c>
    </row>
    <row r="1679" spans="1:16">
      <c r="A1679" s="12">
        <v>1678</v>
      </c>
      <c r="B1679" s="12" t="s">
        <v>80</v>
      </c>
      <c r="C1679" s="12" t="s">
        <v>67</v>
      </c>
      <c r="D1679" s="12" t="s">
        <v>75</v>
      </c>
      <c r="E1679" s="12" t="s">
        <v>76</v>
      </c>
      <c r="F1679" s="12" t="s">
        <v>77</v>
      </c>
      <c r="G1679" s="12" t="str">
        <f>VLOOKUP(Table1[[#This Row],[Category]],Code!$C$2:$D$5,2,0)</f>
        <v>O-102</v>
      </c>
      <c r="H1679" s="12" t="s">
        <v>100</v>
      </c>
      <c r="I1679" s="12" t="s">
        <v>213</v>
      </c>
      <c r="J1679" s="12">
        <v>3</v>
      </c>
      <c r="K1679" s="12">
        <v>0</v>
      </c>
      <c r="L1679" s="13">
        <v>8.7906000000000013</v>
      </c>
      <c r="M1679" s="12">
        <f>Table1[[#This Row],[Sales]]*Table1[[#This Row],[Discount]]</f>
        <v>0</v>
      </c>
      <c r="N1679" s="12">
        <v>17.940000000000001</v>
      </c>
      <c r="O1679" s="12">
        <f>Table1[[#This Row],[Quantity]]*$N$1</f>
        <v>450</v>
      </c>
      <c r="P1679" s="12" t="str" cm="1">
        <f t="array" ref="P1679">_xlfn.IFS(Table1[[#This Row],[New_Sales]]&gt;=2000,"A",Table1[[#This Row],[New_Sales]]&gt;=1000,"B",Table1[[#This Row],[New_Sales]]&gt;=500,"C",Table1[[#This Row],[New_Sales]]&gt;=100,"D",Table1[[#This Row],[New_Sales]]&lt;100,"E")</f>
        <v>D</v>
      </c>
    </row>
    <row r="1680" spans="1:16">
      <c r="A1680" s="12">
        <v>1679</v>
      </c>
      <c r="B1680" s="12" t="s">
        <v>80</v>
      </c>
      <c r="C1680" s="12" t="s">
        <v>74</v>
      </c>
      <c r="D1680" s="12" t="s">
        <v>119</v>
      </c>
      <c r="E1680" s="12" t="s">
        <v>120</v>
      </c>
      <c r="F1680" s="12" t="s">
        <v>77</v>
      </c>
      <c r="G1680" s="12" t="str">
        <f>VLOOKUP(Table1[[#This Row],[Category]],Code!$C$2:$D$5,2,0)</f>
        <v>O-102</v>
      </c>
      <c r="H1680" s="12" t="s">
        <v>84</v>
      </c>
      <c r="I1680" s="12" t="s">
        <v>1002</v>
      </c>
      <c r="J1680" s="12">
        <v>1</v>
      </c>
      <c r="K1680" s="12">
        <v>0.2</v>
      </c>
      <c r="L1680" s="13">
        <v>-14.576399999999996</v>
      </c>
      <c r="M1680" s="12">
        <f>Table1[[#This Row],[Sales]]*Table1[[#This Row],[Discount]]</f>
        <v>12.956800000000001</v>
      </c>
      <c r="N1680" s="12">
        <v>64.784000000000006</v>
      </c>
      <c r="O1680" s="12">
        <f>Table1[[#This Row],[Quantity]]*$N$1</f>
        <v>150</v>
      </c>
      <c r="P1680" s="12" t="str" cm="1">
        <f t="array" ref="P1680">_xlfn.IFS(Table1[[#This Row],[New_Sales]]&gt;=2000,"A",Table1[[#This Row],[New_Sales]]&gt;=1000,"B",Table1[[#This Row],[New_Sales]]&gt;=500,"C",Table1[[#This Row],[New_Sales]]&gt;=100,"D",Table1[[#This Row],[New_Sales]]&lt;100,"E")</f>
        <v>D</v>
      </c>
    </row>
    <row r="1681" spans="1:16">
      <c r="A1681" s="12">
        <v>1680</v>
      </c>
      <c r="B1681" s="12" t="s">
        <v>80</v>
      </c>
      <c r="C1681" s="12" t="s">
        <v>74</v>
      </c>
      <c r="D1681" s="12" t="s">
        <v>119</v>
      </c>
      <c r="E1681" s="12" t="s">
        <v>120</v>
      </c>
      <c r="F1681" s="12" t="s">
        <v>90</v>
      </c>
      <c r="G1681" s="12" t="str">
        <f>VLOOKUP(Table1[[#This Row],[Category]],Code!$C$2:$D$5,2,0)</f>
        <v>T-103</v>
      </c>
      <c r="H1681" s="12" t="s">
        <v>91</v>
      </c>
      <c r="I1681" s="12" t="s">
        <v>963</v>
      </c>
      <c r="J1681" s="12">
        <v>3</v>
      </c>
      <c r="K1681" s="12">
        <v>0.4</v>
      </c>
      <c r="L1681" s="13">
        <v>4.3175999999999988</v>
      </c>
      <c r="M1681" s="12">
        <f>Table1[[#This Row],[Sales]]*Table1[[#This Row],[Discount]]</f>
        <v>12.9528</v>
      </c>
      <c r="N1681" s="12">
        <v>32.381999999999998</v>
      </c>
      <c r="O1681" s="12">
        <f>Table1[[#This Row],[Quantity]]*$N$1</f>
        <v>450</v>
      </c>
      <c r="P1681" s="12" t="str" cm="1">
        <f t="array" ref="P1681">_xlfn.IFS(Table1[[#This Row],[New_Sales]]&gt;=2000,"A",Table1[[#This Row],[New_Sales]]&gt;=1000,"B",Table1[[#This Row],[New_Sales]]&gt;=500,"C",Table1[[#This Row],[New_Sales]]&gt;=100,"D",Table1[[#This Row],[New_Sales]]&lt;100,"E")</f>
        <v>D</v>
      </c>
    </row>
    <row r="1682" spans="1:16">
      <c r="A1682" s="12">
        <v>1681</v>
      </c>
      <c r="B1682" s="12" t="s">
        <v>80</v>
      </c>
      <c r="C1682" s="12" t="s">
        <v>74</v>
      </c>
      <c r="D1682" s="12" t="s">
        <v>119</v>
      </c>
      <c r="E1682" s="12" t="s">
        <v>120</v>
      </c>
      <c r="F1682" s="12" t="s">
        <v>70</v>
      </c>
      <c r="G1682" s="12" t="str">
        <f>VLOOKUP(Table1[[#This Row],[Category]],Code!$C$2:$D$5,2,0)</f>
        <v>F-101</v>
      </c>
      <c r="H1682" s="12" t="s">
        <v>86</v>
      </c>
      <c r="I1682" s="12" t="s">
        <v>1219</v>
      </c>
      <c r="J1682" s="12">
        <v>2</v>
      </c>
      <c r="K1682" s="12">
        <v>0.2</v>
      </c>
      <c r="L1682" s="13">
        <v>8.4735999999999958</v>
      </c>
      <c r="M1682" s="12">
        <f>Table1[[#This Row],[Sales]]*Table1[[#This Row],[Discount]]</f>
        <v>8.4736000000000011</v>
      </c>
      <c r="N1682" s="12">
        <v>42.368000000000002</v>
      </c>
      <c r="O1682" s="12">
        <f>Table1[[#This Row],[Quantity]]*$N$1</f>
        <v>300</v>
      </c>
      <c r="P1682" s="12" t="str" cm="1">
        <f t="array" ref="P1682">_xlfn.IFS(Table1[[#This Row],[New_Sales]]&gt;=2000,"A",Table1[[#This Row],[New_Sales]]&gt;=1000,"B",Table1[[#This Row],[New_Sales]]&gt;=500,"C",Table1[[#This Row],[New_Sales]]&gt;=100,"D",Table1[[#This Row],[New_Sales]]&lt;100,"E")</f>
        <v>D</v>
      </c>
    </row>
    <row r="1683" spans="1:16">
      <c r="A1683" s="12">
        <v>1682</v>
      </c>
      <c r="B1683" s="12" t="s">
        <v>80</v>
      </c>
      <c r="C1683" s="12" t="s">
        <v>74</v>
      </c>
      <c r="D1683" s="12" t="s">
        <v>119</v>
      </c>
      <c r="E1683" s="12" t="s">
        <v>120</v>
      </c>
      <c r="F1683" s="12" t="s">
        <v>90</v>
      </c>
      <c r="G1683" s="12" t="str">
        <f>VLOOKUP(Table1[[#This Row],[Category]],Code!$C$2:$D$5,2,0)</f>
        <v>T-103</v>
      </c>
      <c r="H1683" s="12" t="s">
        <v>277</v>
      </c>
      <c r="I1683" s="12" t="s">
        <v>1220</v>
      </c>
      <c r="J1683" s="12">
        <v>4</v>
      </c>
      <c r="K1683" s="12">
        <v>0.7</v>
      </c>
      <c r="L1683" s="13">
        <v>-559.35599999999988</v>
      </c>
      <c r="M1683" s="12">
        <f>Table1[[#This Row],[Sales]]*Table1[[#This Row],[Discount]]</f>
        <v>279.678</v>
      </c>
      <c r="N1683" s="12">
        <v>399.54</v>
      </c>
      <c r="O1683" s="12">
        <f>Table1[[#This Row],[Quantity]]*$N$1</f>
        <v>600</v>
      </c>
      <c r="P1683" s="12" t="str" cm="1">
        <f t="array" ref="P1683">_xlfn.IFS(Table1[[#This Row],[New_Sales]]&gt;=2000,"A",Table1[[#This Row],[New_Sales]]&gt;=1000,"B",Table1[[#This Row],[New_Sales]]&gt;=500,"C",Table1[[#This Row],[New_Sales]]&gt;=100,"D",Table1[[#This Row],[New_Sales]]&lt;100,"E")</f>
        <v>C</v>
      </c>
    </row>
    <row r="1684" spans="1:16">
      <c r="A1684" s="12">
        <v>1683</v>
      </c>
      <c r="B1684" s="12" t="s">
        <v>66</v>
      </c>
      <c r="C1684" s="12" t="s">
        <v>67</v>
      </c>
      <c r="D1684" s="12" t="s">
        <v>75</v>
      </c>
      <c r="E1684" s="12" t="s">
        <v>76</v>
      </c>
      <c r="F1684" s="12" t="s">
        <v>77</v>
      </c>
      <c r="G1684" s="12" t="str">
        <f>VLOOKUP(Table1[[#This Row],[Category]],Code!$C$2:$D$5,2,0)</f>
        <v>O-102</v>
      </c>
      <c r="H1684" s="12" t="s">
        <v>100</v>
      </c>
      <c r="I1684" s="12" t="s">
        <v>774</v>
      </c>
      <c r="J1684" s="12">
        <v>1</v>
      </c>
      <c r="K1684" s="12">
        <v>0</v>
      </c>
      <c r="L1684" s="13">
        <v>9.105599999999999</v>
      </c>
      <c r="M1684" s="12">
        <f>Table1[[#This Row],[Sales]]*Table1[[#This Row],[Discount]]</f>
        <v>0</v>
      </c>
      <c r="N1684" s="12">
        <v>18.97</v>
      </c>
      <c r="O1684" s="12">
        <f>Table1[[#This Row],[Quantity]]*$N$1</f>
        <v>150</v>
      </c>
      <c r="P1684" s="12" t="str" cm="1">
        <f t="array" ref="P1684">_xlfn.IFS(Table1[[#This Row],[New_Sales]]&gt;=2000,"A",Table1[[#This Row],[New_Sales]]&gt;=1000,"B",Table1[[#This Row],[New_Sales]]&gt;=500,"C",Table1[[#This Row],[New_Sales]]&gt;=100,"D",Table1[[#This Row],[New_Sales]]&lt;100,"E")</f>
        <v>D</v>
      </c>
    </row>
    <row r="1685" spans="1:16">
      <c r="A1685" s="12">
        <v>1684</v>
      </c>
      <c r="B1685" s="12" t="s">
        <v>80</v>
      </c>
      <c r="C1685" s="12" t="s">
        <v>74</v>
      </c>
      <c r="D1685" s="12" t="s">
        <v>75</v>
      </c>
      <c r="E1685" s="12" t="s">
        <v>76</v>
      </c>
      <c r="F1685" s="12" t="s">
        <v>70</v>
      </c>
      <c r="G1685" s="12" t="str">
        <f>VLOOKUP(Table1[[#This Row],[Category]],Code!$C$2:$D$5,2,0)</f>
        <v>F-101</v>
      </c>
      <c r="H1685" s="12" t="s">
        <v>86</v>
      </c>
      <c r="I1685" s="12" t="s">
        <v>761</v>
      </c>
      <c r="J1685" s="12">
        <v>3</v>
      </c>
      <c r="K1685" s="12">
        <v>0</v>
      </c>
      <c r="L1685" s="13">
        <v>6.224400000000001</v>
      </c>
      <c r="M1685" s="12">
        <f>Table1[[#This Row],[Sales]]*Table1[[#This Row],[Discount]]</f>
        <v>0</v>
      </c>
      <c r="N1685" s="12">
        <v>14.82</v>
      </c>
      <c r="O1685" s="12">
        <f>Table1[[#This Row],[Quantity]]*$N$1</f>
        <v>450</v>
      </c>
      <c r="P1685" s="12" t="str" cm="1">
        <f t="array" ref="P1685">_xlfn.IFS(Table1[[#This Row],[New_Sales]]&gt;=2000,"A",Table1[[#This Row],[New_Sales]]&gt;=1000,"B",Table1[[#This Row],[New_Sales]]&gt;=500,"C",Table1[[#This Row],[New_Sales]]&gt;=100,"D",Table1[[#This Row],[New_Sales]]&lt;100,"E")</f>
        <v>D</v>
      </c>
    </row>
    <row r="1686" spans="1:16">
      <c r="A1686" s="12">
        <v>1685</v>
      </c>
      <c r="B1686" s="12" t="s">
        <v>134</v>
      </c>
      <c r="C1686" s="12" t="s">
        <v>74</v>
      </c>
      <c r="D1686" s="12" t="s">
        <v>119</v>
      </c>
      <c r="E1686" s="12" t="s">
        <v>120</v>
      </c>
      <c r="F1686" s="12" t="s">
        <v>77</v>
      </c>
      <c r="G1686" s="12" t="str">
        <f>VLOOKUP(Table1[[#This Row],[Category]],Code!$C$2:$D$5,2,0)</f>
        <v>O-102</v>
      </c>
      <c r="H1686" s="12" t="s">
        <v>95</v>
      </c>
      <c r="I1686" s="12" t="s">
        <v>1221</v>
      </c>
      <c r="J1686" s="12">
        <v>2</v>
      </c>
      <c r="K1686" s="12">
        <v>0.2</v>
      </c>
      <c r="L1686" s="13">
        <v>12.409999999999989</v>
      </c>
      <c r="M1686" s="12">
        <f>Table1[[#This Row],[Sales]]*Table1[[#This Row],[Discount]]</f>
        <v>19.856000000000002</v>
      </c>
      <c r="N1686" s="12">
        <v>99.28</v>
      </c>
      <c r="O1686" s="12">
        <f>Table1[[#This Row],[Quantity]]*$N$1</f>
        <v>300</v>
      </c>
      <c r="P1686" s="12" t="str" cm="1">
        <f t="array" ref="P1686">_xlfn.IFS(Table1[[#This Row],[New_Sales]]&gt;=2000,"A",Table1[[#This Row],[New_Sales]]&gt;=1000,"B",Table1[[#This Row],[New_Sales]]&gt;=500,"C",Table1[[#This Row],[New_Sales]]&gt;=100,"D",Table1[[#This Row],[New_Sales]]&lt;100,"E")</f>
        <v>D</v>
      </c>
    </row>
    <row r="1687" spans="1:16">
      <c r="A1687" s="12">
        <v>1686</v>
      </c>
      <c r="B1687" s="12" t="s">
        <v>134</v>
      </c>
      <c r="C1687" s="12" t="s">
        <v>74</v>
      </c>
      <c r="D1687" s="12" t="s">
        <v>119</v>
      </c>
      <c r="E1687" s="12" t="s">
        <v>120</v>
      </c>
      <c r="F1687" s="12" t="s">
        <v>77</v>
      </c>
      <c r="G1687" s="12" t="str">
        <f>VLOOKUP(Table1[[#This Row],[Category]],Code!$C$2:$D$5,2,0)</f>
        <v>O-102</v>
      </c>
      <c r="H1687" s="12" t="s">
        <v>93</v>
      </c>
      <c r="I1687" s="12" t="s">
        <v>1051</v>
      </c>
      <c r="J1687" s="12">
        <v>2</v>
      </c>
      <c r="K1687" s="12">
        <v>0.7</v>
      </c>
      <c r="L1687" s="13">
        <v>-0.98999999999999977</v>
      </c>
      <c r="M1687" s="12">
        <f>Table1[[#This Row],[Sales]]*Table1[[#This Row],[Discount]]</f>
        <v>0.83160000000000012</v>
      </c>
      <c r="N1687" s="12">
        <v>1.1880000000000002</v>
      </c>
      <c r="O1687" s="12">
        <f>Table1[[#This Row],[Quantity]]*$N$1</f>
        <v>300</v>
      </c>
      <c r="P1687" s="12" t="str" cm="1">
        <f t="array" ref="P1687">_xlfn.IFS(Table1[[#This Row],[New_Sales]]&gt;=2000,"A",Table1[[#This Row],[New_Sales]]&gt;=1000,"B",Table1[[#This Row],[New_Sales]]&gt;=500,"C",Table1[[#This Row],[New_Sales]]&gt;=100,"D",Table1[[#This Row],[New_Sales]]&lt;100,"E")</f>
        <v>D</v>
      </c>
    </row>
    <row r="1688" spans="1:16">
      <c r="A1688" s="12">
        <v>1687</v>
      </c>
      <c r="B1688" s="12" t="s">
        <v>134</v>
      </c>
      <c r="C1688" s="12" t="s">
        <v>74</v>
      </c>
      <c r="D1688" s="12" t="s">
        <v>119</v>
      </c>
      <c r="E1688" s="12" t="s">
        <v>120</v>
      </c>
      <c r="F1688" s="12" t="s">
        <v>77</v>
      </c>
      <c r="G1688" s="12" t="str">
        <f>VLOOKUP(Table1[[#This Row],[Category]],Code!$C$2:$D$5,2,0)</f>
        <v>O-102</v>
      </c>
      <c r="H1688" s="12" t="s">
        <v>93</v>
      </c>
      <c r="I1688" s="12" t="s">
        <v>1222</v>
      </c>
      <c r="J1688" s="12">
        <v>2</v>
      </c>
      <c r="K1688" s="12">
        <v>0.7</v>
      </c>
      <c r="L1688" s="13">
        <v>-5.7637999999999998</v>
      </c>
      <c r="M1688" s="12">
        <f>Table1[[#This Row],[Sales]]*Table1[[#This Row],[Discount]]</f>
        <v>5.2625999999999999</v>
      </c>
      <c r="N1688" s="12">
        <v>7.5180000000000007</v>
      </c>
      <c r="O1688" s="12">
        <f>Table1[[#This Row],[Quantity]]*$N$1</f>
        <v>300</v>
      </c>
      <c r="P1688" s="12" t="str" cm="1">
        <f t="array" ref="P1688">_xlfn.IFS(Table1[[#This Row],[New_Sales]]&gt;=2000,"A",Table1[[#This Row],[New_Sales]]&gt;=1000,"B",Table1[[#This Row],[New_Sales]]&gt;=500,"C",Table1[[#This Row],[New_Sales]]&gt;=100,"D",Table1[[#This Row],[New_Sales]]&lt;100,"E")</f>
        <v>D</v>
      </c>
    </row>
    <row r="1689" spans="1:16">
      <c r="A1689" s="12">
        <v>1688</v>
      </c>
      <c r="B1689" s="12" t="s">
        <v>134</v>
      </c>
      <c r="C1689" s="12" t="s">
        <v>67</v>
      </c>
      <c r="D1689" s="12" t="s">
        <v>119</v>
      </c>
      <c r="E1689" s="12" t="s">
        <v>120</v>
      </c>
      <c r="F1689" s="12" t="s">
        <v>77</v>
      </c>
      <c r="G1689" s="12" t="str">
        <f>VLOOKUP(Table1[[#This Row],[Category]],Code!$C$2:$D$5,2,0)</f>
        <v>O-102</v>
      </c>
      <c r="H1689" s="12" t="s">
        <v>100</v>
      </c>
      <c r="I1689" s="12" t="s">
        <v>874</v>
      </c>
      <c r="J1689" s="12">
        <v>2</v>
      </c>
      <c r="K1689" s="12">
        <v>0.2</v>
      </c>
      <c r="L1689" s="13">
        <v>3.6288</v>
      </c>
      <c r="M1689" s="12">
        <f>Table1[[#This Row],[Sales]]*Table1[[#This Row],[Discount]]</f>
        <v>2.0736000000000003</v>
      </c>
      <c r="N1689" s="12">
        <v>10.368000000000002</v>
      </c>
      <c r="O1689" s="12">
        <f>Table1[[#This Row],[Quantity]]*$N$1</f>
        <v>300</v>
      </c>
      <c r="P1689" s="12" t="str" cm="1">
        <f t="array" ref="P1689">_xlfn.IFS(Table1[[#This Row],[New_Sales]]&gt;=2000,"A",Table1[[#This Row],[New_Sales]]&gt;=1000,"B",Table1[[#This Row],[New_Sales]]&gt;=500,"C",Table1[[#This Row],[New_Sales]]&gt;=100,"D",Table1[[#This Row],[New_Sales]]&lt;100,"E")</f>
        <v>D</v>
      </c>
    </row>
    <row r="1690" spans="1:16">
      <c r="A1690" s="12">
        <v>1689</v>
      </c>
      <c r="B1690" s="12" t="s">
        <v>134</v>
      </c>
      <c r="C1690" s="12" t="s">
        <v>67</v>
      </c>
      <c r="D1690" s="12" t="s">
        <v>119</v>
      </c>
      <c r="E1690" s="12" t="s">
        <v>120</v>
      </c>
      <c r="F1690" s="12" t="s">
        <v>70</v>
      </c>
      <c r="G1690" s="12" t="str">
        <f>VLOOKUP(Table1[[#This Row],[Category]],Code!$C$2:$D$5,2,0)</f>
        <v>F-101</v>
      </c>
      <c r="H1690" s="12" t="s">
        <v>86</v>
      </c>
      <c r="I1690" s="12" t="s">
        <v>756</v>
      </c>
      <c r="J1690" s="12">
        <v>2</v>
      </c>
      <c r="K1690" s="12">
        <v>0.2</v>
      </c>
      <c r="L1690" s="13">
        <v>23.315999999999988</v>
      </c>
      <c r="M1690" s="12">
        <f>Table1[[#This Row],[Sales]]*Table1[[#This Row],[Discount]]</f>
        <v>62.176000000000016</v>
      </c>
      <c r="N1690" s="12">
        <v>310.88000000000005</v>
      </c>
      <c r="O1690" s="12">
        <f>Table1[[#This Row],[Quantity]]*$N$1</f>
        <v>300</v>
      </c>
      <c r="P1690" s="12" t="str" cm="1">
        <f t="array" ref="P1690">_xlfn.IFS(Table1[[#This Row],[New_Sales]]&gt;=2000,"A",Table1[[#This Row],[New_Sales]]&gt;=1000,"B",Table1[[#This Row],[New_Sales]]&gt;=500,"C",Table1[[#This Row],[New_Sales]]&gt;=100,"D",Table1[[#This Row],[New_Sales]]&lt;100,"E")</f>
        <v>D</v>
      </c>
    </row>
    <row r="1691" spans="1:16">
      <c r="A1691" s="12">
        <v>1690</v>
      </c>
      <c r="B1691" s="12" t="s">
        <v>80</v>
      </c>
      <c r="C1691" s="12" t="s">
        <v>67</v>
      </c>
      <c r="D1691" s="12" t="s">
        <v>119</v>
      </c>
      <c r="E1691" s="12" t="s">
        <v>120</v>
      </c>
      <c r="F1691" s="12" t="s">
        <v>70</v>
      </c>
      <c r="G1691" s="12" t="str">
        <f>VLOOKUP(Table1[[#This Row],[Category]],Code!$C$2:$D$5,2,0)</f>
        <v>F-101</v>
      </c>
      <c r="H1691" s="12" t="s">
        <v>82</v>
      </c>
      <c r="I1691" s="12" t="s">
        <v>97</v>
      </c>
      <c r="J1691" s="12">
        <v>6</v>
      </c>
      <c r="K1691" s="12">
        <v>0.4</v>
      </c>
      <c r="L1691" s="13">
        <v>-227.49120000000016</v>
      </c>
      <c r="M1691" s="12">
        <f>Table1[[#This Row],[Sales]]*Table1[[#This Row],[Discount]]</f>
        <v>341.23679999999996</v>
      </c>
      <c r="N1691" s="12">
        <v>853.09199999999987</v>
      </c>
      <c r="O1691" s="12">
        <f>Table1[[#This Row],[Quantity]]*$N$1</f>
        <v>900</v>
      </c>
      <c r="P1691" s="12" t="str" cm="1">
        <f t="array" ref="P1691">_xlfn.IFS(Table1[[#This Row],[New_Sales]]&gt;=2000,"A",Table1[[#This Row],[New_Sales]]&gt;=1000,"B",Table1[[#This Row],[New_Sales]]&gt;=500,"C",Table1[[#This Row],[New_Sales]]&gt;=100,"D",Table1[[#This Row],[New_Sales]]&lt;100,"E")</f>
        <v>C</v>
      </c>
    </row>
    <row r="1692" spans="1:16">
      <c r="A1692" s="12">
        <v>1691</v>
      </c>
      <c r="B1692" s="12" t="s">
        <v>80</v>
      </c>
      <c r="C1692" s="12" t="s">
        <v>67</v>
      </c>
      <c r="D1692" s="12" t="s">
        <v>153</v>
      </c>
      <c r="E1692" s="12" t="s">
        <v>106</v>
      </c>
      <c r="F1692" s="12" t="s">
        <v>77</v>
      </c>
      <c r="G1692" s="12" t="str">
        <f>VLOOKUP(Table1[[#This Row],[Category]],Code!$C$2:$D$5,2,0)</f>
        <v>O-102</v>
      </c>
      <c r="H1692" s="12" t="s">
        <v>100</v>
      </c>
      <c r="I1692" s="12" t="s">
        <v>1196</v>
      </c>
      <c r="J1692" s="12">
        <v>5</v>
      </c>
      <c r="K1692" s="12">
        <v>0</v>
      </c>
      <c r="L1692" s="13">
        <v>15.387</v>
      </c>
      <c r="M1692" s="12">
        <f>Table1[[#This Row],[Sales]]*Table1[[#This Row],[Discount]]</f>
        <v>0</v>
      </c>
      <c r="N1692" s="12">
        <v>33.450000000000003</v>
      </c>
      <c r="O1692" s="12">
        <f>Table1[[#This Row],[Quantity]]*$N$1</f>
        <v>750</v>
      </c>
      <c r="P1692" s="12" t="str" cm="1">
        <f t="array" ref="P1692">_xlfn.IFS(Table1[[#This Row],[New_Sales]]&gt;=2000,"A",Table1[[#This Row],[New_Sales]]&gt;=1000,"B",Table1[[#This Row],[New_Sales]]&gt;=500,"C",Table1[[#This Row],[New_Sales]]&gt;=100,"D",Table1[[#This Row],[New_Sales]]&lt;100,"E")</f>
        <v>C</v>
      </c>
    </row>
    <row r="1693" spans="1:16">
      <c r="A1693" s="12">
        <v>1692</v>
      </c>
      <c r="B1693" s="12" t="s">
        <v>80</v>
      </c>
      <c r="C1693" s="12" t="s">
        <v>67</v>
      </c>
      <c r="D1693" s="12" t="s">
        <v>153</v>
      </c>
      <c r="E1693" s="12" t="s">
        <v>106</v>
      </c>
      <c r="F1693" s="12" t="s">
        <v>77</v>
      </c>
      <c r="G1693" s="12" t="str">
        <f>VLOOKUP(Table1[[#This Row],[Category]],Code!$C$2:$D$5,2,0)</f>
        <v>O-102</v>
      </c>
      <c r="H1693" s="12" t="s">
        <v>93</v>
      </c>
      <c r="I1693" s="12" t="s">
        <v>184</v>
      </c>
      <c r="J1693" s="12">
        <v>5</v>
      </c>
      <c r="K1693" s="12">
        <v>0</v>
      </c>
      <c r="L1693" s="13">
        <v>5.0960000000000001</v>
      </c>
      <c r="M1693" s="12">
        <f>Table1[[#This Row],[Sales]]*Table1[[#This Row],[Discount]]</f>
        <v>0</v>
      </c>
      <c r="N1693" s="12">
        <v>10.4</v>
      </c>
      <c r="O1693" s="12">
        <f>Table1[[#This Row],[Quantity]]*$N$1</f>
        <v>750</v>
      </c>
      <c r="P1693" s="12" t="str" cm="1">
        <f t="array" ref="P1693">_xlfn.IFS(Table1[[#This Row],[New_Sales]]&gt;=2000,"A",Table1[[#This Row],[New_Sales]]&gt;=1000,"B",Table1[[#This Row],[New_Sales]]&gt;=500,"C",Table1[[#This Row],[New_Sales]]&gt;=100,"D",Table1[[#This Row],[New_Sales]]&lt;100,"E")</f>
        <v>C</v>
      </c>
    </row>
    <row r="1694" spans="1:16">
      <c r="A1694" s="12">
        <v>1693</v>
      </c>
      <c r="B1694" s="12" t="s">
        <v>80</v>
      </c>
      <c r="C1694" s="12" t="s">
        <v>67</v>
      </c>
      <c r="D1694" s="12" t="s">
        <v>226</v>
      </c>
      <c r="E1694" s="12" t="s">
        <v>120</v>
      </c>
      <c r="F1694" s="12" t="s">
        <v>70</v>
      </c>
      <c r="G1694" s="12" t="str">
        <f>VLOOKUP(Table1[[#This Row],[Category]],Code!$C$2:$D$5,2,0)</f>
        <v>F-101</v>
      </c>
      <c r="H1694" s="12" t="s">
        <v>86</v>
      </c>
      <c r="I1694" s="12" t="s">
        <v>627</v>
      </c>
      <c r="J1694" s="12">
        <v>5</v>
      </c>
      <c r="K1694" s="12">
        <v>0.2</v>
      </c>
      <c r="L1694" s="13">
        <v>6.2904999999999998</v>
      </c>
      <c r="M1694" s="12">
        <f>Table1[[#This Row],[Sales]]*Table1[[#This Row],[Discount]]</f>
        <v>4.3760000000000003</v>
      </c>
      <c r="N1694" s="12">
        <v>21.880000000000003</v>
      </c>
      <c r="O1694" s="12">
        <f>Table1[[#This Row],[Quantity]]*$N$1</f>
        <v>750</v>
      </c>
      <c r="P1694" s="12" t="str" cm="1">
        <f t="array" ref="P1694">_xlfn.IFS(Table1[[#This Row],[New_Sales]]&gt;=2000,"A",Table1[[#This Row],[New_Sales]]&gt;=1000,"B",Table1[[#This Row],[New_Sales]]&gt;=500,"C",Table1[[#This Row],[New_Sales]]&gt;=100,"D",Table1[[#This Row],[New_Sales]]&lt;100,"E")</f>
        <v>C</v>
      </c>
    </row>
    <row r="1695" spans="1:16">
      <c r="A1695" s="12">
        <v>1694</v>
      </c>
      <c r="B1695" s="12" t="s">
        <v>66</v>
      </c>
      <c r="C1695" s="12" t="s">
        <v>104</v>
      </c>
      <c r="D1695" s="12" t="s">
        <v>105</v>
      </c>
      <c r="E1695" s="12" t="s">
        <v>106</v>
      </c>
      <c r="F1695" s="12" t="s">
        <v>90</v>
      </c>
      <c r="G1695" s="12" t="str">
        <f>VLOOKUP(Table1[[#This Row],[Category]],Code!$C$2:$D$5,2,0)</f>
        <v>T-103</v>
      </c>
      <c r="H1695" s="12" t="s">
        <v>123</v>
      </c>
      <c r="I1695" s="12" t="s">
        <v>1223</v>
      </c>
      <c r="J1695" s="12">
        <v>2</v>
      </c>
      <c r="K1695" s="12">
        <v>0.2</v>
      </c>
      <c r="L1695" s="13">
        <v>3.5742000000000012</v>
      </c>
      <c r="M1695" s="12">
        <f>Table1[[#This Row],[Sales]]*Table1[[#This Row],[Discount]]</f>
        <v>2.7232000000000003</v>
      </c>
      <c r="N1695" s="12">
        <v>13.616</v>
      </c>
      <c r="O1695" s="12">
        <f>Table1[[#This Row],[Quantity]]*$N$1</f>
        <v>300</v>
      </c>
      <c r="P1695" s="12" t="str" cm="1">
        <f t="array" ref="P1695">_xlfn.IFS(Table1[[#This Row],[New_Sales]]&gt;=2000,"A",Table1[[#This Row],[New_Sales]]&gt;=1000,"B",Table1[[#This Row],[New_Sales]]&gt;=500,"C",Table1[[#This Row],[New_Sales]]&gt;=100,"D",Table1[[#This Row],[New_Sales]]&lt;100,"E")</f>
        <v>D</v>
      </c>
    </row>
    <row r="1696" spans="1:16">
      <c r="A1696" s="12">
        <v>1695</v>
      </c>
      <c r="B1696" s="12" t="s">
        <v>66</v>
      </c>
      <c r="C1696" s="12" t="s">
        <v>104</v>
      </c>
      <c r="D1696" s="12" t="s">
        <v>309</v>
      </c>
      <c r="E1696" s="12" t="s">
        <v>120</v>
      </c>
      <c r="F1696" s="12" t="s">
        <v>90</v>
      </c>
      <c r="G1696" s="12" t="str">
        <f>VLOOKUP(Table1[[#This Row],[Category]],Code!$C$2:$D$5,2,0)</f>
        <v>T-103</v>
      </c>
      <c r="H1696" s="12" t="s">
        <v>123</v>
      </c>
      <c r="I1696" s="12" t="s">
        <v>1224</v>
      </c>
      <c r="J1696" s="12">
        <v>4</v>
      </c>
      <c r="K1696" s="12">
        <v>0</v>
      </c>
      <c r="L1696" s="13">
        <v>19.827599999999997</v>
      </c>
      <c r="M1696" s="12">
        <f>Table1[[#This Row],[Sales]]*Table1[[#This Row],[Discount]]</f>
        <v>0</v>
      </c>
      <c r="N1696" s="12">
        <v>63.96</v>
      </c>
      <c r="O1696" s="12">
        <f>Table1[[#This Row],[Quantity]]*$N$1</f>
        <v>600</v>
      </c>
      <c r="P1696" s="12" t="str" cm="1">
        <f t="array" ref="P1696">_xlfn.IFS(Table1[[#This Row],[New_Sales]]&gt;=2000,"A",Table1[[#This Row],[New_Sales]]&gt;=1000,"B",Table1[[#This Row],[New_Sales]]&gt;=500,"C",Table1[[#This Row],[New_Sales]]&gt;=100,"D",Table1[[#This Row],[New_Sales]]&lt;100,"E")</f>
        <v>C</v>
      </c>
    </row>
    <row r="1697" spans="1:16">
      <c r="A1697" s="12">
        <v>1696</v>
      </c>
      <c r="B1697" s="12" t="s">
        <v>66</v>
      </c>
      <c r="C1697" s="12" t="s">
        <v>104</v>
      </c>
      <c r="D1697" s="12" t="s">
        <v>309</v>
      </c>
      <c r="E1697" s="12" t="s">
        <v>120</v>
      </c>
      <c r="F1697" s="12" t="s">
        <v>77</v>
      </c>
      <c r="G1697" s="12" t="str">
        <f>VLOOKUP(Table1[[#This Row],[Category]],Code!$C$2:$D$5,2,0)</f>
        <v>O-102</v>
      </c>
      <c r="H1697" s="12" t="s">
        <v>93</v>
      </c>
      <c r="I1697" s="12" t="s">
        <v>434</v>
      </c>
      <c r="J1697" s="12">
        <v>3</v>
      </c>
      <c r="K1697" s="12">
        <v>0</v>
      </c>
      <c r="L1697" s="13">
        <v>7.0853999999999999</v>
      </c>
      <c r="M1697" s="12">
        <f>Table1[[#This Row],[Sales]]*Table1[[#This Row],[Discount]]</f>
        <v>0</v>
      </c>
      <c r="N1697" s="12">
        <v>14.46</v>
      </c>
      <c r="O1697" s="12">
        <f>Table1[[#This Row],[Quantity]]*$N$1</f>
        <v>450</v>
      </c>
      <c r="P1697" s="12" t="str" cm="1">
        <f t="array" ref="P1697">_xlfn.IFS(Table1[[#This Row],[New_Sales]]&gt;=2000,"A",Table1[[#This Row],[New_Sales]]&gt;=1000,"B",Table1[[#This Row],[New_Sales]]&gt;=500,"C",Table1[[#This Row],[New_Sales]]&gt;=100,"D",Table1[[#This Row],[New_Sales]]&lt;100,"E")</f>
        <v>D</v>
      </c>
    </row>
    <row r="1698" spans="1:16">
      <c r="A1698" s="12">
        <v>1697</v>
      </c>
      <c r="B1698" s="12" t="s">
        <v>66</v>
      </c>
      <c r="C1698" s="12" t="s">
        <v>104</v>
      </c>
      <c r="D1698" s="12" t="s">
        <v>309</v>
      </c>
      <c r="E1698" s="12" t="s">
        <v>120</v>
      </c>
      <c r="F1698" s="12" t="s">
        <v>90</v>
      </c>
      <c r="G1698" s="12" t="str">
        <f>VLOOKUP(Table1[[#This Row],[Category]],Code!$C$2:$D$5,2,0)</f>
        <v>T-103</v>
      </c>
      <c r="H1698" s="12" t="s">
        <v>91</v>
      </c>
      <c r="I1698" s="12" t="s">
        <v>175</v>
      </c>
      <c r="J1698" s="12">
        <v>2</v>
      </c>
      <c r="K1698" s="12">
        <v>0</v>
      </c>
      <c r="L1698" s="13">
        <v>52.49</v>
      </c>
      <c r="M1698" s="12">
        <f>Table1[[#This Row],[Sales]]*Table1[[#This Row],[Discount]]</f>
        <v>0</v>
      </c>
      <c r="N1698" s="12">
        <v>104.98</v>
      </c>
      <c r="O1698" s="12">
        <f>Table1[[#This Row],[Quantity]]*$N$1</f>
        <v>300</v>
      </c>
      <c r="P1698" s="12" t="str" cm="1">
        <f t="array" ref="P1698">_xlfn.IFS(Table1[[#This Row],[New_Sales]]&gt;=2000,"A",Table1[[#This Row],[New_Sales]]&gt;=1000,"B",Table1[[#This Row],[New_Sales]]&gt;=500,"C",Table1[[#This Row],[New_Sales]]&gt;=100,"D",Table1[[#This Row],[New_Sales]]&lt;100,"E")</f>
        <v>D</v>
      </c>
    </row>
    <row r="1699" spans="1:16">
      <c r="A1699" s="12">
        <v>1698</v>
      </c>
      <c r="B1699" s="12" t="s">
        <v>80</v>
      </c>
      <c r="C1699" s="12" t="s">
        <v>67</v>
      </c>
      <c r="D1699" s="12" t="s">
        <v>75</v>
      </c>
      <c r="E1699" s="12" t="s">
        <v>76</v>
      </c>
      <c r="F1699" s="12" t="s">
        <v>77</v>
      </c>
      <c r="G1699" s="12" t="str">
        <f>VLOOKUP(Table1[[#This Row],[Category]],Code!$C$2:$D$5,2,0)</f>
        <v>O-102</v>
      </c>
      <c r="H1699" s="12" t="s">
        <v>95</v>
      </c>
      <c r="I1699" s="12" t="s">
        <v>784</v>
      </c>
      <c r="J1699" s="12">
        <v>2</v>
      </c>
      <c r="K1699" s="12">
        <v>0</v>
      </c>
      <c r="L1699" s="13">
        <v>31.018399999999986</v>
      </c>
      <c r="M1699" s="12">
        <f>Table1[[#This Row],[Sales]]*Table1[[#This Row],[Discount]]</f>
        <v>0</v>
      </c>
      <c r="N1699" s="12">
        <v>106.96</v>
      </c>
      <c r="O1699" s="12">
        <f>Table1[[#This Row],[Quantity]]*$N$1</f>
        <v>300</v>
      </c>
      <c r="P1699" s="12" t="str" cm="1">
        <f t="array" ref="P1699">_xlfn.IFS(Table1[[#This Row],[New_Sales]]&gt;=2000,"A",Table1[[#This Row],[New_Sales]]&gt;=1000,"B",Table1[[#This Row],[New_Sales]]&gt;=500,"C",Table1[[#This Row],[New_Sales]]&gt;=100,"D",Table1[[#This Row],[New_Sales]]&lt;100,"E")</f>
        <v>D</v>
      </c>
    </row>
    <row r="1700" spans="1:16">
      <c r="A1700" s="12">
        <v>1699</v>
      </c>
      <c r="B1700" s="12" t="s">
        <v>80</v>
      </c>
      <c r="C1700" s="12" t="s">
        <v>67</v>
      </c>
      <c r="D1700" s="12" t="s">
        <v>75</v>
      </c>
      <c r="E1700" s="12" t="s">
        <v>76</v>
      </c>
      <c r="F1700" s="12" t="s">
        <v>77</v>
      </c>
      <c r="G1700" s="12" t="str">
        <f>VLOOKUP(Table1[[#This Row],[Category]],Code!$C$2:$D$5,2,0)</f>
        <v>O-102</v>
      </c>
      <c r="H1700" s="12" t="s">
        <v>78</v>
      </c>
      <c r="I1700" s="12" t="s">
        <v>1225</v>
      </c>
      <c r="J1700" s="12">
        <v>7</v>
      </c>
      <c r="K1700" s="12">
        <v>0</v>
      </c>
      <c r="L1700" s="13">
        <v>10.348799999999999</v>
      </c>
      <c r="M1700" s="12">
        <f>Table1[[#This Row],[Sales]]*Table1[[#This Row],[Discount]]</f>
        <v>0</v>
      </c>
      <c r="N1700" s="12">
        <v>21.560000000000002</v>
      </c>
      <c r="O1700" s="12">
        <f>Table1[[#This Row],[Quantity]]*$N$1</f>
        <v>1050</v>
      </c>
      <c r="P1700" s="12" t="str" cm="1">
        <f t="array" ref="P1700">_xlfn.IFS(Table1[[#This Row],[New_Sales]]&gt;=2000,"A",Table1[[#This Row],[New_Sales]]&gt;=1000,"B",Table1[[#This Row],[New_Sales]]&gt;=500,"C",Table1[[#This Row],[New_Sales]]&gt;=100,"D",Table1[[#This Row],[New_Sales]]&lt;100,"E")</f>
        <v>B</v>
      </c>
    </row>
    <row r="1701" spans="1:16">
      <c r="A1701" s="12">
        <v>1700</v>
      </c>
      <c r="B1701" s="12" t="s">
        <v>66</v>
      </c>
      <c r="C1701" s="12" t="s">
        <v>67</v>
      </c>
      <c r="D1701" s="12" t="s">
        <v>102</v>
      </c>
      <c r="E1701" s="12" t="s">
        <v>76</v>
      </c>
      <c r="F1701" s="12" t="s">
        <v>70</v>
      </c>
      <c r="G1701" s="12" t="str">
        <f>VLOOKUP(Table1[[#This Row],[Category]],Code!$C$2:$D$5,2,0)</f>
        <v>F-101</v>
      </c>
      <c r="H1701" s="12" t="s">
        <v>82</v>
      </c>
      <c r="I1701" s="12" t="s">
        <v>969</v>
      </c>
      <c r="J1701" s="12">
        <v>6</v>
      </c>
      <c r="K1701" s="12">
        <v>0</v>
      </c>
      <c r="L1701" s="13">
        <v>113.49359999999999</v>
      </c>
      <c r="M1701" s="12">
        <f>Table1[[#This Row],[Sales]]*Table1[[#This Row],[Discount]]</f>
        <v>0</v>
      </c>
      <c r="N1701" s="12">
        <v>515.88</v>
      </c>
      <c r="O1701" s="12">
        <f>Table1[[#This Row],[Quantity]]*$N$1</f>
        <v>900</v>
      </c>
      <c r="P1701" s="12" t="str" cm="1">
        <f t="array" ref="P1701">_xlfn.IFS(Table1[[#This Row],[New_Sales]]&gt;=2000,"A",Table1[[#This Row],[New_Sales]]&gt;=1000,"B",Table1[[#This Row],[New_Sales]]&gt;=500,"C",Table1[[#This Row],[New_Sales]]&gt;=100,"D",Table1[[#This Row],[New_Sales]]&lt;100,"E")</f>
        <v>C</v>
      </c>
    </row>
    <row r="1702" spans="1:16">
      <c r="A1702" s="12">
        <v>1701</v>
      </c>
      <c r="B1702" s="12" t="s">
        <v>66</v>
      </c>
      <c r="C1702" s="12" t="s">
        <v>67</v>
      </c>
      <c r="D1702" s="12" t="s">
        <v>158</v>
      </c>
      <c r="E1702" s="12" t="s">
        <v>120</v>
      </c>
      <c r="F1702" s="12" t="s">
        <v>77</v>
      </c>
      <c r="G1702" s="12" t="str">
        <f>VLOOKUP(Table1[[#This Row],[Category]],Code!$C$2:$D$5,2,0)</f>
        <v>O-102</v>
      </c>
      <c r="H1702" s="12" t="s">
        <v>93</v>
      </c>
      <c r="I1702" s="12" t="s">
        <v>913</v>
      </c>
      <c r="J1702" s="12">
        <v>2</v>
      </c>
      <c r="K1702" s="12">
        <v>0.2</v>
      </c>
      <c r="L1702" s="13">
        <v>4.2804000000000002</v>
      </c>
      <c r="M1702" s="12">
        <f>Table1[[#This Row],[Sales]]*Table1[[#This Row],[Discount]]</f>
        <v>2.3616000000000001</v>
      </c>
      <c r="N1702" s="12">
        <v>11.808</v>
      </c>
      <c r="O1702" s="12">
        <f>Table1[[#This Row],[Quantity]]*$N$1</f>
        <v>300</v>
      </c>
      <c r="P1702" s="12" t="str" cm="1">
        <f t="array" ref="P1702">_xlfn.IFS(Table1[[#This Row],[New_Sales]]&gt;=2000,"A",Table1[[#This Row],[New_Sales]]&gt;=1000,"B",Table1[[#This Row],[New_Sales]]&gt;=500,"C",Table1[[#This Row],[New_Sales]]&gt;=100,"D",Table1[[#This Row],[New_Sales]]&lt;100,"E")</f>
        <v>D</v>
      </c>
    </row>
    <row r="1703" spans="1:16">
      <c r="A1703" s="12">
        <v>1702</v>
      </c>
      <c r="B1703" s="12" t="s">
        <v>66</v>
      </c>
      <c r="C1703" s="12" t="s">
        <v>67</v>
      </c>
      <c r="D1703" s="12" t="s">
        <v>158</v>
      </c>
      <c r="E1703" s="12" t="s">
        <v>120</v>
      </c>
      <c r="F1703" s="12" t="s">
        <v>70</v>
      </c>
      <c r="G1703" s="12" t="str">
        <f>VLOOKUP(Table1[[#This Row],[Category]],Code!$C$2:$D$5,2,0)</f>
        <v>F-101</v>
      </c>
      <c r="H1703" s="12" t="s">
        <v>72</v>
      </c>
      <c r="I1703" s="12" t="s">
        <v>602</v>
      </c>
      <c r="J1703" s="12">
        <v>9</v>
      </c>
      <c r="K1703" s="12">
        <v>0.1</v>
      </c>
      <c r="L1703" s="13">
        <v>321.83999999999992</v>
      </c>
      <c r="M1703" s="12">
        <f>Table1[[#This Row],[Sales]]*Table1[[#This Row],[Discount]]</f>
        <v>193.10400000000001</v>
      </c>
      <c r="N1703" s="12">
        <v>1931.04</v>
      </c>
      <c r="O1703" s="12">
        <f>Table1[[#This Row],[Quantity]]*$N$1</f>
        <v>1350</v>
      </c>
      <c r="P1703" s="12" t="str" cm="1">
        <f t="array" ref="P1703">_xlfn.IFS(Table1[[#This Row],[New_Sales]]&gt;=2000,"A",Table1[[#This Row],[New_Sales]]&gt;=1000,"B",Table1[[#This Row],[New_Sales]]&gt;=500,"C",Table1[[#This Row],[New_Sales]]&gt;=100,"D",Table1[[#This Row],[New_Sales]]&lt;100,"E")</f>
        <v>B</v>
      </c>
    </row>
    <row r="1704" spans="1:16">
      <c r="A1704" s="12">
        <v>1703</v>
      </c>
      <c r="B1704" s="12" t="s">
        <v>66</v>
      </c>
      <c r="C1704" s="12" t="s">
        <v>67</v>
      </c>
      <c r="D1704" s="12" t="s">
        <v>158</v>
      </c>
      <c r="E1704" s="12" t="s">
        <v>120</v>
      </c>
      <c r="F1704" s="12" t="s">
        <v>77</v>
      </c>
      <c r="G1704" s="12" t="str">
        <f>VLOOKUP(Table1[[#This Row],[Category]],Code!$C$2:$D$5,2,0)</f>
        <v>O-102</v>
      </c>
      <c r="H1704" s="12" t="s">
        <v>100</v>
      </c>
      <c r="I1704" s="12" t="s">
        <v>133</v>
      </c>
      <c r="J1704" s="12">
        <v>2</v>
      </c>
      <c r="K1704" s="12">
        <v>0</v>
      </c>
      <c r="L1704" s="13">
        <v>4.6812000000000005</v>
      </c>
      <c r="M1704" s="12">
        <f>Table1[[#This Row],[Sales]]*Table1[[#This Row],[Discount]]</f>
        <v>0</v>
      </c>
      <c r="N1704" s="12">
        <v>9.9600000000000009</v>
      </c>
      <c r="O1704" s="12">
        <f>Table1[[#This Row],[Quantity]]*$N$1</f>
        <v>300</v>
      </c>
      <c r="P1704" s="12" t="str" cm="1">
        <f t="array" ref="P1704">_xlfn.IFS(Table1[[#This Row],[New_Sales]]&gt;=2000,"A",Table1[[#This Row],[New_Sales]]&gt;=1000,"B",Table1[[#This Row],[New_Sales]]&gt;=500,"C",Table1[[#This Row],[New_Sales]]&gt;=100,"D",Table1[[#This Row],[New_Sales]]&lt;100,"E")</f>
        <v>D</v>
      </c>
    </row>
    <row r="1705" spans="1:16">
      <c r="A1705" s="12">
        <v>1704</v>
      </c>
      <c r="B1705" s="12" t="s">
        <v>80</v>
      </c>
      <c r="C1705" s="12" t="s">
        <v>104</v>
      </c>
      <c r="D1705" s="12" t="s">
        <v>75</v>
      </c>
      <c r="E1705" s="12" t="s">
        <v>76</v>
      </c>
      <c r="F1705" s="12" t="s">
        <v>77</v>
      </c>
      <c r="G1705" s="12" t="str">
        <f>VLOOKUP(Table1[[#This Row],[Category]],Code!$C$2:$D$5,2,0)</f>
        <v>O-102</v>
      </c>
      <c r="H1705" s="12" t="s">
        <v>159</v>
      </c>
      <c r="I1705" s="12" t="s">
        <v>245</v>
      </c>
      <c r="J1705" s="12">
        <v>5</v>
      </c>
      <c r="K1705" s="12">
        <v>0</v>
      </c>
      <c r="L1705" s="13">
        <v>5.8045</v>
      </c>
      <c r="M1705" s="12">
        <f>Table1[[#This Row],[Sales]]*Table1[[#This Row],[Discount]]</f>
        <v>0</v>
      </c>
      <c r="N1705" s="12">
        <v>12.350000000000001</v>
      </c>
      <c r="O1705" s="12">
        <f>Table1[[#This Row],[Quantity]]*$N$1</f>
        <v>750</v>
      </c>
      <c r="P1705" s="12" t="str" cm="1">
        <f t="array" ref="P1705">_xlfn.IFS(Table1[[#This Row],[New_Sales]]&gt;=2000,"A",Table1[[#This Row],[New_Sales]]&gt;=1000,"B",Table1[[#This Row],[New_Sales]]&gt;=500,"C",Table1[[#This Row],[New_Sales]]&gt;=100,"D",Table1[[#This Row],[New_Sales]]&lt;100,"E")</f>
        <v>C</v>
      </c>
    </row>
    <row r="1706" spans="1:16">
      <c r="A1706" s="12">
        <v>1705</v>
      </c>
      <c r="B1706" s="12" t="s">
        <v>454</v>
      </c>
      <c r="C1706" s="12" t="s">
        <v>67</v>
      </c>
      <c r="D1706" s="12" t="s">
        <v>173</v>
      </c>
      <c r="E1706" s="12" t="s">
        <v>76</v>
      </c>
      <c r="F1706" s="12" t="s">
        <v>77</v>
      </c>
      <c r="G1706" s="12" t="str">
        <f>VLOOKUP(Table1[[#This Row],[Category]],Code!$C$2:$D$5,2,0)</f>
        <v>O-102</v>
      </c>
      <c r="H1706" s="12" t="s">
        <v>93</v>
      </c>
      <c r="I1706" s="12" t="s">
        <v>961</v>
      </c>
      <c r="J1706" s="12">
        <v>3</v>
      </c>
      <c r="K1706" s="12">
        <v>0.7</v>
      </c>
      <c r="L1706" s="13">
        <v>-7.1147999999999989</v>
      </c>
      <c r="M1706" s="12">
        <f>Table1[[#This Row],[Sales]]*Table1[[#This Row],[Discount]]</f>
        <v>6.7914000000000012</v>
      </c>
      <c r="N1706" s="12">
        <v>9.7020000000000017</v>
      </c>
      <c r="O1706" s="12">
        <f>Table1[[#This Row],[Quantity]]*$N$1</f>
        <v>450</v>
      </c>
      <c r="P1706" s="12" t="str" cm="1">
        <f t="array" ref="P1706">_xlfn.IFS(Table1[[#This Row],[New_Sales]]&gt;=2000,"A",Table1[[#This Row],[New_Sales]]&gt;=1000,"B",Table1[[#This Row],[New_Sales]]&gt;=500,"C",Table1[[#This Row],[New_Sales]]&gt;=100,"D",Table1[[#This Row],[New_Sales]]&lt;100,"E")</f>
        <v>D</v>
      </c>
    </row>
    <row r="1707" spans="1:16">
      <c r="A1707" s="12">
        <v>1706</v>
      </c>
      <c r="B1707" s="12" t="s">
        <v>80</v>
      </c>
      <c r="C1707" s="12" t="s">
        <v>67</v>
      </c>
      <c r="D1707" s="12" t="s">
        <v>119</v>
      </c>
      <c r="E1707" s="12" t="s">
        <v>120</v>
      </c>
      <c r="F1707" s="12" t="s">
        <v>77</v>
      </c>
      <c r="G1707" s="12" t="str">
        <f>VLOOKUP(Table1[[#This Row],[Category]],Code!$C$2:$D$5,2,0)</f>
        <v>O-102</v>
      </c>
      <c r="H1707" s="12" t="s">
        <v>93</v>
      </c>
      <c r="I1707" s="12" t="s">
        <v>746</v>
      </c>
      <c r="J1707" s="12">
        <v>2</v>
      </c>
      <c r="K1707" s="12">
        <v>0.7</v>
      </c>
      <c r="L1707" s="13">
        <v>-9.2880000000000003</v>
      </c>
      <c r="M1707" s="12">
        <f>Table1[[#This Row],[Sales]]*Table1[[#This Row],[Discount]]</f>
        <v>8.1270000000000024</v>
      </c>
      <c r="N1707" s="12">
        <v>11.610000000000003</v>
      </c>
      <c r="O1707" s="12">
        <f>Table1[[#This Row],[Quantity]]*$N$1</f>
        <v>300</v>
      </c>
      <c r="P1707" s="12" t="str" cm="1">
        <f t="array" ref="P1707">_xlfn.IFS(Table1[[#This Row],[New_Sales]]&gt;=2000,"A",Table1[[#This Row],[New_Sales]]&gt;=1000,"B",Table1[[#This Row],[New_Sales]]&gt;=500,"C",Table1[[#This Row],[New_Sales]]&gt;=100,"D",Table1[[#This Row],[New_Sales]]&lt;100,"E")</f>
        <v>D</v>
      </c>
    </row>
    <row r="1708" spans="1:16">
      <c r="A1708" s="12">
        <v>1707</v>
      </c>
      <c r="B1708" s="12" t="s">
        <v>80</v>
      </c>
      <c r="C1708" s="12" t="s">
        <v>67</v>
      </c>
      <c r="D1708" s="12" t="s">
        <v>75</v>
      </c>
      <c r="E1708" s="12" t="s">
        <v>76</v>
      </c>
      <c r="F1708" s="12" t="s">
        <v>77</v>
      </c>
      <c r="G1708" s="12" t="str">
        <f>VLOOKUP(Table1[[#This Row],[Category]],Code!$C$2:$D$5,2,0)</f>
        <v>O-102</v>
      </c>
      <c r="H1708" s="12" t="s">
        <v>78</v>
      </c>
      <c r="I1708" s="12" t="s">
        <v>1226</v>
      </c>
      <c r="J1708" s="12">
        <v>6</v>
      </c>
      <c r="K1708" s="12">
        <v>0</v>
      </c>
      <c r="L1708" s="13">
        <v>20.614199999999997</v>
      </c>
      <c r="M1708" s="12">
        <f>Table1[[#This Row],[Sales]]*Table1[[#This Row],[Discount]]</f>
        <v>0</v>
      </c>
      <c r="N1708" s="12">
        <v>43.86</v>
      </c>
      <c r="O1708" s="12">
        <f>Table1[[#This Row],[Quantity]]*$N$1</f>
        <v>900</v>
      </c>
      <c r="P1708" s="12" t="str" cm="1">
        <f t="array" ref="P1708">_xlfn.IFS(Table1[[#This Row],[New_Sales]]&gt;=2000,"A",Table1[[#This Row],[New_Sales]]&gt;=1000,"B",Table1[[#This Row],[New_Sales]]&gt;=500,"C",Table1[[#This Row],[New_Sales]]&gt;=100,"D",Table1[[#This Row],[New_Sales]]&lt;100,"E")</f>
        <v>C</v>
      </c>
    </row>
    <row r="1709" spans="1:16">
      <c r="A1709" s="12">
        <v>1708</v>
      </c>
      <c r="B1709" s="12" t="s">
        <v>80</v>
      </c>
      <c r="C1709" s="12" t="s">
        <v>67</v>
      </c>
      <c r="D1709" s="12" t="s">
        <v>75</v>
      </c>
      <c r="E1709" s="12" t="s">
        <v>76</v>
      </c>
      <c r="F1709" s="12" t="s">
        <v>90</v>
      </c>
      <c r="G1709" s="12" t="str">
        <f>VLOOKUP(Table1[[#This Row],[Category]],Code!$C$2:$D$5,2,0)</f>
        <v>T-103</v>
      </c>
      <c r="H1709" s="12" t="s">
        <v>91</v>
      </c>
      <c r="I1709" s="12" t="s">
        <v>1047</v>
      </c>
      <c r="J1709" s="12">
        <v>2</v>
      </c>
      <c r="K1709" s="12">
        <v>0.2</v>
      </c>
      <c r="L1709" s="13">
        <v>16.703999999999986</v>
      </c>
      <c r="M1709" s="12">
        <f>Table1[[#This Row],[Sales]]*Table1[[#This Row],[Discount]]</f>
        <v>29.695999999999998</v>
      </c>
      <c r="N1709" s="12">
        <v>148.47999999999999</v>
      </c>
      <c r="O1709" s="12">
        <f>Table1[[#This Row],[Quantity]]*$N$1</f>
        <v>300</v>
      </c>
      <c r="P1709" s="12" t="str" cm="1">
        <f t="array" ref="P1709">_xlfn.IFS(Table1[[#This Row],[New_Sales]]&gt;=2000,"A",Table1[[#This Row],[New_Sales]]&gt;=1000,"B",Table1[[#This Row],[New_Sales]]&gt;=500,"C",Table1[[#This Row],[New_Sales]]&gt;=100,"D",Table1[[#This Row],[New_Sales]]&lt;100,"E")</f>
        <v>D</v>
      </c>
    </row>
    <row r="1710" spans="1:16">
      <c r="A1710" s="12">
        <v>1709</v>
      </c>
      <c r="B1710" s="12" t="s">
        <v>80</v>
      </c>
      <c r="C1710" s="12" t="s">
        <v>67</v>
      </c>
      <c r="D1710" s="12" t="s">
        <v>75</v>
      </c>
      <c r="E1710" s="12" t="s">
        <v>76</v>
      </c>
      <c r="F1710" s="12" t="s">
        <v>77</v>
      </c>
      <c r="G1710" s="12" t="str">
        <f>VLOOKUP(Table1[[#This Row],[Category]],Code!$C$2:$D$5,2,0)</f>
        <v>O-102</v>
      </c>
      <c r="H1710" s="12" t="s">
        <v>100</v>
      </c>
      <c r="I1710" s="12" t="s">
        <v>1227</v>
      </c>
      <c r="J1710" s="12">
        <v>2</v>
      </c>
      <c r="K1710" s="12">
        <v>0</v>
      </c>
      <c r="L1710" s="13">
        <v>3.71</v>
      </c>
      <c r="M1710" s="12">
        <f>Table1[[#This Row],[Sales]]*Table1[[#This Row],[Discount]]</f>
        <v>0</v>
      </c>
      <c r="N1710" s="12">
        <v>7.42</v>
      </c>
      <c r="O1710" s="12">
        <f>Table1[[#This Row],[Quantity]]*$N$1</f>
        <v>300</v>
      </c>
      <c r="P1710" s="12" t="str" cm="1">
        <f t="array" ref="P1710">_xlfn.IFS(Table1[[#This Row],[New_Sales]]&gt;=2000,"A",Table1[[#This Row],[New_Sales]]&gt;=1000,"B",Table1[[#This Row],[New_Sales]]&gt;=500,"C",Table1[[#This Row],[New_Sales]]&gt;=100,"D",Table1[[#This Row],[New_Sales]]&lt;100,"E")</f>
        <v>D</v>
      </c>
    </row>
    <row r="1711" spans="1:16">
      <c r="A1711" s="12">
        <v>1710</v>
      </c>
      <c r="B1711" s="12" t="s">
        <v>80</v>
      </c>
      <c r="C1711" s="12" t="s">
        <v>67</v>
      </c>
      <c r="D1711" s="12" t="s">
        <v>75</v>
      </c>
      <c r="E1711" s="12" t="s">
        <v>76</v>
      </c>
      <c r="F1711" s="12" t="s">
        <v>70</v>
      </c>
      <c r="G1711" s="12" t="str">
        <f>VLOOKUP(Table1[[#This Row],[Category]],Code!$C$2:$D$5,2,0)</f>
        <v>F-101</v>
      </c>
      <c r="H1711" s="12" t="s">
        <v>72</v>
      </c>
      <c r="I1711" s="12" t="s">
        <v>157</v>
      </c>
      <c r="J1711" s="12">
        <v>1</v>
      </c>
      <c r="K1711" s="12">
        <v>0.2</v>
      </c>
      <c r="L1711" s="13">
        <v>-0.89990000000001302</v>
      </c>
      <c r="M1711" s="12">
        <f>Table1[[#This Row],[Sales]]*Table1[[#This Row],[Discount]]</f>
        <v>14.398400000000002</v>
      </c>
      <c r="N1711" s="12">
        <v>71.992000000000004</v>
      </c>
      <c r="O1711" s="12">
        <f>Table1[[#This Row],[Quantity]]*$N$1</f>
        <v>150</v>
      </c>
      <c r="P1711" s="12" t="str" cm="1">
        <f t="array" ref="P1711">_xlfn.IFS(Table1[[#This Row],[New_Sales]]&gt;=2000,"A",Table1[[#This Row],[New_Sales]]&gt;=1000,"B",Table1[[#This Row],[New_Sales]]&gt;=500,"C",Table1[[#This Row],[New_Sales]]&gt;=100,"D",Table1[[#This Row],[New_Sales]]&lt;100,"E")</f>
        <v>D</v>
      </c>
    </row>
    <row r="1712" spans="1:16">
      <c r="A1712" s="12">
        <v>1711</v>
      </c>
      <c r="B1712" s="12" t="s">
        <v>80</v>
      </c>
      <c r="C1712" s="12" t="s">
        <v>67</v>
      </c>
      <c r="D1712" s="12" t="s">
        <v>75</v>
      </c>
      <c r="E1712" s="12" t="s">
        <v>76</v>
      </c>
      <c r="F1712" s="12" t="s">
        <v>77</v>
      </c>
      <c r="G1712" s="12" t="str">
        <f>VLOOKUP(Table1[[#This Row],[Category]],Code!$C$2:$D$5,2,0)</f>
        <v>O-102</v>
      </c>
      <c r="H1712" s="12" t="s">
        <v>88</v>
      </c>
      <c r="I1712" s="12" t="s">
        <v>306</v>
      </c>
      <c r="J1712" s="12">
        <v>5</v>
      </c>
      <c r="K1712" s="12">
        <v>0</v>
      </c>
      <c r="L1712" s="13">
        <v>6.5669999999999984</v>
      </c>
      <c r="M1712" s="12">
        <f>Table1[[#This Row],[Sales]]*Table1[[#This Row],[Discount]]</f>
        <v>0</v>
      </c>
      <c r="N1712" s="12">
        <v>19.899999999999999</v>
      </c>
      <c r="O1712" s="12">
        <f>Table1[[#This Row],[Quantity]]*$N$1</f>
        <v>750</v>
      </c>
      <c r="P1712" s="12" t="str" cm="1">
        <f t="array" ref="P1712">_xlfn.IFS(Table1[[#This Row],[New_Sales]]&gt;=2000,"A",Table1[[#This Row],[New_Sales]]&gt;=1000,"B",Table1[[#This Row],[New_Sales]]&gt;=500,"C",Table1[[#This Row],[New_Sales]]&gt;=100,"D",Table1[[#This Row],[New_Sales]]&lt;100,"E")</f>
        <v>C</v>
      </c>
    </row>
    <row r="1713" spans="1:16">
      <c r="A1713" s="12">
        <v>1712</v>
      </c>
      <c r="B1713" s="12" t="s">
        <v>80</v>
      </c>
      <c r="C1713" s="12" t="s">
        <v>67</v>
      </c>
      <c r="D1713" s="12" t="s">
        <v>75</v>
      </c>
      <c r="E1713" s="12" t="s">
        <v>76</v>
      </c>
      <c r="F1713" s="12" t="s">
        <v>77</v>
      </c>
      <c r="G1713" s="12" t="str">
        <f>VLOOKUP(Table1[[#This Row],[Category]],Code!$C$2:$D$5,2,0)</f>
        <v>O-102</v>
      </c>
      <c r="H1713" s="12" t="s">
        <v>95</v>
      </c>
      <c r="I1713" s="12" t="s">
        <v>289</v>
      </c>
      <c r="J1713" s="12">
        <v>14</v>
      </c>
      <c r="K1713" s="12">
        <v>0</v>
      </c>
      <c r="L1713" s="13">
        <v>510.63599999999985</v>
      </c>
      <c r="M1713" s="12">
        <f>Table1[[#This Row],[Sales]]*Table1[[#This Row],[Discount]]</f>
        <v>0</v>
      </c>
      <c r="N1713" s="12">
        <v>1702.12</v>
      </c>
      <c r="O1713" s="12">
        <f>Table1[[#This Row],[Quantity]]*$N$1</f>
        <v>2100</v>
      </c>
      <c r="P1713" s="12" t="str" cm="1">
        <f t="array" ref="P1713">_xlfn.IFS(Table1[[#This Row],[New_Sales]]&gt;=2000,"A",Table1[[#This Row],[New_Sales]]&gt;=1000,"B",Table1[[#This Row],[New_Sales]]&gt;=500,"C",Table1[[#This Row],[New_Sales]]&gt;=100,"D",Table1[[#This Row],[New_Sales]]&lt;100,"E")</f>
        <v>A</v>
      </c>
    </row>
    <row r="1714" spans="1:16">
      <c r="A1714" s="12">
        <v>1713</v>
      </c>
      <c r="B1714" s="12" t="s">
        <v>80</v>
      </c>
      <c r="C1714" s="12" t="s">
        <v>67</v>
      </c>
      <c r="D1714" s="12" t="s">
        <v>105</v>
      </c>
      <c r="E1714" s="12" t="s">
        <v>106</v>
      </c>
      <c r="F1714" s="12" t="s">
        <v>77</v>
      </c>
      <c r="G1714" s="12" t="str">
        <f>VLOOKUP(Table1[[#This Row],[Category]],Code!$C$2:$D$5,2,0)</f>
        <v>O-102</v>
      </c>
      <c r="H1714" s="12" t="s">
        <v>100</v>
      </c>
      <c r="I1714" s="12" t="s">
        <v>1228</v>
      </c>
      <c r="J1714" s="12">
        <v>6</v>
      </c>
      <c r="K1714" s="12">
        <v>0.2</v>
      </c>
      <c r="L1714" s="13">
        <v>5.0064000000000002</v>
      </c>
      <c r="M1714" s="12">
        <f>Table1[[#This Row],[Sales]]*Table1[[#This Row],[Discount]]</f>
        <v>2.8607999999999998</v>
      </c>
      <c r="N1714" s="12">
        <v>14.303999999999998</v>
      </c>
      <c r="O1714" s="12">
        <f>Table1[[#This Row],[Quantity]]*$N$1</f>
        <v>900</v>
      </c>
      <c r="P1714" s="12" t="str" cm="1">
        <f t="array" ref="P1714">_xlfn.IFS(Table1[[#This Row],[New_Sales]]&gt;=2000,"A",Table1[[#This Row],[New_Sales]]&gt;=1000,"B",Table1[[#This Row],[New_Sales]]&gt;=500,"C",Table1[[#This Row],[New_Sales]]&gt;=100,"D",Table1[[#This Row],[New_Sales]]&lt;100,"E")</f>
        <v>C</v>
      </c>
    </row>
    <row r="1715" spans="1:16">
      <c r="A1715" s="12">
        <v>1714</v>
      </c>
      <c r="B1715" s="12" t="s">
        <v>66</v>
      </c>
      <c r="C1715" s="12" t="s">
        <v>67</v>
      </c>
      <c r="D1715" s="12" t="s">
        <v>141</v>
      </c>
      <c r="E1715" s="12" t="s">
        <v>106</v>
      </c>
      <c r="F1715" s="12" t="s">
        <v>70</v>
      </c>
      <c r="G1715" s="12" t="str">
        <f>VLOOKUP(Table1[[#This Row],[Category]],Code!$C$2:$D$5,2,0)</f>
        <v>F-101</v>
      </c>
      <c r="H1715" s="12" t="s">
        <v>82</v>
      </c>
      <c r="I1715" s="12" t="s">
        <v>314</v>
      </c>
      <c r="J1715" s="12">
        <v>7</v>
      </c>
      <c r="K1715" s="12">
        <v>0.5</v>
      </c>
      <c r="L1715" s="13">
        <v>-566.5625</v>
      </c>
      <c r="M1715" s="12">
        <f>Table1[[#This Row],[Sales]]*Table1[[#This Row],[Discount]]</f>
        <v>382.8125</v>
      </c>
      <c r="N1715" s="12">
        <v>765.625</v>
      </c>
      <c r="O1715" s="12">
        <f>Table1[[#This Row],[Quantity]]*$N$1</f>
        <v>1050</v>
      </c>
      <c r="P1715" s="12" t="str" cm="1">
        <f t="array" ref="P1715">_xlfn.IFS(Table1[[#This Row],[New_Sales]]&gt;=2000,"A",Table1[[#This Row],[New_Sales]]&gt;=1000,"B",Table1[[#This Row],[New_Sales]]&gt;=500,"C",Table1[[#This Row],[New_Sales]]&gt;=100,"D",Table1[[#This Row],[New_Sales]]&lt;100,"E")</f>
        <v>B</v>
      </c>
    </row>
    <row r="1716" spans="1:16">
      <c r="A1716" s="12">
        <v>1715</v>
      </c>
      <c r="B1716" s="12" t="s">
        <v>80</v>
      </c>
      <c r="C1716" s="12" t="s">
        <v>67</v>
      </c>
      <c r="D1716" s="12" t="s">
        <v>75</v>
      </c>
      <c r="E1716" s="12" t="s">
        <v>76</v>
      </c>
      <c r="F1716" s="12" t="s">
        <v>70</v>
      </c>
      <c r="G1716" s="12" t="str">
        <f>VLOOKUP(Table1[[#This Row],[Category]],Code!$C$2:$D$5,2,0)</f>
        <v>F-101</v>
      </c>
      <c r="H1716" s="12" t="s">
        <v>71</v>
      </c>
      <c r="I1716" s="12" t="s">
        <v>1229</v>
      </c>
      <c r="J1716" s="12">
        <v>2</v>
      </c>
      <c r="K1716" s="12">
        <v>0.15</v>
      </c>
      <c r="L1716" s="13">
        <v>-14.478399999999979</v>
      </c>
      <c r="M1716" s="12">
        <f>Table1[[#This Row],[Sales]]*Table1[[#This Row],[Discount]]</f>
        <v>46.149899999999995</v>
      </c>
      <c r="N1716" s="12">
        <v>307.666</v>
      </c>
      <c r="O1716" s="12">
        <f>Table1[[#This Row],[Quantity]]*$N$1</f>
        <v>300</v>
      </c>
      <c r="P1716" s="12" t="str" cm="1">
        <f t="array" ref="P1716">_xlfn.IFS(Table1[[#This Row],[New_Sales]]&gt;=2000,"A",Table1[[#This Row],[New_Sales]]&gt;=1000,"B",Table1[[#This Row],[New_Sales]]&gt;=500,"C",Table1[[#This Row],[New_Sales]]&gt;=100,"D",Table1[[#This Row],[New_Sales]]&lt;100,"E")</f>
        <v>D</v>
      </c>
    </row>
    <row r="1717" spans="1:16">
      <c r="A1717" s="12">
        <v>1716</v>
      </c>
      <c r="B1717" s="12" t="s">
        <v>80</v>
      </c>
      <c r="C1717" s="12" t="s">
        <v>67</v>
      </c>
      <c r="D1717" s="12" t="s">
        <v>158</v>
      </c>
      <c r="E1717" s="12" t="s">
        <v>120</v>
      </c>
      <c r="F1717" s="12" t="s">
        <v>77</v>
      </c>
      <c r="G1717" s="12" t="str">
        <f>VLOOKUP(Table1[[#This Row],[Category]],Code!$C$2:$D$5,2,0)</f>
        <v>O-102</v>
      </c>
      <c r="H1717" s="12" t="s">
        <v>93</v>
      </c>
      <c r="I1717" s="12" t="s">
        <v>434</v>
      </c>
      <c r="J1717" s="12">
        <v>2</v>
      </c>
      <c r="K1717" s="12">
        <v>0.2</v>
      </c>
      <c r="L1717" s="13">
        <v>2.7956000000000003</v>
      </c>
      <c r="M1717" s="12">
        <f>Table1[[#This Row],[Sales]]*Table1[[#This Row],[Discount]]</f>
        <v>1.5424000000000002</v>
      </c>
      <c r="N1717" s="12">
        <v>7.7120000000000006</v>
      </c>
      <c r="O1717" s="12">
        <f>Table1[[#This Row],[Quantity]]*$N$1</f>
        <v>300</v>
      </c>
      <c r="P1717" s="12" t="str" cm="1">
        <f t="array" ref="P1717">_xlfn.IFS(Table1[[#This Row],[New_Sales]]&gt;=2000,"A",Table1[[#This Row],[New_Sales]]&gt;=1000,"B",Table1[[#This Row],[New_Sales]]&gt;=500,"C",Table1[[#This Row],[New_Sales]]&gt;=100,"D",Table1[[#This Row],[New_Sales]]&lt;100,"E")</f>
        <v>D</v>
      </c>
    </row>
    <row r="1718" spans="1:16">
      <c r="A1718" s="12">
        <v>1717</v>
      </c>
      <c r="B1718" s="12" t="s">
        <v>80</v>
      </c>
      <c r="C1718" s="12" t="s">
        <v>67</v>
      </c>
      <c r="D1718" s="12" t="s">
        <v>158</v>
      </c>
      <c r="E1718" s="12" t="s">
        <v>120</v>
      </c>
      <c r="F1718" s="12" t="s">
        <v>77</v>
      </c>
      <c r="G1718" s="12" t="str">
        <f>VLOOKUP(Table1[[#This Row],[Category]],Code!$C$2:$D$5,2,0)</f>
        <v>O-102</v>
      </c>
      <c r="H1718" s="12" t="s">
        <v>95</v>
      </c>
      <c r="I1718" s="12" t="s">
        <v>669</v>
      </c>
      <c r="J1718" s="12">
        <v>5</v>
      </c>
      <c r="K1718" s="12">
        <v>0</v>
      </c>
      <c r="L1718" s="13">
        <v>70.440999999999974</v>
      </c>
      <c r="M1718" s="12">
        <f>Table1[[#This Row],[Sales]]*Table1[[#This Row],[Discount]]</f>
        <v>0</v>
      </c>
      <c r="N1718" s="12">
        <v>242.89999999999998</v>
      </c>
      <c r="O1718" s="12">
        <f>Table1[[#This Row],[Quantity]]*$N$1</f>
        <v>750</v>
      </c>
      <c r="P1718" s="12" t="str" cm="1">
        <f t="array" ref="P1718">_xlfn.IFS(Table1[[#This Row],[New_Sales]]&gt;=2000,"A",Table1[[#This Row],[New_Sales]]&gt;=1000,"B",Table1[[#This Row],[New_Sales]]&gt;=500,"C",Table1[[#This Row],[New_Sales]]&gt;=100,"D",Table1[[#This Row],[New_Sales]]&lt;100,"E")</f>
        <v>C</v>
      </c>
    </row>
    <row r="1719" spans="1:16">
      <c r="A1719" s="12">
        <v>1718</v>
      </c>
      <c r="B1719" s="12" t="s">
        <v>80</v>
      </c>
      <c r="C1719" s="12" t="s">
        <v>67</v>
      </c>
      <c r="D1719" s="12" t="s">
        <v>158</v>
      </c>
      <c r="E1719" s="12" t="s">
        <v>120</v>
      </c>
      <c r="F1719" s="12" t="s">
        <v>77</v>
      </c>
      <c r="G1719" s="12" t="str">
        <f>VLOOKUP(Table1[[#This Row],[Category]],Code!$C$2:$D$5,2,0)</f>
        <v>O-102</v>
      </c>
      <c r="H1719" s="12" t="s">
        <v>84</v>
      </c>
      <c r="I1719" s="12" t="s">
        <v>183</v>
      </c>
      <c r="J1719" s="12">
        <v>5</v>
      </c>
      <c r="K1719" s="12">
        <v>0</v>
      </c>
      <c r="L1719" s="13">
        <v>0</v>
      </c>
      <c r="M1719" s="12">
        <f>Table1[[#This Row],[Sales]]*Table1[[#This Row],[Discount]]</f>
        <v>0</v>
      </c>
      <c r="N1719" s="12">
        <v>454.90000000000003</v>
      </c>
      <c r="O1719" s="12">
        <f>Table1[[#This Row],[Quantity]]*$N$1</f>
        <v>750</v>
      </c>
      <c r="P1719" s="12" t="str" cm="1">
        <f t="array" ref="P1719">_xlfn.IFS(Table1[[#This Row],[New_Sales]]&gt;=2000,"A",Table1[[#This Row],[New_Sales]]&gt;=1000,"B",Table1[[#This Row],[New_Sales]]&gt;=500,"C",Table1[[#This Row],[New_Sales]]&gt;=100,"D",Table1[[#This Row],[New_Sales]]&lt;100,"E")</f>
        <v>C</v>
      </c>
    </row>
    <row r="1720" spans="1:16">
      <c r="A1720" s="12">
        <v>1719</v>
      </c>
      <c r="B1720" s="12" t="s">
        <v>80</v>
      </c>
      <c r="C1720" s="12" t="s">
        <v>67</v>
      </c>
      <c r="D1720" s="12" t="s">
        <v>158</v>
      </c>
      <c r="E1720" s="12" t="s">
        <v>120</v>
      </c>
      <c r="F1720" s="12" t="s">
        <v>70</v>
      </c>
      <c r="G1720" s="12" t="str">
        <f>VLOOKUP(Table1[[#This Row],[Category]],Code!$C$2:$D$5,2,0)</f>
        <v>F-101</v>
      </c>
      <c r="H1720" s="12" t="s">
        <v>86</v>
      </c>
      <c r="I1720" s="12" t="s">
        <v>1230</v>
      </c>
      <c r="J1720" s="12">
        <v>4</v>
      </c>
      <c r="K1720" s="12">
        <v>0</v>
      </c>
      <c r="L1720" s="13">
        <v>15.086400000000001</v>
      </c>
      <c r="M1720" s="12">
        <f>Table1[[#This Row],[Sales]]*Table1[[#This Row],[Discount]]</f>
        <v>0</v>
      </c>
      <c r="N1720" s="12">
        <v>35.92</v>
      </c>
      <c r="O1720" s="12">
        <f>Table1[[#This Row],[Quantity]]*$N$1</f>
        <v>600</v>
      </c>
      <c r="P1720" s="12" t="str" cm="1">
        <f t="array" ref="P1720">_xlfn.IFS(Table1[[#This Row],[New_Sales]]&gt;=2000,"A",Table1[[#This Row],[New_Sales]]&gt;=1000,"B",Table1[[#This Row],[New_Sales]]&gt;=500,"C",Table1[[#This Row],[New_Sales]]&gt;=100,"D",Table1[[#This Row],[New_Sales]]&lt;100,"E")</f>
        <v>C</v>
      </c>
    </row>
    <row r="1721" spans="1:16">
      <c r="A1721" s="12">
        <v>1720</v>
      </c>
      <c r="B1721" s="12" t="s">
        <v>80</v>
      </c>
      <c r="C1721" s="12" t="s">
        <v>67</v>
      </c>
      <c r="D1721" s="12" t="s">
        <v>158</v>
      </c>
      <c r="E1721" s="12" t="s">
        <v>120</v>
      </c>
      <c r="F1721" s="12" t="s">
        <v>70</v>
      </c>
      <c r="G1721" s="12" t="str">
        <f>VLOOKUP(Table1[[#This Row],[Category]],Code!$C$2:$D$5,2,0)</f>
        <v>F-101</v>
      </c>
      <c r="H1721" s="12" t="s">
        <v>86</v>
      </c>
      <c r="I1721" s="12" t="s">
        <v>661</v>
      </c>
      <c r="J1721" s="12">
        <v>8</v>
      </c>
      <c r="K1721" s="12">
        <v>0</v>
      </c>
      <c r="L1721" s="13">
        <v>12.325599999999998</v>
      </c>
      <c r="M1721" s="12">
        <f>Table1[[#This Row],[Sales]]*Table1[[#This Row],[Discount]]</f>
        <v>0</v>
      </c>
      <c r="N1721" s="12">
        <v>39.76</v>
      </c>
      <c r="O1721" s="12">
        <f>Table1[[#This Row],[Quantity]]*$N$1</f>
        <v>1200</v>
      </c>
      <c r="P1721" s="12" t="str" cm="1">
        <f t="array" ref="P1721">_xlfn.IFS(Table1[[#This Row],[New_Sales]]&gt;=2000,"A",Table1[[#This Row],[New_Sales]]&gt;=1000,"B",Table1[[#This Row],[New_Sales]]&gt;=500,"C",Table1[[#This Row],[New_Sales]]&gt;=100,"D",Table1[[#This Row],[New_Sales]]&lt;100,"E")</f>
        <v>B</v>
      </c>
    </row>
    <row r="1722" spans="1:16">
      <c r="A1722" s="12">
        <v>1721</v>
      </c>
      <c r="B1722" s="12" t="s">
        <v>80</v>
      </c>
      <c r="C1722" s="12" t="s">
        <v>67</v>
      </c>
      <c r="D1722" s="12" t="s">
        <v>158</v>
      </c>
      <c r="E1722" s="12" t="s">
        <v>120</v>
      </c>
      <c r="F1722" s="12" t="s">
        <v>77</v>
      </c>
      <c r="G1722" s="12" t="str">
        <f>VLOOKUP(Table1[[#This Row],[Category]],Code!$C$2:$D$5,2,0)</f>
        <v>O-102</v>
      </c>
      <c r="H1722" s="12" t="s">
        <v>93</v>
      </c>
      <c r="I1722" s="12" t="s">
        <v>662</v>
      </c>
      <c r="J1722" s="12">
        <v>4</v>
      </c>
      <c r="K1722" s="12">
        <v>0.2</v>
      </c>
      <c r="L1722" s="13">
        <v>14.919999999999995</v>
      </c>
      <c r="M1722" s="12">
        <f>Table1[[#This Row],[Sales]]*Table1[[#This Row],[Discount]]</f>
        <v>9.5488</v>
      </c>
      <c r="N1722" s="12">
        <v>47.744</v>
      </c>
      <c r="O1722" s="12">
        <f>Table1[[#This Row],[Quantity]]*$N$1</f>
        <v>600</v>
      </c>
      <c r="P1722" s="12" t="str" cm="1">
        <f t="array" ref="P1722">_xlfn.IFS(Table1[[#This Row],[New_Sales]]&gt;=2000,"A",Table1[[#This Row],[New_Sales]]&gt;=1000,"B",Table1[[#This Row],[New_Sales]]&gt;=500,"C",Table1[[#This Row],[New_Sales]]&gt;=100,"D",Table1[[#This Row],[New_Sales]]&lt;100,"E")</f>
        <v>C</v>
      </c>
    </row>
    <row r="1723" spans="1:16">
      <c r="A1723" s="12">
        <v>1722</v>
      </c>
      <c r="B1723" s="12" t="s">
        <v>80</v>
      </c>
      <c r="C1723" s="12" t="s">
        <v>67</v>
      </c>
      <c r="D1723" s="12" t="s">
        <v>141</v>
      </c>
      <c r="E1723" s="12" t="s">
        <v>106</v>
      </c>
      <c r="F1723" s="12" t="s">
        <v>90</v>
      </c>
      <c r="G1723" s="12" t="str">
        <f>VLOOKUP(Table1[[#This Row],[Category]],Code!$C$2:$D$5,2,0)</f>
        <v>T-103</v>
      </c>
      <c r="H1723" s="12" t="s">
        <v>91</v>
      </c>
      <c r="I1723" s="12" t="s">
        <v>967</v>
      </c>
      <c r="J1723" s="12">
        <v>2</v>
      </c>
      <c r="K1723" s="12">
        <v>0.2</v>
      </c>
      <c r="L1723" s="13">
        <v>11.998799999999996</v>
      </c>
      <c r="M1723" s="12">
        <f>Table1[[#This Row],[Sales]]*Table1[[#This Row],[Discount]]</f>
        <v>31.996800000000004</v>
      </c>
      <c r="N1723" s="12">
        <v>159.98400000000001</v>
      </c>
      <c r="O1723" s="12">
        <f>Table1[[#This Row],[Quantity]]*$N$1</f>
        <v>300</v>
      </c>
      <c r="P1723" s="12" t="str" cm="1">
        <f t="array" ref="P1723">_xlfn.IFS(Table1[[#This Row],[New_Sales]]&gt;=2000,"A",Table1[[#This Row],[New_Sales]]&gt;=1000,"B",Table1[[#This Row],[New_Sales]]&gt;=500,"C",Table1[[#This Row],[New_Sales]]&gt;=100,"D",Table1[[#This Row],[New_Sales]]&lt;100,"E")</f>
        <v>D</v>
      </c>
    </row>
    <row r="1724" spans="1:16">
      <c r="A1724" s="12">
        <v>1723</v>
      </c>
      <c r="B1724" s="12" t="s">
        <v>80</v>
      </c>
      <c r="C1724" s="12" t="s">
        <v>67</v>
      </c>
      <c r="D1724" s="12" t="s">
        <v>141</v>
      </c>
      <c r="E1724" s="12" t="s">
        <v>106</v>
      </c>
      <c r="F1724" s="12" t="s">
        <v>90</v>
      </c>
      <c r="G1724" s="12" t="str">
        <f>VLOOKUP(Table1[[#This Row],[Category]],Code!$C$2:$D$5,2,0)</f>
        <v>T-103</v>
      </c>
      <c r="H1724" s="12" t="s">
        <v>123</v>
      </c>
      <c r="I1724" s="12" t="s">
        <v>1231</v>
      </c>
      <c r="J1724" s="12">
        <v>4</v>
      </c>
      <c r="K1724" s="12">
        <v>0.2</v>
      </c>
      <c r="L1724" s="13">
        <v>51.193599999999996</v>
      </c>
      <c r="M1724" s="12">
        <f>Table1[[#This Row],[Sales]]*Table1[[#This Row],[Discount]]</f>
        <v>51.193600000000004</v>
      </c>
      <c r="N1724" s="12">
        <v>255.96799999999999</v>
      </c>
      <c r="O1724" s="12">
        <f>Table1[[#This Row],[Quantity]]*$N$1</f>
        <v>600</v>
      </c>
      <c r="P1724" s="12" t="str" cm="1">
        <f t="array" ref="P1724">_xlfn.IFS(Table1[[#This Row],[New_Sales]]&gt;=2000,"A",Table1[[#This Row],[New_Sales]]&gt;=1000,"B",Table1[[#This Row],[New_Sales]]&gt;=500,"C",Table1[[#This Row],[New_Sales]]&gt;=100,"D",Table1[[#This Row],[New_Sales]]&lt;100,"E")</f>
        <v>C</v>
      </c>
    </row>
    <row r="1725" spans="1:16">
      <c r="A1725" s="12">
        <v>1724</v>
      </c>
      <c r="B1725" s="12" t="s">
        <v>80</v>
      </c>
      <c r="C1725" s="12" t="s">
        <v>67</v>
      </c>
      <c r="D1725" s="12" t="s">
        <v>141</v>
      </c>
      <c r="E1725" s="12" t="s">
        <v>106</v>
      </c>
      <c r="F1725" s="12" t="s">
        <v>70</v>
      </c>
      <c r="G1725" s="12" t="str">
        <f>VLOOKUP(Table1[[#This Row],[Category]],Code!$C$2:$D$5,2,0)</f>
        <v>F-101</v>
      </c>
      <c r="H1725" s="12" t="s">
        <v>71</v>
      </c>
      <c r="I1725" s="12" t="s">
        <v>1232</v>
      </c>
      <c r="J1725" s="12">
        <v>3</v>
      </c>
      <c r="K1725" s="12">
        <v>0.3</v>
      </c>
      <c r="L1725" s="13">
        <v>-71.811600000000027</v>
      </c>
      <c r="M1725" s="12">
        <f>Table1[[#This Row],[Sales]]*Table1[[#This Row],[Discount]]</f>
        <v>107.71739999999998</v>
      </c>
      <c r="N1725" s="12">
        <v>359.05799999999994</v>
      </c>
      <c r="O1725" s="12">
        <f>Table1[[#This Row],[Quantity]]*$N$1</f>
        <v>450</v>
      </c>
      <c r="P1725" s="12" t="str" cm="1">
        <f t="array" ref="P1725">_xlfn.IFS(Table1[[#This Row],[New_Sales]]&gt;=2000,"A",Table1[[#This Row],[New_Sales]]&gt;=1000,"B",Table1[[#This Row],[New_Sales]]&gt;=500,"C",Table1[[#This Row],[New_Sales]]&gt;=100,"D",Table1[[#This Row],[New_Sales]]&lt;100,"E")</f>
        <v>D</v>
      </c>
    </row>
    <row r="1726" spans="1:16">
      <c r="A1726" s="12">
        <v>1725</v>
      </c>
      <c r="B1726" s="12" t="s">
        <v>134</v>
      </c>
      <c r="C1726" s="12" t="s">
        <v>67</v>
      </c>
      <c r="D1726" s="12" t="s">
        <v>119</v>
      </c>
      <c r="E1726" s="12" t="s">
        <v>120</v>
      </c>
      <c r="F1726" s="12" t="s">
        <v>77</v>
      </c>
      <c r="G1726" s="12" t="str">
        <f>VLOOKUP(Table1[[#This Row],[Category]],Code!$C$2:$D$5,2,0)</f>
        <v>O-102</v>
      </c>
      <c r="H1726" s="12" t="s">
        <v>95</v>
      </c>
      <c r="I1726" s="12" t="s">
        <v>1233</v>
      </c>
      <c r="J1726" s="12">
        <v>3</v>
      </c>
      <c r="K1726" s="12">
        <v>0.2</v>
      </c>
      <c r="L1726" s="13">
        <v>43.43519999999998</v>
      </c>
      <c r="M1726" s="12">
        <f>Table1[[#This Row],[Sales]]*Table1[[#This Row],[Discount]]</f>
        <v>86.870400000000004</v>
      </c>
      <c r="N1726" s="12">
        <v>434.35199999999998</v>
      </c>
      <c r="O1726" s="12">
        <f>Table1[[#This Row],[Quantity]]*$N$1</f>
        <v>450</v>
      </c>
      <c r="P1726" s="12" t="str" cm="1">
        <f t="array" ref="P1726">_xlfn.IFS(Table1[[#This Row],[New_Sales]]&gt;=2000,"A",Table1[[#This Row],[New_Sales]]&gt;=1000,"B",Table1[[#This Row],[New_Sales]]&gt;=500,"C",Table1[[#This Row],[New_Sales]]&gt;=100,"D",Table1[[#This Row],[New_Sales]]&lt;100,"E")</f>
        <v>D</v>
      </c>
    </row>
    <row r="1727" spans="1:16">
      <c r="A1727" s="12">
        <v>1726</v>
      </c>
      <c r="B1727" s="12" t="s">
        <v>134</v>
      </c>
      <c r="C1727" s="12" t="s">
        <v>67</v>
      </c>
      <c r="D1727" s="12" t="s">
        <v>119</v>
      </c>
      <c r="E1727" s="12" t="s">
        <v>120</v>
      </c>
      <c r="F1727" s="12" t="s">
        <v>77</v>
      </c>
      <c r="G1727" s="12" t="str">
        <f>VLOOKUP(Table1[[#This Row],[Category]],Code!$C$2:$D$5,2,0)</f>
        <v>O-102</v>
      </c>
      <c r="H1727" s="12" t="s">
        <v>95</v>
      </c>
      <c r="I1727" s="12" t="s">
        <v>1234</v>
      </c>
      <c r="J1727" s="12">
        <v>2</v>
      </c>
      <c r="K1727" s="12">
        <v>0.2</v>
      </c>
      <c r="L1727" s="13">
        <v>0.44399999999999973</v>
      </c>
      <c r="M1727" s="12">
        <f>Table1[[#This Row],[Sales]]*Table1[[#This Row],[Discount]]</f>
        <v>0.71040000000000014</v>
      </c>
      <c r="N1727" s="12">
        <v>3.5520000000000005</v>
      </c>
      <c r="O1727" s="12">
        <f>Table1[[#This Row],[Quantity]]*$N$1</f>
        <v>300</v>
      </c>
      <c r="P1727" s="12" t="str" cm="1">
        <f t="array" ref="P1727">_xlfn.IFS(Table1[[#This Row],[New_Sales]]&gt;=2000,"A",Table1[[#This Row],[New_Sales]]&gt;=1000,"B",Table1[[#This Row],[New_Sales]]&gt;=500,"C",Table1[[#This Row],[New_Sales]]&gt;=100,"D",Table1[[#This Row],[New_Sales]]&lt;100,"E")</f>
        <v>D</v>
      </c>
    </row>
    <row r="1728" spans="1:16">
      <c r="A1728" s="12">
        <v>1727</v>
      </c>
      <c r="B1728" s="12" t="s">
        <v>134</v>
      </c>
      <c r="C1728" s="12" t="s">
        <v>67</v>
      </c>
      <c r="D1728" s="12" t="s">
        <v>119</v>
      </c>
      <c r="E1728" s="12" t="s">
        <v>120</v>
      </c>
      <c r="F1728" s="12" t="s">
        <v>77</v>
      </c>
      <c r="G1728" s="12" t="str">
        <f>VLOOKUP(Table1[[#This Row],[Category]],Code!$C$2:$D$5,2,0)</f>
        <v>O-102</v>
      </c>
      <c r="H1728" s="12" t="s">
        <v>95</v>
      </c>
      <c r="I1728" s="12" t="s">
        <v>1235</v>
      </c>
      <c r="J1728" s="12">
        <v>4</v>
      </c>
      <c r="K1728" s="12">
        <v>0.2</v>
      </c>
      <c r="L1728" s="13">
        <v>7.7728000000000002</v>
      </c>
      <c r="M1728" s="12">
        <f>Table1[[#This Row],[Sales]]*Table1[[#This Row],[Discount]]</f>
        <v>17.766400000000001</v>
      </c>
      <c r="N1728" s="12">
        <v>88.832000000000008</v>
      </c>
      <c r="O1728" s="12">
        <f>Table1[[#This Row],[Quantity]]*$N$1</f>
        <v>600</v>
      </c>
      <c r="P1728" s="12" t="str" cm="1">
        <f t="array" ref="P1728">_xlfn.IFS(Table1[[#This Row],[New_Sales]]&gt;=2000,"A",Table1[[#This Row],[New_Sales]]&gt;=1000,"B",Table1[[#This Row],[New_Sales]]&gt;=500,"C",Table1[[#This Row],[New_Sales]]&gt;=100,"D",Table1[[#This Row],[New_Sales]]&lt;100,"E")</f>
        <v>C</v>
      </c>
    </row>
    <row r="1729" spans="1:16">
      <c r="A1729" s="12">
        <v>1728</v>
      </c>
      <c r="B1729" s="12" t="s">
        <v>66</v>
      </c>
      <c r="C1729" s="12" t="s">
        <v>74</v>
      </c>
      <c r="D1729" s="12" t="s">
        <v>226</v>
      </c>
      <c r="E1729" s="12" t="s">
        <v>120</v>
      </c>
      <c r="F1729" s="12" t="s">
        <v>70</v>
      </c>
      <c r="G1729" s="12" t="str">
        <f>VLOOKUP(Table1[[#This Row],[Category]],Code!$C$2:$D$5,2,0)</f>
        <v>F-101</v>
      </c>
      <c r="H1729" s="12" t="s">
        <v>82</v>
      </c>
      <c r="I1729" s="12" t="s">
        <v>1236</v>
      </c>
      <c r="J1729" s="12">
        <v>5</v>
      </c>
      <c r="K1729" s="12">
        <v>0.4</v>
      </c>
      <c r="L1729" s="13">
        <v>-69.889999999999986</v>
      </c>
      <c r="M1729" s="12">
        <f>Table1[[#This Row],[Sales]]*Table1[[#This Row],[Discount]]</f>
        <v>419.34</v>
      </c>
      <c r="N1729" s="12">
        <v>1048.3499999999999</v>
      </c>
      <c r="O1729" s="12">
        <f>Table1[[#This Row],[Quantity]]*$N$1</f>
        <v>750</v>
      </c>
      <c r="P1729" s="12" t="str" cm="1">
        <f t="array" ref="P1729">_xlfn.IFS(Table1[[#This Row],[New_Sales]]&gt;=2000,"A",Table1[[#This Row],[New_Sales]]&gt;=1000,"B",Table1[[#This Row],[New_Sales]]&gt;=500,"C",Table1[[#This Row],[New_Sales]]&gt;=100,"D",Table1[[#This Row],[New_Sales]]&lt;100,"E")</f>
        <v>C</v>
      </c>
    </row>
    <row r="1730" spans="1:16">
      <c r="A1730" s="12">
        <v>1729</v>
      </c>
      <c r="B1730" s="12" t="s">
        <v>454</v>
      </c>
      <c r="C1730" s="12" t="s">
        <v>67</v>
      </c>
      <c r="D1730" s="12" t="s">
        <v>176</v>
      </c>
      <c r="E1730" s="12" t="s">
        <v>69</v>
      </c>
      <c r="F1730" s="12" t="s">
        <v>90</v>
      </c>
      <c r="G1730" s="12" t="str">
        <f>VLOOKUP(Table1[[#This Row],[Category]],Code!$C$2:$D$5,2,0)</f>
        <v>T-103</v>
      </c>
      <c r="H1730" s="12" t="s">
        <v>123</v>
      </c>
      <c r="I1730" s="12" t="s">
        <v>1198</v>
      </c>
      <c r="J1730" s="12">
        <v>4</v>
      </c>
      <c r="K1730" s="12">
        <v>0</v>
      </c>
      <c r="L1730" s="13">
        <v>21</v>
      </c>
      <c r="M1730" s="12">
        <f>Table1[[#This Row],[Sales]]*Table1[[#This Row],[Discount]]</f>
        <v>0</v>
      </c>
      <c r="N1730" s="12">
        <v>100</v>
      </c>
      <c r="O1730" s="12">
        <f>Table1[[#This Row],[Quantity]]*$N$1</f>
        <v>600</v>
      </c>
      <c r="P1730" s="12" t="str" cm="1">
        <f t="array" ref="P1730">_xlfn.IFS(Table1[[#This Row],[New_Sales]]&gt;=2000,"A",Table1[[#This Row],[New_Sales]]&gt;=1000,"B",Table1[[#This Row],[New_Sales]]&gt;=500,"C",Table1[[#This Row],[New_Sales]]&gt;=100,"D",Table1[[#This Row],[New_Sales]]&lt;100,"E")</f>
        <v>C</v>
      </c>
    </row>
    <row r="1731" spans="1:16">
      <c r="A1731" s="12">
        <v>1730</v>
      </c>
      <c r="B1731" s="12" t="s">
        <v>454</v>
      </c>
      <c r="C1731" s="12" t="s">
        <v>67</v>
      </c>
      <c r="D1731" s="12" t="s">
        <v>176</v>
      </c>
      <c r="E1731" s="12" t="s">
        <v>69</v>
      </c>
      <c r="F1731" s="12" t="s">
        <v>77</v>
      </c>
      <c r="G1731" s="12" t="str">
        <f>VLOOKUP(Table1[[#This Row],[Category]],Code!$C$2:$D$5,2,0)</f>
        <v>O-102</v>
      </c>
      <c r="H1731" s="12" t="s">
        <v>78</v>
      </c>
      <c r="I1731" s="12" t="s">
        <v>844</v>
      </c>
      <c r="J1731" s="12">
        <v>3</v>
      </c>
      <c r="K1731" s="12">
        <v>0</v>
      </c>
      <c r="L1731" s="13">
        <v>3.6017999999999999</v>
      </c>
      <c r="M1731" s="12">
        <f>Table1[[#This Row],[Sales]]*Table1[[#This Row],[Discount]]</f>
        <v>0</v>
      </c>
      <c r="N1731" s="12">
        <v>7.83</v>
      </c>
      <c r="O1731" s="12">
        <f>Table1[[#This Row],[Quantity]]*$N$1</f>
        <v>450</v>
      </c>
      <c r="P1731" s="12" t="str" cm="1">
        <f t="array" ref="P1731">_xlfn.IFS(Table1[[#This Row],[New_Sales]]&gt;=2000,"A",Table1[[#This Row],[New_Sales]]&gt;=1000,"B",Table1[[#This Row],[New_Sales]]&gt;=500,"C",Table1[[#This Row],[New_Sales]]&gt;=100,"D",Table1[[#This Row],[New_Sales]]&lt;100,"E")</f>
        <v>D</v>
      </c>
    </row>
    <row r="1732" spans="1:16">
      <c r="A1732" s="12">
        <v>1731</v>
      </c>
      <c r="B1732" s="12" t="s">
        <v>80</v>
      </c>
      <c r="C1732" s="12" t="s">
        <v>74</v>
      </c>
      <c r="D1732" s="12" t="s">
        <v>99</v>
      </c>
      <c r="E1732" s="12" t="s">
        <v>69</v>
      </c>
      <c r="F1732" s="12" t="s">
        <v>77</v>
      </c>
      <c r="G1732" s="12" t="str">
        <f>VLOOKUP(Table1[[#This Row],[Category]],Code!$C$2:$D$5,2,0)</f>
        <v>O-102</v>
      </c>
      <c r="H1732" s="12" t="s">
        <v>100</v>
      </c>
      <c r="I1732" s="12" t="s">
        <v>1237</v>
      </c>
      <c r="J1732" s="12">
        <v>8</v>
      </c>
      <c r="K1732" s="12">
        <v>0.2</v>
      </c>
      <c r="L1732" s="13">
        <v>31.283199999999987</v>
      </c>
      <c r="M1732" s="12">
        <f>Table1[[#This Row],[Sales]]*Table1[[#This Row],[Discount]]</f>
        <v>19.251200000000001</v>
      </c>
      <c r="N1732" s="12">
        <v>96.256</v>
      </c>
      <c r="O1732" s="12">
        <f>Table1[[#This Row],[Quantity]]*$N$1</f>
        <v>1200</v>
      </c>
      <c r="P1732" s="12" t="str" cm="1">
        <f t="array" ref="P1732">_xlfn.IFS(Table1[[#This Row],[New_Sales]]&gt;=2000,"A",Table1[[#This Row],[New_Sales]]&gt;=1000,"B",Table1[[#This Row],[New_Sales]]&gt;=500,"C",Table1[[#This Row],[New_Sales]]&gt;=100,"D",Table1[[#This Row],[New_Sales]]&lt;100,"E")</f>
        <v>B</v>
      </c>
    </row>
    <row r="1733" spans="1:16">
      <c r="A1733" s="12">
        <v>1732</v>
      </c>
      <c r="B1733" s="12" t="s">
        <v>80</v>
      </c>
      <c r="C1733" s="12" t="s">
        <v>74</v>
      </c>
      <c r="D1733" s="12" t="s">
        <v>99</v>
      </c>
      <c r="E1733" s="12" t="s">
        <v>69</v>
      </c>
      <c r="F1733" s="12" t="s">
        <v>77</v>
      </c>
      <c r="G1733" s="12" t="str">
        <f>VLOOKUP(Table1[[#This Row],[Category]],Code!$C$2:$D$5,2,0)</f>
        <v>O-102</v>
      </c>
      <c r="H1733" s="12" t="s">
        <v>100</v>
      </c>
      <c r="I1733" s="12" t="s">
        <v>246</v>
      </c>
      <c r="J1733" s="12">
        <v>2</v>
      </c>
      <c r="K1733" s="12">
        <v>0.2</v>
      </c>
      <c r="L1733" s="13">
        <v>3.7407999999999997</v>
      </c>
      <c r="M1733" s="12">
        <f>Table1[[#This Row],[Sales]]*Table1[[#This Row],[Discount]]</f>
        <v>2.1376000000000004</v>
      </c>
      <c r="N1733" s="12">
        <v>10.688000000000001</v>
      </c>
      <c r="O1733" s="12">
        <f>Table1[[#This Row],[Quantity]]*$N$1</f>
        <v>300</v>
      </c>
      <c r="P1733" s="12" t="str" cm="1">
        <f t="array" ref="P1733">_xlfn.IFS(Table1[[#This Row],[New_Sales]]&gt;=2000,"A",Table1[[#This Row],[New_Sales]]&gt;=1000,"B",Table1[[#This Row],[New_Sales]]&gt;=500,"C",Table1[[#This Row],[New_Sales]]&gt;=100,"D",Table1[[#This Row],[New_Sales]]&lt;100,"E")</f>
        <v>D</v>
      </c>
    </row>
    <row r="1734" spans="1:16">
      <c r="A1734" s="12">
        <v>1733</v>
      </c>
      <c r="B1734" s="12" t="s">
        <v>80</v>
      </c>
      <c r="C1734" s="12" t="s">
        <v>67</v>
      </c>
      <c r="D1734" s="12" t="s">
        <v>105</v>
      </c>
      <c r="E1734" s="12" t="s">
        <v>106</v>
      </c>
      <c r="F1734" s="12" t="s">
        <v>77</v>
      </c>
      <c r="G1734" s="12" t="str">
        <f>VLOOKUP(Table1[[#This Row],[Category]],Code!$C$2:$D$5,2,0)</f>
        <v>O-102</v>
      </c>
      <c r="H1734" s="12" t="s">
        <v>84</v>
      </c>
      <c r="I1734" s="12" t="s">
        <v>558</v>
      </c>
      <c r="J1734" s="12">
        <v>3</v>
      </c>
      <c r="K1734" s="12">
        <v>0.2</v>
      </c>
      <c r="L1734" s="13">
        <v>-33.804000000000002</v>
      </c>
      <c r="M1734" s="12">
        <f>Table1[[#This Row],[Sales]]*Table1[[#This Row],[Discount]]</f>
        <v>67.608000000000004</v>
      </c>
      <c r="N1734" s="12">
        <v>338.04</v>
      </c>
      <c r="O1734" s="12">
        <f>Table1[[#This Row],[Quantity]]*$N$1</f>
        <v>450</v>
      </c>
      <c r="P1734" s="12" t="str" cm="1">
        <f t="array" ref="P1734">_xlfn.IFS(Table1[[#This Row],[New_Sales]]&gt;=2000,"A",Table1[[#This Row],[New_Sales]]&gt;=1000,"B",Table1[[#This Row],[New_Sales]]&gt;=500,"C",Table1[[#This Row],[New_Sales]]&gt;=100,"D",Table1[[#This Row],[New_Sales]]&lt;100,"E")</f>
        <v>D</v>
      </c>
    </row>
    <row r="1735" spans="1:16">
      <c r="A1735" s="12">
        <v>1734</v>
      </c>
      <c r="B1735" s="12" t="s">
        <v>80</v>
      </c>
      <c r="C1735" s="12" t="s">
        <v>67</v>
      </c>
      <c r="D1735" s="12" t="s">
        <v>105</v>
      </c>
      <c r="E1735" s="12" t="s">
        <v>106</v>
      </c>
      <c r="F1735" s="12" t="s">
        <v>77</v>
      </c>
      <c r="G1735" s="12" t="str">
        <f>VLOOKUP(Table1[[#This Row],[Category]],Code!$C$2:$D$5,2,0)</f>
        <v>O-102</v>
      </c>
      <c r="H1735" s="12" t="s">
        <v>88</v>
      </c>
      <c r="I1735" s="12" t="s">
        <v>406</v>
      </c>
      <c r="J1735" s="12">
        <v>4</v>
      </c>
      <c r="K1735" s="12">
        <v>0.2</v>
      </c>
      <c r="L1735" s="13">
        <v>17.351999999999975</v>
      </c>
      <c r="M1735" s="12">
        <f>Table1[[#This Row],[Sales]]*Table1[[#This Row],[Discount]]</f>
        <v>30.848000000000003</v>
      </c>
      <c r="N1735" s="12">
        <v>154.24</v>
      </c>
      <c r="O1735" s="12">
        <f>Table1[[#This Row],[Quantity]]*$N$1</f>
        <v>600</v>
      </c>
      <c r="P1735" s="12" t="str" cm="1">
        <f t="array" ref="P1735">_xlfn.IFS(Table1[[#This Row],[New_Sales]]&gt;=2000,"A",Table1[[#This Row],[New_Sales]]&gt;=1000,"B",Table1[[#This Row],[New_Sales]]&gt;=500,"C",Table1[[#This Row],[New_Sales]]&gt;=100,"D",Table1[[#This Row],[New_Sales]]&lt;100,"E")</f>
        <v>C</v>
      </c>
    </row>
    <row r="1736" spans="1:16">
      <c r="A1736" s="12">
        <v>1735</v>
      </c>
      <c r="B1736" s="12" t="s">
        <v>66</v>
      </c>
      <c r="C1736" s="12" t="s">
        <v>67</v>
      </c>
      <c r="D1736" s="12" t="s">
        <v>99</v>
      </c>
      <c r="E1736" s="12" t="s">
        <v>69</v>
      </c>
      <c r="F1736" s="12" t="s">
        <v>77</v>
      </c>
      <c r="G1736" s="12" t="str">
        <f>VLOOKUP(Table1[[#This Row],[Category]],Code!$C$2:$D$5,2,0)</f>
        <v>O-102</v>
      </c>
      <c r="H1736" s="12" t="s">
        <v>95</v>
      </c>
      <c r="I1736" s="12" t="s">
        <v>1238</v>
      </c>
      <c r="J1736" s="12">
        <v>2</v>
      </c>
      <c r="K1736" s="12">
        <v>0.2</v>
      </c>
      <c r="L1736" s="13">
        <v>6.5339999999999971</v>
      </c>
      <c r="M1736" s="12">
        <f>Table1[[#This Row],[Sales]]*Table1[[#This Row],[Discount]]</f>
        <v>6.9696000000000016</v>
      </c>
      <c r="N1736" s="12">
        <v>34.848000000000006</v>
      </c>
      <c r="O1736" s="12">
        <f>Table1[[#This Row],[Quantity]]*$N$1</f>
        <v>300</v>
      </c>
      <c r="P1736" s="12" t="str" cm="1">
        <f t="array" ref="P1736">_xlfn.IFS(Table1[[#This Row],[New_Sales]]&gt;=2000,"A",Table1[[#This Row],[New_Sales]]&gt;=1000,"B",Table1[[#This Row],[New_Sales]]&gt;=500,"C",Table1[[#This Row],[New_Sales]]&gt;=100,"D",Table1[[#This Row],[New_Sales]]&lt;100,"E")</f>
        <v>D</v>
      </c>
    </row>
    <row r="1737" spans="1:16">
      <c r="A1737" s="12">
        <v>1736</v>
      </c>
      <c r="B1737" s="12" t="s">
        <v>66</v>
      </c>
      <c r="C1737" s="12" t="s">
        <v>67</v>
      </c>
      <c r="D1737" s="12" t="s">
        <v>99</v>
      </c>
      <c r="E1737" s="12" t="s">
        <v>69</v>
      </c>
      <c r="F1737" s="12" t="s">
        <v>90</v>
      </c>
      <c r="G1737" s="12" t="str">
        <f>VLOOKUP(Table1[[#This Row],[Category]],Code!$C$2:$D$5,2,0)</f>
        <v>T-103</v>
      </c>
      <c r="H1737" s="12" t="s">
        <v>91</v>
      </c>
      <c r="I1737" s="12" t="s">
        <v>1025</v>
      </c>
      <c r="J1737" s="12">
        <v>5</v>
      </c>
      <c r="K1737" s="12">
        <v>0.2</v>
      </c>
      <c r="L1737" s="13">
        <v>1.375</v>
      </c>
      <c r="M1737" s="12">
        <f>Table1[[#This Row],[Sales]]*Table1[[#This Row],[Discount]]</f>
        <v>4.4000000000000004</v>
      </c>
      <c r="N1737" s="12">
        <v>22</v>
      </c>
      <c r="O1737" s="12">
        <f>Table1[[#This Row],[Quantity]]*$N$1</f>
        <v>750</v>
      </c>
      <c r="P1737" s="12" t="str" cm="1">
        <f t="array" ref="P1737">_xlfn.IFS(Table1[[#This Row],[New_Sales]]&gt;=2000,"A",Table1[[#This Row],[New_Sales]]&gt;=1000,"B",Table1[[#This Row],[New_Sales]]&gt;=500,"C",Table1[[#This Row],[New_Sales]]&gt;=100,"D",Table1[[#This Row],[New_Sales]]&lt;100,"E")</f>
        <v>C</v>
      </c>
    </row>
    <row r="1738" spans="1:16">
      <c r="A1738" s="12">
        <v>1737</v>
      </c>
      <c r="B1738" s="12" t="s">
        <v>66</v>
      </c>
      <c r="C1738" s="12" t="s">
        <v>67</v>
      </c>
      <c r="D1738" s="12" t="s">
        <v>99</v>
      </c>
      <c r="E1738" s="12" t="s">
        <v>69</v>
      </c>
      <c r="F1738" s="12" t="s">
        <v>77</v>
      </c>
      <c r="G1738" s="12" t="str">
        <f>VLOOKUP(Table1[[#This Row],[Category]],Code!$C$2:$D$5,2,0)</f>
        <v>O-102</v>
      </c>
      <c r="H1738" s="12" t="s">
        <v>88</v>
      </c>
      <c r="I1738" s="12" t="s">
        <v>89</v>
      </c>
      <c r="J1738" s="12">
        <v>3</v>
      </c>
      <c r="K1738" s="12">
        <v>0.2</v>
      </c>
      <c r="L1738" s="13">
        <v>0.3822000000000001</v>
      </c>
      <c r="M1738" s="12">
        <f>Table1[[#This Row],[Sales]]*Table1[[#This Row],[Discount]]</f>
        <v>0.87360000000000015</v>
      </c>
      <c r="N1738" s="12">
        <v>4.3680000000000003</v>
      </c>
      <c r="O1738" s="12">
        <f>Table1[[#This Row],[Quantity]]*$N$1</f>
        <v>450</v>
      </c>
      <c r="P1738" s="12" t="str" cm="1">
        <f t="array" ref="P1738">_xlfn.IFS(Table1[[#This Row],[New_Sales]]&gt;=2000,"A",Table1[[#This Row],[New_Sales]]&gt;=1000,"B",Table1[[#This Row],[New_Sales]]&gt;=500,"C",Table1[[#This Row],[New_Sales]]&gt;=100,"D",Table1[[#This Row],[New_Sales]]&lt;100,"E")</f>
        <v>D</v>
      </c>
    </row>
    <row r="1739" spans="1:16">
      <c r="A1739" s="12">
        <v>1738</v>
      </c>
      <c r="B1739" s="12" t="s">
        <v>80</v>
      </c>
      <c r="C1739" s="12" t="s">
        <v>74</v>
      </c>
      <c r="D1739" s="12" t="s">
        <v>75</v>
      </c>
      <c r="E1739" s="12" t="s">
        <v>76</v>
      </c>
      <c r="F1739" s="12" t="s">
        <v>77</v>
      </c>
      <c r="G1739" s="12" t="str">
        <f>VLOOKUP(Table1[[#This Row],[Category]],Code!$C$2:$D$5,2,0)</f>
        <v>O-102</v>
      </c>
      <c r="H1739" s="12" t="s">
        <v>84</v>
      </c>
      <c r="I1739" s="12" t="s">
        <v>605</v>
      </c>
      <c r="J1739" s="12">
        <v>3</v>
      </c>
      <c r="K1739" s="12">
        <v>0</v>
      </c>
      <c r="L1739" s="13">
        <v>8.4888000000000012</v>
      </c>
      <c r="M1739" s="12">
        <f>Table1[[#This Row],[Sales]]*Table1[[#This Row],[Discount]]</f>
        <v>0</v>
      </c>
      <c r="N1739" s="12">
        <v>31.44</v>
      </c>
      <c r="O1739" s="12">
        <f>Table1[[#This Row],[Quantity]]*$N$1</f>
        <v>450</v>
      </c>
      <c r="P1739" s="12" t="str" cm="1">
        <f t="array" ref="P1739">_xlfn.IFS(Table1[[#This Row],[New_Sales]]&gt;=2000,"A",Table1[[#This Row],[New_Sales]]&gt;=1000,"B",Table1[[#This Row],[New_Sales]]&gt;=500,"C",Table1[[#This Row],[New_Sales]]&gt;=100,"D",Table1[[#This Row],[New_Sales]]&lt;100,"E")</f>
        <v>D</v>
      </c>
    </row>
    <row r="1740" spans="1:16">
      <c r="A1740" s="12">
        <v>1739</v>
      </c>
      <c r="B1740" s="12" t="s">
        <v>80</v>
      </c>
      <c r="C1740" s="12" t="s">
        <v>74</v>
      </c>
      <c r="D1740" s="12" t="s">
        <v>75</v>
      </c>
      <c r="E1740" s="12" t="s">
        <v>76</v>
      </c>
      <c r="F1740" s="12" t="s">
        <v>90</v>
      </c>
      <c r="G1740" s="12" t="str">
        <f>VLOOKUP(Table1[[#This Row],[Category]],Code!$C$2:$D$5,2,0)</f>
        <v>T-103</v>
      </c>
      <c r="H1740" s="12" t="s">
        <v>123</v>
      </c>
      <c r="I1740" s="12" t="s">
        <v>1170</v>
      </c>
      <c r="J1740" s="12">
        <v>2</v>
      </c>
      <c r="K1740" s="12">
        <v>0</v>
      </c>
      <c r="L1740" s="13">
        <v>3.400999999999998</v>
      </c>
      <c r="M1740" s="12">
        <f>Table1[[#This Row],[Sales]]*Table1[[#This Row],[Discount]]</f>
        <v>0</v>
      </c>
      <c r="N1740" s="12">
        <v>17.899999999999999</v>
      </c>
      <c r="O1740" s="12">
        <f>Table1[[#This Row],[Quantity]]*$N$1</f>
        <v>300</v>
      </c>
      <c r="P1740" s="12" t="str" cm="1">
        <f t="array" ref="P1740">_xlfn.IFS(Table1[[#This Row],[New_Sales]]&gt;=2000,"A",Table1[[#This Row],[New_Sales]]&gt;=1000,"B",Table1[[#This Row],[New_Sales]]&gt;=500,"C",Table1[[#This Row],[New_Sales]]&gt;=100,"D",Table1[[#This Row],[New_Sales]]&lt;100,"E")</f>
        <v>D</v>
      </c>
    </row>
    <row r="1741" spans="1:16">
      <c r="A1741" s="12">
        <v>1740</v>
      </c>
      <c r="B1741" s="12" t="s">
        <v>80</v>
      </c>
      <c r="C1741" s="12" t="s">
        <v>74</v>
      </c>
      <c r="D1741" s="12" t="s">
        <v>75</v>
      </c>
      <c r="E1741" s="12" t="s">
        <v>76</v>
      </c>
      <c r="F1741" s="12" t="s">
        <v>90</v>
      </c>
      <c r="G1741" s="12" t="str">
        <f>VLOOKUP(Table1[[#This Row],[Category]],Code!$C$2:$D$5,2,0)</f>
        <v>T-103</v>
      </c>
      <c r="H1741" s="12" t="s">
        <v>123</v>
      </c>
      <c r="I1741" s="12" t="s">
        <v>1239</v>
      </c>
      <c r="J1741" s="12">
        <v>5</v>
      </c>
      <c r="K1741" s="12">
        <v>0</v>
      </c>
      <c r="L1741" s="13">
        <v>46.601999999999997</v>
      </c>
      <c r="M1741" s="12">
        <f>Table1[[#This Row],[Sales]]*Table1[[#This Row],[Discount]]</f>
        <v>0</v>
      </c>
      <c r="N1741" s="12">
        <v>129.44999999999999</v>
      </c>
      <c r="O1741" s="12">
        <f>Table1[[#This Row],[Quantity]]*$N$1</f>
        <v>750</v>
      </c>
      <c r="P1741" s="12" t="str" cm="1">
        <f t="array" ref="P1741">_xlfn.IFS(Table1[[#This Row],[New_Sales]]&gt;=2000,"A",Table1[[#This Row],[New_Sales]]&gt;=1000,"B",Table1[[#This Row],[New_Sales]]&gt;=500,"C",Table1[[#This Row],[New_Sales]]&gt;=100,"D",Table1[[#This Row],[New_Sales]]&lt;100,"E")</f>
        <v>C</v>
      </c>
    </row>
    <row r="1742" spans="1:16">
      <c r="A1742" s="12">
        <v>1741</v>
      </c>
      <c r="B1742" s="12" t="s">
        <v>80</v>
      </c>
      <c r="C1742" s="12" t="s">
        <v>104</v>
      </c>
      <c r="D1742" s="12" t="s">
        <v>75</v>
      </c>
      <c r="E1742" s="12" t="s">
        <v>76</v>
      </c>
      <c r="F1742" s="12" t="s">
        <v>77</v>
      </c>
      <c r="G1742" s="12" t="str">
        <f>VLOOKUP(Table1[[#This Row],[Category]],Code!$C$2:$D$5,2,0)</f>
        <v>O-102</v>
      </c>
      <c r="H1742" s="12" t="s">
        <v>78</v>
      </c>
      <c r="I1742" s="12" t="s">
        <v>1078</v>
      </c>
      <c r="J1742" s="12">
        <v>8</v>
      </c>
      <c r="K1742" s="12">
        <v>0</v>
      </c>
      <c r="L1742" s="13">
        <v>9.6047999999999991</v>
      </c>
      <c r="M1742" s="12">
        <f>Table1[[#This Row],[Sales]]*Table1[[#This Row],[Discount]]</f>
        <v>0</v>
      </c>
      <c r="N1742" s="12">
        <v>20.88</v>
      </c>
      <c r="O1742" s="12">
        <f>Table1[[#This Row],[Quantity]]*$N$1</f>
        <v>1200</v>
      </c>
      <c r="P1742" s="12" t="str" cm="1">
        <f t="array" ref="P1742">_xlfn.IFS(Table1[[#This Row],[New_Sales]]&gt;=2000,"A",Table1[[#This Row],[New_Sales]]&gt;=1000,"B",Table1[[#This Row],[New_Sales]]&gt;=500,"C",Table1[[#This Row],[New_Sales]]&gt;=100,"D",Table1[[#This Row],[New_Sales]]&lt;100,"E")</f>
        <v>B</v>
      </c>
    </row>
    <row r="1743" spans="1:16">
      <c r="A1743" s="12">
        <v>1742</v>
      </c>
      <c r="B1743" s="12" t="s">
        <v>80</v>
      </c>
      <c r="C1743" s="12" t="s">
        <v>67</v>
      </c>
      <c r="D1743" s="12" t="s">
        <v>119</v>
      </c>
      <c r="E1743" s="12" t="s">
        <v>120</v>
      </c>
      <c r="F1743" s="12" t="s">
        <v>77</v>
      </c>
      <c r="G1743" s="12" t="str">
        <f>VLOOKUP(Table1[[#This Row],[Category]],Code!$C$2:$D$5,2,0)</f>
        <v>O-102</v>
      </c>
      <c r="H1743" s="12" t="s">
        <v>100</v>
      </c>
      <c r="I1743" s="12" t="s">
        <v>1240</v>
      </c>
      <c r="J1743" s="12">
        <v>4</v>
      </c>
      <c r="K1743" s="12">
        <v>0.2</v>
      </c>
      <c r="L1743" s="13">
        <v>7.2576000000000001</v>
      </c>
      <c r="M1743" s="12">
        <f>Table1[[#This Row],[Sales]]*Table1[[#This Row],[Discount]]</f>
        <v>4.1472000000000007</v>
      </c>
      <c r="N1743" s="12">
        <v>20.736000000000004</v>
      </c>
      <c r="O1743" s="12">
        <f>Table1[[#This Row],[Quantity]]*$N$1</f>
        <v>600</v>
      </c>
      <c r="P1743" s="12" t="str" cm="1">
        <f t="array" ref="P1743">_xlfn.IFS(Table1[[#This Row],[New_Sales]]&gt;=2000,"A",Table1[[#This Row],[New_Sales]]&gt;=1000,"B",Table1[[#This Row],[New_Sales]]&gt;=500,"C",Table1[[#This Row],[New_Sales]]&gt;=100,"D",Table1[[#This Row],[New_Sales]]&lt;100,"E")</f>
        <v>C</v>
      </c>
    </row>
    <row r="1744" spans="1:16">
      <c r="A1744" s="12">
        <v>1743</v>
      </c>
      <c r="B1744" s="12" t="s">
        <v>80</v>
      </c>
      <c r="C1744" s="12" t="s">
        <v>67</v>
      </c>
      <c r="D1744" s="12" t="s">
        <v>119</v>
      </c>
      <c r="E1744" s="12" t="s">
        <v>120</v>
      </c>
      <c r="F1744" s="12" t="s">
        <v>70</v>
      </c>
      <c r="G1744" s="12" t="str">
        <f>VLOOKUP(Table1[[#This Row],[Category]],Code!$C$2:$D$5,2,0)</f>
        <v>F-101</v>
      </c>
      <c r="H1744" s="12" t="s">
        <v>86</v>
      </c>
      <c r="I1744" s="12" t="s">
        <v>1200</v>
      </c>
      <c r="J1744" s="12">
        <v>2</v>
      </c>
      <c r="K1744" s="12">
        <v>0.2</v>
      </c>
      <c r="L1744" s="13">
        <v>0.98559999999999937</v>
      </c>
      <c r="M1744" s="12">
        <f>Table1[[#This Row],[Sales]]*Table1[[#This Row],[Discount]]</f>
        <v>1.4336000000000002</v>
      </c>
      <c r="N1744" s="12">
        <v>7.168000000000001</v>
      </c>
      <c r="O1744" s="12">
        <f>Table1[[#This Row],[Quantity]]*$N$1</f>
        <v>300</v>
      </c>
      <c r="P1744" s="12" t="str" cm="1">
        <f t="array" ref="P1744">_xlfn.IFS(Table1[[#This Row],[New_Sales]]&gt;=2000,"A",Table1[[#This Row],[New_Sales]]&gt;=1000,"B",Table1[[#This Row],[New_Sales]]&gt;=500,"C",Table1[[#This Row],[New_Sales]]&gt;=100,"D",Table1[[#This Row],[New_Sales]]&lt;100,"E")</f>
        <v>D</v>
      </c>
    </row>
    <row r="1745" spans="1:16">
      <c r="A1745" s="12">
        <v>1744</v>
      </c>
      <c r="B1745" s="12" t="s">
        <v>80</v>
      </c>
      <c r="C1745" s="12" t="s">
        <v>67</v>
      </c>
      <c r="D1745" s="12" t="s">
        <v>119</v>
      </c>
      <c r="E1745" s="12" t="s">
        <v>120</v>
      </c>
      <c r="F1745" s="12" t="s">
        <v>77</v>
      </c>
      <c r="G1745" s="12" t="str">
        <f>VLOOKUP(Table1[[#This Row],[Category]],Code!$C$2:$D$5,2,0)</f>
        <v>O-102</v>
      </c>
      <c r="H1745" s="12" t="s">
        <v>84</v>
      </c>
      <c r="I1745" s="12" t="s">
        <v>835</v>
      </c>
      <c r="J1745" s="12">
        <v>2</v>
      </c>
      <c r="K1745" s="12">
        <v>0.2</v>
      </c>
      <c r="L1745" s="13">
        <v>-2.5128000000000008</v>
      </c>
      <c r="M1745" s="12">
        <f>Table1[[#This Row],[Sales]]*Table1[[#This Row],[Discount]]</f>
        <v>2.2336000000000005</v>
      </c>
      <c r="N1745" s="12">
        <v>11.168000000000001</v>
      </c>
      <c r="O1745" s="12">
        <f>Table1[[#This Row],[Quantity]]*$N$1</f>
        <v>300</v>
      </c>
      <c r="P1745" s="12" t="str" cm="1">
        <f t="array" ref="P1745">_xlfn.IFS(Table1[[#This Row],[New_Sales]]&gt;=2000,"A",Table1[[#This Row],[New_Sales]]&gt;=1000,"B",Table1[[#This Row],[New_Sales]]&gt;=500,"C",Table1[[#This Row],[New_Sales]]&gt;=100,"D",Table1[[#This Row],[New_Sales]]&lt;100,"E")</f>
        <v>D</v>
      </c>
    </row>
    <row r="1746" spans="1:16">
      <c r="A1746" s="12">
        <v>1745</v>
      </c>
      <c r="B1746" s="12" t="s">
        <v>80</v>
      </c>
      <c r="C1746" s="12" t="s">
        <v>67</v>
      </c>
      <c r="D1746" s="12" t="s">
        <v>119</v>
      </c>
      <c r="E1746" s="12" t="s">
        <v>120</v>
      </c>
      <c r="F1746" s="12" t="s">
        <v>90</v>
      </c>
      <c r="G1746" s="12" t="str">
        <f>VLOOKUP(Table1[[#This Row],[Category]],Code!$C$2:$D$5,2,0)</f>
        <v>T-103</v>
      </c>
      <c r="H1746" s="12" t="s">
        <v>123</v>
      </c>
      <c r="I1746" s="12" t="s">
        <v>685</v>
      </c>
      <c r="J1746" s="12">
        <v>7</v>
      </c>
      <c r="K1746" s="12">
        <v>0.2</v>
      </c>
      <c r="L1746" s="13">
        <v>-55.300000000000068</v>
      </c>
      <c r="M1746" s="12">
        <f>Table1[[#This Row],[Sales]]*Table1[[#This Row],[Discount]]</f>
        <v>88.480000000000018</v>
      </c>
      <c r="N1746" s="12">
        <v>442.40000000000003</v>
      </c>
      <c r="O1746" s="12">
        <f>Table1[[#This Row],[Quantity]]*$N$1</f>
        <v>1050</v>
      </c>
      <c r="P1746" s="12" t="str" cm="1">
        <f t="array" ref="P1746">_xlfn.IFS(Table1[[#This Row],[New_Sales]]&gt;=2000,"A",Table1[[#This Row],[New_Sales]]&gt;=1000,"B",Table1[[#This Row],[New_Sales]]&gt;=500,"C",Table1[[#This Row],[New_Sales]]&gt;=100,"D",Table1[[#This Row],[New_Sales]]&lt;100,"E")</f>
        <v>B</v>
      </c>
    </row>
    <row r="1747" spans="1:16">
      <c r="A1747" s="12">
        <v>1746</v>
      </c>
      <c r="B1747" s="12" t="s">
        <v>134</v>
      </c>
      <c r="C1747" s="12" t="s">
        <v>67</v>
      </c>
      <c r="D1747" s="12" t="s">
        <v>158</v>
      </c>
      <c r="E1747" s="12" t="s">
        <v>120</v>
      </c>
      <c r="F1747" s="12" t="s">
        <v>77</v>
      </c>
      <c r="G1747" s="12" t="str">
        <f>VLOOKUP(Table1[[#This Row],[Category]],Code!$C$2:$D$5,2,0)</f>
        <v>O-102</v>
      </c>
      <c r="H1747" s="12" t="s">
        <v>88</v>
      </c>
      <c r="I1747" s="12" t="s">
        <v>281</v>
      </c>
      <c r="J1747" s="12">
        <v>2</v>
      </c>
      <c r="K1747" s="12">
        <v>0</v>
      </c>
      <c r="L1747" s="13">
        <v>4.9431999999999992</v>
      </c>
      <c r="M1747" s="12">
        <f>Table1[[#This Row],[Sales]]*Table1[[#This Row],[Discount]]</f>
        <v>0</v>
      </c>
      <c r="N1747" s="12">
        <v>13.36</v>
      </c>
      <c r="O1747" s="12">
        <f>Table1[[#This Row],[Quantity]]*$N$1</f>
        <v>300</v>
      </c>
      <c r="P1747" s="12" t="str" cm="1">
        <f t="array" ref="P1747">_xlfn.IFS(Table1[[#This Row],[New_Sales]]&gt;=2000,"A",Table1[[#This Row],[New_Sales]]&gt;=1000,"B",Table1[[#This Row],[New_Sales]]&gt;=500,"C",Table1[[#This Row],[New_Sales]]&gt;=100,"D",Table1[[#This Row],[New_Sales]]&lt;100,"E")</f>
        <v>D</v>
      </c>
    </row>
    <row r="1748" spans="1:16">
      <c r="A1748" s="12">
        <v>1747</v>
      </c>
      <c r="B1748" s="12" t="s">
        <v>66</v>
      </c>
      <c r="C1748" s="12" t="s">
        <v>67</v>
      </c>
      <c r="D1748" s="12" t="s">
        <v>99</v>
      </c>
      <c r="E1748" s="12" t="s">
        <v>69</v>
      </c>
      <c r="F1748" s="12" t="s">
        <v>77</v>
      </c>
      <c r="G1748" s="12" t="str">
        <f>VLOOKUP(Table1[[#This Row],[Category]],Code!$C$2:$D$5,2,0)</f>
        <v>O-102</v>
      </c>
      <c r="H1748" s="12" t="s">
        <v>93</v>
      </c>
      <c r="I1748" s="12" t="s">
        <v>739</v>
      </c>
      <c r="J1748" s="12">
        <v>8</v>
      </c>
      <c r="K1748" s="12">
        <v>0.7</v>
      </c>
      <c r="L1748" s="13">
        <v>-8.2367999999999988</v>
      </c>
      <c r="M1748" s="12">
        <f>Table1[[#This Row],[Sales]]*Table1[[#This Row],[Discount]]</f>
        <v>7.8624000000000001</v>
      </c>
      <c r="N1748" s="12">
        <v>11.232000000000001</v>
      </c>
      <c r="O1748" s="12">
        <f>Table1[[#This Row],[Quantity]]*$N$1</f>
        <v>1200</v>
      </c>
      <c r="P1748" s="12" t="str" cm="1">
        <f t="array" ref="P1748">_xlfn.IFS(Table1[[#This Row],[New_Sales]]&gt;=2000,"A",Table1[[#This Row],[New_Sales]]&gt;=1000,"B",Table1[[#This Row],[New_Sales]]&gt;=500,"C",Table1[[#This Row],[New_Sales]]&gt;=100,"D",Table1[[#This Row],[New_Sales]]&lt;100,"E")</f>
        <v>B</v>
      </c>
    </row>
    <row r="1749" spans="1:16">
      <c r="A1749" s="12">
        <v>1748</v>
      </c>
      <c r="B1749" s="12" t="s">
        <v>66</v>
      </c>
      <c r="C1749" s="12" t="s">
        <v>67</v>
      </c>
      <c r="D1749" s="12" t="s">
        <v>99</v>
      </c>
      <c r="E1749" s="12" t="s">
        <v>69</v>
      </c>
      <c r="F1749" s="12" t="s">
        <v>77</v>
      </c>
      <c r="G1749" s="12" t="str">
        <f>VLOOKUP(Table1[[#This Row],[Category]],Code!$C$2:$D$5,2,0)</f>
        <v>O-102</v>
      </c>
      <c r="H1749" s="12" t="s">
        <v>100</v>
      </c>
      <c r="I1749" s="12" t="s">
        <v>133</v>
      </c>
      <c r="J1749" s="12">
        <v>3</v>
      </c>
      <c r="K1749" s="12">
        <v>0.2</v>
      </c>
      <c r="L1749" s="13">
        <v>3.2099999999999982</v>
      </c>
      <c r="M1749" s="12">
        <f>Table1[[#This Row],[Sales]]*Table1[[#This Row],[Discount]]</f>
        <v>2.0544000000000007</v>
      </c>
      <c r="N1749" s="12">
        <v>10.272000000000002</v>
      </c>
      <c r="O1749" s="12">
        <f>Table1[[#This Row],[Quantity]]*$N$1</f>
        <v>450</v>
      </c>
      <c r="P1749" s="12" t="str" cm="1">
        <f t="array" ref="P1749">_xlfn.IFS(Table1[[#This Row],[New_Sales]]&gt;=2000,"A",Table1[[#This Row],[New_Sales]]&gt;=1000,"B",Table1[[#This Row],[New_Sales]]&gt;=500,"C",Table1[[#This Row],[New_Sales]]&gt;=100,"D",Table1[[#This Row],[New_Sales]]&lt;100,"E")</f>
        <v>D</v>
      </c>
    </row>
    <row r="1750" spans="1:16">
      <c r="A1750" s="12">
        <v>1749</v>
      </c>
      <c r="B1750" s="12" t="s">
        <v>80</v>
      </c>
      <c r="C1750" s="12" t="s">
        <v>104</v>
      </c>
      <c r="D1750" s="12" t="s">
        <v>105</v>
      </c>
      <c r="E1750" s="12" t="s">
        <v>106</v>
      </c>
      <c r="F1750" s="12" t="s">
        <v>77</v>
      </c>
      <c r="G1750" s="12" t="str">
        <f>VLOOKUP(Table1[[#This Row],[Category]],Code!$C$2:$D$5,2,0)</f>
        <v>O-102</v>
      </c>
      <c r="H1750" s="12" t="s">
        <v>100</v>
      </c>
      <c r="I1750" s="12" t="s">
        <v>859</v>
      </c>
      <c r="J1750" s="12">
        <v>2</v>
      </c>
      <c r="K1750" s="12">
        <v>0.2</v>
      </c>
      <c r="L1750" s="13">
        <v>3.6288</v>
      </c>
      <c r="M1750" s="12">
        <f>Table1[[#This Row],[Sales]]*Table1[[#This Row],[Discount]]</f>
        <v>2.0736000000000003</v>
      </c>
      <c r="N1750" s="12">
        <v>10.368000000000002</v>
      </c>
      <c r="O1750" s="12">
        <f>Table1[[#This Row],[Quantity]]*$N$1</f>
        <v>300</v>
      </c>
      <c r="P1750" s="12" t="str" cm="1">
        <f t="array" ref="P1750">_xlfn.IFS(Table1[[#This Row],[New_Sales]]&gt;=2000,"A",Table1[[#This Row],[New_Sales]]&gt;=1000,"B",Table1[[#This Row],[New_Sales]]&gt;=500,"C",Table1[[#This Row],[New_Sales]]&gt;=100,"D",Table1[[#This Row],[New_Sales]]&lt;100,"E")</f>
        <v>D</v>
      </c>
    </row>
    <row r="1751" spans="1:16">
      <c r="A1751" s="12">
        <v>1750</v>
      </c>
      <c r="B1751" s="12" t="s">
        <v>80</v>
      </c>
      <c r="C1751" s="12" t="s">
        <v>104</v>
      </c>
      <c r="D1751" s="12" t="s">
        <v>105</v>
      </c>
      <c r="E1751" s="12" t="s">
        <v>106</v>
      </c>
      <c r="F1751" s="12" t="s">
        <v>77</v>
      </c>
      <c r="G1751" s="12" t="str">
        <f>VLOOKUP(Table1[[#This Row],[Category]],Code!$C$2:$D$5,2,0)</f>
        <v>O-102</v>
      </c>
      <c r="H1751" s="12" t="s">
        <v>88</v>
      </c>
      <c r="I1751" s="12" t="s">
        <v>1154</v>
      </c>
      <c r="J1751" s="12">
        <v>3</v>
      </c>
      <c r="K1751" s="12">
        <v>0.2</v>
      </c>
      <c r="L1751" s="13">
        <v>0.54600000000000071</v>
      </c>
      <c r="M1751" s="12">
        <f>Table1[[#This Row],[Sales]]*Table1[[#This Row],[Discount]]</f>
        <v>1.2480000000000002</v>
      </c>
      <c r="N1751" s="12">
        <v>6.24</v>
      </c>
      <c r="O1751" s="12">
        <f>Table1[[#This Row],[Quantity]]*$N$1</f>
        <v>450</v>
      </c>
      <c r="P1751" s="12" t="str" cm="1">
        <f t="array" ref="P1751">_xlfn.IFS(Table1[[#This Row],[New_Sales]]&gt;=2000,"A",Table1[[#This Row],[New_Sales]]&gt;=1000,"B",Table1[[#This Row],[New_Sales]]&gt;=500,"C",Table1[[#This Row],[New_Sales]]&gt;=100,"D",Table1[[#This Row],[New_Sales]]&lt;100,"E")</f>
        <v>D</v>
      </c>
    </row>
    <row r="1752" spans="1:16">
      <c r="A1752" s="12">
        <v>1751</v>
      </c>
      <c r="B1752" s="12" t="s">
        <v>80</v>
      </c>
      <c r="C1752" s="12" t="s">
        <v>104</v>
      </c>
      <c r="D1752" s="12" t="s">
        <v>105</v>
      </c>
      <c r="E1752" s="12" t="s">
        <v>106</v>
      </c>
      <c r="F1752" s="12" t="s">
        <v>70</v>
      </c>
      <c r="G1752" s="12" t="str">
        <f>VLOOKUP(Table1[[#This Row],[Category]],Code!$C$2:$D$5,2,0)</f>
        <v>F-101</v>
      </c>
      <c r="H1752" s="12" t="s">
        <v>82</v>
      </c>
      <c r="I1752" s="12" t="s">
        <v>1241</v>
      </c>
      <c r="J1752" s="12">
        <v>2</v>
      </c>
      <c r="K1752" s="12">
        <v>0.3</v>
      </c>
      <c r="L1752" s="13">
        <v>-32.522600000000011</v>
      </c>
      <c r="M1752" s="12">
        <f>Table1[[#This Row],[Sales]]*Table1[[#This Row],[Discount]]</f>
        <v>62.0886</v>
      </c>
      <c r="N1752" s="12">
        <v>206.96200000000002</v>
      </c>
      <c r="O1752" s="12">
        <f>Table1[[#This Row],[Quantity]]*$N$1</f>
        <v>300</v>
      </c>
      <c r="P1752" s="12" t="str" cm="1">
        <f t="array" ref="P1752">_xlfn.IFS(Table1[[#This Row],[New_Sales]]&gt;=2000,"A",Table1[[#This Row],[New_Sales]]&gt;=1000,"B",Table1[[#This Row],[New_Sales]]&gt;=500,"C",Table1[[#This Row],[New_Sales]]&gt;=100,"D",Table1[[#This Row],[New_Sales]]&lt;100,"E")</f>
        <v>D</v>
      </c>
    </row>
    <row r="1753" spans="1:16">
      <c r="A1753" s="12">
        <v>1752</v>
      </c>
      <c r="B1753" s="12" t="s">
        <v>134</v>
      </c>
      <c r="C1753" s="12" t="s">
        <v>67</v>
      </c>
      <c r="D1753" s="12" t="s">
        <v>75</v>
      </c>
      <c r="E1753" s="12" t="s">
        <v>76</v>
      </c>
      <c r="F1753" s="12" t="s">
        <v>70</v>
      </c>
      <c r="G1753" s="12" t="str">
        <f>VLOOKUP(Table1[[#This Row],[Category]],Code!$C$2:$D$5,2,0)</f>
        <v>F-101</v>
      </c>
      <c r="H1753" s="12" t="s">
        <v>86</v>
      </c>
      <c r="I1753" s="12" t="s">
        <v>408</v>
      </c>
      <c r="J1753" s="12">
        <v>2</v>
      </c>
      <c r="K1753" s="12">
        <v>0</v>
      </c>
      <c r="L1753" s="13">
        <v>3.6894000000000009</v>
      </c>
      <c r="M1753" s="12">
        <f>Table1[[#This Row],[Sales]]*Table1[[#This Row],[Discount]]</f>
        <v>0</v>
      </c>
      <c r="N1753" s="12">
        <v>9.4600000000000009</v>
      </c>
      <c r="O1753" s="12">
        <f>Table1[[#This Row],[Quantity]]*$N$1</f>
        <v>300</v>
      </c>
      <c r="P1753" s="12" t="str" cm="1">
        <f t="array" ref="P1753">_xlfn.IFS(Table1[[#This Row],[New_Sales]]&gt;=2000,"A",Table1[[#This Row],[New_Sales]]&gt;=1000,"B",Table1[[#This Row],[New_Sales]]&gt;=500,"C",Table1[[#This Row],[New_Sales]]&gt;=100,"D",Table1[[#This Row],[New_Sales]]&lt;100,"E")</f>
        <v>D</v>
      </c>
    </row>
    <row r="1754" spans="1:16">
      <c r="A1754" s="12">
        <v>1753</v>
      </c>
      <c r="B1754" s="12" t="s">
        <v>134</v>
      </c>
      <c r="C1754" s="12" t="s">
        <v>74</v>
      </c>
      <c r="D1754" s="12" t="s">
        <v>75</v>
      </c>
      <c r="E1754" s="12" t="s">
        <v>76</v>
      </c>
      <c r="F1754" s="12" t="s">
        <v>77</v>
      </c>
      <c r="G1754" s="12" t="str">
        <f>VLOOKUP(Table1[[#This Row],[Category]],Code!$C$2:$D$5,2,0)</f>
        <v>O-102</v>
      </c>
      <c r="H1754" s="12" t="s">
        <v>84</v>
      </c>
      <c r="I1754" s="12" t="s">
        <v>954</v>
      </c>
      <c r="J1754" s="12">
        <v>9</v>
      </c>
      <c r="K1754" s="12">
        <v>0</v>
      </c>
      <c r="L1754" s="13">
        <v>151.09740000000002</v>
      </c>
      <c r="M1754" s="12">
        <f>Table1[[#This Row],[Sales]]*Table1[[#This Row],[Discount]]</f>
        <v>0</v>
      </c>
      <c r="N1754" s="12">
        <v>559.62</v>
      </c>
      <c r="O1754" s="12">
        <f>Table1[[#This Row],[Quantity]]*$N$1</f>
        <v>1350</v>
      </c>
      <c r="P1754" s="12" t="str" cm="1">
        <f t="array" ref="P1754">_xlfn.IFS(Table1[[#This Row],[New_Sales]]&gt;=2000,"A",Table1[[#This Row],[New_Sales]]&gt;=1000,"B",Table1[[#This Row],[New_Sales]]&gt;=500,"C",Table1[[#This Row],[New_Sales]]&gt;=100,"D",Table1[[#This Row],[New_Sales]]&lt;100,"E")</f>
        <v>B</v>
      </c>
    </row>
    <row r="1755" spans="1:16">
      <c r="A1755" s="12">
        <v>1754</v>
      </c>
      <c r="B1755" s="12" t="s">
        <v>134</v>
      </c>
      <c r="C1755" s="12" t="s">
        <v>74</v>
      </c>
      <c r="D1755" s="12" t="s">
        <v>75</v>
      </c>
      <c r="E1755" s="12" t="s">
        <v>76</v>
      </c>
      <c r="F1755" s="12" t="s">
        <v>77</v>
      </c>
      <c r="G1755" s="12" t="str">
        <f>VLOOKUP(Table1[[#This Row],[Category]],Code!$C$2:$D$5,2,0)</f>
        <v>O-102</v>
      </c>
      <c r="H1755" s="12" t="s">
        <v>100</v>
      </c>
      <c r="I1755" s="12" t="s">
        <v>1209</v>
      </c>
      <c r="J1755" s="12">
        <v>2</v>
      </c>
      <c r="K1755" s="12">
        <v>0</v>
      </c>
      <c r="L1755" s="13">
        <v>53.860799999999998</v>
      </c>
      <c r="M1755" s="12">
        <f>Table1[[#This Row],[Sales]]*Table1[[#This Row],[Discount]]</f>
        <v>0</v>
      </c>
      <c r="N1755" s="12">
        <v>109.92</v>
      </c>
      <c r="O1755" s="12">
        <f>Table1[[#This Row],[Quantity]]*$N$1</f>
        <v>300</v>
      </c>
      <c r="P1755" s="12" t="str" cm="1">
        <f t="array" ref="P1755">_xlfn.IFS(Table1[[#This Row],[New_Sales]]&gt;=2000,"A",Table1[[#This Row],[New_Sales]]&gt;=1000,"B",Table1[[#This Row],[New_Sales]]&gt;=500,"C",Table1[[#This Row],[New_Sales]]&gt;=100,"D",Table1[[#This Row],[New_Sales]]&lt;100,"E")</f>
        <v>D</v>
      </c>
    </row>
    <row r="1756" spans="1:16">
      <c r="A1756" s="12">
        <v>1755</v>
      </c>
      <c r="B1756" s="12" t="s">
        <v>134</v>
      </c>
      <c r="C1756" s="12" t="s">
        <v>74</v>
      </c>
      <c r="D1756" s="12" t="s">
        <v>75</v>
      </c>
      <c r="E1756" s="12" t="s">
        <v>76</v>
      </c>
      <c r="F1756" s="12" t="s">
        <v>77</v>
      </c>
      <c r="G1756" s="12" t="str">
        <f>VLOOKUP(Table1[[#This Row],[Category]],Code!$C$2:$D$5,2,0)</f>
        <v>O-102</v>
      </c>
      <c r="H1756" s="12" t="s">
        <v>100</v>
      </c>
      <c r="I1756" s="12" t="s">
        <v>1242</v>
      </c>
      <c r="J1756" s="12">
        <v>2</v>
      </c>
      <c r="K1756" s="12">
        <v>0</v>
      </c>
      <c r="L1756" s="13">
        <v>3.8519999999999994</v>
      </c>
      <c r="M1756" s="12">
        <f>Table1[[#This Row],[Sales]]*Table1[[#This Row],[Discount]]</f>
        <v>0</v>
      </c>
      <c r="N1756" s="12">
        <v>8.56</v>
      </c>
      <c r="O1756" s="12">
        <f>Table1[[#This Row],[Quantity]]*$N$1</f>
        <v>300</v>
      </c>
      <c r="P1756" s="12" t="str" cm="1">
        <f t="array" ref="P1756">_xlfn.IFS(Table1[[#This Row],[New_Sales]]&gt;=2000,"A",Table1[[#This Row],[New_Sales]]&gt;=1000,"B",Table1[[#This Row],[New_Sales]]&gt;=500,"C",Table1[[#This Row],[New_Sales]]&gt;=100,"D",Table1[[#This Row],[New_Sales]]&lt;100,"E")</f>
        <v>D</v>
      </c>
    </row>
    <row r="1757" spans="1:16">
      <c r="A1757" s="12">
        <v>1756</v>
      </c>
      <c r="B1757" s="12" t="s">
        <v>66</v>
      </c>
      <c r="C1757" s="12" t="s">
        <v>104</v>
      </c>
      <c r="D1757" s="12" t="s">
        <v>105</v>
      </c>
      <c r="E1757" s="12" t="s">
        <v>106</v>
      </c>
      <c r="F1757" s="12" t="s">
        <v>77</v>
      </c>
      <c r="G1757" s="12" t="str">
        <f>VLOOKUP(Table1[[#This Row],[Category]],Code!$C$2:$D$5,2,0)</f>
        <v>O-102</v>
      </c>
      <c r="H1757" s="12" t="s">
        <v>100</v>
      </c>
      <c r="I1757" s="12" t="s">
        <v>970</v>
      </c>
      <c r="J1757" s="12">
        <v>11</v>
      </c>
      <c r="K1757" s="12">
        <v>0.2</v>
      </c>
      <c r="L1757" s="13">
        <v>130.75810000000001</v>
      </c>
      <c r="M1757" s="12">
        <f>Table1[[#This Row],[Sales]]*Table1[[#This Row],[Discount]]</f>
        <v>72.142399999999995</v>
      </c>
      <c r="N1757" s="12">
        <v>360.71199999999999</v>
      </c>
      <c r="O1757" s="12">
        <f>Table1[[#This Row],[Quantity]]*$N$1</f>
        <v>1650</v>
      </c>
      <c r="P1757" s="12" t="str" cm="1">
        <f t="array" ref="P1757">_xlfn.IFS(Table1[[#This Row],[New_Sales]]&gt;=2000,"A",Table1[[#This Row],[New_Sales]]&gt;=1000,"B",Table1[[#This Row],[New_Sales]]&gt;=500,"C",Table1[[#This Row],[New_Sales]]&gt;=100,"D",Table1[[#This Row],[New_Sales]]&lt;100,"E")</f>
        <v>B</v>
      </c>
    </row>
    <row r="1758" spans="1:16">
      <c r="A1758" s="12">
        <v>1757</v>
      </c>
      <c r="B1758" s="12" t="s">
        <v>66</v>
      </c>
      <c r="C1758" s="12" t="s">
        <v>104</v>
      </c>
      <c r="D1758" s="12" t="s">
        <v>105</v>
      </c>
      <c r="E1758" s="12" t="s">
        <v>106</v>
      </c>
      <c r="F1758" s="12" t="s">
        <v>90</v>
      </c>
      <c r="G1758" s="12" t="str">
        <f>VLOOKUP(Table1[[#This Row],[Category]],Code!$C$2:$D$5,2,0)</f>
        <v>T-103</v>
      </c>
      <c r="H1758" s="12" t="s">
        <v>91</v>
      </c>
      <c r="I1758" s="12" t="s">
        <v>1243</v>
      </c>
      <c r="J1758" s="12">
        <v>6</v>
      </c>
      <c r="K1758" s="12">
        <v>0.2</v>
      </c>
      <c r="L1758" s="13">
        <v>150.36000000000013</v>
      </c>
      <c r="M1758" s="12">
        <f>Table1[[#This Row],[Sales]]*Table1[[#This Row],[Discount]]</f>
        <v>343.68000000000006</v>
      </c>
      <c r="N1758" s="12">
        <v>1718.4</v>
      </c>
      <c r="O1758" s="12">
        <f>Table1[[#This Row],[Quantity]]*$N$1</f>
        <v>900</v>
      </c>
      <c r="P1758" s="12" t="str" cm="1">
        <f t="array" ref="P1758">_xlfn.IFS(Table1[[#This Row],[New_Sales]]&gt;=2000,"A",Table1[[#This Row],[New_Sales]]&gt;=1000,"B",Table1[[#This Row],[New_Sales]]&gt;=500,"C",Table1[[#This Row],[New_Sales]]&gt;=100,"D",Table1[[#This Row],[New_Sales]]&lt;100,"E")</f>
        <v>C</v>
      </c>
    </row>
    <row r="1759" spans="1:16">
      <c r="A1759" s="12">
        <v>1758</v>
      </c>
      <c r="B1759" s="12" t="s">
        <v>134</v>
      </c>
      <c r="C1759" s="12" t="s">
        <v>104</v>
      </c>
      <c r="D1759" s="12" t="s">
        <v>105</v>
      </c>
      <c r="E1759" s="12" t="s">
        <v>106</v>
      </c>
      <c r="F1759" s="12" t="s">
        <v>77</v>
      </c>
      <c r="G1759" s="12" t="str">
        <f>VLOOKUP(Table1[[#This Row],[Category]],Code!$C$2:$D$5,2,0)</f>
        <v>O-102</v>
      </c>
      <c r="H1759" s="12" t="s">
        <v>93</v>
      </c>
      <c r="I1759" s="12" t="s">
        <v>1131</v>
      </c>
      <c r="J1759" s="12">
        <v>6</v>
      </c>
      <c r="K1759" s="12">
        <v>0.8</v>
      </c>
      <c r="L1759" s="13">
        <v>-66.508800000000036</v>
      </c>
      <c r="M1759" s="12">
        <f>Table1[[#This Row],[Sales]]*Table1[[#This Row],[Discount]]</f>
        <v>33.254399999999997</v>
      </c>
      <c r="N1759" s="12">
        <v>41.567999999999991</v>
      </c>
      <c r="O1759" s="12">
        <f>Table1[[#This Row],[Quantity]]*$N$1</f>
        <v>900</v>
      </c>
      <c r="P1759" s="12" t="str" cm="1">
        <f t="array" ref="P1759">_xlfn.IFS(Table1[[#This Row],[New_Sales]]&gt;=2000,"A",Table1[[#This Row],[New_Sales]]&gt;=1000,"B",Table1[[#This Row],[New_Sales]]&gt;=500,"C",Table1[[#This Row],[New_Sales]]&gt;=100,"D",Table1[[#This Row],[New_Sales]]&lt;100,"E")</f>
        <v>C</v>
      </c>
    </row>
    <row r="1760" spans="1:16">
      <c r="A1760" s="12">
        <v>1759</v>
      </c>
      <c r="B1760" s="12" t="s">
        <v>80</v>
      </c>
      <c r="C1760" s="12" t="s">
        <v>67</v>
      </c>
      <c r="D1760" s="12" t="s">
        <v>105</v>
      </c>
      <c r="E1760" s="12" t="s">
        <v>106</v>
      </c>
      <c r="F1760" s="12" t="s">
        <v>90</v>
      </c>
      <c r="G1760" s="12" t="str">
        <f>VLOOKUP(Table1[[#This Row],[Category]],Code!$C$2:$D$5,2,0)</f>
        <v>T-103</v>
      </c>
      <c r="H1760" s="12" t="s">
        <v>123</v>
      </c>
      <c r="I1760" s="12" t="s">
        <v>958</v>
      </c>
      <c r="J1760" s="12">
        <v>2</v>
      </c>
      <c r="K1760" s="12">
        <v>0.2</v>
      </c>
      <c r="L1760" s="13">
        <v>7.615399999999994</v>
      </c>
      <c r="M1760" s="12">
        <f>Table1[[#This Row],[Sales]]*Table1[[#This Row],[Discount]]</f>
        <v>9.3728000000000016</v>
      </c>
      <c r="N1760" s="12">
        <v>46.864000000000004</v>
      </c>
      <c r="O1760" s="12">
        <f>Table1[[#This Row],[Quantity]]*$N$1</f>
        <v>300</v>
      </c>
      <c r="P1760" s="12" t="str" cm="1">
        <f t="array" ref="P1760">_xlfn.IFS(Table1[[#This Row],[New_Sales]]&gt;=2000,"A",Table1[[#This Row],[New_Sales]]&gt;=1000,"B",Table1[[#This Row],[New_Sales]]&gt;=500,"C",Table1[[#This Row],[New_Sales]]&gt;=100,"D",Table1[[#This Row],[New_Sales]]&lt;100,"E")</f>
        <v>D</v>
      </c>
    </row>
    <row r="1761" spans="1:16">
      <c r="A1761" s="12">
        <v>1760</v>
      </c>
      <c r="B1761" s="12" t="s">
        <v>80</v>
      </c>
      <c r="C1761" s="12" t="s">
        <v>67</v>
      </c>
      <c r="D1761" s="12" t="s">
        <v>119</v>
      </c>
      <c r="E1761" s="12" t="s">
        <v>120</v>
      </c>
      <c r="F1761" s="12" t="s">
        <v>77</v>
      </c>
      <c r="G1761" s="12" t="str">
        <f>VLOOKUP(Table1[[#This Row],[Category]],Code!$C$2:$D$5,2,0)</f>
        <v>O-102</v>
      </c>
      <c r="H1761" s="12" t="s">
        <v>88</v>
      </c>
      <c r="I1761" s="12" t="s">
        <v>490</v>
      </c>
      <c r="J1761" s="12">
        <v>3</v>
      </c>
      <c r="K1761" s="12">
        <v>0.2</v>
      </c>
      <c r="L1761" s="13">
        <v>4.8840000000000003</v>
      </c>
      <c r="M1761" s="12">
        <f>Table1[[#This Row],[Sales]]*Table1[[#This Row],[Discount]]</f>
        <v>3.9072000000000005</v>
      </c>
      <c r="N1761" s="12">
        <v>19.536000000000001</v>
      </c>
      <c r="O1761" s="12">
        <f>Table1[[#This Row],[Quantity]]*$N$1</f>
        <v>450</v>
      </c>
      <c r="P1761" s="12" t="str" cm="1">
        <f t="array" ref="P1761">_xlfn.IFS(Table1[[#This Row],[New_Sales]]&gt;=2000,"A",Table1[[#This Row],[New_Sales]]&gt;=1000,"B",Table1[[#This Row],[New_Sales]]&gt;=500,"C",Table1[[#This Row],[New_Sales]]&gt;=100,"D",Table1[[#This Row],[New_Sales]]&lt;100,"E")</f>
        <v>D</v>
      </c>
    </row>
    <row r="1762" spans="1:16">
      <c r="A1762" s="12">
        <v>1761</v>
      </c>
      <c r="B1762" s="12" t="s">
        <v>80</v>
      </c>
      <c r="C1762" s="12" t="s">
        <v>67</v>
      </c>
      <c r="D1762" s="12" t="s">
        <v>75</v>
      </c>
      <c r="E1762" s="12" t="s">
        <v>76</v>
      </c>
      <c r="F1762" s="12" t="s">
        <v>70</v>
      </c>
      <c r="G1762" s="12" t="str">
        <f>VLOOKUP(Table1[[#This Row],[Category]],Code!$C$2:$D$5,2,0)</f>
        <v>F-101</v>
      </c>
      <c r="H1762" s="12" t="s">
        <v>71</v>
      </c>
      <c r="I1762" s="12" t="s">
        <v>1244</v>
      </c>
      <c r="J1762" s="12">
        <v>4</v>
      </c>
      <c r="K1762" s="12">
        <v>0.15</v>
      </c>
      <c r="L1762" s="13">
        <v>-4.8391999999999769</v>
      </c>
      <c r="M1762" s="12">
        <f>Table1[[#This Row],[Sales]]*Table1[[#This Row],[Discount]]</f>
        <v>61.699799999999996</v>
      </c>
      <c r="N1762" s="12">
        <v>411.33199999999999</v>
      </c>
      <c r="O1762" s="12">
        <f>Table1[[#This Row],[Quantity]]*$N$1</f>
        <v>600</v>
      </c>
      <c r="P1762" s="12" t="str" cm="1">
        <f t="array" ref="P1762">_xlfn.IFS(Table1[[#This Row],[New_Sales]]&gt;=2000,"A",Table1[[#This Row],[New_Sales]]&gt;=1000,"B",Table1[[#This Row],[New_Sales]]&gt;=500,"C",Table1[[#This Row],[New_Sales]]&gt;=100,"D",Table1[[#This Row],[New_Sales]]&lt;100,"E")</f>
        <v>C</v>
      </c>
    </row>
    <row r="1763" spans="1:16">
      <c r="A1763" s="12">
        <v>1762</v>
      </c>
      <c r="B1763" s="12" t="s">
        <v>80</v>
      </c>
      <c r="C1763" s="12" t="s">
        <v>67</v>
      </c>
      <c r="D1763" s="12" t="s">
        <v>75</v>
      </c>
      <c r="E1763" s="12" t="s">
        <v>76</v>
      </c>
      <c r="F1763" s="12" t="s">
        <v>77</v>
      </c>
      <c r="G1763" s="12" t="str">
        <f>VLOOKUP(Table1[[#This Row],[Category]],Code!$C$2:$D$5,2,0)</f>
        <v>O-102</v>
      </c>
      <c r="H1763" s="12" t="s">
        <v>93</v>
      </c>
      <c r="I1763" s="12" t="s">
        <v>1245</v>
      </c>
      <c r="J1763" s="12">
        <v>6</v>
      </c>
      <c r="K1763" s="12">
        <v>0.2</v>
      </c>
      <c r="L1763" s="13">
        <v>9.7037999999999993</v>
      </c>
      <c r="M1763" s="12">
        <f>Table1[[#This Row],[Sales]]*Table1[[#This Row],[Discount]]</f>
        <v>5.7504000000000008</v>
      </c>
      <c r="N1763" s="12">
        <v>28.752000000000002</v>
      </c>
      <c r="O1763" s="12">
        <f>Table1[[#This Row],[Quantity]]*$N$1</f>
        <v>900</v>
      </c>
      <c r="P1763" s="12" t="str" cm="1">
        <f t="array" ref="P1763">_xlfn.IFS(Table1[[#This Row],[New_Sales]]&gt;=2000,"A",Table1[[#This Row],[New_Sales]]&gt;=1000,"B",Table1[[#This Row],[New_Sales]]&gt;=500,"C",Table1[[#This Row],[New_Sales]]&gt;=100,"D",Table1[[#This Row],[New_Sales]]&lt;100,"E")</f>
        <v>C</v>
      </c>
    </row>
    <row r="1764" spans="1:16">
      <c r="A1764" s="12">
        <v>1763</v>
      </c>
      <c r="B1764" s="12" t="s">
        <v>80</v>
      </c>
      <c r="C1764" s="12" t="s">
        <v>67</v>
      </c>
      <c r="D1764" s="12" t="s">
        <v>75</v>
      </c>
      <c r="E1764" s="12" t="s">
        <v>76</v>
      </c>
      <c r="F1764" s="12" t="s">
        <v>70</v>
      </c>
      <c r="G1764" s="12" t="str">
        <f>VLOOKUP(Table1[[#This Row],[Category]],Code!$C$2:$D$5,2,0)</f>
        <v>F-101</v>
      </c>
      <c r="H1764" s="12" t="s">
        <v>71</v>
      </c>
      <c r="I1764" s="12" t="s">
        <v>1246</v>
      </c>
      <c r="J1764" s="12">
        <v>3</v>
      </c>
      <c r="K1764" s="12">
        <v>0.15</v>
      </c>
      <c r="L1764" s="13">
        <v>-20.696400000000025</v>
      </c>
      <c r="M1764" s="12">
        <f>Table1[[#This Row],[Sales]]*Table1[[#This Row],[Discount]]</f>
        <v>43.979849999999999</v>
      </c>
      <c r="N1764" s="12">
        <v>293.19900000000001</v>
      </c>
      <c r="O1764" s="12">
        <f>Table1[[#This Row],[Quantity]]*$N$1</f>
        <v>450</v>
      </c>
      <c r="P1764" s="12" t="str" cm="1">
        <f t="array" ref="P1764">_xlfn.IFS(Table1[[#This Row],[New_Sales]]&gt;=2000,"A",Table1[[#This Row],[New_Sales]]&gt;=1000,"B",Table1[[#This Row],[New_Sales]]&gt;=500,"C",Table1[[#This Row],[New_Sales]]&gt;=100,"D",Table1[[#This Row],[New_Sales]]&lt;100,"E")</f>
        <v>D</v>
      </c>
    </row>
    <row r="1765" spans="1:16">
      <c r="A1765" s="12">
        <v>1764</v>
      </c>
      <c r="B1765" s="12" t="s">
        <v>80</v>
      </c>
      <c r="C1765" s="12" t="s">
        <v>104</v>
      </c>
      <c r="D1765" s="12" t="s">
        <v>176</v>
      </c>
      <c r="E1765" s="12" t="s">
        <v>69</v>
      </c>
      <c r="F1765" s="12" t="s">
        <v>77</v>
      </c>
      <c r="G1765" s="12" t="str">
        <f>VLOOKUP(Table1[[#This Row],[Category]],Code!$C$2:$D$5,2,0)</f>
        <v>O-102</v>
      </c>
      <c r="H1765" s="12" t="s">
        <v>251</v>
      </c>
      <c r="I1765" s="12" t="s">
        <v>485</v>
      </c>
      <c r="J1765" s="12">
        <v>2</v>
      </c>
      <c r="K1765" s="12">
        <v>0</v>
      </c>
      <c r="L1765" s="13">
        <v>10.517999999999997</v>
      </c>
      <c r="M1765" s="12">
        <f>Table1[[#This Row],[Sales]]*Table1[[#This Row],[Discount]]</f>
        <v>0</v>
      </c>
      <c r="N1765" s="12">
        <v>35.06</v>
      </c>
      <c r="O1765" s="12">
        <f>Table1[[#This Row],[Quantity]]*$N$1</f>
        <v>300</v>
      </c>
      <c r="P1765" s="12" t="str" cm="1">
        <f t="array" ref="P1765">_xlfn.IFS(Table1[[#This Row],[New_Sales]]&gt;=2000,"A",Table1[[#This Row],[New_Sales]]&gt;=1000,"B",Table1[[#This Row],[New_Sales]]&gt;=500,"C",Table1[[#This Row],[New_Sales]]&gt;=100,"D",Table1[[#This Row],[New_Sales]]&lt;100,"E")</f>
        <v>D</v>
      </c>
    </row>
    <row r="1766" spans="1:16">
      <c r="A1766" s="12">
        <v>1765</v>
      </c>
      <c r="B1766" s="12" t="s">
        <v>80</v>
      </c>
      <c r="C1766" s="12" t="s">
        <v>104</v>
      </c>
      <c r="D1766" s="12" t="s">
        <v>176</v>
      </c>
      <c r="E1766" s="12" t="s">
        <v>69</v>
      </c>
      <c r="F1766" s="12" t="s">
        <v>77</v>
      </c>
      <c r="G1766" s="12" t="str">
        <f>VLOOKUP(Table1[[#This Row],[Category]],Code!$C$2:$D$5,2,0)</f>
        <v>O-102</v>
      </c>
      <c r="H1766" s="12" t="s">
        <v>78</v>
      </c>
      <c r="I1766" s="12" t="s">
        <v>751</v>
      </c>
      <c r="J1766" s="12">
        <v>1</v>
      </c>
      <c r="K1766" s="12">
        <v>0</v>
      </c>
      <c r="L1766" s="13">
        <v>1.8997999999999999</v>
      </c>
      <c r="M1766" s="12">
        <f>Table1[[#This Row],[Sales]]*Table1[[#This Row],[Discount]]</f>
        <v>0</v>
      </c>
      <c r="N1766" s="12">
        <v>4.13</v>
      </c>
      <c r="O1766" s="12">
        <f>Table1[[#This Row],[Quantity]]*$N$1</f>
        <v>150</v>
      </c>
      <c r="P1766" s="12" t="str" cm="1">
        <f t="array" ref="P1766">_xlfn.IFS(Table1[[#This Row],[New_Sales]]&gt;=2000,"A",Table1[[#This Row],[New_Sales]]&gt;=1000,"B",Table1[[#This Row],[New_Sales]]&gt;=500,"C",Table1[[#This Row],[New_Sales]]&gt;=100,"D",Table1[[#This Row],[New_Sales]]&lt;100,"E")</f>
        <v>D</v>
      </c>
    </row>
    <row r="1767" spans="1:16">
      <c r="A1767" s="12">
        <v>1766</v>
      </c>
      <c r="B1767" s="12" t="s">
        <v>80</v>
      </c>
      <c r="C1767" s="12" t="s">
        <v>104</v>
      </c>
      <c r="D1767" s="12" t="s">
        <v>176</v>
      </c>
      <c r="E1767" s="12" t="s">
        <v>69</v>
      </c>
      <c r="F1767" s="12" t="s">
        <v>70</v>
      </c>
      <c r="G1767" s="12" t="str">
        <f>VLOOKUP(Table1[[#This Row],[Category]],Code!$C$2:$D$5,2,0)</f>
        <v>F-101</v>
      </c>
      <c r="H1767" s="12" t="s">
        <v>86</v>
      </c>
      <c r="I1767" s="12" t="s">
        <v>1247</v>
      </c>
      <c r="J1767" s="12">
        <v>9</v>
      </c>
      <c r="K1767" s="12">
        <v>0</v>
      </c>
      <c r="L1767" s="13">
        <v>46.116000000000007</v>
      </c>
      <c r="M1767" s="12">
        <f>Table1[[#This Row],[Sales]]*Table1[[#This Row],[Discount]]</f>
        <v>0</v>
      </c>
      <c r="N1767" s="12">
        <v>109.8</v>
      </c>
      <c r="O1767" s="12">
        <f>Table1[[#This Row],[Quantity]]*$N$1</f>
        <v>1350</v>
      </c>
      <c r="P1767" s="12" t="str" cm="1">
        <f t="array" ref="P1767">_xlfn.IFS(Table1[[#This Row],[New_Sales]]&gt;=2000,"A",Table1[[#This Row],[New_Sales]]&gt;=1000,"B",Table1[[#This Row],[New_Sales]]&gt;=500,"C",Table1[[#This Row],[New_Sales]]&gt;=100,"D",Table1[[#This Row],[New_Sales]]&lt;100,"E")</f>
        <v>B</v>
      </c>
    </row>
    <row r="1768" spans="1:16">
      <c r="A1768" s="12">
        <v>1767</v>
      </c>
      <c r="B1768" s="12" t="s">
        <v>80</v>
      </c>
      <c r="C1768" s="12" t="s">
        <v>104</v>
      </c>
      <c r="D1768" s="12" t="s">
        <v>176</v>
      </c>
      <c r="E1768" s="12" t="s">
        <v>69</v>
      </c>
      <c r="F1768" s="12" t="s">
        <v>77</v>
      </c>
      <c r="G1768" s="12" t="str">
        <f>VLOOKUP(Table1[[#This Row],[Category]],Code!$C$2:$D$5,2,0)</f>
        <v>O-102</v>
      </c>
      <c r="H1768" s="12" t="s">
        <v>78</v>
      </c>
      <c r="I1768" s="12" t="s">
        <v>1248</v>
      </c>
      <c r="J1768" s="12">
        <v>2</v>
      </c>
      <c r="K1768" s="12">
        <v>0</v>
      </c>
      <c r="L1768" s="13">
        <v>4.8117999999999999</v>
      </c>
      <c r="M1768" s="12">
        <f>Table1[[#This Row],[Sales]]*Table1[[#This Row],[Discount]]</f>
        <v>0</v>
      </c>
      <c r="N1768" s="12">
        <v>9.82</v>
      </c>
      <c r="O1768" s="12">
        <f>Table1[[#This Row],[Quantity]]*$N$1</f>
        <v>300</v>
      </c>
      <c r="P1768" s="12" t="str" cm="1">
        <f t="array" ref="P1768">_xlfn.IFS(Table1[[#This Row],[New_Sales]]&gt;=2000,"A",Table1[[#This Row],[New_Sales]]&gt;=1000,"B",Table1[[#This Row],[New_Sales]]&gt;=500,"C",Table1[[#This Row],[New_Sales]]&gt;=100,"D",Table1[[#This Row],[New_Sales]]&lt;100,"E")</f>
        <v>D</v>
      </c>
    </row>
    <row r="1769" spans="1:16">
      <c r="A1769" s="12">
        <v>1768</v>
      </c>
      <c r="B1769" s="12" t="s">
        <v>80</v>
      </c>
      <c r="C1769" s="12" t="s">
        <v>67</v>
      </c>
      <c r="D1769" s="12" t="s">
        <v>99</v>
      </c>
      <c r="E1769" s="12" t="s">
        <v>69</v>
      </c>
      <c r="F1769" s="12" t="s">
        <v>77</v>
      </c>
      <c r="G1769" s="12" t="str">
        <f>VLOOKUP(Table1[[#This Row],[Category]],Code!$C$2:$D$5,2,0)</f>
        <v>O-102</v>
      </c>
      <c r="H1769" s="12" t="s">
        <v>93</v>
      </c>
      <c r="I1769" s="12" t="s">
        <v>154</v>
      </c>
      <c r="J1769" s="12">
        <v>4</v>
      </c>
      <c r="K1769" s="12">
        <v>0.7</v>
      </c>
      <c r="L1769" s="13">
        <v>-5.8603999999999985</v>
      </c>
      <c r="M1769" s="12">
        <f>Table1[[#This Row],[Sales]]*Table1[[#This Row],[Discount]]</f>
        <v>5.3508000000000004</v>
      </c>
      <c r="N1769" s="12">
        <v>7.644000000000001</v>
      </c>
      <c r="O1769" s="12">
        <f>Table1[[#This Row],[Quantity]]*$N$1</f>
        <v>600</v>
      </c>
      <c r="P1769" s="12" t="str" cm="1">
        <f t="array" ref="P1769">_xlfn.IFS(Table1[[#This Row],[New_Sales]]&gt;=2000,"A",Table1[[#This Row],[New_Sales]]&gt;=1000,"B",Table1[[#This Row],[New_Sales]]&gt;=500,"C",Table1[[#This Row],[New_Sales]]&gt;=100,"D",Table1[[#This Row],[New_Sales]]&lt;100,"E")</f>
        <v>C</v>
      </c>
    </row>
    <row r="1770" spans="1:16">
      <c r="A1770" s="12">
        <v>1769</v>
      </c>
      <c r="B1770" s="12" t="s">
        <v>80</v>
      </c>
      <c r="C1770" s="12" t="s">
        <v>67</v>
      </c>
      <c r="D1770" s="12" t="s">
        <v>99</v>
      </c>
      <c r="E1770" s="12" t="s">
        <v>69</v>
      </c>
      <c r="F1770" s="12" t="s">
        <v>77</v>
      </c>
      <c r="G1770" s="12" t="str">
        <f>VLOOKUP(Table1[[#This Row],[Category]],Code!$C$2:$D$5,2,0)</f>
        <v>O-102</v>
      </c>
      <c r="H1770" s="12" t="s">
        <v>93</v>
      </c>
      <c r="I1770" s="12" t="s">
        <v>261</v>
      </c>
      <c r="J1770" s="12">
        <v>5</v>
      </c>
      <c r="K1770" s="12">
        <v>0.7</v>
      </c>
      <c r="L1770" s="13">
        <v>-39.456499999999991</v>
      </c>
      <c r="M1770" s="12">
        <f>Table1[[#This Row],[Sales]]*Table1[[#This Row],[Discount]]</f>
        <v>36.025500000000008</v>
      </c>
      <c r="N1770" s="12">
        <v>51.465000000000018</v>
      </c>
      <c r="O1770" s="12">
        <f>Table1[[#This Row],[Quantity]]*$N$1</f>
        <v>750</v>
      </c>
      <c r="P1770" s="12" t="str" cm="1">
        <f t="array" ref="P1770">_xlfn.IFS(Table1[[#This Row],[New_Sales]]&gt;=2000,"A",Table1[[#This Row],[New_Sales]]&gt;=1000,"B",Table1[[#This Row],[New_Sales]]&gt;=500,"C",Table1[[#This Row],[New_Sales]]&gt;=100,"D",Table1[[#This Row],[New_Sales]]&lt;100,"E")</f>
        <v>C</v>
      </c>
    </row>
    <row r="1771" spans="1:16">
      <c r="A1771" s="12">
        <v>1770</v>
      </c>
      <c r="B1771" s="12" t="s">
        <v>80</v>
      </c>
      <c r="C1771" s="12" t="s">
        <v>74</v>
      </c>
      <c r="D1771" s="12" t="s">
        <v>105</v>
      </c>
      <c r="E1771" s="12" t="s">
        <v>106</v>
      </c>
      <c r="F1771" s="12" t="s">
        <v>77</v>
      </c>
      <c r="G1771" s="12" t="str">
        <f>VLOOKUP(Table1[[#This Row],[Category]],Code!$C$2:$D$5,2,0)</f>
        <v>O-102</v>
      </c>
      <c r="H1771" s="12" t="s">
        <v>251</v>
      </c>
      <c r="I1771" s="12" t="s">
        <v>456</v>
      </c>
      <c r="J1771" s="12">
        <v>4</v>
      </c>
      <c r="K1771" s="12">
        <v>0.2</v>
      </c>
      <c r="L1771" s="13">
        <v>-1.3952000000000013</v>
      </c>
      <c r="M1771" s="12">
        <f>Table1[[#This Row],[Sales]]*Table1[[#This Row],[Discount]]</f>
        <v>1.3952000000000002</v>
      </c>
      <c r="N1771" s="12">
        <v>6.9760000000000009</v>
      </c>
      <c r="O1771" s="12">
        <f>Table1[[#This Row],[Quantity]]*$N$1</f>
        <v>600</v>
      </c>
      <c r="P1771" s="12" t="str" cm="1">
        <f t="array" ref="P1771">_xlfn.IFS(Table1[[#This Row],[New_Sales]]&gt;=2000,"A",Table1[[#This Row],[New_Sales]]&gt;=1000,"B",Table1[[#This Row],[New_Sales]]&gt;=500,"C",Table1[[#This Row],[New_Sales]]&gt;=100,"D",Table1[[#This Row],[New_Sales]]&lt;100,"E")</f>
        <v>C</v>
      </c>
    </row>
    <row r="1772" spans="1:16">
      <c r="A1772" s="12">
        <v>1771</v>
      </c>
      <c r="B1772" s="12" t="s">
        <v>80</v>
      </c>
      <c r="C1772" s="12" t="s">
        <v>74</v>
      </c>
      <c r="D1772" s="12" t="s">
        <v>105</v>
      </c>
      <c r="E1772" s="12" t="s">
        <v>106</v>
      </c>
      <c r="F1772" s="12" t="s">
        <v>77</v>
      </c>
      <c r="G1772" s="12" t="str">
        <f>VLOOKUP(Table1[[#This Row],[Category]],Code!$C$2:$D$5,2,0)</f>
        <v>O-102</v>
      </c>
      <c r="H1772" s="12" t="s">
        <v>93</v>
      </c>
      <c r="I1772" s="12" t="s">
        <v>147</v>
      </c>
      <c r="J1772" s="12">
        <v>7</v>
      </c>
      <c r="K1772" s="12">
        <v>0.8</v>
      </c>
      <c r="L1772" s="13">
        <v>-20.166300000000007</v>
      </c>
      <c r="M1772" s="12">
        <f>Table1[[#This Row],[Sales]]*Table1[[#This Row],[Discount]]</f>
        <v>9.7775999999999996</v>
      </c>
      <c r="N1772" s="12">
        <v>12.221999999999998</v>
      </c>
      <c r="O1772" s="12">
        <f>Table1[[#This Row],[Quantity]]*$N$1</f>
        <v>1050</v>
      </c>
      <c r="P1772" s="12" t="str" cm="1">
        <f t="array" ref="P1772">_xlfn.IFS(Table1[[#This Row],[New_Sales]]&gt;=2000,"A",Table1[[#This Row],[New_Sales]]&gt;=1000,"B",Table1[[#This Row],[New_Sales]]&gt;=500,"C",Table1[[#This Row],[New_Sales]]&gt;=100,"D",Table1[[#This Row],[New_Sales]]&lt;100,"E")</f>
        <v>B</v>
      </c>
    </row>
    <row r="1773" spans="1:16">
      <c r="A1773" s="12">
        <v>1772</v>
      </c>
      <c r="B1773" s="12" t="s">
        <v>66</v>
      </c>
      <c r="C1773" s="12" t="s">
        <v>74</v>
      </c>
      <c r="D1773" s="12" t="s">
        <v>141</v>
      </c>
      <c r="E1773" s="12" t="s">
        <v>106</v>
      </c>
      <c r="F1773" s="12" t="s">
        <v>77</v>
      </c>
      <c r="G1773" s="12" t="str">
        <f>VLOOKUP(Table1[[#This Row],[Category]],Code!$C$2:$D$5,2,0)</f>
        <v>O-102</v>
      </c>
      <c r="H1773" s="12" t="s">
        <v>84</v>
      </c>
      <c r="I1773" s="12" t="s">
        <v>984</v>
      </c>
      <c r="J1773" s="12">
        <v>2</v>
      </c>
      <c r="K1773" s="12">
        <v>0.2</v>
      </c>
      <c r="L1773" s="13">
        <v>-24.496000000000002</v>
      </c>
      <c r="M1773" s="12">
        <f>Table1[[#This Row],[Sales]]*Table1[[#This Row],[Discount]]</f>
        <v>19.596800000000002</v>
      </c>
      <c r="N1773" s="12">
        <v>97.984000000000009</v>
      </c>
      <c r="O1773" s="12">
        <f>Table1[[#This Row],[Quantity]]*$N$1</f>
        <v>300</v>
      </c>
      <c r="P1773" s="12" t="str" cm="1">
        <f t="array" ref="P1773">_xlfn.IFS(Table1[[#This Row],[New_Sales]]&gt;=2000,"A",Table1[[#This Row],[New_Sales]]&gt;=1000,"B",Table1[[#This Row],[New_Sales]]&gt;=500,"C",Table1[[#This Row],[New_Sales]]&gt;=100,"D",Table1[[#This Row],[New_Sales]]&lt;100,"E")</f>
        <v>D</v>
      </c>
    </row>
    <row r="1774" spans="1:16">
      <c r="A1774" s="12">
        <v>1773</v>
      </c>
      <c r="B1774" s="12" t="s">
        <v>66</v>
      </c>
      <c r="C1774" s="12" t="s">
        <v>74</v>
      </c>
      <c r="D1774" s="12" t="s">
        <v>141</v>
      </c>
      <c r="E1774" s="12" t="s">
        <v>106</v>
      </c>
      <c r="F1774" s="12" t="s">
        <v>90</v>
      </c>
      <c r="G1774" s="12" t="str">
        <f>VLOOKUP(Table1[[#This Row],[Category]],Code!$C$2:$D$5,2,0)</f>
        <v>T-103</v>
      </c>
      <c r="H1774" s="12" t="s">
        <v>123</v>
      </c>
      <c r="I1774" s="12" t="s">
        <v>323</v>
      </c>
      <c r="J1774" s="12">
        <v>6</v>
      </c>
      <c r="K1774" s="12">
        <v>0.2</v>
      </c>
      <c r="L1774" s="13">
        <v>19.499999999999993</v>
      </c>
      <c r="M1774" s="12">
        <f>Table1[[#This Row],[Sales]]*Table1[[#This Row],[Discount]]</f>
        <v>12.480000000000002</v>
      </c>
      <c r="N1774" s="12">
        <v>62.400000000000006</v>
      </c>
      <c r="O1774" s="12">
        <f>Table1[[#This Row],[Quantity]]*$N$1</f>
        <v>900</v>
      </c>
      <c r="P1774" s="12" t="str" cm="1">
        <f t="array" ref="P1774">_xlfn.IFS(Table1[[#This Row],[New_Sales]]&gt;=2000,"A",Table1[[#This Row],[New_Sales]]&gt;=1000,"B",Table1[[#This Row],[New_Sales]]&gt;=500,"C",Table1[[#This Row],[New_Sales]]&gt;=100,"D",Table1[[#This Row],[New_Sales]]&lt;100,"E")</f>
        <v>C</v>
      </c>
    </row>
    <row r="1775" spans="1:16">
      <c r="A1775" s="12">
        <v>1774</v>
      </c>
      <c r="B1775" s="12" t="s">
        <v>80</v>
      </c>
      <c r="C1775" s="12" t="s">
        <v>74</v>
      </c>
      <c r="D1775" s="12" t="s">
        <v>836</v>
      </c>
      <c r="E1775" s="12" t="s">
        <v>120</v>
      </c>
      <c r="F1775" s="12" t="s">
        <v>77</v>
      </c>
      <c r="G1775" s="12" t="str">
        <f>VLOOKUP(Table1[[#This Row],[Category]],Code!$C$2:$D$5,2,0)</f>
        <v>O-102</v>
      </c>
      <c r="H1775" s="12" t="s">
        <v>93</v>
      </c>
      <c r="I1775" s="12" t="s">
        <v>1249</v>
      </c>
      <c r="J1775" s="12">
        <v>2</v>
      </c>
      <c r="K1775" s="12">
        <v>0</v>
      </c>
      <c r="L1775" s="13">
        <v>9.3869999999999987</v>
      </c>
      <c r="M1775" s="12">
        <f>Table1[[#This Row],[Sales]]*Table1[[#This Row],[Discount]]</f>
        <v>0</v>
      </c>
      <c r="N1775" s="12">
        <v>20.86</v>
      </c>
      <c r="O1775" s="12">
        <f>Table1[[#This Row],[Quantity]]*$N$1</f>
        <v>300</v>
      </c>
      <c r="P1775" s="12" t="str" cm="1">
        <f t="array" ref="P1775">_xlfn.IFS(Table1[[#This Row],[New_Sales]]&gt;=2000,"A",Table1[[#This Row],[New_Sales]]&gt;=1000,"B",Table1[[#This Row],[New_Sales]]&gt;=500,"C",Table1[[#This Row],[New_Sales]]&gt;=100,"D",Table1[[#This Row],[New_Sales]]&lt;100,"E")</f>
        <v>D</v>
      </c>
    </row>
    <row r="1776" spans="1:16">
      <c r="A1776" s="12">
        <v>1775</v>
      </c>
      <c r="B1776" s="12" t="s">
        <v>80</v>
      </c>
      <c r="C1776" s="12" t="s">
        <v>74</v>
      </c>
      <c r="D1776" s="12" t="s">
        <v>836</v>
      </c>
      <c r="E1776" s="12" t="s">
        <v>120</v>
      </c>
      <c r="F1776" s="12" t="s">
        <v>77</v>
      </c>
      <c r="G1776" s="12" t="str">
        <f>VLOOKUP(Table1[[#This Row],[Category]],Code!$C$2:$D$5,2,0)</f>
        <v>O-102</v>
      </c>
      <c r="H1776" s="12" t="s">
        <v>84</v>
      </c>
      <c r="I1776" s="12" t="s">
        <v>1250</v>
      </c>
      <c r="J1776" s="12">
        <v>9</v>
      </c>
      <c r="K1776" s="12">
        <v>0</v>
      </c>
      <c r="L1776" s="13">
        <v>129.37860000000001</v>
      </c>
      <c r="M1776" s="12">
        <f>Table1[[#This Row],[Sales]]*Table1[[#This Row],[Discount]]</f>
        <v>0</v>
      </c>
      <c r="N1776" s="12">
        <v>497.61</v>
      </c>
      <c r="O1776" s="12">
        <f>Table1[[#This Row],[Quantity]]*$N$1</f>
        <v>1350</v>
      </c>
      <c r="P1776" s="12" t="str" cm="1">
        <f t="array" ref="P1776">_xlfn.IFS(Table1[[#This Row],[New_Sales]]&gt;=2000,"A",Table1[[#This Row],[New_Sales]]&gt;=1000,"B",Table1[[#This Row],[New_Sales]]&gt;=500,"C",Table1[[#This Row],[New_Sales]]&gt;=100,"D",Table1[[#This Row],[New_Sales]]&lt;100,"E")</f>
        <v>B</v>
      </c>
    </row>
    <row r="1777" spans="1:16">
      <c r="A1777" s="12">
        <v>1776</v>
      </c>
      <c r="B1777" s="12" t="s">
        <v>80</v>
      </c>
      <c r="C1777" s="12" t="s">
        <v>74</v>
      </c>
      <c r="D1777" s="12" t="s">
        <v>836</v>
      </c>
      <c r="E1777" s="12" t="s">
        <v>120</v>
      </c>
      <c r="F1777" s="12" t="s">
        <v>77</v>
      </c>
      <c r="G1777" s="12" t="str">
        <f>VLOOKUP(Table1[[#This Row],[Category]],Code!$C$2:$D$5,2,0)</f>
        <v>O-102</v>
      </c>
      <c r="H1777" s="12" t="s">
        <v>88</v>
      </c>
      <c r="I1777" s="12" t="s">
        <v>1251</v>
      </c>
      <c r="J1777" s="12">
        <v>2</v>
      </c>
      <c r="K1777" s="12">
        <v>0</v>
      </c>
      <c r="L1777" s="13">
        <v>1.4952000000000001</v>
      </c>
      <c r="M1777" s="12">
        <f>Table1[[#This Row],[Sales]]*Table1[[#This Row],[Discount]]</f>
        <v>0</v>
      </c>
      <c r="N1777" s="12">
        <v>5.34</v>
      </c>
      <c r="O1777" s="12">
        <f>Table1[[#This Row],[Quantity]]*$N$1</f>
        <v>300</v>
      </c>
      <c r="P1777" s="12" t="str" cm="1">
        <f t="array" ref="P1777">_xlfn.IFS(Table1[[#This Row],[New_Sales]]&gt;=2000,"A",Table1[[#This Row],[New_Sales]]&gt;=1000,"B",Table1[[#This Row],[New_Sales]]&gt;=500,"C",Table1[[#This Row],[New_Sales]]&gt;=100,"D",Table1[[#This Row],[New_Sales]]&lt;100,"E")</f>
        <v>D</v>
      </c>
    </row>
    <row r="1778" spans="1:16">
      <c r="A1778" s="12">
        <v>1777</v>
      </c>
      <c r="B1778" s="12" t="s">
        <v>80</v>
      </c>
      <c r="C1778" s="12" t="s">
        <v>74</v>
      </c>
      <c r="D1778" s="12" t="s">
        <v>836</v>
      </c>
      <c r="E1778" s="12" t="s">
        <v>120</v>
      </c>
      <c r="F1778" s="12" t="s">
        <v>77</v>
      </c>
      <c r="G1778" s="12" t="str">
        <f>VLOOKUP(Table1[[#This Row],[Category]],Code!$C$2:$D$5,2,0)</f>
        <v>O-102</v>
      </c>
      <c r="H1778" s="12" t="s">
        <v>78</v>
      </c>
      <c r="I1778" s="12" t="s">
        <v>949</v>
      </c>
      <c r="J1778" s="12">
        <v>1</v>
      </c>
      <c r="K1778" s="12">
        <v>0</v>
      </c>
      <c r="L1778" s="13">
        <v>1.512</v>
      </c>
      <c r="M1778" s="12">
        <f>Table1[[#This Row],[Sales]]*Table1[[#This Row],[Discount]]</f>
        <v>0</v>
      </c>
      <c r="N1778" s="12">
        <v>3.15</v>
      </c>
      <c r="O1778" s="12">
        <f>Table1[[#This Row],[Quantity]]*$N$1</f>
        <v>150</v>
      </c>
      <c r="P1778" s="12" t="str" cm="1">
        <f t="array" ref="P1778">_xlfn.IFS(Table1[[#This Row],[New_Sales]]&gt;=2000,"A",Table1[[#This Row],[New_Sales]]&gt;=1000,"B",Table1[[#This Row],[New_Sales]]&gt;=500,"C",Table1[[#This Row],[New_Sales]]&gt;=100,"D",Table1[[#This Row],[New_Sales]]&lt;100,"E")</f>
        <v>D</v>
      </c>
    </row>
    <row r="1779" spans="1:16">
      <c r="A1779" s="12">
        <v>1778</v>
      </c>
      <c r="B1779" s="12" t="s">
        <v>80</v>
      </c>
      <c r="C1779" s="12" t="s">
        <v>67</v>
      </c>
      <c r="D1779" s="12" t="s">
        <v>75</v>
      </c>
      <c r="E1779" s="12" t="s">
        <v>76</v>
      </c>
      <c r="F1779" s="12" t="s">
        <v>77</v>
      </c>
      <c r="G1779" s="12" t="str">
        <f>VLOOKUP(Table1[[#This Row],[Category]],Code!$C$2:$D$5,2,0)</f>
        <v>O-102</v>
      </c>
      <c r="H1779" s="12" t="s">
        <v>100</v>
      </c>
      <c r="I1779" s="12" t="s">
        <v>1252</v>
      </c>
      <c r="J1779" s="12">
        <v>9</v>
      </c>
      <c r="K1779" s="12">
        <v>0</v>
      </c>
      <c r="L1779" s="13">
        <v>180.76590000000002</v>
      </c>
      <c r="M1779" s="12">
        <f>Table1[[#This Row],[Sales]]*Table1[[#This Row],[Discount]]</f>
        <v>0</v>
      </c>
      <c r="N1779" s="12">
        <v>368.91</v>
      </c>
      <c r="O1779" s="12">
        <f>Table1[[#This Row],[Quantity]]*$N$1</f>
        <v>1350</v>
      </c>
      <c r="P1779" s="12" t="str" cm="1">
        <f t="array" ref="P1779">_xlfn.IFS(Table1[[#This Row],[New_Sales]]&gt;=2000,"A",Table1[[#This Row],[New_Sales]]&gt;=1000,"B",Table1[[#This Row],[New_Sales]]&gt;=500,"C",Table1[[#This Row],[New_Sales]]&gt;=100,"D",Table1[[#This Row],[New_Sales]]&lt;100,"E")</f>
        <v>B</v>
      </c>
    </row>
    <row r="1780" spans="1:16">
      <c r="A1780" s="12">
        <v>1779</v>
      </c>
      <c r="B1780" s="12" t="s">
        <v>80</v>
      </c>
      <c r="C1780" s="12" t="s">
        <v>67</v>
      </c>
      <c r="D1780" s="12" t="s">
        <v>75</v>
      </c>
      <c r="E1780" s="12" t="s">
        <v>76</v>
      </c>
      <c r="F1780" s="12" t="s">
        <v>77</v>
      </c>
      <c r="G1780" s="12" t="str">
        <f>VLOOKUP(Table1[[#This Row],[Category]],Code!$C$2:$D$5,2,0)</f>
        <v>O-102</v>
      </c>
      <c r="H1780" s="12" t="s">
        <v>88</v>
      </c>
      <c r="I1780" s="12" t="s">
        <v>557</v>
      </c>
      <c r="J1780" s="12">
        <v>5</v>
      </c>
      <c r="K1780" s="12">
        <v>0</v>
      </c>
      <c r="L1780" s="13">
        <v>6.6150000000000002</v>
      </c>
      <c r="M1780" s="12">
        <f>Table1[[#This Row],[Sales]]*Table1[[#This Row],[Discount]]</f>
        <v>0</v>
      </c>
      <c r="N1780" s="12">
        <v>14.7</v>
      </c>
      <c r="O1780" s="12">
        <f>Table1[[#This Row],[Quantity]]*$N$1</f>
        <v>750</v>
      </c>
      <c r="P1780" s="12" t="str" cm="1">
        <f t="array" ref="P1780">_xlfn.IFS(Table1[[#This Row],[New_Sales]]&gt;=2000,"A",Table1[[#This Row],[New_Sales]]&gt;=1000,"B",Table1[[#This Row],[New_Sales]]&gt;=500,"C",Table1[[#This Row],[New_Sales]]&gt;=100,"D",Table1[[#This Row],[New_Sales]]&lt;100,"E")</f>
        <v>C</v>
      </c>
    </row>
    <row r="1781" spans="1:16">
      <c r="A1781" s="12">
        <v>1780</v>
      </c>
      <c r="B1781" s="12" t="s">
        <v>80</v>
      </c>
      <c r="C1781" s="12" t="s">
        <v>67</v>
      </c>
      <c r="D1781" s="12" t="s">
        <v>158</v>
      </c>
      <c r="E1781" s="12" t="s">
        <v>120</v>
      </c>
      <c r="F1781" s="12" t="s">
        <v>90</v>
      </c>
      <c r="G1781" s="12" t="str">
        <f>VLOOKUP(Table1[[#This Row],[Category]],Code!$C$2:$D$5,2,0)</f>
        <v>T-103</v>
      </c>
      <c r="H1781" s="12" t="s">
        <v>123</v>
      </c>
      <c r="I1781" s="12" t="s">
        <v>943</v>
      </c>
      <c r="J1781" s="12">
        <v>3</v>
      </c>
      <c r="K1781" s="12">
        <v>0</v>
      </c>
      <c r="L1781" s="13">
        <v>14.992499999999996</v>
      </c>
      <c r="M1781" s="12">
        <f>Table1[[#This Row],[Sales]]*Table1[[#This Row],[Discount]]</f>
        <v>0</v>
      </c>
      <c r="N1781" s="12">
        <v>59.97</v>
      </c>
      <c r="O1781" s="12">
        <f>Table1[[#This Row],[Quantity]]*$N$1</f>
        <v>450</v>
      </c>
      <c r="P1781" s="12" t="str" cm="1">
        <f t="array" ref="P1781">_xlfn.IFS(Table1[[#This Row],[New_Sales]]&gt;=2000,"A",Table1[[#This Row],[New_Sales]]&gt;=1000,"B",Table1[[#This Row],[New_Sales]]&gt;=500,"C",Table1[[#This Row],[New_Sales]]&gt;=100,"D",Table1[[#This Row],[New_Sales]]&lt;100,"E")</f>
        <v>D</v>
      </c>
    </row>
    <row r="1782" spans="1:16">
      <c r="A1782" s="12">
        <v>1781</v>
      </c>
      <c r="B1782" s="12" t="s">
        <v>80</v>
      </c>
      <c r="C1782" s="12" t="s">
        <v>67</v>
      </c>
      <c r="D1782" s="12" t="s">
        <v>158</v>
      </c>
      <c r="E1782" s="12" t="s">
        <v>120</v>
      </c>
      <c r="F1782" s="12" t="s">
        <v>77</v>
      </c>
      <c r="G1782" s="12" t="str">
        <f>VLOOKUP(Table1[[#This Row],[Category]],Code!$C$2:$D$5,2,0)</f>
        <v>O-102</v>
      </c>
      <c r="H1782" s="12" t="s">
        <v>84</v>
      </c>
      <c r="I1782" s="12" t="s">
        <v>351</v>
      </c>
      <c r="J1782" s="12">
        <v>1</v>
      </c>
      <c r="K1782" s="12">
        <v>0</v>
      </c>
      <c r="L1782" s="13">
        <v>20.840000000000003</v>
      </c>
      <c r="M1782" s="12">
        <f>Table1[[#This Row],[Sales]]*Table1[[#This Row],[Discount]]</f>
        <v>0</v>
      </c>
      <c r="N1782" s="12">
        <v>83.36</v>
      </c>
      <c r="O1782" s="12">
        <f>Table1[[#This Row],[Quantity]]*$N$1</f>
        <v>150</v>
      </c>
      <c r="P1782" s="12" t="str" cm="1">
        <f t="array" ref="P1782">_xlfn.IFS(Table1[[#This Row],[New_Sales]]&gt;=2000,"A",Table1[[#This Row],[New_Sales]]&gt;=1000,"B",Table1[[#This Row],[New_Sales]]&gt;=500,"C",Table1[[#This Row],[New_Sales]]&gt;=100,"D",Table1[[#This Row],[New_Sales]]&lt;100,"E")</f>
        <v>D</v>
      </c>
    </row>
    <row r="1783" spans="1:16">
      <c r="A1783" s="12">
        <v>1782</v>
      </c>
      <c r="B1783" s="12" t="s">
        <v>80</v>
      </c>
      <c r="C1783" s="12" t="s">
        <v>74</v>
      </c>
      <c r="D1783" s="12" t="s">
        <v>439</v>
      </c>
      <c r="E1783" s="12" t="s">
        <v>120</v>
      </c>
      <c r="F1783" s="12" t="s">
        <v>77</v>
      </c>
      <c r="G1783" s="12" t="str">
        <f>VLOOKUP(Table1[[#This Row],[Category]],Code!$C$2:$D$5,2,0)</f>
        <v>O-102</v>
      </c>
      <c r="H1783" s="12" t="s">
        <v>100</v>
      </c>
      <c r="I1783" s="12" t="s">
        <v>1253</v>
      </c>
      <c r="J1783" s="12">
        <v>2</v>
      </c>
      <c r="K1783" s="12">
        <v>0</v>
      </c>
      <c r="L1783" s="13">
        <v>3.0267999999999997</v>
      </c>
      <c r="M1783" s="12">
        <f>Table1[[#This Row],[Sales]]*Table1[[#This Row],[Discount]]</f>
        <v>0</v>
      </c>
      <c r="N1783" s="12">
        <v>6.58</v>
      </c>
      <c r="O1783" s="12">
        <f>Table1[[#This Row],[Quantity]]*$N$1</f>
        <v>300</v>
      </c>
      <c r="P1783" s="12" t="str" cm="1">
        <f t="array" ref="P1783">_xlfn.IFS(Table1[[#This Row],[New_Sales]]&gt;=2000,"A",Table1[[#This Row],[New_Sales]]&gt;=1000,"B",Table1[[#This Row],[New_Sales]]&gt;=500,"C",Table1[[#This Row],[New_Sales]]&gt;=100,"D",Table1[[#This Row],[New_Sales]]&lt;100,"E")</f>
        <v>D</v>
      </c>
    </row>
    <row r="1784" spans="1:16">
      <c r="A1784" s="12">
        <v>1783</v>
      </c>
      <c r="B1784" s="12" t="s">
        <v>80</v>
      </c>
      <c r="C1784" s="12" t="s">
        <v>74</v>
      </c>
      <c r="D1784" s="12" t="s">
        <v>439</v>
      </c>
      <c r="E1784" s="12" t="s">
        <v>120</v>
      </c>
      <c r="F1784" s="12" t="s">
        <v>77</v>
      </c>
      <c r="G1784" s="12" t="str">
        <f>VLOOKUP(Table1[[#This Row],[Category]],Code!$C$2:$D$5,2,0)</f>
        <v>O-102</v>
      </c>
      <c r="H1784" s="12" t="s">
        <v>93</v>
      </c>
      <c r="I1784" s="12" t="s">
        <v>935</v>
      </c>
      <c r="J1784" s="12">
        <v>3</v>
      </c>
      <c r="K1784" s="12">
        <v>0</v>
      </c>
      <c r="L1784" s="13">
        <v>59.011199999999988</v>
      </c>
      <c r="M1784" s="12">
        <f>Table1[[#This Row],[Sales]]*Table1[[#This Row],[Discount]]</f>
        <v>0</v>
      </c>
      <c r="N1784" s="12">
        <v>122.94</v>
      </c>
      <c r="O1784" s="12">
        <f>Table1[[#This Row],[Quantity]]*$N$1</f>
        <v>450</v>
      </c>
      <c r="P1784" s="12" t="str" cm="1">
        <f t="array" ref="P1784">_xlfn.IFS(Table1[[#This Row],[New_Sales]]&gt;=2000,"A",Table1[[#This Row],[New_Sales]]&gt;=1000,"B",Table1[[#This Row],[New_Sales]]&gt;=500,"C",Table1[[#This Row],[New_Sales]]&gt;=100,"D",Table1[[#This Row],[New_Sales]]&lt;100,"E")</f>
        <v>D</v>
      </c>
    </row>
    <row r="1785" spans="1:16">
      <c r="A1785" s="12">
        <v>1784</v>
      </c>
      <c r="B1785" s="12" t="s">
        <v>80</v>
      </c>
      <c r="C1785" s="12" t="s">
        <v>74</v>
      </c>
      <c r="D1785" s="12" t="s">
        <v>109</v>
      </c>
      <c r="E1785" s="12" t="s">
        <v>106</v>
      </c>
      <c r="F1785" s="12" t="s">
        <v>77</v>
      </c>
      <c r="G1785" s="12" t="str">
        <f>VLOOKUP(Table1[[#This Row],[Category]],Code!$C$2:$D$5,2,0)</f>
        <v>O-102</v>
      </c>
      <c r="H1785" s="12" t="s">
        <v>100</v>
      </c>
      <c r="I1785" s="12" t="s">
        <v>1209</v>
      </c>
      <c r="J1785" s="12">
        <v>4</v>
      </c>
      <c r="K1785" s="12">
        <v>0</v>
      </c>
      <c r="L1785" s="13">
        <v>107.7216</v>
      </c>
      <c r="M1785" s="12">
        <f>Table1[[#This Row],[Sales]]*Table1[[#This Row],[Discount]]</f>
        <v>0</v>
      </c>
      <c r="N1785" s="12">
        <v>219.84</v>
      </c>
      <c r="O1785" s="12">
        <f>Table1[[#This Row],[Quantity]]*$N$1</f>
        <v>600</v>
      </c>
      <c r="P1785" s="12" t="str" cm="1">
        <f t="array" ref="P1785">_xlfn.IFS(Table1[[#This Row],[New_Sales]]&gt;=2000,"A",Table1[[#This Row],[New_Sales]]&gt;=1000,"B",Table1[[#This Row],[New_Sales]]&gt;=500,"C",Table1[[#This Row],[New_Sales]]&gt;=100,"D",Table1[[#This Row],[New_Sales]]&lt;100,"E")</f>
        <v>C</v>
      </c>
    </row>
    <row r="1786" spans="1:16">
      <c r="A1786" s="12">
        <v>1785</v>
      </c>
      <c r="B1786" s="12" t="s">
        <v>80</v>
      </c>
      <c r="C1786" s="12" t="s">
        <v>74</v>
      </c>
      <c r="D1786" s="12" t="s">
        <v>109</v>
      </c>
      <c r="E1786" s="12" t="s">
        <v>106</v>
      </c>
      <c r="F1786" s="12" t="s">
        <v>90</v>
      </c>
      <c r="G1786" s="12" t="str">
        <f>VLOOKUP(Table1[[#This Row],[Category]],Code!$C$2:$D$5,2,0)</f>
        <v>T-103</v>
      </c>
      <c r="H1786" s="12" t="s">
        <v>123</v>
      </c>
      <c r="I1786" s="12" t="s">
        <v>1090</v>
      </c>
      <c r="J1786" s="12">
        <v>6</v>
      </c>
      <c r="K1786" s="12">
        <v>0</v>
      </c>
      <c r="L1786" s="13">
        <v>9.8159999999999954</v>
      </c>
      <c r="M1786" s="12">
        <f>Table1[[#This Row],[Sales]]*Table1[[#This Row],[Discount]]</f>
        <v>0</v>
      </c>
      <c r="N1786" s="12">
        <v>98.16</v>
      </c>
      <c r="O1786" s="12">
        <f>Table1[[#This Row],[Quantity]]*$N$1</f>
        <v>900</v>
      </c>
      <c r="P1786" s="12" t="str" cm="1">
        <f t="array" ref="P1786">_xlfn.IFS(Table1[[#This Row],[New_Sales]]&gt;=2000,"A",Table1[[#This Row],[New_Sales]]&gt;=1000,"B",Table1[[#This Row],[New_Sales]]&gt;=500,"C",Table1[[#This Row],[New_Sales]]&gt;=100,"D",Table1[[#This Row],[New_Sales]]&lt;100,"E")</f>
        <v>C</v>
      </c>
    </row>
    <row r="1787" spans="1:16">
      <c r="A1787" s="12">
        <v>1786</v>
      </c>
      <c r="B1787" s="12" t="s">
        <v>80</v>
      </c>
      <c r="C1787" s="12" t="s">
        <v>74</v>
      </c>
      <c r="D1787" s="12" t="s">
        <v>109</v>
      </c>
      <c r="E1787" s="12" t="s">
        <v>106</v>
      </c>
      <c r="F1787" s="12" t="s">
        <v>77</v>
      </c>
      <c r="G1787" s="12" t="str">
        <f>VLOOKUP(Table1[[#This Row],[Category]],Code!$C$2:$D$5,2,0)</f>
        <v>O-102</v>
      </c>
      <c r="H1787" s="12" t="s">
        <v>93</v>
      </c>
      <c r="I1787" s="12" t="s">
        <v>994</v>
      </c>
      <c r="J1787" s="12">
        <v>8</v>
      </c>
      <c r="K1787" s="12">
        <v>0</v>
      </c>
      <c r="L1787" s="13">
        <v>15.5288</v>
      </c>
      <c r="M1787" s="12">
        <f>Table1[[#This Row],[Sales]]*Table1[[#This Row],[Discount]]</f>
        <v>0</v>
      </c>
      <c r="N1787" s="12">
        <v>33.04</v>
      </c>
      <c r="O1787" s="12">
        <f>Table1[[#This Row],[Quantity]]*$N$1</f>
        <v>1200</v>
      </c>
      <c r="P1787" s="12" t="str" cm="1">
        <f t="array" ref="P1787">_xlfn.IFS(Table1[[#This Row],[New_Sales]]&gt;=2000,"A",Table1[[#This Row],[New_Sales]]&gt;=1000,"B",Table1[[#This Row],[New_Sales]]&gt;=500,"C",Table1[[#This Row],[New_Sales]]&gt;=100,"D",Table1[[#This Row],[New_Sales]]&lt;100,"E")</f>
        <v>B</v>
      </c>
    </row>
    <row r="1788" spans="1:16">
      <c r="A1788" s="12">
        <v>1787</v>
      </c>
      <c r="B1788" s="12" t="s">
        <v>80</v>
      </c>
      <c r="C1788" s="12" t="s">
        <v>74</v>
      </c>
      <c r="D1788" s="12" t="s">
        <v>109</v>
      </c>
      <c r="E1788" s="12" t="s">
        <v>106</v>
      </c>
      <c r="F1788" s="12" t="s">
        <v>90</v>
      </c>
      <c r="G1788" s="12" t="str">
        <f>VLOOKUP(Table1[[#This Row],[Category]],Code!$C$2:$D$5,2,0)</f>
        <v>T-103</v>
      </c>
      <c r="H1788" s="12" t="s">
        <v>91</v>
      </c>
      <c r="I1788" s="12" t="s">
        <v>1254</v>
      </c>
      <c r="J1788" s="12">
        <v>3</v>
      </c>
      <c r="K1788" s="12">
        <v>0</v>
      </c>
      <c r="L1788" s="13">
        <v>25.221299999999989</v>
      </c>
      <c r="M1788" s="12">
        <f>Table1[[#This Row],[Sales]]*Table1[[#This Row],[Discount]]</f>
        <v>0</v>
      </c>
      <c r="N1788" s="12">
        <v>86.97</v>
      </c>
      <c r="O1788" s="12">
        <f>Table1[[#This Row],[Quantity]]*$N$1</f>
        <v>450</v>
      </c>
      <c r="P1788" s="12" t="str" cm="1">
        <f t="array" ref="P1788">_xlfn.IFS(Table1[[#This Row],[New_Sales]]&gt;=2000,"A",Table1[[#This Row],[New_Sales]]&gt;=1000,"B",Table1[[#This Row],[New_Sales]]&gt;=500,"C",Table1[[#This Row],[New_Sales]]&gt;=100,"D",Table1[[#This Row],[New_Sales]]&lt;100,"E")</f>
        <v>D</v>
      </c>
    </row>
    <row r="1789" spans="1:16">
      <c r="A1789" s="12">
        <v>1788</v>
      </c>
      <c r="B1789" s="12" t="s">
        <v>80</v>
      </c>
      <c r="C1789" s="12" t="s">
        <v>74</v>
      </c>
      <c r="D1789" s="12" t="s">
        <v>109</v>
      </c>
      <c r="E1789" s="12" t="s">
        <v>106</v>
      </c>
      <c r="F1789" s="12" t="s">
        <v>90</v>
      </c>
      <c r="G1789" s="12" t="str">
        <f>VLOOKUP(Table1[[#This Row],[Category]],Code!$C$2:$D$5,2,0)</f>
        <v>T-103</v>
      </c>
      <c r="H1789" s="12" t="s">
        <v>91</v>
      </c>
      <c r="I1789" s="12" t="s">
        <v>950</v>
      </c>
      <c r="J1789" s="12">
        <v>3</v>
      </c>
      <c r="K1789" s="12">
        <v>0</v>
      </c>
      <c r="L1789" s="13">
        <v>64.785599999999988</v>
      </c>
      <c r="M1789" s="12">
        <f>Table1[[#This Row],[Sales]]*Table1[[#This Row],[Discount]]</f>
        <v>0</v>
      </c>
      <c r="N1789" s="12">
        <v>134.97</v>
      </c>
      <c r="O1789" s="12">
        <f>Table1[[#This Row],[Quantity]]*$N$1</f>
        <v>450</v>
      </c>
      <c r="P1789" s="12" t="str" cm="1">
        <f t="array" ref="P1789">_xlfn.IFS(Table1[[#This Row],[New_Sales]]&gt;=2000,"A",Table1[[#This Row],[New_Sales]]&gt;=1000,"B",Table1[[#This Row],[New_Sales]]&gt;=500,"C",Table1[[#This Row],[New_Sales]]&gt;=100,"D",Table1[[#This Row],[New_Sales]]&lt;100,"E")</f>
        <v>D</v>
      </c>
    </row>
    <row r="1790" spans="1:16">
      <c r="A1790" s="12">
        <v>1789</v>
      </c>
      <c r="B1790" s="12" t="s">
        <v>80</v>
      </c>
      <c r="C1790" s="12" t="s">
        <v>74</v>
      </c>
      <c r="D1790" s="12" t="s">
        <v>109</v>
      </c>
      <c r="E1790" s="12" t="s">
        <v>106</v>
      </c>
      <c r="F1790" s="12" t="s">
        <v>90</v>
      </c>
      <c r="G1790" s="12" t="str">
        <f>VLOOKUP(Table1[[#This Row],[Category]],Code!$C$2:$D$5,2,0)</f>
        <v>T-103</v>
      </c>
      <c r="H1790" s="12" t="s">
        <v>91</v>
      </c>
      <c r="I1790" s="12" t="s">
        <v>888</v>
      </c>
      <c r="J1790" s="12">
        <v>2</v>
      </c>
      <c r="K1790" s="12">
        <v>0</v>
      </c>
      <c r="L1790" s="13">
        <v>195.99440000000004</v>
      </c>
      <c r="M1790" s="12">
        <f>Table1[[#This Row],[Sales]]*Table1[[#This Row],[Discount]]</f>
        <v>0</v>
      </c>
      <c r="N1790" s="12">
        <v>699.98</v>
      </c>
      <c r="O1790" s="12">
        <f>Table1[[#This Row],[Quantity]]*$N$1</f>
        <v>300</v>
      </c>
      <c r="P1790" s="12" t="str" cm="1">
        <f t="array" ref="P1790">_xlfn.IFS(Table1[[#This Row],[New_Sales]]&gt;=2000,"A",Table1[[#This Row],[New_Sales]]&gt;=1000,"B",Table1[[#This Row],[New_Sales]]&gt;=500,"C",Table1[[#This Row],[New_Sales]]&gt;=100,"D",Table1[[#This Row],[New_Sales]]&lt;100,"E")</f>
        <v>D</v>
      </c>
    </row>
    <row r="1791" spans="1:16">
      <c r="A1791" s="12">
        <v>1790</v>
      </c>
      <c r="B1791" s="12" t="s">
        <v>80</v>
      </c>
      <c r="C1791" s="12" t="s">
        <v>74</v>
      </c>
      <c r="D1791" s="12" t="s">
        <v>109</v>
      </c>
      <c r="E1791" s="12" t="s">
        <v>106</v>
      </c>
      <c r="F1791" s="12" t="s">
        <v>90</v>
      </c>
      <c r="G1791" s="12" t="str">
        <f>VLOOKUP(Table1[[#This Row],[Category]],Code!$C$2:$D$5,2,0)</f>
        <v>T-103</v>
      </c>
      <c r="H1791" s="12" t="s">
        <v>123</v>
      </c>
      <c r="I1791" s="12" t="s">
        <v>1255</v>
      </c>
      <c r="J1791" s="12">
        <v>5</v>
      </c>
      <c r="K1791" s="12">
        <v>0</v>
      </c>
      <c r="L1791" s="13">
        <v>26.590499999999988</v>
      </c>
      <c r="M1791" s="12">
        <f>Table1[[#This Row],[Sales]]*Table1[[#This Row],[Discount]]</f>
        <v>0</v>
      </c>
      <c r="N1791" s="12">
        <v>139.94999999999999</v>
      </c>
      <c r="O1791" s="12">
        <f>Table1[[#This Row],[Quantity]]*$N$1</f>
        <v>750</v>
      </c>
      <c r="P1791" s="12" t="str" cm="1">
        <f t="array" ref="P1791">_xlfn.IFS(Table1[[#This Row],[New_Sales]]&gt;=2000,"A",Table1[[#This Row],[New_Sales]]&gt;=1000,"B",Table1[[#This Row],[New_Sales]]&gt;=500,"C",Table1[[#This Row],[New_Sales]]&gt;=100,"D",Table1[[#This Row],[New_Sales]]&lt;100,"E")</f>
        <v>C</v>
      </c>
    </row>
    <row r="1792" spans="1:16">
      <c r="A1792" s="12">
        <v>1791</v>
      </c>
      <c r="B1792" s="12" t="s">
        <v>80</v>
      </c>
      <c r="C1792" s="12" t="s">
        <v>67</v>
      </c>
      <c r="D1792" s="12" t="s">
        <v>158</v>
      </c>
      <c r="E1792" s="12" t="s">
        <v>120</v>
      </c>
      <c r="F1792" s="12" t="s">
        <v>77</v>
      </c>
      <c r="G1792" s="12" t="str">
        <f>VLOOKUP(Table1[[#This Row],[Category]],Code!$C$2:$D$5,2,0)</f>
        <v>O-102</v>
      </c>
      <c r="H1792" s="12" t="s">
        <v>100</v>
      </c>
      <c r="I1792" s="12" t="s">
        <v>727</v>
      </c>
      <c r="J1792" s="12">
        <v>1</v>
      </c>
      <c r="K1792" s="12">
        <v>0</v>
      </c>
      <c r="L1792" s="13">
        <v>24.47</v>
      </c>
      <c r="M1792" s="12">
        <f>Table1[[#This Row],[Sales]]*Table1[[#This Row],[Discount]]</f>
        <v>0</v>
      </c>
      <c r="N1792" s="12">
        <v>48.94</v>
      </c>
      <c r="O1792" s="12">
        <f>Table1[[#This Row],[Quantity]]*$N$1</f>
        <v>150</v>
      </c>
      <c r="P1792" s="12" t="str" cm="1">
        <f t="array" ref="P1792">_xlfn.IFS(Table1[[#This Row],[New_Sales]]&gt;=2000,"A",Table1[[#This Row],[New_Sales]]&gt;=1000,"B",Table1[[#This Row],[New_Sales]]&gt;=500,"C",Table1[[#This Row],[New_Sales]]&gt;=100,"D",Table1[[#This Row],[New_Sales]]&lt;100,"E")</f>
        <v>D</v>
      </c>
    </row>
    <row r="1793" spans="1:16">
      <c r="A1793" s="12">
        <v>1792</v>
      </c>
      <c r="B1793" s="12" t="s">
        <v>134</v>
      </c>
      <c r="C1793" s="12" t="s">
        <v>67</v>
      </c>
      <c r="D1793" s="12" t="s">
        <v>109</v>
      </c>
      <c r="E1793" s="12" t="s">
        <v>106</v>
      </c>
      <c r="F1793" s="12" t="s">
        <v>70</v>
      </c>
      <c r="G1793" s="12" t="str">
        <f>VLOOKUP(Table1[[#This Row],[Category]],Code!$C$2:$D$5,2,0)</f>
        <v>F-101</v>
      </c>
      <c r="H1793" s="12" t="s">
        <v>72</v>
      </c>
      <c r="I1793" s="12" t="s">
        <v>1256</v>
      </c>
      <c r="J1793" s="12">
        <v>8</v>
      </c>
      <c r="K1793" s="12">
        <v>0</v>
      </c>
      <c r="L1793" s="13">
        <v>673.88160000000016</v>
      </c>
      <c r="M1793" s="12">
        <f>Table1[[#This Row],[Sales]]*Table1[[#This Row],[Discount]]</f>
        <v>0</v>
      </c>
      <c r="N1793" s="12">
        <v>2807.84</v>
      </c>
      <c r="O1793" s="12">
        <f>Table1[[#This Row],[Quantity]]*$N$1</f>
        <v>1200</v>
      </c>
      <c r="P1793" s="12" t="str" cm="1">
        <f t="array" ref="P1793">_xlfn.IFS(Table1[[#This Row],[New_Sales]]&gt;=2000,"A",Table1[[#This Row],[New_Sales]]&gt;=1000,"B",Table1[[#This Row],[New_Sales]]&gt;=500,"C",Table1[[#This Row],[New_Sales]]&gt;=100,"D",Table1[[#This Row],[New_Sales]]&lt;100,"E")</f>
        <v>B</v>
      </c>
    </row>
    <row r="1794" spans="1:16">
      <c r="A1794" s="12">
        <v>1793</v>
      </c>
      <c r="B1794" s="12" t="s">
        <v>134</v>
      </c>
      <c r="C1794" s="12" t="s">
        <v>67</v>
      </c>
      <c r="D1794" s="12" t="s">
        <v>109</v>
      </c>
      <c r="E1794" s="12" t="s">
        <v>106</v>
      </c>
      <c r="F1794" s="12" t="s">
        <v>77</v>
      </c>
      <c r="G1794" s="12" t="str">
        <f>VLOOKUP(Table1[[#This Row],[Category]],Code!$C$2:$D$5,2,0)</f>
        <v>O-102</v>
      </c>
      <c r="H1794" s="12" t="s">
        <v>88</v>
      </c>
      <c r="I1794" s="12" t="s">
        <v>1257</v>
      </c>
      <c r="J1794" s="12">
        <v>4</v>
      </c>
      <c r="K1794" s="12">
        <v>0</v>
      </c>
      <c r="L1794" s="13">
        <v>12.592800000000004</v>
      </c>
      <c r="M1794" s="12">
        <f>Table1[[#This Row],[Sales]]*Table1[[#This Row],[Discount]]</f>
        <v>0</v>
      </c>
      <c r="N1794" s="12">
        <v>46.64</v>
      </c>
      <c r="O1794" s="12">
        <f>Table1[[#This Row],[Quantity]]*$N$1</f>
        <v>600</v>
      </c>
      <c r="P1794" s="12" t="str" cm="1">
        <f t="array" ref="P1794">_xlfn.IFS(Table1[[#This Row],[New_Sales]]&gt;=2000,"A",Table1[[#This Row],[New_Sales]]&gt;=1000,"B",Table1[[#This Row],[New_Sales]]&gt;=500,"C",Table1[[#This Row],[New_Sales]]&gt;=100,"D",Table1[[#This Row],[New_Sales]]&lt;100,"E")</f>
        <v>C</v>
      </c>
    </row>
    <row r="1795" spans="1:16">
      <c r="A1795" s="12">
        <v>1794</v>
      </c>
      <c r="B1795" s="12" t="s">
        <v>80</v>
      </c>
      <c r="C1795" s="12" t="s">
        <v>74</v>
      </c>
      <c r="D1795" s="12" t="s">
        <v>105</v>
      </c>
      <c r="E1795" s="12" t="s">
        <v>106</v>
      </c>
      <c r="F1795" s="12" t="s">
        <v>77</v>
      </c>
      <c r="G1795" s="12" t="str">
        <f>VLOOKUP(Table1[[#This Row],[Category]],Code!$C$2:$D$5,2,0)</f>
        <v>O-102</v>
      </c>
      <c r="H1795" s="12" t="s">
        <v>84</v>
      </c>
      <c r="I1795" s="12" t="s">
        <v>234</v>
      </c>
      <c r="J1795" s="12">
        <v>2</v>
      </c>
      <c r="K1795" s="12">
        <v>0.2</v>
      </c>
      <c r="L1795" s="13">
        <v>6.0416000000000025</v>
      </c>
      <c r="M1795" s="12">
        <f>Table1[[#This Row],[Sales]]*Table1[[#This Row],[Discount]]</f>
        <v>12.0832</v>
      </c>
      <c r="N1795" s="12">
        <v>60.415999999999997</v>
      </c>
      <c r="O1795" s="12">
        <f>Table1[[#This Row],[Quantity]]*$N$1</f>
        <v>300</v>
      </c>
      <c r="P1795" s="12" t="str" cm="1">
        <f t="array" ref="P1795">_xlfn.IFS(Table1[[#This Row],[New_Sales]]&gt;=2000,"A",Table1[[#This Row],[New_Sales]]&gt;=1000,"B",Table1[[#This Row],[New_Sales]]&gt;=500,"C",Table1[[#This Row],[New_Sales]]&gt;=100,"D",Table1[[#This Row],[New_Sales]]&lt;100,"E")</f>
        <v>D</v>
      </c>
    </row>
    <row r="1796" spans="1:16">
      <c r="A1796" s="12">
        <v>1795</v>
      </c>
      <c r="B1796" s="12" t="s">
        <v>80</v>
      </c>
      <c r="C1796" s="12" t="s">
        <v>104</v>
      </c>
      <c r="D1796" s="12" t="s">
        <v>1258</v>
      </c>
      <c r="E1796" s="12" t="s">
        <v>106</v>
      </c>
      <c r="F1796" s="12" t="s">
        <v>77</v>
      </c>
      <c r="G1796" s="12" t="str">
        <f>VLOOKUP(Table1[[#This Row],[Category]],Code!$C$2:$D$5,2,0)</f>
        <v>O-102</v>
      </c>
      <c r="H1796" s="12" t="s">
        <v>88</v>
      </c>
      <c r="I1796" s="12" t="s">
        <v>1044</v>
      </c>
      <c r="J1796" s="12">
        <v>3</v>
      </c>
      <c r="K1796" s="12">
        <v>0</v>
      </c>
      <c r="L1796" s="13">
        <v>26.984999999999992</v>
      </c>
      <c r="M1796" s="12">
        <f>Table1[[#This Row],[Sales]]*Table1[[#This Row],[Discount]]</f>
        <v>0</v>
      </c>
      <c r="N1796" s="12">
        <v>107.94</v>
      </c>
      <c r="O1796" s="12">
        <f>Table1[[#This Row],[Quantity]]*$N$1</f>
        <v>450</v>
      </c>
      <c r="P1796" s="12" t="str" cm="1">
        <f t="array" ref="P1796">_xlfn.IFS(Table1[[#This Row],[New_Sales]]&gt;=2000,"A",Table1[[#This Row],[New_Sales]]&gt;=1000,"B",Table1[[#This Row],[New_Sales]]&gt;=500,"C",Table1[[#This Row],[New_Sales]]&gt;=100,"D",Table1[[#This Row],[New_Sales]]&lt;100,"E")</f>
        <v>D</v>
      </c>
    </row>
    <row r="1797" spans="1:16">
      <c r="A1797" s="12">
        <v>1796</v>
      </c>
      <c r="B1797" s="12" t="s">
        <v>134</v>
      </c>
      <c r="C1797" s="12" t="s">
        <v>104</v>
      </c>
      <c r="D1797" s="12" t="s">
        <v>158</v>
      </c>
      <c r="E1797" s="12" t="s">
        <v>120</v>
      </c>
      <c r="F1797" s="12" t="s">
        <v>77</v>
      </c>
      <c r="G1797" s="12" t="str">
        <f>VLOOKUP(Table1[[#This Row],[Category]],Code!$C$2:$D$5,2,0)</f>
        <v>O-102</v>
      </c>
      <c r="H1797" s="12" t="s">
        <v>84</v>
      </c>
      <c r="I1797" s="12" t="s">
        <v>992</v>
      </c>
      <c r="J1797" s="12">
        <v>8</v>
      </c>
      <c r="K1797" s="12">
        <v>0</v>
      </c>
      <c r="L1797" s="13">
        <v>16.598399999999998</v>
      </c>
      <c r="M1797" s="12">
        <f>Table1[[#This Row],[Sales]]*Table1[[#This Row],[Discount]]</f>
        <v>0</v>
      </c>
      <c r="N1797" s="12">
        <v>63.84</v>
      </c>
      <c r="O1797" s="12">
        <f>Table1[[#This Row],[Quantity]]*$N$1</f>
        <v>1200</v>
      </c>
      <c r="P1797" s="12" t="str" cm="1">
        <f t="array" ref="P1797">_xlfn.IFS(Table1[[#This Row],[New_Sales]]&gt;=2000,"A",Table1[[#This Row],[New_Sales]]&gt;=1000,"B",Table1[[#This Row],[New_Sales]]&gt;=500,"C",Table1[[#This Row],[New_Sales]]&gt;=100,"D",Table1[[#This Row],[New_Sales]]&lt;100,"E")</f>
        <v>B</v>
      </c>
    </row>
    <row r="1798" spans="1:16">
      <c r="A1798" s="12">
        <v>1797</v>
      </c>
      <c r="B1798" s="12" t="s">
        <v>134</v>
      </c>
      <c r="C1798" s="12" t="s">
        <v>104</v>
      </c>
      <c r="D1798" s="12" t="s">
        <v>158</v>
      </c>
      <c r="E1798" s="12" t="s">
        <v>120</v>
      </c>
      <c r="F1798" s="12" t="s">
        <v>90</v>
      </c>
      <c r="G1798" s="12" t="str">
        <f>VLOOKUP(Table1[[#This Row],[Category]],Code!$C$2:$D$5,2,0)</f>
        <v>T-103</v>
      </c>
      <c r="H1798" s="12" t="s">
        <v>91</v>
      </c>
      <c r="I1798" s="12" t="s">
        <v>1259</v>
      </c>
      <c r="J1798" s="12">
        <v>3</v>
      </c>
      <c r="K1798" s="12">
        <v>0</v>
      </c>
      <c r="L1798" s="13">
        <v>100.91129999999997</v>
      </c>
      <c r="M1798" s="12">
        <f>Table1[[#This Row],[Sales]]*Table1[[#This Row],[Discount]]</f>
        <v>0</v>
      </c>
      <c r="N1798" s="12">
        <v>347.96999999999997</v>
      </c>
      <c r="O1798" s="12">
        <f>Table1[[#This Row],[Quantity]]*$N$1</f>
        <v>450</v>
      </c>
      <c r="P1798" s="12" t="str" cm="1">
        <f t="array" ref="P1798">_xlfn.IFS(Table1[[#This Row],[New_Sales]]&gt;=2000,"A",Table1[[#This Row],[New_Sales]]&gt;=1000,"B",Table1[[#This Row],[New_Sales]]&gt;=500,"C",Table1[[#This Row],[New_Sales]]&gt;=100,"D",Table1[[#This Row],[New_Sales]]&lt;100,"E")</f>
        <v>D</v>
      </c>
    </row>
    <row r="1799" spans="1:16">
      <c r="A1799" s="12">
        <v>1798</v>
      </c>
      <c r="B1799" s="12" t="s">
        <v>134</v>
      </c>
      <c r="C1799" s="12" t="s">
        <v>104</v>
      </c>
      <c r="D1799" s="12" t="s">
        <v>158</v>
      </c>
      <c r="E1799" s="12" t="s">
        <v>120</v>
      </c>
      <c r="F1799" s="12" t="s">
        <v>77</v>
      </c>
      <c r="G1799" s="12" t="str">
        <f>VLOOKUP(Table1[[#This Row],[Category]],Code!$C$2:$D$5,2,0)</f>
        <v>O-102</v>
      </c>
      <c r="H1799" s="12" t="s">
        <v>93</v>
      </c>
      <c r="I1799" s="12" t="s">
        <v>94</v>
      </c>
      <c r="J1799" s="12">
        <v>6</v>
      </c>
      <c r="K1799" s="12">
        <v>0.2</v>
      </c>
      <c r="L1799" s="13">
        <v>11.565</v>
      </c>
      <c r="M1799" s="12">
        <f>Table1[[#This Row],[Sales]]*Table1[[#This Row],[Discount]]</f>
        <v>7.4016000000000011</v>
      </c>
      <c r="N1799" s="12">
        <v>37.008000000000003</v>
      </c>
      <c r="O1799" s="12">
        <f>Table1[[#This Row],[Quantity]]*$N$1</f>
        <v>900</v>
      </c>
      <c r="P1799" s="12" t="str" cm="1">
        <f t="array" ref="P1799">_xlfn.IFS(Table1[[#This Row],[New_Sales]]&gt;=2000,"A",Table1[[#This Row],[New_Sales]]&gt;=1000,"B",Table1[[#This Row],[New_Sales]]&gt;=500,"C",Table1[[#This Row],[New_Sales]]&gt;=100,"D",Table1[[#This Row],[New_Sales]]&lt;100,"E")</f>
        <v>C</v>
      </c>
    </row>
    <row r="1800" spans="1:16">
      <c r="A1800" s="12">
        <v>1799</v>
      </c>
      <c r="B1800" s="12" t="s">
        <v>80</v>
      </c>
      <c r="C1800" s="12" t="s">
        <v>67</v>
      </c>
      <c r="D1800" s="12" t="s">
        <v>75</v>
      </c>
      <c r="E1800" s="12" t="s">
        <v>76</v>
      </c>
      <c r="F1800" s="12" t="s">
        <v>70</v>
      </c>
      <c r="G1800" s="12" t="str">
        <f>VLOOKUP(Table1[[#This Row],[Category]],Code!$C$2:$D$5,2,0)</f>
        <v>F-101</v>
      </c>
      <c r="H1800" s="12" t="s">
        <v>86</v>
      </c>
      <c r="I1800" s="12" t="s">
        <v>618</v>
      </c>
      <c r="J1800" s="12">
        <v>5</v>
      </c>
      <c r="K1800" s="12">
        <v>0</v>
      </c>
      <c r="L1800" s="13">
        <v>73.320999999999998</v>
      </c>
      <c r="M1800" s="12">
        <f>Table1[[#This Row],[Sales]]*Table1[[#This Row],[Discount]]</f>
        <v>0</v>
      </c>
      <c r="N1800" s="12">
        <v>215.65</v>
      </c>
      <c r="O1800" s="12">
        <f>Table1[[#This Row],[Quantity]]*$N$1</f>
        <v>750</v>
      </c>
      <c r="P1800" s="12" t="str" cm="1">
        <f t="array" ref="P1800">_xlfn.IFS(Table1[[#This Row],[New_Sales]]&gt;=2000,"A",Table1[[#This Row],[New_Sales]]&gt;=1000,"B",Table1[[#This Row],[New_Sales]]&gt;=500,"C",Table1[[#This Row],[New_Sales]]&gt;=100,"D",Table1[[#This Row],[New_Sales]]&lt;100,"E")</f>
        <v>C</v>
      </c>
    </row>
    <row r="1801" spans="1:16">
      <c r="A1801" s="12">
        <v>1800</v>
      </c>
      <c r="B1801" s="12" t="s">
        <v>66</v>
      </c>
      <c r="C1801" s="12" t="s">
        <v>67</v>
      </c>
      <c r="D1801" s="12" t="s">
        <v>105</v>
      </c>
      <c r="E1801" s="12" t="s">
        <v>106</v>
      </c>
      <c r="F1801" s="12" t="s">
        <v>77</v>
      </c>
      <c r="G1801" s="12" t="str">
        <f>VLOOKUP(Table1[[#This Row],[Category]],Code!$C$2:$D$5,2,0)</f>
        <v>O-102</v>
      </c>
      <c r="H1801" s="12" t="s">
        <v>159</v>
      </c>
      <c r="I1801" s="12" t="s">
        <v>329</v>
      </c>
      <c r="J1801" s="12">
        <v>4</v>
      </c>
      <c r="K1801" s="12">
        <v>0.2</v>
      </c>
      <c r="L1801" s="13">
        <v>3.6295999999999995</v>
      </c>
      <c r="M1801" s="12">
        <f>Table1[[#This Row],[Sales]]*Table1[[#This Row],[Discount]]</f>
        <v>2.2336000000000005</v>
      </c>
      <c r="N1801" s="12">
        <v>11.168000000000001</v>
      </c>
      <c r="O1801" s="12">
        <f>Table1[[#This Row],[Quantity]]*$N$1</f>
        <v>600</v>
      </c>
      <c r="P1801" s="12" t="str" cm="1">
        <f t="array" ref="P1801">_xlfn.IFS(Table1[[#This Row],[New_Sales]]&gt;=2000,"A",Table1[[#This Row],[New_Sales]]&gt;=1000,"B",Table1[[#This Row],[New_Sales]]&gt;=500,"C",Table1[[#This Row],[New_Sales]]&gt;=100,"D",Table1[[#This Row],[New_Sales]]&lt;100,"E")</f>
        <v>C</v>
      </c>
    </row>
    <row r="1802" spans="1:16">
      <c r="A1802" s="12">
        <v>1801</v>
      </c>
      <c r="B1802" s="12" t="s">
        <v>66</v>
      </c>
      <c r="C1802" s="12" t="s">
        <v>67</v>
      </c>
      <c r="D1802" s="12" t="s">
        <v>105</v>
      </c>
      <c r="E1802" s="12" t="s">
        <v>106</v>
      </c>
      <c r="F1802" s="12" t="s">
        <v>77</v>
      </c>
      <c r="G1802" s="12" t="str">
        <f>VLOOKUP(Table1[[#This Row],[Category]],Code!$C$2:$D$5,2,0)</f>
        <v>O-102</v>
      </c>
      <c r="H1802" s="12" t="s">
        <v>100</v>
      </c>
      <c r="I1802" s="12" t="s">
        <v>1260</v>
      </c>
      <c r="J1802" s="12">
        <v>3</v>
      </c>
      <c r="K1802" s="12">
        <v>0.2</v>
      </c>
      <c r="L1802" s="13">
        <v>17.534399999999998</v>
      </c>
      <c r="M1802" s="12">
        <f>Table1[[#This Row],[Sales]]*Table1[[#This Row],[Discount]]</f>
        <v>10.790400000000002</v>
      </c>
      <c r="N1802" s="12">
        <v>53.952000000000005</v>
      </c>
      <c r="O1802" s="12">
        <f>Table1[[#This Row],[Quantity]]*$N$1</f>
        <v>450</v>
      </c>
      <c r="P1802" s="12" t="str" cm="1">
        <f t="array" ref="P1802">_xlfn.IFS(Table1[[#This Row],[New_Sales]]&gt;=2000,"A",Table1[[#This Row],[New_Sales]]&gt;=1000,"B",Table1[[#This Row],[New_Sales]]&gt;=500,"C",Table1[[#This Row],[New_Sales]]&gt;=100,"D",Table1[[#This Row],[New_Sales]]&lt;100,"E")</f>
        <v>D</v>
      </c>
    </row>
    <row r="1803" spans="1:16">
      <c r="A1803" s="12">
        <v>1802</v>
      </c>
      <c r="B1803" s="12" t="s">
        <v>80</v>
      </c>
      <c r="C1803" s="12" t="s">
        <v>104</v>
      </c>
      <c r="D1803" s="12" t="s">
        <v>102</v>
      </c>
      <c r="E1803" s="12" t="s">
        <v>76</v>
      </c>
      <c r="F1803" s="12" t="s">
        <v>70</v>
      </c>
      <c r="G1803" s="12" t="str">
        <f>VLOOKUP(Table1[[#This Row],[Category]],Code!$C$2:$D$5,2,0)</f>
        <v>F-101</v>
      </c>
      <c r="H1803" s="12" t="s">
        <v>86</v>
      </c>
      <c r="I1803" s="12" t="s">
        <v>1135</v>
      </c>
      <c r="J1803" s="12">
        <v>1</v>
      </c>
      <c r="K1803" s="12">
        <v>0</v>
      </c>
      <c r="L1803" s="13">
        <v>1.5047999999999999</v>
      </c>
      <c r="M1803" s="12">
        <f>Table1[[#This Row],[Sales]]*Table1[[#This Row],[Discount]]</f>
        <v>0</v>
      </c>
      <c r="N1803" s="12">
        <v>4.18</v>
      </c>
      <c r="O1803" s="12">
        <f>Table1[[#This Row],[Quantity]]*$N$1</f>
        <v>150</v>
      </c>
      <c r="P1803" s="12" t="str" cm="1">
        <f t="array" ref="P1803">_xlfn.IFS(Table1[[#This Row],[New_Sales]]&gt;=2000,"A",Table1[[#This Row],[New_Sales]]&gt;=1000,"B",Table1[[#This Row],[New_Sales]]&gt;=500,"C",Table1[[#This Row],[New_Sales]]&gt;=100,"D",Table1[[#This Row],[New_Sales]]&lt;100,"E")</f>
        <v>D</v>
      </c>
    </row>
    <row r="1804" spans="1:16">
      <c r="A1804" s="12">
        <v>1803</v>
      </c>
      <c r="B1804" s="12" t="s">
        <v>66</v>
      </c>
      <c r="C1804" s="12" t="s">
        <v>67</v>
      </c>
      <c r="D1804" s="12" t="s">
        <v>119</v>
      </c>
      <c r="E1804" s="12" t="s">
        <v>120</v>
      </c>
      <c r="F1804" s="12" t="s">
        <v>77</v>
      </c>
      <c r="G1804" s="12" t="str">
        <f>VLOOKUP(Table1[[#This Row],[Category]],Code!$C$2:$D$5,2,0)</f>
        <v>O-102</v>
      </c>
      <c r="H1804" s="12" t="s">
        <v>93</v>
      </c>
      <c r="I1804" s="12" t="s">
        <v>573</v>
      </c>
      <c r="J1804" s="12">
        <v>1</v>
      </c>
      <c r="K1804" s="12">
        <v>0.7</v>
      </c>
      <c r="L1804" s="13">
        <v>-4.2987000000000002</v>
      </c>
      <c r="M1804" s="12">
        <f>Table1[[#This Row],[Sales]]*Table1[[#This Row],[Discount]]</f>
        <v>3.9249000000000005</v>
      </c>
      <c r="N1804" s="12">
        <v>5.6070000000000011</v>
      </c>
      <c r="O1804" s="12">
        <f>Table1[[#This Row],[Quantity]]*$N$1</f>
        <v>150</v>
      </c>
      <c r="P1804" s="12" t="str" cm="1">
        <f t="array" ref="P1804">_xlfn.IFS(Table1[[#This Row],[New_Sales]]&gt;=2000,"A",Table1[[#This Row],[New_Sales]]&gt;=1000,"B",Table1[[#This Row],[New_Sales]]&gt;=500,"C",Table1[[#This Row],[New_Sales]]&gt;=100,"D",Table1[[#This Row],[New_Sales]]&lt;100,"E")</f>
        <v>D</v>
      </c>
    </row>
    <row r="1805" spans="1:16">
      <c r="A1805" s="12">
        <v>1804</v>
      </c>
      <c r="B1805" s="12" t="s">
        <v>66</v>
      </c>
      <c r="C1805" s="12" t="s">
        <v>67</v>
      </c>
      <c r="D1805" s="12" t="s">
        <v>119</v>
      </c>
      <c r="E1805" s="12" t="s">
        <v>120</v>
      </c>
      <c r="F1805" s="12" t="s">
        <v>77</v>
      </c>
      <c r="G1805" s="12" t="str">
        <f>VLOOKUP(Table1[[#This Row],[Category]],Code!$C$2:$D$5,2,0)</f>
        <v>O-102</v>
      </c>
      <c r="H1805" s="12" t="s">
        <v>251</v>
      </c>
      <c r="I1805" s="12" t="s">
        <v>600</v>
      </c>
      <c r="J1805" s="12">
        <v>7</v>
      </c>
      <c r="K1805" s="12">
        <v>0.2</v>
      </c>
      <c r="L1805" s="13">
        <v>-1049.3406</v>
      </c>
      <c r="M1805" s="12">
        <f>Table1[[#This Row],[Sales]]*Table1[[#This Row],[Discount]]</f>
        <v>932.74720000000025</v>
      </c>
      <c r="N1805" s="12">
        <v>4663.7360000000008</v>
      </c>
      <c r="O1805" s="12">
        <f>Table1[[#This Row],[Quantity]]*$N$1</f>
        <v>1050</v>
      </c>
      <c r="P1805" s="12" t="str" cm="1">
        <f t="array" ref="P1805">_xlfn.IFS(Table1[[#This Row],[New_Sales]]&gt;=2000,"A",Table1[[#This Row],[New_Sales]]&gt;=1000,"B",Table1[[#This Row],[New_Sales]]&gt;=500,"C",Table1[[#This Row],[New_Sales]]&gt;=100,"D",Table1[[#This Row],[New_Sales]]&lt;100,"E")</f>
        <v>B</v>
      </c>
    </row>
    <row r="1806" spans="1:16">
      <c r="A1806" s="12">
        <v>1805</v>
      </c>
      <c r="B1806" s="12" t="s">
        <v>66</v>
      </c>
      <c r="C1806" s="12" t="s">
        <v>67</v>
      </c>
      <c r="D1806" s="12" t="s">
        <v>119</v>
      </c>
      <c r="E1806" s="12" t="s">
        <v>120</v>
      </c>
      <c r="F1806" s="12" t="s">
        <v>90</v>
      </c>
      <c r="G1806" s="12" t="str">
        <f>VLOOKUP(Table1[[#This Row],[Category]],Code!$C$2:$D$5,2,0)</f>
        <v>T-103</v>
      </c>
      <c r="H1806" s="12" t="s">
        <v>123</v>
      </c>
      <c r="I1806" s="12" t="s">
        <v>1261</v>
      </c>
      <c r="J1806" s="12">
        <v>2</v>
      </c>
      <c r="K1806" s="12">
        <v>0.2</v>
      </c>
      <c r="L1806" s="13">
        <v>22.995400000000004</v>
      </c>
      <c r="M1806" s="12">
        <f>Table1[[#This Row],[Sales]]*Table1[[#This Row],[Discount]]</f>
        <v>15.996800000000002</v>
      </c>
      <c r="N1806" s="12">
        <v>79.984000000000009</v>
      </c>
      <c r="O1806" s="12">
        <f>Table1[[#This Row],[Quantity]]*$N$1</f>
        <v>300</v>
      </c>
      <c r="P1806" s="12" t="str" cm="1">
        <f t="array" ref="P1806">_xlfn.IFS(Table1[[#This Row],[New_Sales]]&gt;=2000,"A",Table1[[#This Row],[New_Sales]]&gt;=1000,"B",Table1[[#This Row],[New_Sales]]&gt;=500,"C",Table1[[#This Row],[New_Sales]]&gt;=100,"D",Table1[[#This Row],[New_Sales]]&lt;100,"E")</f>
        <v>D</v>
      </c>
    </row>
    <row r="1807" spans="1:16">
      <c r="A1807" s="12">
        <v>1806</v>
      </c>
      <c r="B1807" s="12" t="s">
        <v>134</v>
      </c>
      <c r="C1807" s="12" t="s">
        <v>74</v>
      </c>
      <c r="D1807" s="12" t="s">
        <v>75</v>
      </c>
      <c r="E1807" s="12" t="s">
        <v>76</v>
      </c>
      <c r="F1807" s="12" t="s">
        <v>90</v>
      </c>
      <c r="G1807" s="12" t="str">
        <f>VLOOKUP(Table1[[#This Row],[Category]],Code!$C$2:$D$5,2,0)</f>
        <v>T-103</v>
      </c>
      <c r="H1807" s="12" t="s">
        <v>91</v>
      </c>
      <c r="I1807" s="12" t="s">
        <v>1014</v>
      </c>
      <c r="J1807" s="12">
        <v>7</v>
      </c>
      <c r="K1807" s="12">
        <v>0.2</v>
      </c>
      <c r="L1807" s="13">
        <v>257.59440000000029</v>
      </c>
      <c r="M1807" s="12">
        <f>Table1[[#This Row],[Sales]]*Table1[[#This Row],[Discount]]</f>
        <v>515.18880000000001</v>
      </c>
      <c r="N1807" s="12">
        <v>2575.944</v>
      </c>
      <c r="O1807" s="12">
        <f>Table1[[#This Row],[Quantity]]*$N$1</f>
        <v>1050</v>
      </c>
      <c r="P1807" s="12" t="str" cm="1">
        <f t="array" ref="P1807">_xlfn.IFS(Table1[[#This Row],[New_Sales]]&gt;=2000,"A",Table1[[#This Row],[New_Sales]]&gt;=1000,"B",Table1[[#This Row],[New_Sales]]&gt;=500,"C",Table1[[#This Row],[New_Sales]]&gt;=100,"D",Table1[[#This Row],[New_Sales]]&lt;100,"E")</f>
        <v>B</v>
      </c>
    </row>
    <row r="1808" spans="1:16">
      <c r="A1808" s="12">
        <v>1807</v>
      </c>
      <c r="B1808" s="12" t="s">
        <v>134</v>
      </c>
      <c r="C1808" s="12" t="s">
        <v>74</v>
      </c>
      <c r="D1808" s="12" t="s">
        <v>75</v>
      </c>
      <c r="E1808" s="12" t="s">
        <v>76</v>
      </c>
      <c r="F1808" s="12" t="s">
        <v>77</v>
      </c>
      <c r="G1808" s="12" t="str">
        <f>VLOOKUP(Table1[[#This Row],[Category]],Code!$C$2:$D$5,2,0)</f>
        <v>O-102</v>
      </c>
      <c r="H1808" s="12" t="s">
        <v>100</v>
      </c>
      <c r="I1808" s="12" t="s">
        <v>644</v>
      </c>
      <c r="J1808" s="12">
        <v>7</v>
      </c>
      <c r="K1808" s="12">
        <v>0</v>
      </c>
      <c r="L1808" s="13">
        <v>21.772800000000004</v>
      </c>
      <c r="M1808" s="12">
        <f>Table1[[#This Row],[Sales]]*Table1[[#This Row],[Discount]]</f>
        <v>0</v>
      </c>
      <c r="N1808" s="12">
        <v>45.36</v>
      </c>
      <c r="O1808" s="12">
        <f>Table1[[#This Row],[Quantity]]*$N$1</f>
        <v>1050</v>
      </c>
      <c r="P1808" s="12" t="str" cm="1">
        <f t="array" ref="P1808">_xlfn.IFS(Table1[[#This Row],[New_Sales]]&gt;=2000,"A",Table1[[#This Row],[New_Sales]]&gt;=1000,"B",Table1[[#This Row],[New_Sales]]&gt;=500,"C",Table1[[#This Row],[New_Sales]]&gt;=100,"D",Table1[[#This Row],[New_Sales]]&lt;100,"E")</f>
        <v>B</v>
      </c>
    </row>
    <row r="1809" spans="1:16">
      <c r="A1809" s="12">
        <v>1808</v>
      </c>
      <c r="B1809" s="12" t="s">
        <v>134</v>
      </c>
      <c r="C1809" s="12" t="s">
        <v>74</v>
      </c>
      <c r="D1809" s="12" t="s">
        <v>75</v>
      </c>
      <c r="E1809" s="12" t="s">
        <v>76</v>
      </c>
      <c r="F1809" s="12" t="s">
        <v>90</v>
      </c>
      <c r="G1809" s="12" t="str">
        <f>VLOOKUP(Table1[[#This Row],[Category]],Code!$C$2:$D$5,2,0)</f>
        <v>T-103</v>
      </c>
      <c r="H1809" s="12" t="s">
        <v>123</v>
      </c>
      <c r="I1809" s="12" t="s">
        <v>612</v>
      </c>
      <c r="J1809" s="12">
        <v>7</v>
      </c>
      <c r="K1809" s="12">
        <v>0</v>
      </c>
      <c r="L1809" s="13">
        <v>76.271999999999977</v>
      </c>
      <c r="M1809" s="12">
        <f>Table1[[#This Row],[Sales]]*Table1[[#This Row],[Discount]]</f>
        <v>0</v>
      </c>
      <c r="N1809" s="12">
        <v>254.24</v>
      </c>
      <c r="O1809" s="12">
        <f>Table1[[#This Row],[Quantity]]*$N$1</f>
        <v>1050</v>
      </c>
      <c r="P1809" s="12" t="str" cm="1">
        <f t="array" ref="P1809">_xlfn.IFS(Table1[[#This Row],[New_Sales]]&gt;=2000,"A",Table1[[#This Row],[New_Sales]]&gt;=1000,"B",Table1[[#This Row],[New_Sales]]&gt;=500,"C",Table1[[#This Row],[New_Sales]]&gt;=100,"D",Table1[[#This Row],[New_Sales]]&lt;100,"E")</f>
        <v>B</v>
      </c>
    </row>
    <row r="1810" spans="1:16">
      <c r="A1810" s="12">
        <v>1809</v>
      </c>
      <c r="B1810" s="12" t="s">
        <v>134</v>
      </c>
      <c r="C1810" s="12" t="s">
        <v>74</v>
      </c>
      <c r="D1810" s="12" t="s">
        <v>268</v>
      </c>
      <c r="E1810" s="12" t="s">
        <v>106</v>
      </c>
      <c r="F1810" s="12" t="s">
        <v>90</v>
      </c>
      <c r="G1810" s="12" t="str">
        <f>VLOOKUP(Table1[[#This Row],[Category]],Code!$C$2:$D$5,2,0)</f>
        <v>T-103</v>
      </c>
      <c r="H1810" s="12" t="s">
        <v>91</v>
      </c>
      <c r="I1810" s="12" t="s">
        <v>1262</v>
      </c>
      <c r="J1810" s="12">
        <v>7</v>
      </c>
      <c r="K1810" s="12">
        <v>0</v>
      </c>
      <c r="L1810" s="13">
        <v>0.69929999999999914</v>
      </c>
      <c r="M1810" s="12">
        <f>Table1[[#This Row],[Sales]]*Table1[[#This Row],[Discount]]</f>
        <v>0</v>
      </c>
      <c r="N1810" s="12">
        <v>69.930000000000007</v>
      </c>
      <c r="O1810" s="12">
        <f>Table1[[#This Row],[Quantity]]*$N$1</f>
        <v>1050</v>
      </c>
      <c r="P1810" s="12" t="str" cm="1">
        <f t="array" ref="P1810">_xlfn.IFS(Table1[[#This Row],[New_Sales]]&gt;=2000,"A",Table1[[#This Row],[New_Sales]]&gt;=1000,"B",Table1[[#This Row],[New_Sales]]&gt;=500,"C",Table1[[#This Row],[New_Sales]]&gt;=100,"D",Table1[[#This Row],[New_Sales]]&lt;100,"E")</f>
        <v>B</v>
      </c>
    </row>
    <row r="1811" spans="1:16">
      <c r="A1811" s="12">
        <v>1810</v>
      </c>
      <c r="B1811" s="12" t="s">
        <v>80</v>
      </c>
      <c r="C1811" s="12" t="s">
        <v>74</v>
      </c>
      <c r="D1811" s="12" t="s">
        <v>141</v>
      </c>
      <c r="E1811" s="12" t="s">
        <v>106</v>
      </c>
      <c r="F1811" s="12" t="s">
        <v>70</v>
      </c>
      <c r="G1811" s="12" t="str">
        <f>VLOOKUP(Table1[[#This Row],[Category]],Code!$C$2:$D$5,2,0)</f>
        <v>F-101</v>
      </c>
      <c r="H1811" s="12" t="s">
        <v>86</v>
      </c>
      <c r="I1811" s="12" t="s">
        <v>1263</v>
      </c>
      <c r="J1811" s="12">
        <v>7</v>
      </c>
      <c r="K1811" s="12">
        <v>0.6</v>
      </c>
      <c r="L1811" s="13">
        <v>-12.116999999999999</v>
      </c>
      <c r="M1811" s="12">
        <f>Table1[[#This Row],[Sales]]*Table1[[#This Row],[Discount]]</f>
        <v>9.6935999999999982</v>
      </c>
      <c r="N1811" s="12">
        <v>16.155999999999999</v>
      </c>
      <c r="O1811" s="12">
        <f>Table1[[#This Row],[Quantity]]*$N$1</f>
        <v>1050</v>
      </c>
      <c r="P1811" s="12" t="str" cm="1">
        <f t="array" ref="P1811">_xlfn.IFS(Table1[[#This Row],[New_Sales]]&gt;=2000,"A",Table1[[#This Row],[New_Sales]]&gt;=1000,"B",Table1[[#This Row],[New_Sales]]&gt;=500,"C",Table1[[#This Row],[New_Sales]]&gt;=100,"D",Table1[[#This Row],[New_Sales]]&lt;100,"E")</f>
        <v>B</v>
      </c>
    </row>
    <row r="1812" spans="1:16">
      <c r="A1812" s="12">
        <v>1811</v>
      </c>
      <c r="B1812" s="12" t="s">
        <v>80</v>
      </c>
      <c r="C1812" s="12" t="s">
        <v>74</v>
      </c>
      <c r="D1812" s="12" t="s">
        <v>141</v>
      </c>
      <c r="E1812" s="12" t="s">
        <v>106</v>
      </c>
      <c r="F1812" s="12" t="s">
        <v>77</v>
      </c>
      <c r="G1812" s="12" t="str">
        <f>VLOOKUP(Table1[[#This Row],[Category]],Code!$C$2:$D$5,2,0)</f>
        <v>O-102</v>
      </c>
      <c r="H1812" s="12" t="s">
        <v>100</v>
      </c>
      <c r="I1812" s="12" t="s">
        <v>1264</v>
      </c>
      <c r="J1812" s="12">
        <v>3</v>
      </c>
      <c r="K1812" s="12">
        <v>0.2</v>
      </c>
      <c r="L1812" s="13">
        <v>17.815199999999997</v>
      </c>
      <c r="M1812" s="12">
        <f>Table1[[#This Row],[Sales]]*Table1[[#This Row],[Discount]]</f>
        <v>10.963200000000001</v>
      </c>
      <c r="N1812" s="12">
        <v>54.816000000000003</v>
      </c>
      <c r="O1812" s="12">
        <f>Table1[[#This Row],[Quantity]]*$N$1</f>
        <v>450</v>
      </c>
      <c r="P1812" s="12" t="str" cm="1">
        <f t="array" ref="P1812">_xlfn.IFS(Table1[[#This Row],[New_Sales]]&gt;=2000,"A",Table1[[#This Row],[New_Sales]]&gt;=1000,"B",Table1[[#This Row],[New_Sales]]&gt;=500,"C",Table1[[#This Row],[New_Sales]]&gt;=100,"D",Table1[[#This Row],[New_Sales]]&lt;100,"E")</f>
        <v>D</v>
      </c>
    </row>
    <row r="1813" spans="1:16">
      <c r="A1813" s="12">
        <v>1812</v>
      </c>
      <c r="B1813" s="12" t="s">
        <v>66</v>
      </c>
      <c r="C1813" s="12" t="s">
        <v>67</v>
      </c>
      <c r="D1813" s="12" t="s">
        <v>176</v>
      </c>
      <c r="E1813" s="12" t="s">
        <v>69</v>
      </c>
      <c r="F1813" s="12" t="s">
        <v>70</v>
      </c>
      <c r="G1813" s="12" t="str">
        <f>VLOOKUP(Table1[[#This Row],[Category]],Code!$C$2:$D$5,2,0)</f>
        <v>F-101</v>
      </c>
      <c r="H1813" s="12" t="s">
        <v>82</v>
      </c>
      <c r="I1813" s="12" t="s">
        <v>238</v>
      </c>
      <c r="J1813" s="12">
        <v>7</v>
      </c>
      <c r="K1813" s="12">
        <v>0</v>
      </c>
      <c r="L1813" s="13">
        <v>245.0209999999999</v>
      </c>
      <c r="M1813" s="12">
        <f>Table1[[#This Row],[Sales]]*Table1[[#This Row],[Discount]]</f>
        <v>0</v>
      </c>
      <c r="N1813" s="12">
        <v>1441.3</v>
      </c>
      <c r="O1813" s="12">
        <f>Table1[[#This Row],[Quantity]]*$N$1</f>
        <v>1050</v>
      </c>
      <c r="P1813" s="12" t="str" cm="1">
        <f t="array" ref="P1813">_xlfn.IFS(Table1[[#This Row],[New_Sales]]&gt;=2000,"A",Table1[[#This Row],[New_Sales]]&gt;=1000,"B",Table1[[#This Row],[New_Sales]]&gt;=500,"C",Table1[[#This Row],[New_Sales]]&gt;=100,"D",Table1[[#This Row],[New_Sales]]&lt;100,"E")</f>
        <v>B</v>
      </c>
    </row>
    <row r="1814" spans="1:16">
      <c r="A1814" s="12">
        <v>1813</v>
      </c>
      <c r="B1814" s="12" t="s">
        <v>80</v>
      </c>
      <c r="C1814" s="12" t="s">
        <v>67</v>
      </c>
      <c r="D1814" s="12" t="s">
        <v>226</v>
      </c>
      <c r="E1814" s="12" t="s">
        <v>120</v>
      </c>
      <c r="F1814" s="12" t="s">
        <v>70</v>
      </c>
      <c r="G1814" s="12" t="str">
        <f>VLOOKUP(Table1[[#This Row],[Category]],Code!$C$2:$D$5,2,0)</f>
        <v>F-101</v>
      </c>
      <c r="H1814" s="12" t="s">
        <v>86</v>
      </c>
      <c r="I1814" s="12" t="s">
        <v>400</v>
      </c>
      <c r="J1814" s="12">
        <v>5</v>
      </c>
      <c r="K1814" s="12">
        <v>0.2</v>
      </c>
      <c r="L1814" s="13">
        <v>28.129999999999995</v>
      </c>
      <c r="M1814" s="12">
        <f>Table1[[#This Row],[Sales]]*Table1[[#This Row],[Discount]]</f>
        <v>15.52</v>
      </c>
      <c r="N1814" s="12">
        <v>77.599999999999994</v>
      </c>
      <c r="O1814" s="12">
        <f>Table1[[#This Row],[Quantity]]*$N$1</f>
        <v>750</v>
      </c>
      <c r="P1814" s="12" t="str" cm="1">
        <f t="array" ref="P1814">_xlfn.IFS(Table1[[#This Row],[New_Sales]]&gt;=2000,"A",Table1[[#This Row],[New_Sales]]&gt;=1000,"B",Table1[[#This Row],[New_Sales]]&gt;=500,"C",Table1[[#This Row],[New_Sales]]&gt;=100,"D",Table1[[#This Row],[New_Sales]]&lt;100,"E")</f>
        <v>C</v>
      </c>
    </row>
    <row r="1815" spans="1:16">
      <c r="A1815" s="12">
        <v>1814</v>
      </c>
      <c r="B1815" s="12" t="s">
        <v>80</v>
      </c>
      <c r="C1815" s="12" t="s">
        <v>67</v>
      </c>
      <c r="D1815" s="12" t="s">
        <v>226</v>
      </c>
      <c r="E1815" s="12" t="s">
        <v>120</v>
      </c>
      <c r="F1815" s="12" t="s">
        <v>70</v>
      </c>
      <c r="G1815" s="12" t="str">
        <f>VLOOKUP(Table1[[#This Row],[Category]],Code!$C$2:$D$5,2,0)</f>
        <v>F-101</v>
      </c>
      <c r="H1815" s="12" t="s">
        <v>86</v>
      </c>
      <c r="I1815" s="12" t="s">
        <v>529</v>
      </c>
      <c r="J1815" s="12">
        <v>2</v>
      </c>
      <c r="K1815" s="12">
        <v>0.2</v>
      </c>
      <c r="L1815" s="13">
        <v>1.5713999999999997</v>
      </c>
      <c r="M1815" s="12">
        <f>Table1[[#This Row],[Sales]]*Table1[[#This Row],[Discount]]</f>
        <v>0.93120000000000014</v>
      </c>
      <c r="N1815" s="12">
        <v>4.6560000000000006</v>
      </c>
      <c r="O1815" s="12">
        <f>Table1[[#This Row],[Quantity]]*$N$1</f>
        <v>300</v>
      </c>
      <c r="P1815" s="12" t="str" cm="1">
        <f t="array" ref="P1815">_xlfn.IFS(Table1[[#This Row],[New_Sales]]&gt;=2000,"A",Table1[[#This Row],[New_Sales]]&gt;=1000,"B",Table1[[#This Row],[New_Sales]]&gt;=500,"C",Table1[[#This Row],[New_Sales]]&gt;=100,"D",Table1[[#This Row],[New_Sales]]&lt;100,"E")</f>
        <v>D</v>
      </c>
    </row>
    <row r="1816" spans="1:16">
      <c r="A1816" s="12">
        <v>1815</v>
      </c>
      <c r="B1816" s="12" t="s">
        <v>80</v>
      </c>
      <c r="C1816" s="12" t="s">
        <v>74</v>
      </c>
      <c r="D1816" s="12" t="s">
        <v>75</v>
      </c>
      <c r="E1816" s="12" t="s">
        <v>76</v>
      </c>
      <c r="F1816" s="12" t="s">
        <v>70</v>
      </c>
      <c r="G1816" s="12" t="str">
        <f>VLOOKUP(Table1[[#This Row],[Category]],Code!$C$2:$D$5,2,0)</f>
        <v>F-101</v>
      </c>
      <c r="H1816" s="12" t="s">
        <v>82</v>
      </c>
      <c r="I1816" s="12" t="s">
        <v>349</v>
      </c>
      <c r="J1816" s="12">
        <v>3</v>
      </c>
      <c r="K1816" s="12">
        <v>0.2</v>
      </c>
      <c r="L1816" s="13">
        <v>-8.5067999999999913</v>
      </c>
      <c r="M1816" s="12">
        <f>Table1[[#This Row],[Sales]]*Table1[[#This Row],[Discount]]</f>
        <v>34.027200000000008</v>
      </c>
      <c r="N1816" s="12">
        <v>170.13600000000002</v>
      </c>
      <c r="O1816" s="12">
        <f>Table1[[#This Row],[Quantity]]*$N$1</f>
        <v>450</v>
      </c>
      <c r="P1816" s="12" t="str" cm="1">
        <f t="array" ref="P1816">_xlfn.IFS(Table1[[#This Row],[New_Sales]]&gt;=2000,"A",Table1[[#This Row],[New_Sales]]&gt;=1000,"B",Table1[[#This Row],[New_Sales]]&gt;=500,"C",Table1[[#This Row],[New_Sales]]&gt;=100,"D",Table1[[#This Row],[New_Sales]]&lt;100,"E")</f>
        <v>D</v>
      </c>
    </row>
    <row r="1817" spans="1:16">
      <c r="A1817" s="12">
        <v>1816</v>
      </c>
      <c r="B1817" s="12" t="s">
        <v>454</v>
      </c>
      <c r="C1817" s="12" t="s">
        <v>67</v>
      </c>
      <c r="D1817" s="12" t="s">
        <v>102</v>
      </c>
      <c r="E1817" s="12" t="s">
        <v>76</v>
      </c>
      <c r="F1817" s="12" t="s">
        <v>77</v>
      </c>
      <c r="G1817" s="12" t="str">
        <f>VLOOKUP(Table1[[#This Row],[Category]],Code!$C$2:$D$5,2,0)</f>
        <v>O-102</v>
      </c>
      <c r="H1817" s="12" t="s">
        <v>78</v>
      </c>
      <c r="I1817" s="12" t="s">
        <v>1265</v>
      </c>
      <c r="J1817" s="12">
        <v>2</v>
      </c>
      <c r="K1817" s="12">
        <v>0</v>
      </c>
      <c r="L1817" s="13">
        <v>3.4685999999999999</v>
      </c>
      <c r="M1817" s="12">
        <f>Table1[[#This Row],[Sales]]*Table1[[#This Row],[Discount]]</f>
        <v>0</v>
      </c>
      <c r="N1817" s="12">
        <v>7.38</v>
      </c>
      <c r="O1817" s="12">
        <f>Table1[[#This Row],[Quantity]]*$N$1</f>
        <v>300</v>
      </c>
      <c r="P1817" s="12" t="str" cm="1">
        <f t="array" ref="P1817">_xlfn.IFS(Table1[[#This Row],[New_Sales]]&gt;=2000,"A",Table1[[#This Row],[New_Sales]]&gt;=1000,"B",Table1[[#This Row],[New_Sales]]&gt;=500,"C",Table1[[#This Row],[New_Sales]]&gt;=100,"D",Table1[[#This Row],[New_Sales]]&lt;100,"E")</f>
        <v>D</v>
      </c>
    </row>
    <row r="1818" spans="1:16">
      <c r="A1818" s="12">
        <v>1817</v>
      </c>
      <c r="B1818" s="12" t="s">
        <v>454</v>
      </c>
      <c r="C1818" s="12" t="s">
        <v>67</v>
      </c>
      <c r="D1818" s="12" t="s">
        <v>102</v>
      </c>
      <c r="E1818" s="12" t="s">
        <v>76</v>
      </c>
      <c r="F1818" s="12" t="s">
        <v>77</v>
      </c>
      <c r="G1818" s="12" t="str">
        <f>VLOOKUP(Table1[[#This Row],[Category]],Code!$C$2:$D$5,2,0)</f>
        <v>O-102</v>
      </c>
      <c r="H1818" s="12" t="s">
        <v>88</v>
      </c>
      <c r="I1818" s="12" t="s">
        <v>307</v>
      </c>
      <c r="J1818" s="12">
        <v>2</v>
      </c>
      <c r="K1818" s="12">
        <v>0</v>
      </c>
      <c r="L1818" s="13">
        <v>3.0557999999999996</v>
      </c>
      <c r="M1818" s="12">
        <f>Table1[[#This Row],[Sales]]*Table1[[#This Row],[Discount]]</f>
        <v>0</v>
      </c>
      <c r="N1818" s="12">
        <v>9.26</v>
      </c>
      <c r="O1818" s="12">
        <f>Table1[[#This Row],[Quantity]]*$N$1</f>
        <v>300</v>
      </c>
      <c r="P1818" s="12" t="str" cm="1">
        <f t="array" ref="P1818">_xlfn.IFS(Table1[[#This Row],[New_Sales]]&gt;=2000,"A",Table1[[#This Row],[New_Sales]]&gt;=1000,"B",Table1[[#This Row],[New_Sales]]&gt;=500,"C",Table1[[#This Row],[New_Sales]]&gt;=100,"D",Table1[[#This Row],[New_Sales]]&lt;100,"E")</f>
        <v>D</v>
      </c>
    </row>
    <row r="1819" spans="1:16">
      <c r="A1819" s="12">
        <v>1818</v>
      </c>
      <c r="B1819" s="12" t="s">
        <v>66</v>
      </c>
      <c r="C1819" s="12" t="s">
        <v>67</v>
      </c>
      <c r="D1819" s="12" t="s">
        <v>75</v>
      </c>
      <c r="E1819" s="12" t="s">
        <v>76</v>
      </c>
      <c r="F1819" s="12" t="s">
        <v>77</v>
      </c>
      <c r="G1819" s="12" t="str">
        <f>VLOOKUP(Table1[[#This Row],[Category]],Code!$C$2:$D$5,2,0)</f>
        <v>O-102</v>
      </c>
      <c r="H1819" s="12" t="s">
        <v>78</v>
      </c>
      <c r="I1819" s="12" t="s">
        <v>1266</v>
      </c>
      <c r="J1819" s="12">
        <v>2</v>
      </c>
      <c r="K1819" s="12">
        <v>0</v>
      </c>
      <c r="L1819" s="13">
        <v>4.5815999999999999</v>
      </c>
      <c r="M1819" s="12">
        <f>Table1[[#This Row],[Sales]]*Table1[[#This Row],[Discount]]</f>
        <v>0</v>
      </c>
      <c r="N1819" s="12">
        <v>9.9600000000000009</v>
      </c>
      <c r="O1819" s="12">
        <f>Table1[[#This Row],[Quantity]]*$N$1</f>
        <v>300</v>
      </c>
      <c r="P1819" s="12" t="str" cm="1">
        <f t="array" ref="P1819">_xlfn.IFS(Table1[[#This Row],[New_Sales]]&gt;=2000,"A",Table1[[#This Row],[New_Sales]]&gt;=1000,"B",Table1[[#This Row],[New_Sales]]&gt;=500,"C",Table1[[#This Row],[New_Sales]]&gt;=100,"D",Table1[[#This Row],[New_Sales]]&lt;100,"E")</f>
        <v>D</v>
      </c>
    </row>
    <row r="1820" spans="1:16">
      <c r="A1820" s="12">
        <v>1819</v>
      </c>
      <c r="B1820" s="12" t="s">
        <v>80</v>
      </c>
      <c r="C1820" s="12" t="s">
        <v>67</v>
      </c>
      <c r="D1820" s="12" t="s">
        <v>141</v>
      </c>
      <c r="E1820" s="12" t="s">
        <v>106</v>
      </c>
      <c r="F1820" s="12" t="s">
        <v>77</v>
      </c>
      <c r="G1820" s="12" t="str">
        <f>VLOOKUP(Table1[[#This Row],[Category]],Code!$C$2:$D$5,2,0)</f>
        <v>O-102</v>
      </c>
      <c r="H1820" s="12" t="s">
        <v>95</v>
      </c>
      <c r="I1820" s="12" t="s">
        <v>1267</v>
      </c>
      <c r="J1820" s="12">
        <v>2</v>
      </c>
      <c r="K1820" s="12">
        <v>0.8</v>
      </c>
      <c r="L1820" s="13">
        <v>-166.32000000000005</v>
      </c>
      <c r="M1820" s="12">
        <f>Table1[[#This Row],[Sales]]*Table1[[#This Row],[Discount]]</f>
        <v>60.47999999999999</v>
      </c>
      <c r="N1820" s="12">
        <v>75.59999999999998</v>
      </c>
      <c r="O1820" s="12">
        <f>Table1[[#This Row],[Quantity]]*$N$1</f>
        <v>300</v>
      </c>
      <c r="P1820" s="12" t="str" cm="1">
        <f t="array" ref="P1820">_xlfn.IFS(Table1[[#This Row],[New_Sales]]&gt;=2000,"A",Table1[[#This Row],[New_Sales]]&gt;=1000,"B",Table1[[#This Row],[New_Sales]]&gt;=500,"C",Table1[[#This Row],[New_Sales]]&gt;=100,"D",Table1[[#This Row],[New_Sales]]&lt;100,"E")</f>
        <v>D</v>
      </c>
    </row>
    <row r="1821" spans="1:16">
      <c r="A1821" s="12">
        <v>1820</v>
      </c>
      <c r="B1821" s="12" t="s">
        <v>80</v>
      </c>
      <c r="C1821" s="12" t="s">
        <v>67</v>
      </c>
      <c r="D1821" s="12" t="s">
        <v>141</v>
      </c>
      <c r="E1821" s="12" t="s">
        <v>106</v>
      </c>
      <c r="F1821" s="12" t="s">
        <v>70</v>
      </c>
      <c r="G1821" s="12" t="str">
        <f>VLOOKUP(Table1[[#This Row],[Category]],Code!$C$2:$D$5,2,0)</f>
        <v>F-101</v>
      </c>
      <c r="H1821" s="12" t="s">
        <v>86</v>
      </c>
      <c r="I1821" s="12" t="s">
        <v>1268</v>
      </c>
      <c r="J1821" s="12">
        <v>2</v>
      </c>
      <c r="K1821" s="12">
        <v>0.6</v>
      </c>
      <c r="L1821" s="13">
        <v>-24.188999999999993</v>
      </c>
      <c r="M1821" s="12">
        <f>Table1[[#This Row],[Sales]]*Table1[[#This Row],[Discount]]</f>
        <v>17.591999999999999</v>
      </c>
      <c r="N1821" s="12">
        <v>29.32</v>
      </c>
      <c r="O1821" s="12">
        <f>Table1[[#This Row],[Quantity]]*$N$1</f>
        <v>300</v>
      </c>
      <c r="P1821" s="12" t="str" cm="1">
        <f t="array" ref="P1821">_xlfn.IFS(Table1[[#This Row],[New_Sales]]&gt;=2000,"A",Table1[[#This Row],[New_Sales]]&gt;=1000,"B",Table1[[#This Row],[New_Sales]]&gt;=500,"C",Table1[[#This Row],[New_Sales]]&gt;=100,"D",Table1[[#This Row],[New_Sales]]&lt;100,"E")</f>
        <v>D</v>
      </c>
    </row>
    <row r="1822" spans="1:16">
      <c r="A1822" s="12">
        <v>1821</v>
      </c>
      <c r="B1822" s="12" t="s">
        <v>80</v>
      </c>
      <c r="C1822" s="12" t="s">
        <v>74</v>
      </c>
      <c r="D1822" s="12" t="s">
        <v>141</v>
      </c>
      <c r="E1822" s="12" t="s">
        <v>106</v>
      </c>
      <c r="F1822" s="12" t="s">
        <v>77</v>
      </c>
      <c r="G1822" s="12" t="str">
        <f>VLOOKUP(Table1[[#This Row],[Category]],Code!$C$2:$D$5,2,0)</f>
        <v>O-102</v>
      </c>
      <c r="H1822" s="12" t="s">
        <v>95</v>
      </c>
      <c r="I1822" s="12" t="s">
        <v>1269</v>
      </c>
      <c r="J1822" s="12">
        <v>6</v>
      </c>
      <c r="K1822" s="12">
        <v>0.8</v>
      </c>
      <c r="L1822" s="13">
        <v>-225.55680000000007</v>
      </c>
      <c r="M1822" s="12">
        <f>Table1[[#This Row],[Sales]]*Table1[[#This Row],[Discount]]</f>
        <v>73.651199999999989</v>
      </c>
      <c r="N1822" s="12">
        <v>92.063999999999979</v>
      </c>
      <c r="O1822" s="12">
        <f>Table1[[#This Row],[Quantity]]*$N$1</f>
        <v>900</v>
      </c>
      <c r="P1822" s="12" t="str" cm="1">
        <f t="array" ref="P1822">_xlfn.IFS(Table1[[#This Row],[New_Sales]]&gt;=2000,"A",Table1[[#This Row],[New_Sales]]&gt;=1000,"B",Table1[[#This Row],[New_Sales]]&gt;=500,"C",Table1[[#This Row],[New_Sales]]&gt;=100,"D",Table1[[#This Row],[New_Sales]]&lt;100,"E")</f>
        <v>C</v>
      </c>
    </row>
    <row r="1823" spans="1:16">
      <c r="A1823" s="12">
        <v>1822</v>
      </c>
      <c r="B1823" s="12" t="s">
        <v>80</v>
      </c>
      <c r="C1823" s="12" t="s">
        <v>74</v>
      </c>
      <c r="D1823" s="12" t="s">
        <v>141</v>
      </c>
      <c r="E1823" s="12" t="s">
        <v>106</v>
      </c>
      <c r="F1823" s="12" t="s">
        <v>77</v>
      </c>
      <c r="G1823" s="12" t="str">
        <f>VLOOKUP(Table1[[#This Row],[Category]],Code!$C$2:$D$5,2,0)</f>
        <v>O-102</v>
      </c>
      <c r="H1823" s="12" t="s">
        <v>159</v>
      </c>
      <c r="I1823" s="12" t="s">
        <v>160</v>
      </c>
      <c r="J1823" s="12">
        <v>4</v>
      </c>
      <c r="K1823" s="12">
        <v>0.2</v>
      </c>
      <c r="L1823" s="13">
        <v>1.8312000000000004</v>
      </c>
      <c r="M1823" s="12">
        <f>Table1[[#This Row],[Sales]]*Table1[[#This Row],[Discount]]</f>
        <v>1.3952000000000002</v>
      </c>
      <c r="N1823" s="12">
        <v>6.9760000000000009</v>
      </c>
      <c r="O1823" s="12">
        <f>Table1[[#This Row],[Quantity]]*$N$1</f>
        <v>600</v>
      </c>
      <c r="P1823" s="12" t="str" cm="1">
        <f t="array" ref="P1823">_xlfn.IFS(Table1[[#This Row],[New_Sales]]&gt;=2000,"A",Table1[[#This Row],[New_Sales]]&gt;=1000,"B",Table1[[#This Row],[New_Sales]]&gt;=500,"C",Table1[[#This Row],[New_Sales]]&gt;=100,"D",Table1[[#This Row],[New_Sales]]&lt;100,"E")</f>
        <v>C</v>
      </c>
    </row>
    <row r="1824" spans="1:16">
      <c r="A1824" s="12">
        <v>1823</v>
      </c>
      <c r="B1824" s="12" t="s">
        <v>80</v>
      </c>
      <c r="C1824" s="12" t="s">
        <v>74</v>
      </c>
      <c r="D1824" s="12" t="s">
        <v>141</v>
      </c>
      <c r="E1824" s="12" t="s">
        <v>106</v>
      </c>
      <c r="F1824" s="12" t="s">
        <v>70</v>
      </c>
      <c r="G1824" s="12" t="str">
        <f>VLOOKUP(Table1[[#This Row],[Category]],Code!$C$2:$D$5,2,0)</f>
        <v>F-101</v>
      </c>
      <c r="H1824" s="12" t="s">
        <v>72</v>
      </c>
      <c r="I1824" s="12" t="s">
        <v>1270</v>
      </c>
      <c r="J1824" s="12">
        <v>3</v>
      </c>
      <c r="K1824" s="12">
        <v>0.3</v>
      </c>
      <c r="L1824" s="13">
        <v>-2.6981999999999999</v>
      </c>
      <c r="M1824" s="12">
        <f>Table1[[#This Row],[Sales]]*Table1[[#This Row],[Discount]]</f>
        <v>18.8874</v>
      </c>
      <c r="N1824" s="12">
        <v>62.957999999999998</v>
      </c>
      <c r="O1824" s="12">
        <f>Table1[[#This Row],[Quantity]]*$N$1</f>
        <v>450</v>
      </c>
      <c r="P1824" s="12" t="str" cm="1">
        <f t="array" ref="P1824">_xlfn.IFS(Table1[[#This Row],[New_Sales]]&gt;=2000,"A",Table1[[#This Row],[New_Sales]]&gt;=1000,"B",Table1[[#This Row],[New_Sales]]&gt;=500,"C",Table1[[#This Row],[New_Sales]]&gt;=100,"D",Table1[[#This Row],[New_Sales]]&lt;100,"E")</f>
        <v>D</v>
      </c>
    </row>
    <row r="1825" spans="1:16">
      <c r="A1825" s="12">
        <v>1824</v>
      </c>
      <c r="B1825" s="12" t="s">
        <v>80</v>
      </c>
      <c r="C1825" s="12" t="s">
        <v>74</v>
      </c>
      <c r="D1825" s="12" t="s">
        <v>141</v>
      </c>
      <c r="E1825" s="12" t="s">
        <v>106</v>
      </c>
      <c r="F1825" s="12" t="s">
        <v>77</v>
      </c>
      <c r="G1825" s="12" t="str">
        <f>VLOOKUP(Table1[[#This Row],[Category]],Code!$C$2:$D$5,2,0)</f>
        <v>O-102</v>
      </c>
      <c r="H1825" s="12" t="s">
        <v>100</v>
      </c>
      <c r="I1825" s="12" t="s">
        <v>1271</v>
      </c>
      <c r="J1825" s="12">
        <v>1</v>
      </c>
      <c r="K1825" s="12">
        <v>0.2</v>
      </c>
      <c r="L1825" s="13">
        <v>1.8144</v>
      </c>
      <c r="M1825" s="12">
        <f>Table1[[#This Row],[Sales]]*Table1[[#This Row],[Discount]]</f>
        <v>1.0368000000000002</v>
      </c>
      <c r="N1825" s="12">
        <v>5.1840000000000011</v>
      </c>
      <c r="O1825" s="12">
        <f>Table1[[#This Row],[Quantity]]*$N$1</f>
        <v>150</v>
      </c>
      <c r="P1825" s="12" t="str" cm="1">
        <f t="array" ref="P1825">_xlfn.IFS(Table1[[#This Row],[New_Sales]]&gt;=2000,"A",Table1[[#This Row],[New_Sales]]&gt;=1000,"B",Table1[[#This Row],[New_Sales]]&gt;=500,"C",Table1[[#This Row],[New_Sales]]&gt;=100,"D",Table1[[#This Row],[New_Sales]]&lt;100,"E")</f>
        <v>D</v>
      </c>
    </row>
    <row r="1826" spans="1:16">
      <c r="A1826" s="12">
        <v>1825</v>
      </c>
      <c r="B1826" s="12" t="s">
        <v>80</v>
      </c>
      <c r="C1826" s="12" t="s">
        <v>67</v>
      </c>
      <c r="D1826" s="12" t="s">
        <v>205</v>
      </c>
      <c r="E1826" s="12" t="s">
        <v>76</v>
      </c>
      <c r="F1826" s="12" t="s">
        <v>77</v>
      </c>
      <c r="G1826" s="12" t="str">
        <f>VLOOKUP(Table1[[#This Row],[Category]],Code!$C$2:$D$5,2,0)</f>
        <v>O-102</v>
      </c>
      <c r="H1826" s="12" t="s">
        <v>93</v>
      </c>
      <c r="I1826" s="12" t="s">
        <v>995</v>
      </c>
      <c r="J1826" s="12">
        <v>10</v>
      </c>
      <c r="K1826" s="12">
        <v>0.7</v>
      </c>
      <c r="L1826" s="13">
        <v>-25.05599999999999</v>
      </c>
      <c r="M1826" s="12">
        <f>Table1[[#This Row],[Sales]]*Table1[[#This Row],[Discount]]</f>
        <v>21.923999999999999</v>
      </c>
      <c r="N1826" s="12">
        <v>31.32</v>
      </c>
      <c r="O1826" s="12">
        <f>Table1[[#This Row],[Quantity]]*$N$1</f>
        <v>1500</v>
      </c>
      <c r="P1826" s="12" t="str" cm="1">
        <f t="array" ref="P1826">_xlfn.IFS(Table1[[#This Row],[New_Sales]]&gt;=2000,"A",Table1[[#This Row],[New_Sales]]&gt;=1000,"B",Table1[[#This Row],[New_Sales]]&gt;=500,"C",Table1[[#This Row],[New_Sales]]&gt;=100,"D",Table1[[#This Row],[New_Sales]]&lt;100,"E")</f>
        <v>B</v>
      </c>
    </row>
    <row r="1827" spans="1:16">
      <c r="A1827" s="12">
        <v>1826</v>
      </c>
      <c r="B1827" s="12" t="s">
        <v>80</v>
      </c>
      <c r="C1827" s="12" t="s">
        <v>67</v>
      </c>
      <c r="D1827" s="12" t="s">
        <v>205</v>
      </c>
      <c r="E1827" s="12" t="s">
        <v>76</v>
      </c>
      <c r="F1827" s="12" t="s">
        <v>70</v>
      </c>
      <c r="G1827" s="12" t="str">
        <f>VLOOKUP(Table1[[#This Row],[Category]],Code!$C$2:$D$5,2,0)</f>
        <v>F-101</v>
      </c>
      <c r="H1827" s="12" t="s">
        <v>86</v>
      </c>
      <c r="I1827" s="12" t="s">
        <v>474</v>
      </c>
      <c r="J1827" s="12">
        <v>4</v>
      </c>
      <c r="K1827" s="12">
        <v>0.2</v>
      </c>
      <c r="L1827" s="13">
        <v>3.108000000000001</v>
      </c>
      <c r="M1827" s="12">
        <f>Table1[[#This Row],[Sales]]*Table1[[#This Row],[Discount]]</f>
        <v>2.3680000000000003</v>
      </c>
      <c r="N1827" s="12">
        <v>11.840000000000002</v>
      </c>
      <c r="O1827" s="12">
        <f>Table1[[#This Row],[Quantity]]*$N$1</f>
        <v>600</v>
      </c>
      <c r="P1827" s="12" t="str" cm="1">
        <f t="array" ref="P1827">_xlfn.IFS(Table1[[#This Row],[New_Sales]]&gt;=2000,"A",Table1[[#This Row],[New_Sales]]&gt;=1000,"B",Table1[[#This Row],[New_Sales]]&gt;=500,"C",Table1[[#This Row],[New_Sales]]&gt;=100,"D",Table1[[#This Row],[New_Sales]]&lt;100,"E")</f>
        <v>C</v>
      </c>
    </row>
    <row r="1828" spans="1:16">
      <c r="A1828" s="12">
        <v>1827</v>
      </c>
      <c r="B1828" s="12" t="s">
        <v>80</v>
      </c>
      <c r="C1828" s="12" t="s">
        <v>67</v>
      </c>
      <c r="D1828" s="12" t="s">
        <v>205</v>
      </c>
      <c r="E1828" s="12" t="s">
        <v>76</v>
      </c>
      <c r="F1828" s="12" t="s">
        <v>70</v>
      </c>
      <c r="G1828" s="12" t="str">
        <f>VLOOKUP(Table1[[#This Row],[Category]],Code!$C$2:$D$5,2,0)</f>
        <v>F-101</v>
      </c>
      <c r="H1828" s="12" t="s">
        <v>86</v>
      </c>
      <c r="I1828" s="12" t="s">
        <v>1272</v>
      </c>
      <c r="J1828" s="12">
        <v>1</v>
      </c>
      <c r="K1828" s="12">
        <v>0.2</v>
      </c>
      <c r="L1828" s="13">
        <v>4.8416000000000006</v>
      </c>
      <c r="M1828" s="12">
        <f>Table1[[#This Row],[Sales]]*Table1[[#This Row],[Discount]]</f>
        <v>4.5568000000000008</v>
      </c>
      <c r="N1828" s="12">
        <v>22.784000000000002</v>
      </c>
      <c r="O1828" s="12">
        <f>Table1[[#This Row],[Quantity]]*$N$1</f>
        <v>150</v>
      </c>
      <c r="P1828" s="12" t="str" cm="1">
        <f t="array" ref="P1828">_xlfn.IFS(Table1[[#This Row],[New_Sales]]&gt;=2000,"A",Table1[[#This Row],[New_Sales]]&gt;=1000,"B",Table1[[#This Row],[New_Sales]]&gt;=500,"C",Table1[[#This Row],[New_Sales]]&gt;=100,"D",Table1[[#This Row],[New_Sales]]&lt;100,"E")</f>
        <v>D</v>
      </c>
    </row>
    <row r="1829" spans="1:16">
      <c r="A1829" s="12">
        <v>1828</v>
      </c>
      <c r="B1829" s="12" t="s">
        <v>66</v>
      </c>
      <c r="C1829" s="12" t="s">
        <v>104</v>
      </c>
      <c r="D1829" s="12" t="s">
        <v>99</v>
      </c>
      <c r="E1829" s="12" t="s">
        <v>69</v>
      </c>
      <c r="F1829" s="12" t="s">
        <v>90</v>
      </c>
      <c r="G1829" s="12" t="str">
        <f>VLOOKUP(Table1[[#This Row],[Category]],Code!$C$2:$D$5,2,0)</f>
        <v>T-103</v>
      </c>
      <c r="H1829" s="12" t="s">
        <v>91</v>
      </c>
      <c r="I1829" s="12" t="s">
        <v>1273</v>
      </c>
      <c r="J1829" s="12">
        <v>3</v>
      </c>
      <c r="K1829" s="12">
        <v>0.2</v>
      </c>
      <c r="L1829" s="13">
        <v>126.8972999999998</v>
      </c>
      <c r="M1829" s="12">
        <f>Table1[[#This Row],[Sales]]*Table1[[#This Row],[Discount]]</f>
        <v>225.59520000000003</v>
      </c>
      <c r="N1829" s="12">
        <v>1127.9760000000001</v>
      </c>
      <c r="O1829" s="12">
        <f>Table1[[#This Row],[Quantity]]*$N$1</f>
        <v>450</v>
      </c>
      <c r="P1829" s="12" t="str" cm="1">
        <f t="array" ref="P1829">_xlfn.IFS(Table1[[#This Row],[New_Sales]]&gt;=2000,"A",Table1[[#This Row],[New_Sales]]&gt;=1000,"B",Table1[[#This Row],[New_Sales]]&gt;=500,"C",Table1[[#This Row],[New_Sales]]&gt;=100,"D",Table1[[#This Row],[New_Sales]]&lt;100,"E")</f>
        <v>D</v>
      </c>
    </row>
    <row r="1830" spans="1:16">
      <c r="A1830" s="12">
        <v>1829</v>
      </c>
      <c r="B1830" s="12" t="s">
        <v>66</v>
      </c>
      <c r="C1830" s="12" t="s">
        <v>74</v>
      </c>
      <c r="D1830" s="12" t="s">
        <v>448</v>
      </c>
      <c r="E1830" s="12" t="s">
        <v>69</v>
      </c>
      <c r="F1830" s="12" t="s">
        <v>77</v>
      </c>
      <c r="G1830" s="12" t="str">
        <f>VLOOKUP(Table1[[#This Row],[Category]],Code!$C$2:$D$5,2,0)</f>
        <v>O-102</v>
      </c>
      <c r="H1830" s="12" t="s">
        <v>100</v>
      </c>
      <c r="I1830" s="12" t="s">
        <v>847</v>
      </c>
      <c r="J1830" s="12">
        <v>6</v>
      </c>
      <c r="K1830" s="12">
        <v>0</v>
      </c>
      <c r="L1830" s="13">
        <v>18.662400000000002</v>
      </c>
      <c r="M1830" s="12">
        <f>Table1[[#This Row],[Sales]]*Table1[[#This Row],[Discount]]</f>
        <v>0</v>
      </c>
      <c r="N1830" s="12">
        <v>38.880000000000003</v>
      </c>
      <c r="O1830" s="12">
        <f>Table1[[#This Row],[Quantity]]*$N$1</f>
        <v>900</v>
      </c>
      <c r="P1830" s="12" t="str" cm="1">
        <f t="array" ref="P1830">_xlfn.IFS(Table1[[#This Row],[New_Sales]]&gt;=2000,"A",Table1[[#This Row],[New_Sales]]&gt;=1000,"B",Table1[[#This Row],[New_Sales]]&gt;=500,"C",Table1[[#This Row],[New_Sales]]&gt;=100,"D",Table1[[#This Row],[New_Sales]]&lt;100,"E")</f>
        <v>C</v>
      </c>
    </row>
    <row r="1831" spans="1:16">
      <c r="A1831" s="12">
        <v>1830</v>
      </c>
      <c r="B1831" s="12" t="s">
        <v>80</v>
      </c>
      <c r="C1831" s="12" t="s">
        <v>67</v>
      </c>
      <c r="D1831" s="12" t="s">
        <v>226</v>
      </c>
      <c r="E1831" s="12" t="s">
        <v>120</v>
      </c>
      <c r="F1831" s="12" t="s">
        <v>90</v>
      </c>
      <c r="G1831" s="12" t="str">
        <f>VLOOKUP(Table1[[#This Row],[Category]],Code!$C$2:$D$5,2,0)</f>
        <v>T-103</v>
      </c>
      <c r="H1831" s="12" t="s">
        <v>91</v>
      </c>
      <c r="I1831" s="12" t="s">
        <v>1274</v>
      </c>
      <c r="J1831" s="12">
        <v>2</v>
      </c>
      <c r="K1831" s="12">
        <v>0.4</v>
      </c>
      <c r="L1831" s="13">
        <v>-168.95579999999995</v>
      </c>
      <c r="M1831" s="12">
        <f>Table1[[#This Row],[Sales]]*Table1[[#This Row],[Discount]]</f>
        <v>311.91840000000002</v>
      </c>
      <c r="N1831" s="12">
        <v>779.79600000000005</v>
      </c>
      <c r="O1831" s="12">
        <f>Table1[[#This Row],[Quantity]]*$N$1</f>
        <v>300</v>
      </c>
      <c r="P1831" s="12" t="str" cm="1">
        <f t="array" ref="P1831">_xlfn.IFS(Table1[[#This Row],[New_Sales]]&gt;=2000,"A",Table1[[#This Row],[New_Sales]]&gt;=1000,"B",Table1[[#This Row],[New_Sales]]&gt;=500,"C",Table1[[#This Row],[New_Sales]]&gt;=100,"D",Table1[[#This Row],[New_Sales]]&lt;100,"E")</f>
        <v>D</v>
      </c>
    </row>
    <row r="1832" spans="1:16">
      <c r="A1832" s="12">
        <v>1831</v>
      </c>
      <c r="B1832" s="12" t="s">
        <v>454</v>
      </c>
      <c r="C1832" s="12" t="s">
        <v>104</v>
      </c>
      <c r="D1832" s="12" t="s">
        <v>268</v>
      </c>
      <c r="E1832" s="12" t="s">
        <v>106</v>
      </c>
      <c r="F1832" s="12" t="s">
        <v>90</v>
      </c>
      <c r="G1832" s="12" t="str">
        <f>VLOOKUP(Table1[[#This Row],[Category]],Code!$C$2:$D$5,2,0)</f>
        <v>T-103</v>
      </c>
      <c r="H1832" s="12" t="s">
        <v>91</v>
      </c>
      <c r="I1832" s="12" t="s">
        <v>1275</v>
      </c>
      <c r="J1832" s="12">
        <v>8</v>
      </c>
      <c r="K1832" s="12">
        <v>0</v>
      </c>
      <c r="L1832" s="13">
        <v>374.37920000000008</v>
      </c>
      <c r="M1832" s="12">
        <f>Table1[[#This Row],[Sales]]*Table1[[#This Row],[Discount]]</f>
        <v>0</v>
      </c>
      <c r="N1832" s="12">
        <v>1439.92</v>
      </c>
      <c r="O1832" s="12">
        <f>Table1[[#This Row],[Quantity]]*$N$1</f>
        <v>1200</v>
      </c>
      <c r="P1832" s="12" t="str" cm="1">
        <f t="array" ref="P1832">_xlfn.IFS(Table1[[#This Row],[New_Sales]]&gt;=2000,"A",Table1[[#This Row],[New_Sales]]&gt;=1000,"B",Table1[[#This Row],[New_Sales]]&gt;=500,"C",Table1[[#This Row],[New_Sales]]&gt;=100,"D",Table1[[#This Row],[New_Sales]]&lt;100,"E")</f>
        <v>B</v>
      </c>
    </row>
    <row r="1833" spans="1:16">
      <c r="A1833" s="12">
        <v>1832</v>
      </c>
      <c r="B1833" s="12" t="s">
        <v>454</v>
      </c>
      <c r="C1833" s="12" t="s">
        <v>104</v>
      </c>
      <c r="D1833" s="12" t="s">
        <v>268</v>
      </c>
      <c r="E1833" s="12" t="s">
        <v>106</v>
      </c>
      <c r="F1833" s="12" t="s">
        <v>70</v>
      </c>
      <c r="G1833" s="12" t="str">
        <f>VLOOKUP(Table1[[#This Row],[Category]],Code!$C$2:$D$5,2,0)</f>
        <v>F-101</v>
      </c>
      <c r="H1833" s="12" t="s">
        <v>82</v>
      </c>
      <c r="I1833" s="12" t="s">
        <v>871</v>
      </c>
      <c r="J1833" s="12">
        <v>1</v>
      </c>
      <c r="K1833" s="12">
        <v>0</v>
      </c>
      <c r="L1833" s="13">
        <v>62.906399999999991</v>
      </c>
      <c r="M1833" s="12">
        <f>Table1[[#This Row],[Sales]]*Table1[[#This Row],[Discount]]</f>
        <v>0</v>
      </c>
      <c r="N1833" s="12">
        <v>262.11</v>
      </c>
      <c r="O1833" s="12">
        <f>Table1[[#This Row],[Quantity]]*$N$1</f>
        <v>150</v>
      </c>
      <c r="P1833" s="12" t="str" cm="1">
        <f t="array" ref="P1833">_xlfn.IFS(Table1[[#This Row],[New_Sales]]&gt;=2000,"A",Table1[[#This Row],[New_Sales]]&gt;=1000,"B",Table1[[#This Row],[New_Sales]]&gt;=500,"C",Table1[[#This Row],[New_Sales]]&gt;=100,"D",Table1[[#This Row],[New_Sales]]&lt;100,"E")</f>
        <v>D</v>
      </c>
    </row>
    <row r="1834" spans="1:16">
      <c r="A1834" s="12">
        <v>1833</v>
      </c>
      <c r="B1834" s="12" t="s">
        <v>80</v>
      </c>
      <c r="C1834" s="12" t="s">
        <v>74</v>
      </c>
      <c r="D1834" s="12" t="s">
        <v>99</v>
      </c>
      <c r="E1834" s="12" t="s">
        <v>69</v>
      </c>
      <c r="F1834" s="12" t="s">
        <v>70</v>
      </c>
      <c r="G1834" s="12" t="str">
        <f>VLOOKUP(Table1[[#This Row],[Category]],Code!$C$2:$D$5,2,0)</f>
        <v>F-101</v>
      </c>
      <c r="H1834" s="12" t="s">
        <v>72</v>
      </c>
      <c r="I1834" s="12" t="s">
        <v>997</v>
      </c>
      <c r="J1834" s="12">
        <v>3</v>
      </c>
      <c r="K1834" s="12">
        <v>0.2</v>
      </c>
      <c r="L1834" s="13">
        <v>25.874999999999972</v>
      </c>
      <c r="M1834" s="12">
        <f>Table1[[#This Row],[Sales]]*Table1[[#This Row],[Discount]]</f>
        <v>41.400000000000006</v>
      </c>
      <c r="N1834" s="12">
        <v>207</v>
      </c>
      <c r="O1834" s="12">
        <f>Table1[[#This Row],[Quantity]]*$N$1</f>
        <v>450</v>
      </c>
      <c r="P1834" s="12" t="str" cm="1">
        <f t="array" ref="P1834">_xlfn.IFS(Table1[[#This Row],[New_Sales]]&gt;=2000,"A",Table1[[#This Row],[New_Sales]]&gt;=1000,"B",Table1[[#This Row],[New_Sales]]&gt;=500,"C",Table1[[#This Row],[New_Sales]]&gt;=100,"D",Table1[[#This Row],[New_Sales]]&lt;100,"E")</f>
        <v>D</v>
      </c>
    </row>
    <row r="1835" spans="1:16">
      <c r="A1835" s="12">
        <v>1834</v>
      </c>
      <c r="B1835" s="12" t="s">
        <v>80</v>
      </c>
      <c r="C1835" s="12" t="s">
        <v>74</v>
      </c>
      <c r="D1835" s="12" t="s">
        <v>105</v>
      </c>
      <c r="E1835" s="12" t="s">
        <v>106</v>
      </c>
      <c r="F1835" s="12" t="s">
        <v>90</v>
      </c>
      <c r="G1835" s="12" t="str">
        <f>VLOOKUP(Table1[[#This Row],[Category]],Code!$C$2:$D$5,2,0)</f>
        <v>T-103</v>
      </c>
      <c r="H1835" s="12" t="s">
        <v>277</v>
      </c>
      <c r="I1835" s="12" t="s">
        <v>1276</v>
      </c>
      <c r="J1835" s="12">
        <v>3</v>
      </c>
      <c r="K1835" s="12">
        <v>0.4</v>
      </c>
      <c r="L1835" s="13">
        <v>-263.99670000000026</v>
      </c>
      <c r="M1835" s="12">
        <f>Table1[[#This Row],[Sales]]*Table1[[#This Row],[Discount]]</f>
        <v>575.99279999999999</v>
      </c>
      <c r="N1835" s="12">
        <v>1439.982</v>
      </c>
      <c r="O1835" s="12">
        <f>Table1[[#This Row],[Quantity]]*$N$1</f>
        <v>450</v>
      </c>
      <c r="P1835" s="12" t="str" cm="1">
        <f t="array" ref="P1835">_xlfn.IFS(Table1[[#This Row],[New_Sales]]&gt;=2000,"A",Table1[[#This Row],[New_Sales]]&gt;=1000,"B",Table1[[#This Row],[New_Sales]]&gt;=500,"C",Table1[[#This Row],[New_Sales]]&gt;=100,"D",Table1[[#This Row],[New_Sales]]&lt;100,"E")</f>
        <v>D</v>
      </c>
    </row>
    <row r="1836" spans="1:16">
      <c r="A1836" s="12">
        <v>1835</v>
      </c>
      <c r="B1836" s="12" t="s">
        <v>80</v>
      </c>
      <c r="C1836" s="12" t="s">
        <v>74</v>
      </c>
      <c r="D1836" s="12" t="s">
        <v>105</v>
      </c>
      <c r="E1836" s="12" t="s">
        <v>106</v>
      </c>
      <c r="F1836" s="12" t="s">
        <v>77</v>
      </c>
      <c r="G1836" s="12" t="str">
        <f>VLOOKUP(Table1[[#This Row],[Category]],Code!$C$2:$D$5,2,0)</f>
        <v>O-102</v>
      </c>
      <c r="H1836" s="12" t="s">
        <v>100</v>
      </c>
      <c r="I1836" s="12" t="s">
        <v>1277</v>
      </c>
      <c r="J1836" s="12">
        <v>7</v>
      </c>
      <c r="K1836" s="12">
        <v>0.2</v>
      </c>
      <c r="L1836" s="13">
        <v>12.700800000000001</v>
      </c>
      <c r="M1836" s="12">
        <f>Table1[[#This Row],[Sales]]*Table1[[#This Row],[Discount]]</f>
        <v>7.2576000000000027</v>
      </c>
      <c r="N1836" s="12">
        <v>36.288000000000011</v>
      </c>
      <c r="O1836" s="12">
        <f>Table1[[#This Row],[Quantity]]*$N$1</f>
        <v>1050</v>
      </c>
      <c r="P1836" s="12" t="str" cm="1">
        <f t="array" ref="P1836">_xlfn.IFS(Table1[[#This Row],[New_Sales]]&gt;=2000,"A",Table1[[#This Row],[New_Sales]]&gt;=1000,"B",Table1[[#This Row],[New_Sales]]&gt;=500,"C",Table1[[#This Row],[New_Sales]]&gt;=100,"D",Table1[[#This Row],[New_Sales]]&lt;100,"E")</f>
        <v>B</v>
      </c>
    </row>
    <row r="1837" spans="1:16">
      <c r="A1837" s="12">
        <v>1836</v>
      </c>
      <c r="B1837" s="12" t="s">
        <v>134</v>
      </c>
      <c r="C1837" s="12" t="s">
        <v>67</v>
      </c>
      <c r="D1837" s="12" t="s">
        <v>299</v>
      </c>
      <c r="E1837" s="12" t="s">
        <v>120</v>
      </c>
      <c r="F1837" s="12" t="s">
        <v>77</v>
      </c>
      <c r="G1837" s="12" t="str">
        <f>VLOOKUP(Table1[[#This Row],[Category]],Code!$C$2:$D$5,2,0)</f>
        <v>O-102</v>
      </c>
      <c r="H1837" s="12" t="s">
        <v>88</v>
      </c>
      <c r="I1837" s="12" t="s">
        <v>113</v>
      </c>
      <c r="J1837" s="12">
        <v>5</v>
      </c>
      <c r="K1837" s="12">
        <v>0</v>
      </c>
      <c r="L1837" s="13">
        <v>6.2059999999999977</v>
      </c>
      <c r="M1837" s="12">
        <f>Table1[[#This Row],[Sales]]*Table1[[#This Row],[Discount]]</f>
        <v>0</v>
      </c>
      <c r="N1837" s="12">
        <v>21.400000000000002</v>
      </c>
      <c r="O1837" s="12">
        <f>Table1[[#This Row],[Quantity]]*$N$1</f>
        <v>750</v>
      </c>
      <c r="P1837" s="12" t="str" cm="1">
        <f t="array" ref="P1837">_xlfn.IFS(Table1[[#This Row],[New_Sales]]&gt;=2000,"A",Table1[[#This Row],[New_Sales]]&gt;=1000,"B",Table1[[#This Row],[New_Sales]]&gt;=500,"C",Table1[[#This Row],[New_Sales]]&gt;=100,"D",Table1[[#This Row],[New_Sales]]&lt;100,"E")</f>
        <v>C</v>
      </c>
    </row>
    <row r="1838" spans="1:16">
      <c r="A1838" s="12">
        <v>1837</v>
      </c>
      <c r="B1838" s="12" t="s">
        <v>66</v>
      </c>
      <c r="C1838" s="12" t="s">
        <v>74</v>
      </c>
      <c r="D1838" s="12" t="s">
        <v>448</v>
      </c>
      <c r="E1838" s="12" t="s">
        <v>69</v>
      </c>
      <c r="F1838" s="12" t="s">
        <v>77</v>
      </c>
      <c r="G1838" s="12" t="str">
        <f>VLOOKUP(Table1[[#This Row],[Category]],Code!$C$2:$D$5,2,0)</f>
        <v>O-102</v>
      </c>
      <c r="H1838" s="12" t="s">
        <v>95</v>
      </c>
      <c r="I1838" s="12" t="s">
        <v>282</v>
      </c>
      <c r="J1838" s="12">
        <v>7</v>
      </c>
      <c r="K1838" s="12">
        <v>0</v>
      </c>
      <c r="L1838" s="13">
        <v>361.29939999999988</v>
      </c>
      <c r="M1838" s="12">
        <f>Table1[[#This Row],[Sales]]*Table1[[#This Row],[Discount]]</f>
        <v>0</v>
      </c>
      <c r="N1838" s="12">
        <v>1245.8599999999999</v>
      </c>
      <c r="O1838" s="12">
        <f>Table1[[#This Row],[Quantity]]*$N$1</f>
        <v>1050</v>
      </c>
      <c r="P1838" s="12" t="str" cm="1">
        <f t="array" ref="P1838">_xlfn.IFS(Table1[[#This Row],[New_Sales]]&gt;=2000,"A",Table1[[#This Row],[New_Sales]]&gt;=1000,"B",Table1[[#This Row],[New_Sales]]&gt;=500,"C",Table1[[#This Row],[New_Sales]]&gt;=100,"D",Table1[[#This Row],[New_Sales]]&lt;100,"E")</f>
        <v>B</v>
      </c>
    </row>
    <row r="1839" spans="1:16">
      <c r="A1839" s="12">
        <v>1838</v>
      </c>
      <c r="B1839" s="12" t="s">
        <v>80</v>
      </c>
      <c r="C1839" s="12" t="s">
        <v>74</v>
      </c>
      <c r="D1839" s="12" t="s">
        <v>99</v>
      </c>
      <c r="E1839" s="12" t="s">
        <v>69</v>
      </c>
      <c r="F1839" s="12" t="s">
        <v>77</v>
      </c>
      <c r="G1839" s="12" t="str">
        <f>VLOOKUP(Table1[[#This Row],[Category]],Code!$C$2:$D$5,2,0)</f>
        <v>O-102</v>
      </c>
      <c r="H1839" s="12" t="s">
        <v>78</v>
      </c>
      <c r="I1839" s="12" t="s">
        <v>79</v>
      </c>
      <c r="J1839" s="12">
        <v>3</v>
      </c>
      <c r="K1839" s="12">
        <v>0.2</v>
      </c>
      <c r="L1839" s="13">
        <v>5.9210999999999983</v>
      </c>
      <c r="M1839" s="12">
        <f>Table1[[#This Row],[Sales]]*Table1[[#This Row],[Discount]]</f>
        <v>3.5088000000000004</v>
      </c>
      <c r="N1839" s="12">
        <v>17.544</v>
      </c>
      <c r="O1839" s="12">
        <f>Table1[[#This Row],[Quantity]]*$N$1</f>
        <v>450</v>
      </c>
      <c r="P1839" s="12" t="str" cm="1">
        <f t="array" ref="P1839">_xlfn.IFS(Table1[[#This Row],[New_Sales]]&gt;=2000,"A",Table1[[#This Row],[New_Sales]]&gt;=1000,"B",Table1[[#This Row],[New_Sales]]&gt;=500,"C",Table1[[#This Row],[New_Sales]]&gt;=100,"D",Table1[[#This Row],[New_Sales]]&lt;100,"E")</f>
        <v>D</v>
      </c>
    </row>
    <row r="1840" spans="1:16">
      <c r="A1840" s="12">
        <v>1839</v>
      </c>
      <c r="B1840" s="12" t="s">
        <v>80</v>
      </c>
      <c r="C1840" s="12" t="s">
        <v>74</v>
      </c>
      <c r="D1840" s="12" t="s">
        <v>99</v>
      </c>
      <c r="E1840" s="12" t="s">
        <v>69</v>
      </c>
      <c r="F1840" s="12" t="s">
        <v>70</v>
      </c>
      <c r="G1840" s="12" t="str">
        <f>VLOOKUP(Table1[[#This Row],[Category]],Code!$C$2:$D$5,2,0)</f>
        <v>F-101</v>
      </c>
      <c r="H1840" s="12" t="s">
        <v>86</v>
      </c>
      <c r="I1840" s="12" t="s">
        <v>207</v>
      </c>
      <c r="J1840" s="12">
        <v>4</v>
      </c>
      <c r="K1840" s="12">
        <v>0.2</v>
      </c>
      <c r="L1840" s="13">
        <v>12.135200000000001</v>
      </c>
      <c r="M1840" s="12">
        <f>Table1[[#This Row],[Sales]]*Table1[[#This Row],[Discount]]</f>
        <v>8.8255999999999997</v>
      </c>
      <c r="N1840" s="12">
        <v>44.128</v>
      </c>
      <c r="O1840" s="12">
        <f>Table1[[#This Row],[Quantity]]*$N$1</f>
        <v>600</v>
      </c>
      <c r="P1840" s="12" t="str" cm="1">
        <f t="array" ref="P1840">_xlfn.IFS(Table1[[#This Row],[New_Sales]]&gt;=2000,"A",Table1[[#This Row],[New_Sales]]&gt;=1000,"B",Table1[[#This Row],[New_Sales]]&gt;=500,"C",Table1[[#This Row],[New_Sales]]&gt;=100,"D",Table1[[#This Row],[New_Sales]]&lt;100,"E")</f>
        <v>C</v>
      </c>
    </row>
    <row r="1841" spans="1:16">
      <c r="A1841" s="12">
        <v>1840</v>
      </c>
      <c r="B1841" s="12" t="s">
        <v>80</v>
      </c>
      <c r="C1841" s="12" t="s">
        <v>74</v>
      </c>
      <c r="D1841" s="12" t="s">
        <v>99</v>
      </c>
      <c r="E1841" s="12" t="s">
        <v>69</v>
      </c>
      <c r="F1841" s="12" t="s">
        <v>77</v>
      </c>
      <c r="G1841" s="12" t="str">
        <f>VLOOKUP(Table1[[#This Row],[Category]],Code!$C$2:$D$5,2,0)</f>
        <v>O-102</v>
      </c>
      <c r="H1841" s="12" t="s">
        <v>95</v>
      </c>
      <c r="I1841" s="12" t="s">
        <v>1278</v>
      </c>
      <c r="J1841" s="12">
        <v>1</v>
      </c>
      <c r="K1841" s="12">
        <v>0.2</v>
      </c>
      <c r="L1841" s="13">
        <v>10.224499999999994</v>
      </c>
      <c r="M1841" s="12">
        <f>Table1[[#This Row],[Sales]]*Table1[[#This Row],[Discount]]</f>
        <v>12.584000000000003</v>
      </c>
      <c r="N1841" s="12">
        <v>62.920000000000009</v>
      </c>
      <c r="O1841" s="12">
        <f>Table1[[#This Row],[Quantity]]*$N$1</f>
        <v>150</v>
      </c>
      <c r="P1841" s="12" t="str" cm="1">
        <f t="array" ref="P1841">_xlfn.IFS(Table1[[#This Row],[New_Sales]]&gt;=2000,"A",Table1[[#This Row],[New_Sales]]&gt;=1000,"B",Table1[[#This Row],[New_Sales]]&gt;=500,"C",Table1[[#This Row],[New_Sales]]&gt;=100,"D",Table1[[#This Row],[New_Sales]]&lt;100,"E")</f>
        <v>D</v>
      </c>
    </row>
    <row r="1842" spans="1:16">
      <c r="A1842" s="12">
        <v>1841</v>
      </c>
      <c r="B1842" s="12" t="s">
        <v>80</v>
      </c>
      <c r="C1842" s="12" t="s">
        <v>74</v>
      </c>
      <c r="D1842" s="12" t="s">
        <v>99</v>
      </c>
      <c r="E1842" s="12" t="s">
        <v>69</v>
      </c>
      <c r="F1842" s="12" t="s">
        <v>77</v>
      </c>
      <c r="G1842" s="12" t="str">
        <f>VLOOKUP(Table1[[#This Row],[Category]],Code!$C$2:$D$5,2,0)</f>
        <v>O-102</v>
      </c>
      <c r="H1842" s="12" t="s">
        <v>100</v>
      </c>
      <c r="I1842" s="12" t="s">
        <v>244</v>
      </c>
      <c r="J1842" s="12">
        <v>2</v>
      </c>
      <c r="K1842" s="12">
        <v>0.2</v>
      </c>
      <c r="L1842" s="13">
        <v>29.363999999999997</v>
      </c>
      <c r="M1842" s="12">
        <f>Table1[[#This Row],[Sales]]*Table1[[#This Row],[Discount]]</f>
        <v>15.660800000000002</v>
      </c>
      <c r="N1842" s="12">
        <v>78.304000000000002</v>
      </c>
      <c r="O1842" s="12">
        <f>Table1[[#This Row],[Quantity]]*$N$1</f>
        <v>300</v>
      </c>
      <c r="P1842" s="12" t="str" cm="1">
        <f t="array" ref="P1842">_xlfn.IFS(Table1[[#This Row],[New_Sales]]&gt;=2000,"A",Table1[[#This Row],[New_Sales]]&gt;=1000,"B",Table1[[#This Row],[New_Sales]]&gt;=500,"C",Table1[[#This Row],[New_Sales]]&gt;=100,"D",Table1[[#This Row],[New_Sales]]&lt;100,"E")</f>
        <v>D</v>
      </c>
    </row>
    <row r="1843" spans="1:16">
      <c r="A1843" s="12">
        <v>1842</v>
      </c>
      <c r="B1843" s="12" t="s">
        <v>80</v>
      </c>
      <c r="C1843" s="12" t="s">
        <v>74</v>
      </c>
      <c r="D1843" s="12" t="s">
        <v>68</v>
      </c>
      <c r="E1843" s="12" t="s">
        <v>69</v>
      </c>
      <c r="F1843" s="12" t="s">
        <v>70</v>
      </c>
      <c r="G1843" s="12" t="str">
        <f>VLOOKUP(Table1[[#This Row],[Category]],Code!$C$2:$D$5,2,0)</f>
        <v>F-101</v>
      </c>
      <c r="H1843" s="12" t="s">
        <v>72</v>
      </c>
      <c r="I1843" s="12" t="s">
        <v>1279</v>
      </c>
      <c r="J1843" s="12">
        <v>1</v>
      </c>
      <c r="K1843" s="12">
        <v>0</v>
      </c>
      <c r="L1843" s="13">
        <v>39.4268</v>
      </c>
      <c r="M1843" s="12">
        <f>Table1[[#This Row],[Sales]]*Table1[[#This Row],[Discount]]</f>
        <v>0</v>
      </c>
      <c r="N1843" s="12">
        <v>140.81</v>
      </c>
      <c r="O1843" s="12">
        <f>Table1[[#This Row],[Quantity]]*$N$1</f>
        <v>150</v>
      </c>
      <c r="P1843" s="12" t="str" cm="1">
        <f t="array" ref="P1843">_xlfn.IFS(Table1[[#This Row],[New_Sales]]&gt;=2000,"A",Table1[[#This Row],[New_Sales]]&gt;=1000,"B",Table1[[#This Row],[New_Sales]]&gt;=500,"C",Table1[[#This Row],[New_Sales]]&gt;=100,"D",Table1[[#This Row],[New_Sales]]&lt;100,"E")</f>
        <v>D</v>
      </c>
    </row>
    <row r="1844" spans="1:16">
      <c r="A1844" s="12">
        <v>1843</v>
      </c>
      <c r="B1844" s="12" t="s">
        <v>66</v>
      </c>
      <c r="C1844" s="12" t="s">
        <v>74</v>
      </c>
      <c r="D1844" s="12" t="s">
        <v>105</v>
      </c>
      <c r="E1844" s="12" t="s">
        <v>106</v>
      </c>
      <c r="F1844" s="12" t="s">
        <v>77</v>
      </c>
      <c r="G1844" s="12" t="str">
        <f>VLOOKUP(Table1[[#This Row],[Category]],Code!$C$2:$D$5,2,0)</f>
        <v>O-102</v>
      </c>
      <c r="H1844" s="12" t="s">
        <v>78</v>
      </c>
      <c r="I1844" s="12" t="s">
        <v>425</v>
      </c>
      <c r="J1844" s="12">
        <v>4</v>
      </c>
      <c r="K1844" s="12">
        <v>0.2</v>
      </c>
      <c r="L1844" s="13">
        <v>13.532399999999996</v>
      </c>
      <c r="M1844" s="12">
        <f>Table1[[#This Row],[Sales]]*Table1[[#This Row],[Discount]]</f>
        <v>8.0192000000000014</v>
      </c>
      <c r="N1844" s="12">
        <v>40.096000000000004</v>
      </c>
      <c r="O1844" s="12">
        <f>Table1[[#This Row],[Quantity]]*$N$1</f>
        <v>600</v>
      </c>
      <c r="P1844" s="12" t="str" cm="1">
        <f t="array" ref="P1844">_xlfn.IFS(Table1[[#This Row],[New_Sales]]&gt;=2000,"A",Table1[[#This Row],[New_Sales]]&gt;=1000,"B",Table1[[#This Row],[New_Sales]]&gt;=500,"C",Table1[[#This Row],[New_Sales]]&gt;=100,"D",Table1[[#This Row],[New_Sales]]&lt;100,"E")</f>
        <v>C</v>
      </c>
    </row>
    <row r="1845" spans="1:16">
      <c r="A1845" s="12">
        <v>1844</v>
      </c>
      <c r="B1845" s="12" t="s">
        <v>66</v>
      </c>
      <c r="C1845" s="12" t="s">
        <v>74</v>
      </c>
      <c r="D1845" s="12" t="s">
        <v>105</v>
      </c>
      <c r="E1845" s="12" t="s">
        <v>106</v>
      </c>
      <c r="F1845" s="12" t="s">
        <v>70</v>
      </c>
      <c r="G1845" s="12" t="str">
        <f>VLOOKUP(Table1[[#This Row],[Category]],Code!$C$2:$D$5,2,0)</f>
        <v>F-101</v>
      </c>
      <c r="H1845" s="12" t="s">
        <v>86</v>
      </c>
      <c r="I1845" s="12" t="s">
        <v>1280</v>
      </c>
      <c r="J1845" s="12">
        <v>2</v>
      </c>
      <c r="K1845" s="12">
        <v>0.6</v>
      </c>
      <c r="L1845" s="13">
        <v>-30.588000000000001</v>
      </c>
      <c r="M1845" s="12">
        <f>Table1[[#This Row],[Sales]]*Table1[[#This Row],[Discount]]</f>
        <v>24.470399999999998</v>
      </c>
      <c r="N1845" s="12">
        <v>40.783999999999999</v>
      </c>
      <c r="O1845" s="12">
        <f>Table1[[#This Row],[Quantity]]*$N$1</f>
        <v>300</v>
      </c>
      <c r="P1845" s="12" t="str" cm="1">
        <f t="array" ref="P1845">_xlfn.IFS(Table1[[#This Row],[New_Sales]]&gt;=2000,"A",Table1[[#This Row],[New_Sales]]&gt;=1000,"B",Table1[[#This Row],[New_Sales]]&gt;=500,"C",Table1[[#This Row],[New_Sales]]&gt;=100,"D",Table1[[#This Row],[New_Sales]]&lt;100,"E")</f>
        <v>D</v>
      </c>
    </row>
    <row r="1846" spans="1:16">
      <c r="A1846" s="12">
        <v>1845</v>
      </c>
      <c r="B1846" s="12" t="s">
        <v>80</v>
      </c>
      <c r="C1846" s="12" t="s">
        <v>67</v>
      </c>
      <c r="D1846" s="12" t="s">
        <v>102</v>
      </c>
      <c r="E1846" s="12" t="s">
        <v>76</v>
      </c>
      <c r="F1846" s="12" t="s">
        <v>90</v>
      </c>
      <c r="G1846" s="12" t="str">
        <f>VLOOKUP(Table1[[#This Row],[Category]],Code!$C$2:$D$5,2,0)</f>
        <v>T-103</v>
      </c>
      <c r="H1846" s="12" t="s">
        <v>123</v>
      </c>
      <c r="I1846" s="12" t="s">
        <v>124</v>
      </c>
      <c r="J1846" s="12">
        <v>3</v>
      </c>
      <c r="K1846" s="12">
        <v>0</v>
      </c>
      <c r="L1846" s="13">
        <v>11.774100000000004</v>
      </c>
      <c r="M1846" s="12">
        <f>Table1[[#This Row],[Sales]]*Table1[[#This Row],[Discount]]</f>
        <v>0</v>
      </c>
      <c r="N1846" s="12">
        <v>90.570000000000007</v>
      </c>
      <c r="O1846" s="12">
        <f>Table1[[#This Row],[Quantity]]*$N$1</f>
        <v>450</v>
      </c>
      <c r="P1846" s="12" t="str" cm="1">
        <f t="array" ref="P1846">_xlfn.IFS(Table1[[#This Row],[New_Sales]]&gt;=2000,"A",Table1[[#This Row],[New_Sales]]&gt;=1000,"B",Table1[[#This Row],[New_Sales]]&gt;=500,"C",Table1[[#This Row],[New_Sales]]&gt;=100,"D",Table1[[#This Row],[New_Sales]]&lt;100,"E")</f>
        <v>D</v>
      </c>
    </row>
    <row r="1847" spans="1:16">
      <c r="A1847" s="12">
        <v>1846</v>
      </c>
      <c r="B1847" s="12" t="s">
        <v>66</v>
      </c>
      <c r="C1847" s="12" t="s">
        <v>104</v>
      </c>
      <c r="D1847" s="12" t="s">
        <v>908</v>
      </c>
      <c r="E1847" s="12" t="s">
        <v>120</v>
      </c>
      <c r="F1847" s="12" t="s">
        <v>77</v>
      </c>
      <c r="G1847" s="12" t="str">
        <f>VLOOKUP(Table1[[#This Row],[Category]],Code!$C$2:$D$5,2,0)</f>
        <v>O-102</v>
      </c>
      <c r="H1847" s="12" t="s">
        <v>100</v>
      </c>
      <c r="I1847" s="12" t="s">
        <v>246</v>
      </c>
      <c r="J1847" s="12">
        <v>6</v>
      </c>
      <c r="K1847" s="12">
        <v>0</v>
      </c>
      <c r="L1847" s="13">
        <v>19.238399999999999</v>
      </c>
      <c r="M1847" s="12">
        <f>Table1[[#This Row],[Sales]]*Table1[[#This Row],[Discount]]</f>
        <v>0</v>
      </c>
      <c r="N1847" s="12">
        <v>40.08</v>
      </c>
      <c r="O1847" s="12">
        <f>Table1[[#This Row],[Quantity]]*$N$1</f>
        <v>900</v>
      </c>
      <c r="P1847" s="12" t="str" cm="1">
        <f t="array" ref="P1847">_xlfn.IFS(Table1[[#This Row],[New_Sales]]&gt;=2000,"A",Table1[[#This Row],[New_Sales]]&gt;=1000,"B",Table1[[#This Row],[New_Sales]]&gt;=500,"C",Table1[[#This Row],[New_Sales]]&gt;=100,"D",Table1[[#This Row],[New_Sales]]&lt;100,"E")</f>
        <v>C</v>
      </c>
    </row>
    <row r="1848" spans="1:16">
      <c r="A1848" s="12">
        <v>1847</v>
      </c>
      <c r="B1848" s="12" t="s">
        <v>66</v>
      </c>
      <c r="C1848" s="12" t="s">
        <v>104</v>
      </c>
      <c r="D1848" s="12" t="s">
        <v>908</v>
      </c>
      <c r="E1848" s="12" t="s">
        <v>120</v>
      </c>
      <c r="F1848" s="12" t="s">
        <v>70</v>
      </c>
      <c r="G1848" s="12" t="str">
        <f>VLOOKUP(Table1[[#This Row],[Category]],Code!$C$2:$D$5,2,0)</f>
        <v>F-101</v>
      </c>
      <c r="H1848" s="12" t="s">
        <v>86</v>
      </c>
      <c r="I1848" s="12" t="s">
        <v>1281</v>
      </c>
      <c r="J1848" s="12">
        <v>2</v>
      </c>
      <c r="K1848" s="12">
        <v>0</v>
      </c>
      <c r="L1848" s="13">
        <v>15.825600000000001</v>
      </c>
      <c r="M1848" s="12">
        <f>Table1[[#This Row],[Sales]]*Table1[[#This Row],[Discount]]</f>
        <v>0</v>
      </c>
      <c r="N1848" s="12">
        <v>37.68</v>
      </c>
      <c r="O1848" s="12">
        <f>Table1[[#This Row],[Quantity]]*$N$1</f>
        <v>300</v>
      </c>
      <c r="P1848" s="12" t="str" cm="1">
        <f t="array" ref="P1848">_xlfn.IFS(Table1[[#This Row],[New_Sales]]&gt;=2000,"A",Table1[[#This Row],[New_Sales]]&gt;=1000,"B",Table1[[#This Row],[New_Sales]]&gt;=500,"C",Table1[[#This Row],[New_Sales]]&gt;=100,"D",Table1[[#This Row],[New_Sales]]&lt;100,"E")</f>
        <v>D</v>
      </c>
    </row>
    <row r="1849" spans="1:16">
      <c r="A1849" s="12">
        <v>1848</v>
      </c>
      <c r="B1849" s="12" t="s">
        <v>454</v>
      </c>
      <c r="C1849" s="12" t="s">
        <v>74</v>
      </c>
      <c r="D1849" s="12" t="s">
        <v>75</v>
      </c>
      <c r="E1849" s="12" t="s">
        <v>76</v>
      </c>
      <c r="F1849" s="12" t="s">
        <v>70</v>
      </c>
      <c r="G1849" s="12" t="str">
        <f>VLOOKUP(Table1[[#This Row],[Category]],Code!$C$2:$D$5,2,0)</f>
        <v>F-101</v>
      </c>
      <c r="H1849" s="12" t="s">
        <v>72</v>
      </c>
      <c r="I1849" s="12" t="s">
        <v>416</v>
      </c>
      <c r="J1849" s="12">
        <v>3</v>
      </c>
      <c r="K1849" s="12">
        <v>0.2</v>
      </c>
      <c r="L1849" s="13">
        <v>27.176400000000015</v>
      </c>
      <c r="M1849" s="12">
        <f>Table1[[#This Row],[Sales]]*Table1[[#This Row],[Discount]]</f>
        <v>72.470399999999998</v>
      </c>
      <c r="N1849" s="12">
        <v>362.35199999999998</v>
      </c>
      <c r="O1849" s="12">
        <f>Table1[[#This Row],[Quantity]]*$N$1</f>
        <v>450</v>
      </c>
      <c r="P1849" s="12" t="str" cm="1">
        <f t="array" ref="P1849">_xlfn.IFS(Table1[[#This Row],[New_Sales]]&gt;=2000,"A",Table1[[#This Row],[New_Sales]]&gt;=1000,"B",Table1[[#This Row],[New_Sales]]&gt;=500,"C",Table1[[#This Row],[New_Sales]]&gt;=100,"D",Table1[[#This Row],[New_Sales]]&lt;100,"E")</f>
        <v>D</v>
      </c>
    </row>
    <row r="1850" spans="1:16">
      <c r="A1850" s="12">
        <v>1849</v>
      </c>
      <c r="B1850" s="12" t="s">
        <v>454</v>
      </c>
      <c r="C1850" s="12" t="s">
        <v>74</v>
      </c>
      <c r="D1850" s="12" t="s">
        <v>75</v>
      </c>
      <c r="E1850" s="12" t="s">
        <v>76</v>
      </c>
      <c r="F1850" s="12" t="s">
        <v>77</v>
      </c>
      <c r="G1850" s="12" t="str">
        <f>VLOOKUP(Table1[[#This Row],[Category]],Code!$C$2:$D$5,2,0)</f>
        <v>O-102</v>
      </c>
      <c r="H1850" s="12" t="s">
        <v>93</v>
      </c>
      <c r="I1850" s="12" t="s">
        <v>433</v>
      </c>
      <c r="J1850" s="12">
        <v>2</v>
      </c>
      <c r="K1850" s="12">
        <v>0.2</v>
      </c>
      <c r="L1850" s="13">
        <v>2.2449999999999992</v>
      </c>
      <c r="M1850" s="12">
        <f>Table1[[#This Row],[Sales]]*Table1[[#This Row],[Discount]]</f>
        <v>1.4368000000000003</v>
      </c>
      <c r="N1850" s="12">
        <v>7.1840000000000011</v>
      </c>
      <c r="O1850" s="12">
        <f>Table1[[#This Row],[Quantity]]*$N$1</f>
        <v>300</v>
      </c>
      <c r="P1850" s="12" t="str" cm="1">
        <f t="array" ref="P1850">_xlfn.IFS(Table1[[#This Row],[New_Sales]]&gt;=2000,"A",Table1[[#This Row],[New_Sales]]&gt;=1000,"B",Table1[[#This Row],[New_Sales]]&gt;=500,"C",Table1[[#This Row],[New_Sales]]&gt;=100,"D",Table1[[#This Row],[New_Sales]]&lt;100,"E")</f>
        <v>D</v>
      </c>
    </row>
    <row r="1851" spans="1:16">
      <c r="A1851" s="12">
        <v>1850</v>
      </c>
      <c r="B1851" s="12" t="s">
        <v>66</v>
      </c>
      <c r="C1851" s="12" t="s">
        <v>67</v>
      </c>
      <c r="D1851" s="12" t="s">
        <v>153</v>
      </c>
      <c r="E1851" s="12" t="s">
        <v>106</v>
      </c>
      <c r="F1851" s="12" t="s">
        <v>77</v>
      </c>
      <c r="G1851" s="12" t="str">
        <f>VLOOKUP(Table1[[#This Row],[Category]],Code!$C$2:$D$5,2,0)</f>
        <v>O-102</v>
      </c>
      <c r="H1851" s="12" t="s">
        <v>84</v>
      </c>
      <c r="I1851" s="12" t="s">
        <v>1282</v>
      </c>
      <c r="J1851" s="12">
        <v>1</v>
      </c>
      <c r="K1851" s="12">
        <v>0</v>
      </c>
      <c r="L1851" s="13">
        <v>9.732800000000001</v>
      </c>
      <c r="M1851" s="12">
        <f>Table1[[#This Row],[Sales]]*Table1[[#This Row],[Discount]]</f>
        <v>0</v>
      </c>
      <c r="N1851" s="12">
        <v>34.76</v>
      </c>
      <c r="O1851" s="12">
        <f>Table1[[#This Row],[Quantity]]*$N$1</f>
        <v>150</v>
      </c>
      <c r="P1851" s="12" t="str" cm="1">
        <f t="array" ref="P1851">_xlfn.IFS(Table1[[#This Row],[New_Sales]]&gt;=2000,"A",Table1[[#This Row],[New_Sales]]&gt;=1000,"B",Table1[[#This Row],[New_Sales]]&gt;=500,"C",Table1[[#This Row],[New_Sales]]&gt;=100,"D",Table1[[#This Row],[New_Sales]]&lt;100,"E")</f>
        <v>D</v>
      </c>
    </row>
    <row r="1852" spans="1:16">
      <c r="A1852" s="12">
        <v>1851</v>
      </c>
      <c r="B1852" s="12" t="s">
        <v>66</v>
      </c>
      <c r="C1852" s="12" t="s">
        <v>67</v>
      </c>
      <c r="D1852" s="12" t="s">
        <v>153</v>
      </c>
      <c r="E1852" s="12" t="s">
        <v>106</v>
      </c>
      <c r="F1852" s="12" t="s">
        <v>90</v>
      </c>
      <c r="G1852" s="12" t="str">
        <f>VLOOKUP(Table1[[#This Row],[Category]],Code!$C$2:$D$5,2,0)</f>
        <v>T-103</v>
      </c>
      <c r="H1852" s="12" t="s">
        <v>123</v>
      </c>
      <c r="I1852" s="12" t="s">
        <v>711</v>
      </c>
      <c r="J1852" s="12">
        <v>5</v>
      </c>
      <c r="K1852" s="12">
        <v>0</v>
      </c>
      <c r="L1852" s="13">
        <v>124.68000000000004</v>
      </c>
      <c r="M1852" s="12">
        <f>Table1[[#This Row],[Sales]]*Table1[[#This Row],[Discount]]</f>
        <v>0</v>
      </c>
      <c r="N1852" s="12">
        <v>831.2</v>
      </c>
      <c r="O1852" s="12">
        <f>Table1[[#This Row],[Quantity]]*$N$1</f>
        <v>750</v>
      </c>
      <c r="P1852" s="12" t="str" cm="1">
        <f t="array" ref="P1852">_xlfn.IFS(Table1[[#This Row],[New_Sales]]&gt;=2000,"A",Table1[[#This Row],[New_Sales]]&gt;=1000,"B",Table1[[#This Row],[New_Sales]]&gt;=500,"C",Table1[[#This Row],[New_Sales]]&gt;=100,"D",Table1[[#This Row],[New_Sales]]&lt;100,"E")</f>
        <v>C</v>
      </c>
    </row>
    <row r="1853" spans="1:16">
      <c r="A1853" s="12">
        <v>1852</v>
      </c>
      <c r="B1853" s="12" t="s">
        <v>66</v>
      </c>
      <c r="C1853" s="12" t="s">
        <v>67</v>
      </c>
      <c r="D1853" s="12" t="s">
        <v>153</v>
      </c>
      <c r="E1853" s="12" t="s">
        <v>106</v>
      </c>
      <c r="F1853" s="12" t="s">
        <v>77</v>
      </c>
      <c r="G1853" s="12" t="str">
        <f>VLOOKUP(Table1[[#This Row],[Category]],Code!$C$2:$D$5,2,0)</f>
        <v>O-102</v>
      </c>
      <c r="H1853" s="12" t="s">
        <v>100</v>
      </c>
      <c r="I1853" s="12" t="s">
        <v>1283</v>
      </c>
      <c r="J1853" s="12">
        <v>5</v>
      </c>
      <c r="K1853" s="12">
        <v>0</v>
      </c>
      <c r="L1853" s="13">
        <v>11.879999999999999</v>
      </c>
      <c r="M1853" s="12">
        <f>Table1[[#This Row],[Sales]]*Table1[[#This Row],[Discount]]</f>
        <v>0</v>
      </c>
      <c r="N1853" s="12">
        <v>26.400000000000002</v>
      </c>
      <c r="O1853" s="12">
        <f>Table1[[#This Row],[Quantity]]*$N$1</f>
        <v>750</v>
      </c>
      <c r="P1853" s="12" t="str" cm="1">
        <f t="array" ref="P1853">_xlfn.IFS(Table1[[#This Row],[New_Sales]]&gt;=2000,"A",Table1[[#This Row],[New_Sales]]&gt;=1000,"B",Table1[[#This Row],[New_Sales]]&gt;=500,"C",Table1[[#This Row],[New_Sales]]&gt;=100,"D",Table1[[#This Row],[New_Sales]]&lt;100,"E")</f>
        <v>C</v>
      </c>
    </row>
    <row r="1854" spans="1:16">
      <c r="A1854" s="12">
        <v>1853</v>
      </c>
      <c r="B1854" s="12" t="s">
        <v>66</v>
      </c>
      <c r="C1854" s="12" t="s">
        <v>67</v>
      </c>
      <c r="D1854" s="12" t="s">
        <v>153</v>
      </c>
      <c r="E1854" s="12" t="s">
        <v>106</v>
      </c>
      <c r="F1854" s="12" t="s">
        <v>77</v>
      </c>
      <c r="G1854" s="12" t="str">
        <f>VLOOKUP(Table1[[#This Row],[Category]],Code!$C$2:$D$5,2,0)</f>
        <v>O-102</v>
      </c>
      <c r="H1854" s="12" t="s">
        <v>128</v>
      </c>
      <c r="I1854" s="12" t="s">
        <v>505</v>
      </c>
      <c r="J1854" s="12">
        <v>7</v>
      </c>
      <c r="K1854" s="12">
        <v>0</v>
      </c>
      <c r="L1854" s="13">
        <v>49.10499999999999</v>
      </c>
      <c r="M1854" s="12">
        <f>Table1[[#This Row],[Sales]]*Table1[[#This Row],[Discount]]</f>
        <v>0</v>
      </c>
      <c r="N1854" s="12">
        <v>106.75</v>
      </c>
      <c r="O1854" s="12">
        <f>Table1[[#This Row],[Quantity]]*$N$1</f>
        <v>1050</v>
      </c>
      <c r="P1854" s="12" t="str" cm="1">
        <f t="array" ref="P1854">_xlfn.IFS(Table1[[#This Row],[New_Sales]]&gt;=2000,"A",Table1[[#This Row],[New_Sales]]&gt;=1000,"B",Table1[[#This Row],[New_Sales]]&gt;=500,"C",Table1[[#This Row],[New_Sales]]&gt;=100,"D",Table1[[#This Row],[New_Sales]]&lt;100,"E")</f>
        <v>B</v>
      </c>
    </row>
    <row r="1855" spans="1:16">
      <c r="A1855" s="12">
        <v>1854</v>
      </c>
      <c r="B1855" s="12" t="s">
        <v>66</v>
      </c>
      <c r="C1855" s="12" t="s">
        <v>67</v>
      </c>
      <c r="D1855" s="12" t="s">
        <v>153</v>
      </c>
      <c r="E1855" s="12" t="s">
        <v>106</v>
      </c>
      <c r="F1855" s="12" t="s">
        <v>77</v>
      </c>
      <c r="G1855" s="12" t="str">
        <f>VLOOKUP(Table1[[#This Row],[Category]],Code!$C$2:$D$5,2,0)</f>
        <v>O-102</v>
      </c>
      <c r="H1855" s="12" t="s">
        <v>100</v>
      </c>
      <c r="I1855" s="12" t="s">
        <v>1284</v>
      </c>
      <c r="J1855" s="12">
        <v>2</v>
      </c>
      <c r="K1855" s="12">
        <v>0</v>
      </c>
      <c r="L1855" s="13">
        <v>45.975399999999993</v>
      </c>
      <c r="M1855" s="12">
        <f>Table1[[#This Row],[Sales]]*Table1[[#This Row],[Discount]]</f>
        <v>0</v>
      </c>
      <c r="N1855" s="12">
        <v>97.82</v>
      </c>
      <c r="O1855" s="12">
        <f>Table1[[#This Row],[Quantity]]*$N$1</f>
        <v>300</v>
      </c>
      <c r="P1855" s="12" t="str" cm="1">
        <f t="array" ref="P1855">_xlfn.IFS(Table1[[#This Row],[New_Sales]]&gt;=2000,"A",Table1[[#This Row],[New_Sales]]&gt;=1000,"B",Table1[[#This Row],[New_Sales]]&gt;=500,"C",Table1[[#This Row],[New_Sales]]&gt;=100,"D",Table1[[#This Row],[New_Sales]]&lt;100,"E")</f>
        <v>D</v>
      </c>
    </row>
    <row r="1856" spans="1:16">
      <c r="A1856" s="12">
        <v>1855</v>
      </c>
      <c r="B1856" s="12" t="s">
        <v>66</v>
      </c>
      <c r="C1856" s="12" t="s">
        <v>67</v>
      </c>
      <c r="D1856" s="12" t="s">
        <v>153</v>
      </c>
      <c r="E1856" s="12" t="s">
        <v>106</v>
      </c>
      <c r="F1856" s="12" t="s">
        <v>77</v>
      </c>
      <c r="G1856" s="12" t="str">
        <f>VLOOKUP(Table1[[#This Row],[Category]],Code!$C$2:$D$5,2,0)</f>
        <v>O-102</v>
      </c>
      <c r="H1856" s="12" t="s">
        <v>84</v>
      </c>
      <c r="I1856" s="12" t="s">
        <v>199</v>
      </c>
      <c r="J1856" s="12">
        <v>5</v>
      </c>
      <c r="K1856" s="12">
        <v>0</v>
      </c>
      <c r="L1856" s="13">
        <v>38.177999999999997</v>
      </c>
      <c r="M1856" s="12">
        <f>Table1[[#This Row],[Sales]]*Table1[[#This Row],[Discount]]</f>
        <v>0</v>
      </c>
      <c r="N1856" s="12">
        <v>141.4</v>
      </c>
      <c r="O1856" s="12">
        <f>Table1[[#This Row],[Quantity]]*$N$1</f>
        <v>750</v>
      </c>
      <c r="P1856" s="12" t="str" cm="1">
        <f t="array" ref="P1856">_xlfn.IFS(Table1[[#This Row],[New_Sales]]&gt;=2000,"A",Table1[[#This Row],[New_Sales]]&gt;=1000,"B",Table1[[#This Row],[New_Sales]]&gt;=500,"C",Table1[[#This Row],[New_Sales]]&gt;=100,"D",Table1[[#This Row],[New_Sales]]&lt;100,"E")</f>
        <v>C</v>
      </c>
    </row>
    <row r="1857" spans="1:16">
      <c r="A1857" s="12">
        <v>1856</v>
      </c>
      <c r="B1857" s="12" t="s">
        <v>80</v>
      </c>
      <c r="C1857" s="12" t="s">
        <v>74</v>
      </c>
      <c r="D1857" s="12" t="s">
        <v>75</v>
      </c>
      <c r="E1857" s="12" t="s">
        <v>76</v>
      </c>
      <c r="F1857" s="12" t="s">
        <v>77</v>
      </c>
      <c r="G1857" s="12" t="str">
        <f>VLOOKUP(Table1[[#This Row],[Category]],Code!$C$2:$D$5,2,0)</f>
        <v>O-102</v>
      </c>
      <c r="H1857" s="12" t="s">
        <v>88</v>
      </c>
      <c r="I1857" s="12" t="s">
        <v>909</v>
      </c>
      <c r="J1857" s="12">
        <v>3</v>
      </c>
      <c r="K1857" s="12">
        <v>0</v>
      </c>
      <c r="L1857" s="13">
        <v>4.7915999999999999</v>
      </c>
      <c r="M1857" s="12">
        <f>Table1[[#This Row],[Sales]]*Table1[[#This Row],[Discount]]</f>
        <v>0</v>
      </c>
      <c r="N1857" s="12">
        <v>14.52</v>
      </c>
      <c r="O1857" s="12">
        <f>Table1[[#This Row],[Quantity]]*$N$1</f>
        <v>450</v>
      </c>
      <c r="P1857" s="12" t="str" cm="1">
        <f t="array" ref="P1857">_xlfn.IFS(Table1[[#This Row],[New_Sales]]&gt;=2000,"A",Table1[[#This Row],[New_Sales]]&gt;=1000,"B",Table1[[#This Row],[New_Sales]]&gt;=500,"C",Table1[[#This Row],[New_Sales]]&gt;=100,"D",Table1[[#This Row],[New_Sales]]&lt;100,"E")</f>
        <v>D</v>
      </c>
    </row>
    <row r="1858" spans="1:16">
      <c r="A1858" s="12">
        <v>1857</v>
      </c>
      <c r="B1858" s="12" t="s">
        <v>66</v>
      </c>
      <c r="C1858" s="12" t="s">
        <v>74</v>
      </c>
      <c r="D1858" s="12" t="s">
        <v>105</v>
      </c>
      <c r="E1858" s="12" t="s">
        <v>106</v>
      </c>
      <c r="F1858" s="12" t="s">
        <v>77</v>
      </c>
      <c r="G1858" s="12" t="str">
        <f>VLOOKUP(Table1[[#This Row],[Category]],Code!$C$2:$D$5,2,0)</f>
        <v>O-102</v>
      </c>
      <c r="H1858" s="12" t="s">
        <v>84</v>
      </c>
      <c r="I1858" s="12" t="s">
        <v>1040</v>
      </c>
      <c r="J1858" s="12">
        <v>5</v>
      </c>
      <c r="K1858" s="12">
        <v>0.2</v>
      </c>
      <c r="L1858" s="13">
        <v>-15.990000000000002</v>
      </c>
      <c r="M1858" s="12">
        <f>Table1[[#This Row],[Sales]]*Table1[[#This Row],[Discount]]</f>
        <v>25.584000000000003</v>
      </c>
      <c r="N1858" s="12">
        <v>127.92000000000002</v>
      </c>
      <c r="O1858" s="12">
        <f>Table1[[#This Row],[Quantity]]*$N$1</f>
        <v>750</v>
      </c>
      <c r="P1858" s="12" t="str" cm="1">
        <f t="array" ref="P1858">_xlfn.IFS(Table1[[#This Row],[New_Sales]]&gt;=2000,"A",Table1[[#This Row],[New_Sales]]&gt;=1000,"B",Table1[[#This Row],[New_Sales]]&gt;=500,"C",Table1[[#This Row],[New_Sales]]&gt;=100,"D",Table1[[#This Row],[New_Sales]]&lt;100,"E")</f>
        <v>C</v>
      </c>
    </row>
    <row r="1859" spans="1:16">
      <c r="A1859" s="12">
        <v>1858</v>
      </c>
      <c r="B1859" s="12" t="s">
        <v>66</v>
      </c>
      <c r="C1859" s="12" t="s">
        <v>74</v>
      </c>
      <c r="D1859" s="12" t="s">
        <v>105</v>
      </c>
      <c r="E1859" s="12" t="s">
        <v>106</v>
      </c>
      <c r="F1859" s="12" t="s">
        <v>77</v>
      </c>
      <c r="G1859" s="12" t="str">
        <f>VLOOKUP(Table1[[#This Row],[Category]],Code!$C$2:$D$5,2,0)</f>
        <v>O-102</v>
      </c>
      <c r="H1859" s="12" t="s">
        <v>93</v>
      </c>
      <c r="I1859" s="12" t="s">
        <v>1285</v>
      </c>
      <c r="J1859" s="12">
        <v>4</v>
      </c>
      <c r="K1859" s="12">
        <v>0.8</v>
      </c>
      <c r="L1859" s="13">
        <v>-53.072000000000017</v>
      </c>
      <c r="M1859" s="12">
        <f>Table1[[#This Row],[Sales]]*Table1[[#This Row],[Discount]]</f>
        <v>27.391999999999992</v>
      </c>
      <c r="N1859" s="12">
        <v>34.239999999999988</v>
      </c>
      <c r="O1859" s="12">
        <f>Table1[[#This Row],[Quantity]]*$N$1</f>
        <v>600</v>
      </c>
      <c r="P1859" s="12" t="str" cm="1">
        <f t="array" ref="P1859">_xlfn.IFS(Table1[[#This Row],[New_Sales]]&gt;=2000,"A",Table1[[#This Row],[New_Sales]]&gt;=1000,"B",Table1[[#This Row],[New_Sales]]&gt;=500,"C",Table1[[#This Row],[New_Sales]]&gt;=100,"D",Table1[[#This Row],[New_Sales]]&lt;100,"E")</f>
        <v>C</v>
      </c>
    </row>
    <row r="1860" spans="1:16">
      <c r="A1860" s="12">
        <v>1859</v>
      </c>
      <c r="B1860" s="12" t="s">
        <v>134</v>
      </c>
      <c r="C1860" s="12" t="s">
        <v>74</v>
      </c>
      <c r="D1860" s="12" t="s">
        <v>299</v>
      </c>
      <c r="E1860" s="12" t="s">
        <v>120</v>
      </c>
      <c r="F1860" s="12" t="s">
        <v>77</v>
      </c>
      <c r="G1860" s="12" t="str">
        <f>VLOOKUP(Table1[[#This Row],[Category]],Code!$C$2:$D$5,2,0)</f>
        <v>O-102</v>
      </c>
      <c r="H1860" s="12" t="s">
        <v>95</v>
      </c>
      <c r="I1860" s="12" t="s">
        <v>107</v>
      </c>
      <c r="J1860" s="12">
        <v>2</v>
      </c>
      <c r="K1860" s="12">
        <v>0</v>
      </c>
      <c r="L1860" s="13">
        <v>60.552800000000005</v>
      </c>
      <c r="M1860" s="12">
        <f>Table1[[#This Row],[Sales]]*Table1[[#This Row],[Discount]]</f>
        <v>0</v>
      </c>
      <c r="N1860" s="12">
        <v>137.62</v>
      </c>
      <c r="O1860" s="12">
        <f>Table1[[#This Row],[Quantity]]*$N$1</f>
        <v>300</v>
      </c>
      <c r="P1860" s="12" t="str" cm="1">
        <f t="array" ref="P1860">_xlfn.IFS(Table1[[#This Row],[New_Sales]]&gt;=2000,"A",Table1[[#This Row],[New_Sales]]&gt;=1000,"B",Table1[[#This Row],[New_Sales]]&gt;=500,"C",Table1[[#This Row],[New_Sales]]&gt;=100,"D",Table1[[#This Row],[New_Sales]]&lt;100,"E")</f>
        <v>D</v>
      </c>
    </row>
    <row r="1861" spans="1:16">
      <c r="A1861" s="12">
        <v>1860</v>
      </c>
      <c r="B1861" s="12" t="s">
        <v>134</v>
      </c>
      <c r="C1861" s="12" t="s">
        <v>74</v>
      </c>
      <c r="D1861" s="12" t="s">
        <v>299</v>
      </c>
      <c r="E1861" s="12" t="s">
        <v>120</v>
      </c>
      <c r="F1861" s="12" t="s">
        <v>90</v>
      </c>
      <c r="G1861" s="12" t="str">
        <f>VLOOKUP(Table1[[#This Row],[Category]],Code!$C$2:$D$5,2,0)</f>
        <v>T-103</v>
      </c>
      <c r="H1861" s="12" t="s">
        <v>91</v>
      </c>
      <c r="I1861" s="12" t="s">
        <v>1286</v>
      </c>
      <c r="J1861" s="12">
        <v>1</v>
      </c>
      <c r="K1861" s="12">
        <v>0</v>
      </c>
      <c r="L1861" s="13">
        <v>25.122500000000002</v>
      </c>
      <c r="M1861" s="12">
        <f>Table1[[#This Row],[Sales]]*Table1[[#This Row],[Discount]]</f>
        <v>0</v>
      </c>
      <c r="N1861" s="12">
        <v>100.49</v>
      </c>
      <c r="O1861" s="12">
        <f>Table1[[#This Row],[Quantity]]*$N$1</f>
        <v>150</v>
      </c>
      <c r="P1861" s="12" t="str" cm="1">
        <f t="array" ref="P1861">_xlfn.IFS(Table1[[#This Row],[New_Sales]]&gt;=2000,"A",Table1[[#This Row],[New_Sales]]&gt;=1000,"B",Table1[[#This Row],[New_Sales]]&gt;=500,"C",Table1[[#This Row],[New_Sales]]&gt;=100,"D",Table1[[#This Row],[New_Sales]]&lt;100,"E")</f>
        <v>D</v>
      </c>
    </row>
    <row r="1862" spans="1:16">
      <c r="A1862" s="12">
        <v>1861</v>
      </c>
      <c r="B1862" s="12" t="s">
        <v>134</v>
      </c>
      <c r="C1862" s="12" t="s">
        <v>67</v>
      </c>
      <c r="D1862" s="12" t="s">
        <v>158</v>
      </c>
      <c r="E1862" s="12" t="s">
        <v>120</v>
      </c>
      <c r="F1862" s="12" t="s">
        <v>70</v>
      </c>
      <c r="G1862" s="12" t="str">
        <f>VLOOKUP(Table1[[#This Row],[Category]],Code!$C$2:$D$5,2,0)</f>
        <v>F-101</v>
      </c>
      <c r="H1862" s="12" t="s">
        <v>71</v>
      </c>
      <c r="I1862" s="12" t="s">
        <v>1287</v>
      </c>
      <c r="J1862" s="12">
        <v>2</v>
      </c>
      <c r="K1862" s="12">
        <v>0.2</v>
      </c>
      <c r="L1862" s="13">
        <v>-28.976400000000012</v>
      </c>
      <c r="M1862" s="12">
        <f>Table1[[#This Row],[Sales]]*Table1[[#This Row],[Discount]]</f>
        <v>51.513599999999997</v>
      </c>
      <c r="N1862" s="12">
        <v>257.56799999999998</v>
      </c>
      <c r="O1862" s="12">
        <f>Table1[[#This Row],[Quantity]]*$N$1</f>
        <v>300</v>
      </c>
      <c r="P1862" s="12" t="str" cm="1">
        <f t="array" ref="P1862">_xlfn.IFS(Table1[[#This Row],[New_Sales]]&gt;=2000,"A",Table1[[#This Row],[New_Sales]]&gt;=1000,"B",Table1[[#This Row],[New_Sales]]&gt;=500,"C",Table1[[#This Row],[New_Sales]]&gt;=100,"D",Table1[[#This Row],[New_Sales]]&lt;100,"E")</f>
        <v>D</v>
      </c>
    </row>
    <row r="1863" spans="1:16">
      <c r="A1863" s="12">
        <v>1862</v>
      </c>
      <c r="B1863" s="12" t="s">
        <v>134</v>
      </c>
      <c r="C1863" s="12" t="s">
        <v>67</v>
      </c>
      <c r="D1863" s="12" t="s">
        <v>158</v>
      </c>
      <c r="E1863" s="12" t="s">
        <v>120</v>
      </c>
      <c r="F1863" s="12" t="s">
        <v>90</v>
      </c>
      <c r="G1863" s="12" t="str">
        <f>VLOOKUP(Table1[[#This Row],[Category]],Code!$C$2:$D$5,2,0)</f>
        <v>T-103</v>
      </c>
      <c r="H1863" s="12" t="s">
        <v>91</v>
      </c>
      <c r="I1863" s="12" t="s">
        <v>297</v>
      </c>
      <c r="J1863" s="12">
        <v>4</v>
      </c>
      <c r="K1863" s="12">
        <v>0</v>
      </c>
      <c r="L1863" s="13">
        <v>33.588800000000006</v>
      </c>
      <c r="M1863" s="12">
        <f>Table1[[#This Row],[Sales]]*Table1[[#This Row],[Discount]]</f>
        <v>0</v>
      </c>
      <c r="N1863" s="12">
        <v>119.96</v>
      </c>
      <c r="O1863" s="12">
        <f>Table1[[#This Row],[Quantity]]*$N$1</f>
        <v>600</v>
      </c>
      <c r="P1863" s="12" t="str" cm="1">
        <f t="array" ref="P1863">_xlfn.IFS(Table1[[#This Row],[New_Sales]]&gt;=2000,"A",Table1[[#This Row],[New_Sales]]&gt;=1000,"B",Table1[[#This Row],[New_Sales]]&gt;=500,"C",Table1[[#This Row],[New_Sales]]&gt;=100,"D",Table1[[#This Row],[New_Sales]]&lt;100,"E")</f>
        <v>C</v>
      </c>
    </row>
    <row r="1864" spans="1:16">
      <c r="A1864" s="12">
        <v>1863</v>
      </c>
      <c r="B1864" s="12" t="s">
        <v>454</v>
      </c>
      <c r="C1864" s="12" t="s">
        <v>67</v>
      </c>
      <c r="D1864" s="12" t="s">
        <v>105</v>
      </c>
      <c r="E1864" s="12" t="s">
        <v>106</v>
      </c>
      <c r="F1864" s="12" t="s">
        <v>77</v>
      </c>
      <c r="G1864" s="12" t="str">
        <f>VLOOKUP(Table1[[#This Row],[Category]],Code!$C$2:$D$5,2,0)</f>
        <v>O-102</v>
      </c>
      <c r="H1864" s="12" t="s">
        <v>84</v>
      </c>
      <c r="I1864" s="12" t="s">
        <v>302</v>
      </c>
      <c r="J1864" s="12">
        <v>4</v>
      </c>
      <c r="K1864" s="12">
        <v>0.2</v>
      </c>
      <c r="L1864" s="13">
        <v>4.9632000000000005</v>
      </c>
      <c r="M1864" s="12">
        <f>Table1[[#This Row],[Sales]]*Table1[[#This Row],[Discount]]</f>
        <v>9.926400000000001</v>
      </c>
      <c r="N1864" s="12">
        <v>49.632000000000005</v>
      </c>
      <c r="O1864" s="12">
        <f>Table1[[#This Row],[Quantity]]*$N$1</f>
        <v>600</v>
      </c>
      <c r="P1864" s="12" t="str" cm="1">
        <f t="array" ref="P1864">_xlfn.IFS(Table1[[#This Row],[New_Sales]]&gt;=2000,"A",Table1[[#This Row],[New_Sales]]&gt;=1000,"B",Table1[[#This Row],[New_Sales]]&gt;=500,"C",Table1[[#This Row],[New_Sales]]&gt;=100,"D",Table1[[#This Row],[New_Sales]]&lt;100,"E")</f>
        <v>C</v>
      </c>
    </row>
    <row r="1865" spans="1:16">
      <c r="A1865" s="12">
        <v>1864</v>
      </c>
      <c r="B1865" s="12" t="s">
        <v>80</v>
      </c>
      <c r="C1865" s="12" t="s">
        <v>74</v>
      </c>
      <c r="D1865" s="12" t="s">
        <v>214</v>
      </c>
      <c r="E1865" s="12" t="s">
        <v>76</v>
      </c>
      <c r="F1865" s="12" t="s">
        <v>70</v>
      </c>
      <c r="G1865" s="12" t="str">
        <f>VLOOKUP(Table1[[#This Row],[Category]],Code!$C$2:$D$5,2,0)</f>
        <v>F-101</v>
      </c>
      <c r="H1865" s="12" t="s">
        <v>82</v>
      </c>
      <c r="I1865" s="12" t="s">
        <v>435</v>
      </c>
      <c r="J1865" s="12">
        <v>5</v>
      </c>
      <c r="K1865" s="12">
        <v>0.5</v>
      </c>
      <c r="L1865" s="13">
        <v>-465.5680000000001</v>
      </c>
      <c r="M1865" s="12">
        <f>Table1[[#This Row],[Sales]]*Table1[[#This Row],[Discount]]</f>
        <v>363.72500000000002</v>
      </c>
      <c r="N1865" s="12">
        <v>727.45</v>
      </c>
      <c r="O1865" s="12">
        <f>Table1[[#This Row],[Quantity]]*$N$1</f>
        <v>750</v>
      </c>
      <c r="P1865" s="12" t="str" cm="1">
        <f t="array" ref="P1865">_xlfn.IFS(Table1[[#This Row],[New_Sales]]&gt;=2000,"A",Table1[[#This Row],[New_Sales]]&gt;=1000,"B",Table1[[#This Row],[New_Sales]]&gt;=500,"C",Table1[[#This Row],[New_Sales]]&gt;=100,"D",Table1[[#This Row],[New_Sales]]&lt;100,"E")</f>
        <v>C</v>
      </c>
    </row>
    <row r="1866" spans="1:16">
      <c r="A1866" s="12">
        <v>1865</v>
      </c>
      <c r="B1866" s="12" t="s">
        <v>80</v>
      </c>
      <c r="C1866" s="12" t="s">
        <v>74</v>
      </c>
      <c r="D1866" s="12" t="s">
        <v>214</v>
      </c>
      <c r="E1866" s="12" t="s">
        <v>76</v>
      </c>
      <c r="F1866" s="12" t="s">
        <v>70</v>
      </c>
      <c r="G1866" s="12" t="str">
        <f>VLOOKUP(Table1[[#This Row],[Category]],Code!$C$2:$D$5,2,0)</f>
        <v>F-101</v>
      </c>
      <c r="H1866" s="12" t="s">
        <v>86</v>
      </c>
      <c r="I1866" s="12" t="s">
        <v>1288</v>
      </c>
      <c r="J1866" s="12">
        <v>3</v>
      </c>
      <c r="K1866" s="12">
        <v>0.2</v>
      </c>
      <c r="L1866" s="13">
        <v>4.3679999999999986</v>
      </c>
      <c r="M1866" s="12">
        <f>Table1[[#This Row],[Sales]]*Table1[[#This Row],[Discount]]</f>
        <v>4.9920000000000009</v>
      </c>
      <c r="N1866" s="12">
        <v>24.96</v>
      </c>
      <c r="O1866" s="12">
        <f>Table1[[#This Row],[Quantity]]*$N$1</f>
        <v>450</v>
      </c>
      <c r="P1866" s="12" t="str" cm="1">
        <f t="array" ref="P1866">_xlfn.IFS(Table1[[#This Row],[New_Sales]]&gt;=2000,"A",Table1[[#This Row],[New_Sales]]&gt;=1000,"B",Table1[[#This Row],[New_Sales]]&gt;=500,"C",Table1[[#This Row],[New_Sales]]&gt;=100,"D",Table1[[#This Row],[New_Sales]]&lt;100,"E")</f>
        <v>D</v>
      </c>
    </row>
    <row r="1867" spans="1:16">
      <c r="A1867" s="12">
        <v>1866</v>
      </c>
      <c r="B1867" s="12" t="s">
        <v>454</v>
      </c>
      <c r="C1867" s="12" t="s">
        <v>74</v>
      </c>
      <c r="D1867" s="12" t="s">
        <v>226</v>
      </c>
      <c r="E1867" s="12" t="s">
        <v>120</v>
      </c>
      <c r="F1867" s="12" t="s">
        <v>90</v>
      </c>
      <c r="G1867" s="12" t="str">
        <f>VLOOKUP(Table1[[#This Row],[Category]],Code!$C$2:$D$5,2,0)</f>
        <v>T-103</v>
      </c>
      <c r="H1867" s="12" t="s">
        <v>91</v>
      </c>
      <c r="I1867" s="12" t="s">
        <v>1289</v>
      </c>
      <c r="J1867" s="12">
        <v>3</v>
      </c>
      <c r="K1867" s="12">
        <v>0.4</v>
      </c>
      <c r="L1867" s="13">
        <v>-92.695500000000038</v>
      </c>
      <c r="M1867" s="12">
        <f>Table1[[#This Row],[Sales]]*Table1[[#This Row],[Discount]]</f>
        <v>148.31280000000001</v>
      </c>
      <c r="N1867" s="12">
        <v>370.78199999999998</v>
      </c>
      <c r="O1867" s="12">
        <f>Table1[[#This Row],[Quantity]]*$N$1</f>
        <v>450</v>
      </c>
      <c r="P1867" s="12" t="str" cm="1">
        <f t="array" ref="P1867">_xlfn.IFS(Table1[[#This Row],[New_Sales]]&gt;=2000,"A",Table1[[#This Row],[New_Sales]]&gt;=1000,"B",Table1[[#This Row],[New_Sales]]&gt;=500,"C",Table1[[#This Row],[New_Sales]]&gt;=100,"D",Table1[[#This Row],[New_Sales]]&lt;100,"E")</f>
        <v>D</v>
      </c>
    </row>
    <row r="1868" spans="1:16">
      <c r="A1868" s="12">
        <v>1867</v>
      </c>
      <c r="B1868" s="12" t="s">
        <v>134</v>
      </c>
      <c r="C1868" s="12" t="s">
        <v>74</v>
      </c>
      <c r="D1868" s="12" t="s">
        <v>480</v>
      </c>
      <c r="E1868" s="12" t="s">
        <v>76</v>
      </c>
      <c r="F1868" s="12" t="s">
        <v>70</v>
      </c>
      <c r="G1868" s="12" t="str">
        <f>VLOOKUP(Table1[[#This Row],[Category]],Code!$C$2:$D$5,2,0)</f>
        <v>F-101</v>
      </c>
      <c r="H1868" s="12" t="s">
        <v>86</v>
      </c>
      <c r="I1868" s="12" t="s">
        <v>930</v>
      </c>
      <c r="J1868" s="12">
        <v>5</v>
      </c>
      <c r="K1868" s="12">
        <v>0</v>
      </c>
      <c r="L1868" s="13">
        <v>70.72199999999998</v>
      </c>
      <c r="M1868" s="12">
        <f>Table1[[#This Row],[Sales]]*Table1[[#This Row],[Discount]]</f>
        <v>0</v>
      </c>
      <c r="N1868" s="12">
        <v>196.45</v>
      </c>
      <c r="O1868" s="12">
        <f>Table1[[#This Row],[Quantity]]*$N$1</f>
        <v>750</v>
      </c>
      <c r="P1868" s="12" t="str" cm="1">
        <f t="array" ref="P1868">_xlfn.IFS(Table1[[#This Row],[New_Sales]]&gt;=2000,"A",Table1[[#This Row],[New_Sales]]&gt;=1000,"B",Table1[[#This Row],[New_Sales]]&gt;=500,"C",Table1[[#This Row],[New_Sales]]&gt;=100,"D",Table1[[#This Row],[New_Sales]]&lt;100,"E")</f>
        <v>C</v>
      </c>
    </row>
    <row r="1869" spans="1:16">
      <c r="A1869" s="12">
        <v>1868</v>
      </c>
      <c r="B1869" s="12" t="s">
        <v>80</v>
      </c>
      <c r="C1869" s="12" t="s">
        <v>104</v>
      </c>
      <c r="D1869" s="12" t="s">
        <v>119</v>
      </c>
      <c r="E1869" s="12" t="s">
        <v>120</v>
      </c>
      <c r="F1869" s="12" t="s">
        <v>77</v>
      </c>
      <c r="G1869" s="12" t="str">
        <f>VLOOKUP(Table1[[#This Row],[Category]],Code!$C$2:$D$5,2,0)</f>
        <v>O-102</v>
      </c>
      <c r="H1869" s="12" t="s">
        <v>100</v>
      </c>
      <c r="I1869" s="12" t="s">
        <v>1290</v>
      </c>
      <c r="J1869" s="12">
        <v>6</v>
      </c>
      <c r="K1869" s="12">
        <v>0.2</v>
      </c>
      <c r="L1869" s="13">
        <v>10.8864</v>
      </c>
      <c r="M1869" s="12">
        <f>Table1[[#This Row],[Sales]]*Table1[[#This Row],[Discount]]</f>
        <v>6.2208000000000014</v>
      </c>
      <c r="N1869" s="12">
        <v>31.104000000000006</v>
      </c>
      <c r="O1869" s="12">
        <f>Table1[[#This Row],[Quantity]]*$N$1</f>
        <v>900</v>
      </c>
      <c r="P1869" s="12" t="str" cm="1">
        <f t="array" ref="P1869">_xlfn.IFS(Table1[[#This Row],[New_Sales]]&gt;=2000,"A",Table1[[#This Row],[New_Sales]]&gt;=1000,"B",Table1[[#This Row],[New_Sales]]&gt;=500,"C",Table1[[#This Row],[New_Sales]]&gt;=100,"D",Table1[[#This Row],[New_Sales]]&lt;100,"E")</f>
        <v>C</v>
      </c>
    </row>
    <row r="1870" spans="1:16">
      <c r="A1870" s="12">
        <v>1869</v>
      </c>
      <c r="B1870" s="12" t="s">
        <v>80</v>
      </c>
      <c r="C1870" s="12" t="s">
        <v>104</v>
      </c>
      <c r="D1870" s="12" t="s">
        <v>119</v>
      </c>
      <c r="E1870" s="12" t="s">
        <v>120</v>
      </c>
      <c r="F1870" s="12" t="s">
        <v>77</v>
      </c>
      <c r="G1870" s="12" t="str">
        <f>VLOOKUP(Table1[[#This Row],[Category]],Code!$C$2:$D$5,2,0)</f>
        <v>O-102</v>
      </c>
      <c r="H1870" s="12" t="s">
        <v>84</v>
      </c>
      <c r="I1870" s="12" t="s">
        <v>1291</v>
      </c>
      <c r="J1870" s="12">
        <v>2</v>
      </c>
      <c r="K1870" s="12">
        <v>0.2</v>
      </c>
      <c r="L1870" s="13">
        <v>-17.607599999999998</v>
      </c>
      <c r="M1870" s="12">
        <f>Table1[[#This Row],[Sales]]*Table1[[#This Row],[Discount]]</f>
        <v>15.651200000000001</v>
      </c>
      <c r="N1870" s="12">
        <v>78.256</v>
      </c>
      <c r="O1870" s="12">
        <f>Table1[[#This Row],[Quantity]]*$N$1</f>
        <v>300</v>
      </c>
      <c r="P1870" s="12" t="str" cm="1">
        <f t="array" ref="P1870">_xlfn.IFS(Table1[[#This Row],[New_Sales]]&gt;=2000,"A",Table1[[#This Row],[New_Sales]]&gt;=1000,"B",Table1[[#This Row],[New_Sales]]&gt;=500,"C",Table1[[#This Row],[New_Sales]]&gt;=100,"D",Table1[[#This Row],[New_Sales]]&lt;100,"E")</f>
        <v>D</v>
      </c>
    </row>
    <row r="1871" spans="1:16">
      <c r="A1871" s="12">
        <v>1870</v>
      </c>
      <c r="B1871" s="12" t="s">
        <v>66</v>
      </c>
      <c r="C1871" s="12" t="s">
        <v>67</v>
      </c>
      <c r="D1871" s="12" t="s">
        <v>102</v>
      </c>
      <c r="E1871" s="12" t="s">
        <v>76</v>
      </c>
      <c r="F1871" s="12" t="s">
        <v>77</v>
      </c>
      <c r="G1871" s="12" t="str">
        <f>VLOOKUP(Table1[[#This Row],[Category]],Code!$C$2:$D$5,2,0)</f>
        <v>O-102</v>
      </c>
      <c r="H1871" s="12" t="s">
        <v>100</v>
      </c>
      <c r="I1871" s="12" t="s">
        <v>847</v>
      </c>
      <c r="J1871" s="12">
        <v>1</v>
      </c>
      <c r="K1871" s="12">
        <v>0</v>
      </c>
      <c r="L1871" s="13">
        <v>3.1104000000000003</v>
      </c>
      <c r="M1871" s="12">
        <f>Table1[[#This Row],[Sales]]*Table1[[#This Row],[Discount]]</f>
        <v>0</v>
      </c>
      <c r="N1871" s="12">
        <v>6.48</v>
      </c>
      <c r="O1871" s="12">
        <f>Table1[[#This Row],[Quantity]]*$N$1</f>
        <v>150</v>
      </c>
      <c r="P1871" s="12" t="str" cm="1">
        <f t="array" ref="P1871">_xlfn.IFS(Table1[[#This Row],[New_Sales]]&gt;=2000,"A",Table1[[#This Row],[New_Sales]]&gt;=1000,"B",Table1[[#This Row],[New_Sales]]&gt;=500,"C",Table1[[#This Row],[New_Sales]]&gt;=100,"D",Table1[[#This Row],[New_Sales]]&lt;100,"E")</f>
        <v>D</v>
      </c>
    </row>
    <row r="1872" spans="1:16">
      <c r="A1872" s="12">
        <v>1871</v>
      </c>
      <c r="B1872" s="12" t="s">
        <v>80</v>
      </c>
      <c r="C1872" s="12" t="s">
        <v>74</v>
      </c>
      <c r="D1872" s="12" t="s">
        <v>75</v>
      </c>
      <c r="E1872" s="12" t="s">
        <v>76</v>
      </c>
      <c r="F1872" s="12" t="s">
        <v>77</v>
      </c>
      <c r="G1872" s="12" t="str">
        <f>VLOOKUP(Table1[[#This Row],[Category]],Code!$C$2:$D$5,2,0)</f>
        <v>O-102</v>
      </c>
      <c r="H1872" s="12" t="s">
        <v>88</v>
      </c>
      <c r="I1872" s="12" t="s">
        <v>1292</v>
      </c>
      <c r="J1872" s="12">
        <v>5</v>
      </c>
      <c r="K1872" s="12">
        <v>0</v>
      </c>
      <c r="L1872" s="13">
        <v>25.792000000000002</v>
      </c>
      <c r="M1872" s="12">
        <f>Table1[[#This Row],[Sales]]*Table1[[#This Row],[Discount]]</f>
        <v>0</v>
      </c>
      <c r="N1872" s="12">
        <v>99.2</v>
      </c>
      <c r="O1872" s="12">
        <f>Table1[[#This Row],[Quantity]]*$N$1</f>
        <v>750</v>
      </c>
      <c r="P1872" s="12" t="str" cm="1">
        <f t="array" ref="P1872">_xlfn.IFS(Table1[[#This Row],[New_Sales]]&gt;=2000,"A",Table1[[#This Row],[New_Sales]]&gt;=1000,"B",Table1[[#This Row],[New_Sales]]&gt;=500,"C",Table1[[#This Row],[New_Sales]]&gt;=100,"D",Table1[[#This Row],[New_Sales]]&lt;100,"E")</f>
        <v>C</v>
      </c>
    </row>
    <row r="1873" spans="1:16">
      <c r="A1873" s="12">
        <v>1872</v>
      </c>
      <c r="B1873" s="12" t="s">
        <v>80</v>
      </c>
      <c r="C1873" s="12" t="s">
        <v>74</v>
      </c>
      <c r="D1873" s="12" t="s">
        <v>75</v>
      </c>
      <c r="E1873" s="12" t="s">
        <v>76</v>
      </c>
      <c r="F1873" s="12" t="s">
        <v>70</v>
      </c>
      <c r="G1873" s="12" t="str">
        <f>VLOOKUP(Table1[[#This Row],[Category]],Code!$C$2:$D$5,2,0)</f>
        <v>F-101</v>
      </c>
      <c r="H1873" s="12" t="s">
        <v>72</v>
      </c>
      <c r="I1873" s="12" t="s">
        <v>578</v>
      </c>
      <c r="J1873" s="12">
        <v>2</v>
      </c>
      <c r="K1873" s="12">
        <v>0.2</v>
      </c>
      <c r="L1873" s="13">
        <v>50.097999999999985</v>
      </c>
      <c r="M1873" s="12">
        <f>Table1[[#This Row],[Sales]]*Table1[[#This Row],[Discount]]</f>
        <v>160.31360000000004</v>
      </c>
      <c r="N1873" s="12">
        <v>801.5680000000001</v>
      </c>
      <c r="O1873" s="12">
        <f>Table1[[#This Row],[Quantity]]*$N$1</f>
        <v>300</v>
      </c>
      <c r="P1873" s="12" t="str" cm="1">
        <f t="array" ref="P1873">_xlfn.IFS(Table1[[#This Row],[New_Sales]]&gt;=2000,"A",Table1[[#This Row],[New_Sales]]&gt;=1000,"B",Table1[[#This Row],[New_Sales]]&gt;=500,"C",Table1[[#This Row],[New_Sales]]&gt;=100,"D",Table1[[#This Row],[New_Sales]]&lt;100,"E")</f>
        <v>D</v>
      </c>
    </row>
    <row r="1874" spans="1:16">
      <c r="A1874" s="12">
        <v>1873</v>
      </c>
      <c r="B1874" s="12" t="s">
        <v>80</v>
      </c>
      <c r="C1874" s="12" t="s">
        <v>74</v>
      </c>
      <c r="D1874" s="12" t="s">
        <v>75</v>
      </c>
      <c r="E1874" s="12" t="s">
        <v>76</v>
      </c>
      <c r="F1874" s="12" t="s">
        <v>70</v>
      </c>
      <c r="G1874" s="12" t="str">
        <f>VLOOKUP(Table1[[#This Row],[Category]],Code!$C$2:$D$5,2,0)</f>
        <v>F-101</v>
      </c>
      <c r="H1874" s="12" t="s">
        <v>82</v>
      </c>
      <c r="I1874" s="12" t="s">
        <v>1293</v>
      </c>
      <c r="J1874" s="12">
        <v>1</v>
      </c>
      <c r="K1874" s="12">
        <v>0.2</v>
      </c>
      <c r="L1874" s="13">
        <v>27.284800000000004</v>
      </c>
      <c r="M1874" s="12">
        <f>Table1[[#This Row],[Sales]]*Table1[[#This Row],[Discount]]</f>
        <v>54.569600000000008</v>
      </c>
      <c r="N1874" s="12">
        <v>272.84800000000001</v>
      </c>
      <c r="O1874" s="12">
        <f>Table1[[#This Row],[Quantity]]*$N$1</f>
        <v>150</v>
      </c>
      <c r="P1874" s="12" t="str" cm="1">
        <f t="array" ref="P1874">_xlfn.IFS(Table1[[#This Row],[New_Sales]]&gt;=2000,"A",Table1[[#This Row],[New_Sales]]&gt;=1000,"B",Table1[[#This Row],[New_Sales]]&gt;=500,"C",Table1[[#This Row],[New_Sales]]&gt;=100,"D",Table1[[#This Row],[New_Sales]]&lt;100,"E")</f>
        <v>D</v>
      </c>
    </row>
    <row r="1875" spans="1:16">
      <c r="A1875" s="12">
        <v>1874</v>
      </c>
      <c r="B1875" s="12" t="s">
        <v>80</v>
      </c>
      <c r="C1875" s="12" t="s">
        <v>67</v>
      </c>
      <c r="D1875" s="12" t="s">
        <v>102</v>
      </c>
      <c r="E1875" s="12" t="s">
        <v>76</v>
      </c>
      <c r="F1875" s="12" t="s">
        <v>70</v>
      </c>
      <c r="G1875" s="12" t="str">
        <f>VLOOKUP(Table1[[#This Row],[Category]],Code!$C$2:$D$5,2,0)</f>
        <v>F-101</v>
      </c>
      <c r="H1875" s="12" t="s">
        <v>82</v>
      </c>
      <c r="I1875" s="12" t="s">
        <v>1294</v>
      </c>
      <c r="J1875" s="12">
        <v>1</v>
      </c>
      <c r="K1875" s="12">
        <v>0</v>
      </c>
      <c r="L1875" s="13">
        <v>20.584199999999996</v>
      </c>
      <c r="M1875" s="12">
        <f>Table1[[#This Row],[Sales]]*Table1[[#This Row],[Discount]]</f>
        <v>0</v>
      </c>
      <c r="N1875" s="12">
        <v>70.98</v>
      </c>
      <c r="O1875" s="12">
        <f>Table1[[#This Row],[Quantity]]*$N$1</f>
        <v>150</v>
      </c>
      <c r="P1875" s="12" t="str" cm="1">
        <f t="array" ref="P1875">_xlfn.IFS(Table1[[#This Row],[New_Sales]]&gt;=2000,"A",Table1[[#This Row],[New_Sales]]&gt;=1000,"B",Table1[[#This Row],[New_Sales]]&gt;=500,"C",Table1[[#This Row],[New_Sales]]&gt;=100,"D",Table1[[#This Row],[New_Sales]]&lt;100,"E")</f>
        <v>D</v>
      </c>
    </row>
    <row r="1876" spans="1:16">
      <c r="A1876" s="12">
        <v>1875</v>
      </c>
      <c r="B1876" s="12" t="s">
        <v>80</v>
      </c>
      <c r="C1876" s="12" t="s">
        <v>104</v>
      </c>
      <c r="D1876" s="12" t="s">
        <v>226</v>
      </c>
      <c r="E1876" s="12" t="s">
        <v>120</v>
      </c>
      <c r="F1876" s="12" t="s">
        <v>77</v>
      </c>
      <c r="G1876" s="12" t="str">
        <f>VLOOKUP(Table1[[#This Row],[Category]],Code!$C$2:$D$5,2,0)</f>
        <v>O-102</v>
      </c>
      <c r="H1876" s="12" t="s">
        <v>100</v>
      </c>
      <c r="I1876" s="12" t="s">
        <v>133</v>
      </c>
      <c r="J1876" s="12">
        <v>2</v>
      </c>
      <c r="K1876" s="12">
        <v>0.2</v>
      </c>
      <c r="L1876" s="13">
        <v>5.8812000000000006</v>
      </c>
      <c r="M1876" s="12">
        <f>Table1[[#This Row],[Sales]]*Table1[[#This Row],[Discount]]</f>
        <v>3.2448000000000001</v>
      </c>
      <c r="N1876" s="12">
        <v>16.224</v>
      </c>
      <c r="O1876" s="12">
        <f>Table1[[#This Row],[Quantity]]*$N$1</f>
        <v>300</v>
      </c>
      <c r="P1876" s="12" t="str" cm="1">
        <f t="array" ref="P1876">_xlfn.IFS(Table1[[#This Row],[New_Sales]]&gt;=2000,"A",Table1[[#This Row],[New_Sales]]&gt;=1000,"B",Table1[[#This Row],[New_Sales]]&gt;=500,"C",Table1[[#This Row],[New_Sales]]&gt;=100,"D",Table1[[#This Row],[New_Sales]]&lt;100,"E")</f>
        <v>D</v>
      </c>
    </row>
    <row r="1877" spans="1:16">
      <c r="A1877" s="12">
        <v>1876</v>
      </c>
      <c r="B1877" s="12" t="s">
        <v>80</v>
      </c>
      <c r="C1877" s="12" t="s">
        <v>67</v>
      </c>
      <c r="D1877" s="12" t="s">
        <v>158</v>
      </c>
      <c r="E1877" s="12" t="s">
        <v>120</v>
      </c>
      <c r="F1877" s="12" t="s">
        <v>70</v>
      </c>
      <c r="G1877" s="12" t="str">
        <f>VLOOKUP(Table1[[#This Row],[Category]],Code!$C$2:$D$5,2,0)</f>
        <v>F-101</v>
      </c>
      <c r="H1877" s="12" t="s">
        <v>71</v>
      </c>
      <c r="I1877" s="12" t="s">
        <v>721</v>
      </c>
      <c r="J1877" s="12">
        <v>1</v>
      </c>
      <c r="K1877" s="12">
        <v>0.2</v>
      </c>
      <c r="L1877" s="13">
        <v>-22.098000000000013</v>
      </c>
      <c r="M1877" s="12">
        <f>Table1[[#This Row],[Sales]]*Table1[[#This Row],[Discount]]</f>
        <v>35.3568</v>
      </c>
      <c r="N1877" s="12">
        <v>176.78399999999999</v>
      </c>
      <c r="O1877" s="12">
        <f>Table1[[#This Row],[Quantity]]*$N$1</f>
        <v>150</v>
      </c>
      <c r="P1877" s="12" t="str" cm="1">
        <f t="array" ref="P1877">_xlfn.IFS(Table1[[#This Row],[New_Sales]]&gt;=2000,"A",Table1[[#This Row],[New_Sales]]&gt;=1000,"B",Table1[[#This Row],[New_Sales]]&gt;=500,"C",Table1[[#This Row],[New_Sales]]&gt;=100,"D",Table1[[#This Row],[New_Sales]]&lt;100,"E")</f>
        <v>D</v>
      </c>
    </row>
    <row r="1878" spans="1:16">
      <c r="A1878" s="12">
        <v>1877</v>
      </c>
      <c r="B1878" s="12" t="s">
        <v>80</v>
      </c>
      <c r="C1878" s="12" t="s">
        <v>67</v>
      </c>
      <c r="D1878" s="12" t="s">
        <v>105</v>
      </c>
      <c r="E1878" s="12" t="s">
        <v>106</v>
      </c>
      <c r="F1878" s="12" t="s">
        <v>90</v>
      </c>
      <c r="G1878" s="12" t="str">
        <f>VLOOKUP(Table1[[#This Row],[Category]],Code!$C$2:$D$5,2,0)</f>
        <v>T-103</v>
      </c>
      <c r="H1878" s="12" t="s">
        <v>91</v>
      </c>
      <c r="I1878" s="12" t="s">
        <v>604</v>
      </c>
      <c r="J1878" s="12">
        <v>3</v>
      </c>
      <c r="K1878" s="12">
        <v>0.2</v>
      </c>
      <c r="L1878" s="13">
        <v>47.037600000000026</v>
      </c>
      <c r="M1878" s="12">
        <f>Table1[[#This Row],[Sales]]*Table1[[#This Row],[Discount]]</f>
        <v>94.075200000000024</v>
      </c>
      <c r="N1878" s="12">
        <v>470.37600000000009</v>
      </c>
      <c r="O1878" s="12">
        <f>Table1[[#This Row],[Quantity]]*$N$1</f>
        <v>450</v>
      </c>
      <c r="P1878" s="12" t="str" cm="1">
        <f t="array" ref="P1878">_xlfn.IFS(Table1[[#This Row],[New_Sales]]&gt;=2000,"A",Table1[[#This Row],[New_Sales]]&gt;=1000,"B",Table1[[#This Row],[New_Sales]]&gt;=500,"C",Table1[[#This Row],[New_Sales]]&gt;=100,"D",Table1[[#This Row],[New_Sales]]&lt;100,"E")</f>
        <v>D</v>
      </c>
    </row>
    <row r="1879" spans="1:16">
      <c r="A1879" s="12">
        <v>1878</v>
      </c>
      <c r="B1879" s="12" t="s">
        <v>80</v>
      </c>
      <c r="C1879" s="12" t="s">
        <v>67</v>
      </c>
      <c r="D1879" s="12" t="s">
        <v>75</v>
      </c>
      <c r="E1879" s="12" t="s">
        <v>76</v>
      </c>
      <c r="F1879" s="12" t="s">
        <v>70</v>
      </c>
      <c r="G1879" s="12" t="str">
        <f>VLOOKUP(Table1[[#This Row],[Category]],Code!$C$2:$D$5,2,0)</f>
        <v>F-101</v>
      </c>
      <c r="H1879" s="12" t="s">
        <v>72</v>
      </c>
      <c r="I1879" s="12" t="s">
        <v>946</v>
      </c>
      <c r="J1879" s="12">
        <v>4</v>
      </c>
      <c r="K1879" s="12">
        <v>0.2</v>
      </c>
      <c r="L1879" s="13">
        <v>-44.276400000000024</v>
      </c>
      <c r="M1879" s="12">
        <f>Table1[[#This Row],[Sales]]*Table1[[#This Row],[Discount]]</f>
        <v>78.7136</v>
      </c>
      <c r="N1879" s="12">
        <v>393.56799999999998</v>
      </c>
      <c r="O1879" s="12">
        <f>Table1[[#This Row],[Quantity]]*$N$1</f>
        <v>600</v>
      </c>
      <c r="P1879" s="12" t="str" cm="1">
        <f t="array" ref="P1879">_xlfn.IFS(Table1[[#This Row],[New_Sales]]&gt;=2000,"A",Table1[[#This Row],[New_Sales]]&gt;=1000,"B",Table1[[#This Row],[New_Sales]]&gt;=500,"C",Table1[[#This Row],[New_Sales]]&gt;=100,"D",Table1[[#This Row],[New_Sales]]&lt;100,"E")</f>
        <v>C</v>
      </c>
    </row>
    <row r="1880" spans="1:16">
      <c r="A1880" s="12">
        <v>1879</v>
      </c>
      <c r="B1880" s="12" t="s">
        <v>80</v>
      </c>
      <c r="C1880" s="12" t="s">
        <v>67</v>
      </c>
      <c r="D1880" s="12" t="s">
        <v>75</v>
      </c>
      <c r="E1880" s="12" t="s">
        <v>76</v>
      </c>
      <c r="F1880" s="12" t="s">
        <v>90</v>
      </c>
      <c r="G1880" s="12" t="str">
        <f>VLOOKUP(Table1[[#This Row],[Category]],Code!$C$2:$D$5,2,0)</f>
        <v>T-103</v>
      </c>
      <c r="H1880" s="12" t="s">
        <v>91</v>
      </c>
      <c r="I1880" s="12" t="s">
        <v>328</v>
      </c>
      <c r="J1880" s="12">
        <v>3</v>
      </c>
      <c r="K1880" s="12">
        <v>0.2</v>
      </c>
      <c r="L1880" s="13">
        <v>22.678200000000018</v>
      </c>
      <c r="M1880" s="12">
        <f>Table1[[#This Row],[Sales]]*Table1[[#This Row],[Discount]]</f>
        <v>60.475200000000001</v>
      </c>
      <c r="N1880" s="12">
        <v>302.37599999999998</v>
      </c>
      <c r="O1880" s="12">
        <f>Table1[[#This Row],[Quantity]]*$N$1</f>
        <v>450</v>
      </c>
      <c r="P1880" s="12" t="str" cm="1">
        <f t="array" ref="P1880">_xlfn.IFS(Table1[[#This Row],[New_Sales]]&gt;=2000,"A",Table1[[#This Row],[New_Sales]]&gt;=1000,"B",Table1[[#This Row],[New_Sales]]&gt;=500,"C",Table1[[#This Row],[New_Sales]]&gt;=100,"D",Table1[[#This Row],[New_Sales]]&lt;100,"E")</f>
        <v>D</v>
      </c>
    </row>
    <row r="1881" spans="1:16">
      <c r="A1881" s="12">
        <v>1880</v>
      </c>
      <c r="B1881" s="12" t="s">
        <v>80</v>
      </c>
      <c r="C1881" s="12" t="s">
        <v>74</v>
      </c>
      <c r="D1881" s="12" t="s">
        <v>81</v>
      </c>
      <c r="E1881" s="12" t="s">
        <v>69</v>
      </c>
      <c r="F1881" s="12" t="s">
        <v>77</v>
      </c>
      <c r="G1881" s="12" t="str">
        <f>VLOOKUP(Table1[[#This Row],[Category]],Code!$C$2:$D$5,2,0)</f>
        <v>O-102</v>
      </c>
      <c r="H1881" s="12" t="s">
        <v>93</v>
      </c>
      <c r="I1881" s="12" t="s">
        <v>1116</v>
      </c>
      <c r="J1881" s="12">
        <v>9</v>
      </c>
      <c r="K1881" s="12">
        <v>0.7</v>
      </c>
      <c r="L1881" s="13">
        <v>-48.119399999999985</v>
      </c>
      <c r="M1881" s="12">
        <f>Table1[[#This Row],[Sales]]*Table1[[#This Row],[Discount]]</f>
        <v>48.119400000000013</v>
      </c>
      <c r="N1881" s="12">
        <v>68.742000000000019</v>
      </c>
      <c r="O1881" s="12">
        <f>Table1[[#This Row],[Quantity]]*$N$1</f>
        <v>1350</v>
      </c>
      <c r="P1881" s="12" t="str" cm="1">
        <f t="array" ref="P1881">_xlfn.IFS(Table1[[#This Row],[New_Sales]]&gt;=2000,"A",Table1[[#This Row],[New_Sales]]&gt;=1000,"B",Table1[[#This Row],[New_Sales]]&gt;=500,"C",Table1[[#This Row],[New_Sales]]&gt;=100,"D",Table1[[#This Row],[New_Sales]]&lt;100,"E")</f>
        <v>B</v>
      </c>
    </row>
    <row r="1882" spans="1:16">
      <c r="A1882" s="12">
        <v>1881</v>
      </c>
      <c r="B1882" s="12" t="s">
        <v>454</v>
      </c>
      <c r="C1882" s="12" t="s">
        <v>67</v>
      </c>
      <c r="D1882" s="12" t="s">
        <v>158</v>
      </c>
      <c r="E1882" s="12" t="s">
        <v>120</v>
      </c>
      <c r="F1882" s="12" t="s">
        <v>77</v>
      </c>
      <c r="G1882" s="12" t="str">
        <f>VLOOKUP(Table1[[#This Row],[Category]],Code!$C$2:$D$5,2,0)</f>
        <v>O-102</v>
      </c>
      <c r="H1882" s="12" t="s">
        <v>128</v>
      </c>
      <c r="I1882" s="12" t="s">
        <v>274</v>
      </c>
      <c r="J1882" s="12">
        <v>3</v>
      </c>
      <c r="K1882" s="12">
        <v>0</v>
      </c>
      <c r="L1882" s="13">
        <v>14.669999999999998</v>
      </c>
      <c r="M1882" s="12">
        <f>Table1[[#This Row],[Sales]]*Table1[[#This Row],[Discount]]</f>
        <v>0</v>
      </c>
      <c r="N1882" s="12">
        <v>29.339999999999996</v>
      </c>
      <c r="O1882" s="12">
        <f>Table1[[#This Row],[Quantity]]*$N$1</f>
        <v>450</v>
      </c>
      <c r="P1882" s="12" t="str" cm="1">
        <f t="array" ref="P1882">_xlfn.IFS(Table1[[#This Row],[New_Sales]]&gt;=2000,"A",Table1[[#This Row],[New_Sales]]&gt;=1000,"B",Table1[[#This Row],[New_Sales]]&gt;=500,"C",Table1[[#This Row],[New_Sales]]&gt;=100,"D",Table1[[#This Row],[New_Sales]]&lt;100,"E")</f>
        <v>D</v>
      </c>
    </row>
    <row r="1883" spans="1:16">
      <c r="A1883" s="12">
        <v>1882</v>
      </c>
      <c r="B1883" s="12" t="s">
        <v>454</v>
      </c>
      <c r="C1883" s="12" t="s">
        <v>67</v>
      </c>
      <c r="D1883" s="12" t="s">
        <v>158</v>
      </c>
      <c r="E1883" s="12" t="s">
        <v>120</v>
      </c>
      <c r="F1883" s="12" t="s">
        <v>70</v>
      </c>
      <c r="G1883" s="12" t="str">
        <f>VLOOKUP(Table1[[#This Row],[Category]],Code!$C$2:$D$5,2,0)</f>
        <v>F-101</v>
      </c>
      <c r="H1883" s="12" t="s">
        <v>72</v>
      </c>
      <c r="I1883" s="12" t="s">
        <v>172</v>
      </c>
      <c r="J1883" s="12">
        <v>7</v>
      </c>
      <c r="K1883" s="12">
        <v>0.1</v>
      </c>
      <c r="L1883" s="13">
        <v>63.934499999999971</v>
      </c>
      <c r="M1883" s="12">
        <f>Table1[[#This Row],[Sales]]*Table1[[#This Row],[Discount]]</f>
        <v>38.360700000000001</v>
      </c>
      <c r="N1883" s="12">
        <v>383.60700000000003</v>
      </c>
      <c r="O1883" s="12">
        <f>Table1[[#This Row],[Quantity]]*$N$1</f>
        <v>1050</v>
      </c>
      <c r="P1883" s="12" t="str" cm="1">
        <f t="array" ref="P1883">_xlfn.IFS(Table1[[#This Row],[New_Sales]]&gt;=2000,"A",Table1[[#This Row],[New_Sales]]&gt;=1000,"B",Table1[[#This Row],[New_Sales]]&gt;=500,"C",Table1[[#This Row],[New_Sales]]&gt;=100,"D",Table1[[#This Row],[New_Sales]]&lt;100,"E")</f>
        <v>B</v>
      </c>
    </row>
    <row r="1884" spans="1:16">
      <c r="A1884" s="12">
        <v>1883</v>
      </c>
      <c r="B1884" s="12" t="s">
        <v>454</v>
      </c>
      <c r="C1884" s="12" t="s">
        <v>67</v>
      </c>
      <c r="D1884" s="12" t="s">
        <v>158</v>
      </c>
      <c r="E1884" s="12" t="s">
        <v>120</v>
      </c>
      <c r="F1884" s="12" t="s">
        <v>77</v>
      </c>
      <c r="G1884" s="12" t="str">
        <f>VLOOKUP(Table1[[#This Row],[Category]],Code!$C$2:$D$5,2,0)</f>
        <v>O-102</v>
      </c>
      <c r="H1884" s="12" t="s">
        <v>84</v>
      </c>
      <c r="I1884" s="12" t="s">
        <v>558</v>
      </c>
      <c r="J1884" s="12">
        <v>4</v>
      </c>
      <c r="K1884" s="12">
        <v>0</v>
      </c>
      <c r="L1884" s="13">
        <v>67.608000000000004</v>
      </c>
      <c r="M1884" s="12">
        <f>Table1[[#This Row],[Sales]]*Table1[[#This Row],[Discount]]</f>
        <v>0</v>
      </c>
      <c r="N1884" s="12">
        <v>563.4</v>
      </c>
      <c r="O1884" s="12">
        <f>Table1[[#This Row],[Quantity]]*$N$1</f>
        <v>600</v>
      </c>
      <c r="P1884" s="12" t="str" cm="1">
        <f t="array" ref="P1884">_xlfn.IFS(Table1[[#This Row],[New_Sales]]&gt;=2000,"A",Table1[[#This Row],[New_Sales]]&gt;=1000,"B",Table1[[#This Row],[New_Sales]]&gt;=500,"C",Table1[[#This Row],[New_Sales]]&gt;=100,"D",Table1[[#This Row],[New_Sales]]&lt;100,"E")</f>
        <v>C</v>
      </c>
    </row>
    <row r="1885" spans="1:16">
      <c r="A1885" s="12">
        <v>1884</v>
      </c>
      <c r="B1885" s="12" t="s">
        <v>80</v>
      </c>
      <c r="C1885" s="12" t="s">
        <v>104</v>
      </c>
      <c r="D1885" s="12" t="s">
        <v>119</v>
      </c>
      <c r="E1885" s="12" t="s">
        <v>120</v>
      </c>
      <c r="F1885" s="12" t="s">
        <v>77</v>
      </c>
      <c r="G1885" s="12" t="str">
        <f>VLOOKUP(Table1[[#This Row],[Category]],Code!$C$2:$D$5,2,0)</f>
        <v>O-102</v>
      </c>
      <c r="H1885" s="12" t="s">
        <v>100</v>
      </c>
      <c r="I1885" s="12" t="s">
        <v>1098</v>
      </c>
      <c r="J1885" s="12">
        <v>7</v>
      </c>
      <c r="K1885" s="12">
        <v>0.2</v>
      </c>
      <c r="L1885" s="13">
        <v>78.6828</v>
      </c>
      <c r="M1885" s="12">
        <f>Table1[[#This Row],[Sales]]*Table1[[#This Row],[Discount]]</f>
        <v>43.411200000000001</v>
      </c>
      <c r="N1885" s="12">
        <v>217.05599999999998</v>
      </c>
      <c r="O1885" s="12">
        <f>Table1[[#This Row],[Quantity]]*$N$1</f>
        <v>1050</v>
      </c>
      <c r="P1885" s="12" t="str" cm="1">
        <f t="array" ref="P1885">_xlfn.IFS(Table1[[#This Row],[New_Sales]]&gt;=2000,"A",Table1[[#This Row],[New_Sales]]&gt;=1000,"B",Table1[[#This Row],[New_Sales]]&gt;=500,"C",Table1[[#This Row],[New_Sales]]&gt;=100,"D",Table1[[#This Row],[New_Sales]]&lt;100,"E")</f>
        <v>B</v>
      </c>
    </row>
    <row r="1886" spans="1:16">
      <c r="A1886" s="12">
        <v>1885</v>
      </c>
      <c r="B1886" s="12" t="s">
        <v>66</v>
      </c>
      <c r="C1886" s="12" t="s">
        <v>67</v>
      </c>
      <c r="D1886" s="12" t="s">
        <v>105</v>
      </c>
      <c r="E1886" s="12" t="s">
        <v>106</v>
      </c>
      <c r="F1886" s="12" t="s">
        <v>77</v>
      </c>
      <c r="G1886" s="12" t="str">
        <f>VLOOKUP(Table1[[#This Row],[Category]],Code!$C$2:$D$5,2,0)</f>
        <v>O-102</v>
      </c>
      <c r="H1886" s="12" t="s">
        <v>78</v>
      </c>
      <c r="I1886" s="12" t="s">
        <v>1295</v>
      </c>
      <c r="J1886" s="12">
        <v>2</v>
      </c>
      <c r="K1886" s="12">
        <v>0.2</v>
      </c>
      <c r="L1886" s="13">
        <v>2.0999999999999996</v>
      </c>
      <c r="M1886" s="12">
        <f>Table1[[#This Row],[Sales]]*Table1[[#This Row],[Discount]]</f>
        <v>1.2000000000000002</v>
      </c>
      <c r="N1886" s="12">
        <v>6</v>
      </c>
      <c r="O1886" s="12">
        <f>Table1[[#This Row],[Quantity]]*$N$1</f>
        <v>300</v>
      </c>
      <c r="P1886" s="12" t="str" cm="1">
        <f t="array" ref="P1886">_xlfn.IFS(Table1[[#This Row],[New_Sales]]&gt;=2000,"A",Table1[[#This Row],[New_Sales]]&gt;=1000,"B",Table1[[#This Row],[New_Sales]]&gt;=500,"C",Table1[[#This Row],[New_Sales]]&gt;=100,"D",Table1[[#This Row],[New_Sales]]&lt;100,"E")</f>
        <v>D</v>
      </c>
    </row>
    <row r="1887" spans="1:16">
      <c r="A1887" s="12">
        <v>1886</v>
      </c>
      <c r="B1887" s="12" t="s">
        <v>66</v>
      </c>
      <c r="C1887" s="12" t="s">
        <v>67</v>
      </c>
      <c r="D1887" s="12" t="s">
        <v>75</v>
      </c>
      <c r="E1887" s="12" t="s">
        <v>76</v>
      </c>
      <c r="F1887" s="12" t="s">
        <v>70</v>
      </c>
      <c r="G1887" s="12" t="str">
        <f>VLOOKUP(Table1[[#This Row],[Category]],Code!$C$2:$D$5,2,0)</f>
        <v>F-101</v>
      </c>
      <c r="H1887" s="12" t="s">
        <v>86</v>
      </c>
      <c r="I1887" s="12" t="s">
        <v>1296</v>
      </c>
      <c r="J1887" s="12">
        <v>3</v>
      </c>
      <c r="K1887" s="12">
        <v>0</v>
      </c>
      <c r="L1887" s="13">
        <v>10.4148</v>
      </c>
      <c r="M1887" s="12">
        <f>Table1[[#This Row],[Sales]]*Table1[[#This Row],[Discount]]</f>
        <v>0</v>
      </c>
      <c r="N1887" s="12">
        <v>31.56</v>
      </c>
      <c r="O1887" s="12">
        <f>Table1[[#This Row],[Quantity]]*$N$1</f>
        <v>450</v>
      </c>
      <c r="P1887" s="12" t="str" cm="1">
        <f t="array" ref="P1887">_xlfn.IFS(Table1[[#This Row],[New_Sales]]&gt;=2000,"A",Table1[[#This Row],[New_Sales]]&gt;=1000,"B",Table1[[#This Row],[New_Sales]]&gt;=500,"C",Table1[[#This Row],[New_Sales]]&gt;=100,"D",Table1[[#This Row],[New_Sales]]&lt;100,"E")</f>
        <v>D</v>
      </c>
    </row>
    <row r="1888" spans="1:16">
      <c r="A1888" s="12">
        <v>1887</v>
      </c>
      <c r="B1888" s="12" t="s">
        <v>134</v>
      </c>
      <c r="C1888" s="12" t="s">
        <v>104</v>
      </c>
      <c r="D1888" s="12" t="s">
        <v>81</v>
      </c>
      <c r="E1888" s="12" t="s">
        <v>69</v>
      </c>
      <c r="F1888" s="12" t="s">
        <v>77</v>
      </c>
      <c r="G1888" s="12" t="str">
        <f>VLOOKUP(Table1[[#This Row],[Category]],Code!$C$2:$D$5,2,0)</f>
        <v>O-102</v>
      </c>
      <c r="H1888" s="12" t="s">
        <v>159</v>
      </c>
      <c r="I1888" s="12" t="s">
        <v>245</v>
      </c>
      <c r="J1888" s="12">
        <v>2</v>
      </c>
      <c r="K1888" s="12">
        <v>0.2</v>
      </c>
      <c r="L1888" s="13">
        <v>2.3976000000000002</v>
      </c>
      <c r="M1888" s="12">
        <f>Table1[[#This Row],[Sales]]*Table1[[#This Row],[Discount]]</f>
        <v>1.4208000000000003</v>
      </c>
      <c r="N1888" s="12">
        <v>7.104000000000001</v>
      </c>
      <c r="O1888" s="12">
        <f>Table1[[#This Row],[Quantity]]*$N$1</f>
        <v>300</v>
      </c>
      <c r="P1888" s="12" t="str" cm="1">
        <f t="array" ref="P1888">_xlfn.IFS(Table1[[#This Row],[New_Sales]]&gt;=2000,"A",Table1[[#This Row],[New_Sales]]&gt;=1000,"B",Table1[[#This Row],[New_Sales]]&gt;=500,"C",Table1[[#This Row],[New_Sales]]&gt;=100,"D",Table1[[#This Row],[New_Sales]]&lt;100,"E")</f>
        <v>D</v>
      </c>
    </row>
    <row r="1889" spans="1:16">
      <c r="A1889" s="12">
        <v>1888</v>
      </c>
      <c r="B1889" s="12" t="s">
        <v>134</v>
      </c>
      <c r="C1889" s="12" t="s">
        <v>104</v>
      </c>
      <c r="D1889" s="12" t="s">
        <v>81</v>
      </c>
      <c r="E1889" s="12" t="s">
        <v>69</v>
      </c>
      <c r="F1889" s="12" t="s">
        <v>77</v>
      </c>
      <c r="G1889" s="12" t="str">
        <f>VLOOKUP(Table1[[#This Row],[Category]],Code!$C$2:$D$5,2,0)</f>
        <v>O-102</v>
      </c>
      <c r="H1889" s="12" t="s">
        <v>93</v>
      </c>
      <c r="I1889" s="12" t="s">
        <v>1026</v>
      </c>
      <c r="J1889" s="12">
        <v>8</v>
      </c>
      <c r="K1889" s="12">
        <v>0.7</v>
      </c>
      <c r="L1889" s="13">
        <v>-331.95999999999992</v>
      </c>
      <c r="M1889" s="12">
        <f>Table1[[#This Row],[Sales]]*Table1[[#This Row],[Discount]]</f>
        <v>278.84640000000002</v>
      </c>
      <c r="N1889" s="12">
        <v>398.35200000000003</v>
      </c>
      <c r="O1889" s="12">
        <f>Table1[[#This Row],[Quantity]]*$N$1</f>
        <v>1200</v>
      </c>
      <c r="P1889" s="12" t="str" cm="1">
        <f t="array" ref="P1889">_xlfn.IFS(Table1[[#This Row],[New_Sales]]&gt;=2000,"A",Table1[[#This Row],[New_Sales]]&gt;=1000,"B",Table1[[#This Row],[New_Sales]]&gt;=500,"C",Table1[[#This Row],[New_Sales]]&gt;=100,"D",Table1[[#This Row],[New_Sales]]&lt;100,"E")</f>
        <v>B</v>
      </c>
    </row>
    <row r="1890" spans="1:16">
      <c r="A1890" s="12">
        <v>1889</v>
      </c>
      <c r="B1890" s="12" t="s">
        <v>134</v>
      </c>
      <c r="C1890" s="12" t="s">
        <v>67</v>
      </c>
      <c r="D1890" s="12" t="s">
        <v>226</v>
      </c>
      <c r="E1890" s="12" t="s">
        <v>120</v>
      </c>
      <c r="F1890" s="12" t="s">
        <v>77</v>
      </c>
      <c r="G1890" s="12" t="str">
        <f>VLOOKUP(Table1[[#This Row],[Category]],Code!$C$2:$D$5,2,0)</f>
        <v>O-102</v>
      </c>
      <c r="H1890" s="12" t="s">
        <v>95</v>
      </c>
      <c r="I1890" s="12" t="s">
        <v>647</v>
      </c>
      <c r="J1890" s="12">
        <v>4</v>
      </c>
      <c r="K1890" s="12">
        <v>0.2</v>
      </c>
      <c r="L1890" s="13">
        <v>13.701599999999988</v>
      </c>
      <c r="M1890" s="12">
        <f>Table1[[#This Row],[Sales]]*Table1[[#This Row],[Discount]]</f>
        <v>24.358400000000003</v>
      </c>
      <c r="N1890" s="12">
        <v>121.79200000000002</v>
      </c>
      <c r="O1890" s="12">
        <f>Table1[[#This Row],[Quantity]]*$N$1</f>
        <v>600</v>
      </c>
      <c r="P1890" s="12" t="str" cm="1">
        <f t="array" ref="P1890">_xlfn.IFS(Table1[[#This Row],[New_Sales]]&gt;=2000,"A",Table1[[#This Row],[New_Sales]]&gt;=1000,"B",Table1[[#This Row],[New_Sales]]&gt;=500,"C",Table1[[#This Row],[New_Sales]]&gt;=100,"D",Table1[[#This Row],[New_Sales]]&lt;100,"E")</f>
        <v>C</v>
      </c>
    </row>
    <row r="1891" spans="1:16">
      <c r="A1891" s="12">
        <v>1890</v>
      </c>
      <c r="B1891" s="12" t="s">
        <v>134</v>
      </c>
      <c r="C1891" s="12" t="s">
        <v>67</v>
      </c>
      <c r="D1891" s="12" t="s">
        <v>226</v>
      </c>
      <c r="E1891" s="12" t="s">
        <v>120</v>
      </c>
      <c r="F1891" s="12" t="s">
        <v>70</v>
      </c>
      <c r="G1891" s="12" t="str">
        <f>VLOOKUP(Table1[[#This Row],[Category]],Code!$C$2:$D$5,2,0)</f>
        <v>F-101</v>
      </c>
      <c r="H1891" s="12" t="s">
        <v>82</v>
      </c>
      <c r="I1891" s="12" t="s">
        <v>471</v>
      </c>
      <c r="J1891" s="12">
        <v>3</v>
      </c>
      <c r="K1891" s="12">
        <v>0.4</v>
      </c>
      <c r="L1891" s="13">
        <v>-122.87700000000004</v>
      </c>
      <c r="M1891" s="12">
        <f>Table1[[#This Row],[Sales]]*Table1[[#This Row],[Discount]]</f>
        <v>163.83600000000001</v>
      </c>
      <c r="N1891" s="12">
        <v>409.59000000000003</v>
      </c>
      <c r="O1891" s="12">
        <f>Table1[[#This Row],[Quantity]]*$N$1</f>
        <v>450</v>
      </c>
      <c r="P1891" s="12" t="str" cm="1">
        <f t="array" ref="P1891">_xlfn.IFS(Table1[[#This Row],[New_Sales]]&gt;=2000,"A",Table1[[#This Row],[New_Sales]]&gt;=1000,"B",Table1[[#This Row],[New_Sales]]&gt;=500,"C",Table1[[#This Row],[New_Sales]]&gt;=100,"D",Table1[[#This Row],[New_Sales]]&lt;100,"E")</f>
        <v>D</v>
      </c>
    </row>
    <row r="1892" spans="1:16">
      <c r="A1892" s="12">
        <v>1891</v>
      </c>
      <c r="B1892" s="12" t="s">
        <v>80</v>
      </c>
      <c r="C1892" s="12" t="s">
        <v>74</v>
      </c>
      <c r="D1892" s="12" t="s">
        <v>75</v>
      </c>
      <c r="E1892" s="12" t="s">
        <v>76</v>
      </c>
      <c r="F1892" s="12" t="s">
        <v>77</v>
      </c>
      <c r="G1892" s="12" t="str">
        <f>VLOOKUP(Table1[[#This Row],[Category]],Code!$C$2:$D$5,2,0)</f>
        <v>O-102</v>
      </c>
      <c r="H1892" s="12" t="s">
        <v>100</v>
      </c>
      <c r="I1892" s="12" t="s">
        <v>657</v>
      </c>
      <c r="J1892" s="12">
        <v>2</v>
      </c>
      <c r="K1892" s="12">
        <v>0</v>
      </c>
      <c r="L1892" s="13">
        <v>4.7519999999999998</v>
      </c>
      <c r="M1892" s="12">
        <f>Table1[[#This Row],[Sales]]*Table1[[#This Row],[Discount]]</f>
        <v>0</v>
      </c>
      <c r="N1892" s="12">
        <v>10.56</v>
      </c>
      <c r="O1892" s="12">
        <f>Table1[[#This Row],[Quantity]]*$N$1</f>
        <v>300</v>
      </c>
      <c r="P1892" s="12" t="str" cm="1">
        <f t="array" ref="P1892">_xlfn.IFS(Table1[[#This Row],[New_Sales]]&gt;=2000,"A",Table1[[#This Row],[New_Sales]]&gt;=1000,"B",Table1[[#This Row],[New_Sales]]&gt;=500,"C",Table1[[#This Row],[New_Sales]]&gt;=100,"D",Table1[[#This Row],[New_Sales]]&lt;100,"E")</f>
        <v>D</v>
      </c>
    </row>
    <row r="1893" spans="1:16">
      <c r="A1893" s="12">
        <v>1892</v>
      </c>
      <c r="B1893" s="12" t="s">
        <v>80</v>
      </c>
      <c r="C1893" s="12" t="s">
        <v>74</v>
      </c>
      <c r="D1893" s="12" t="s">
        <v>75</v>
      </c>
      <c r="E1893" s="12" t="s">
        <v>76</v>
      </c>
      <c r="F1893" s="12" t="s">
        <v>77</v>
      </c>
      <c r="G1893" s="12" t="str">
        <f>VLOOKUP(Table1[[#This Row],[Category]],Code!$C$2:$D$5,2,0)</f>
        <v>O-102</v>
      </c>
      <c r="H1893" s="12" t="s">
        <v>88</v>
      </c>
      <c r="I1893" s="12" t="s">
        <v>1297</v>
      </c>
      <c r="J1893" s="12">
        <v>1</v>
      </c>
      <c r="K1893" s="12">
        <v>0</v>
      </c>
      <c r="L1893" s="13">
        <v>1.2505999999999999</v>
      </c>
      <c r="M1893" s="12">
        <f>Table1[[#This Row],[Sales]]*Table1[[#This Row],[Discount]]</f>
        <v>0</v>
      </c>
      <c r="N1893" s="12">
        <v>3.38</v>
      </c>
      <c r="O1893" s="12">
        <f>Table1[[#This Row],[Quantity]]*$N$1</f>
        <v>150</v>
      </c>
      <c r="P1893" s="12" t="str" cm="1">
        <f t="array" ref="P1893">_xlfn.IFS(Table1[[#This Row],[New_Sales]]&gt;=2000,"A",Table1[[#This Row],[New_Sales]]&gt;=1000,"B",Table1[[#This Row],[New_Sales]]&gt;=500,"C",Table1[[#This Row],[New_Sales]]&gt;=100,"D",Table1[[#This Row],[New_Sales]]&lt;100,"E")</f>
        <v>D</v>
      </c>
    </row>
    <row r="1894" spans="1:16">
      <c r="A1894" s="12">
        <v>1893</v>
      </c>
      <c r="B1894" s="12" t="s">
        <v>66</v>
      </c>
      <c r="C1894" s="12" t="s">
        <v>67</v>
      </c>
      <c r="D1894" s="12" t="s">
        <v>81</v>
      </c>
      <c r="E1894" s="12" t="s">
        <v>69</v>
      </c>
      <c r="F1894" s="12" t="s">
        <v>77</v>
      </c>
      <c r="G1894" s="12" t="str">
        <f>VLOOKUP(Table1[[#This Row],[Category]],Code!$C$2:$D$5,2,0)</f>
        <v>O-102</v>
      </c>
      <c r="H1894" s="12" t="s">
        <v>128</v>
      </c>
      <c r="I1894" s="12" t="s">
        <v>274</v>
      </c>
      <c r="J1894" s="12">
        <v>1</v>
      </c>
      <c r="K1894" s="12">
        <v>0.2</v>
      </c>
      <c r="L1894" s="13">
        <v>2.9339999999999997</v>
      </c>
      <c r="M1894" s="12">
        <f>Table1[[#This Row],[Sales]]*Table1[[#This Row],[Discount]]</f>
        <v>1.5648</v>
      </c>
      <c r="N1894" s="12">
        <v>7.8239999999999998</v>
      </c>
      <c r="O1894" s="12">
        <f>Table1[[#This Row],[Quantity]]*$N$1</f>
        <v>150</v>
      </c>
      <c r="P1894" s="12" t="str" cm="1">
        <f t="array" ref="P1894">_xlfn.IFS(Table1[[#This Row],[New_Sales]]&gt;=2000,"A",Table1[[#This Row],[New_Sales]]&gt;=1000,"B",Table1[[#This Row],[New_Sales]]&gt;=500,"C",Table1[[#This Row],[New_Sales]]&gt;=100,"D",Table1[[#This Row],[New_Sales]]&lt;100,"E")</f>
        <v>D</v>
      </c>
    </row>
    <row r="1895" spans="1:16">
      <c r="A1895" s="12">
        <v>1894</v>
      </c>
      <c r="B1895" s="12" t="s">
        <v>80</v>
      </c>
      <c r="C1895" s="12" t="s">
        <v>67</v>
      </c>
      <c r="D1895" s="12" t="s">
        <v>205</v>
      </c>
      <c r="E1895" s="12" t="s">
        <v>76</v>
      </c>
      <c r="F1895" s="12" t="s">
        <v>77</v>
      </c>
      <c r="G1895" s="12" t="str">
        <f>VLOOKUP(Table1[[#This Row],[Category]],Code!$C$2:$D$5,2,0)</f>
        <v>O-102</v>
      </c>
      <c r="H1895" s="12" t="s">
        <v>100</v>
      </c>
      <c r="I1895" s="12" t="s">
        <v>1298</v>
      </c>
      <c r="J1895" s="12">
        <v>1</v>
      </c>
      <c r="K1895" s="12">
        <v>0.2</v>
      </c>
      <c r="L1895" s="13">
        <v>7.7449999999999983</v>
      </c>
      <c r="M1895" s="12">
        <f>Table1[[#This Row],[Sales]]*Table1[[#This Row],[Discount]]</f>
        <v>4.9568000000000012</v>
      </c>
      <c r="N1895" s="12">
        <v>24.784000000000002</v>
      </c>
      <c r="O1895" s="12">
        <f>Table1[[#This Row],[Quantity]]*$N$1</f>
        <v>150</v>
      </c>
      <c r="P1895" s="12" t="str" cm="1">
        <f t="array" ref="P1895">_xlfn.IFS(Table1[[#This Row],[New_Sales]]&gt;=2000,"A",Table1[[#This Row],[New_Sales]]&gt;=1000,"B",Table1[[#This Row],[New_Sales]]&gt;=500,"C",Table1[[#This Row],[New_Sales]]&gt;=100,"D",Table1[[#This Row],[New_Sales]]&lt;100,"E")</f>
        <v>D</v>
      </c>
    </row>
    <row r="1896" spans="1:16">
      <c r="A1896" s="12">
        <v>1895</v>
      </c>
      <c r="B1896" s="12" t="s">
        <v>134</v>
      </c>
      <c r="C1896" s="12" t="s">
        <v>67</v>
      </c>
      <c r="D1896" s="12" t="s">
        <v>176</v>
      </c>
      <c r="E1896" s="12" t="s">
        <v>69</v>
      </c>
      <c r="F1896" s="12" t="s">
        <v>77</v>
      </c>
      <c r="G1896" s="12" t="str">
        <f>VLOOKUP(Table1[[#This Row],[Category]],Code!$C$2:$D$5,2,0)</f>
        <v>O-102</v>
      </c>
      <c r="H1896" s="12" t="s">
        <v>88</v>
      </c>
      <c r="I1896" s="12" t="s">
        <v>1299</v>
      </c>
      <c r="J1896" s="12">
        <v>3</v>
      </c>
      <c r="K1896" s="12">
        <v>0</v>
      </c>
      <c r="L1896" s="13">
        <v>10.395</v>
      </c>
      <c r="M1896" s="12">
        <f>Table1[[#This Row],[Sales]]*Table1[[#This Row],[Discount]]</f>
        <v>0</v>
      </c>
      <c r="N1896" s="12">
        <v>34.650000000000006</v>
      </c>
      <c r="O1896" s="12">
        <f>Table1[[#This Row],[Quantity]]*$N$1</f>
        <v>450</v>
      </c>
      <c r="P1896" s="12" t="str" cm="1">
        <f t="array" ref="P1896">_xlfn.IFS(Table1[[#This Row],[New_Sales]]&gt;=2000,"A",Table1[[#This Row],[New_Sales]]&gt;=1000,"B",Table1[[#This Row],[New_Sales]]&gt;=500,"C",Table1[[#This Row],[New_Sales]]&gt;=100,"D",Table1[[#This Row],[New_Sales]]&lt;100,"E")</f>
        <v>D</v>
      </c>
    </row>
    <row r="1897" spans="1:16">
      <c r="A1897" s="12">
        <v>1896</v>
      </c>
      <c r="B1897" s="12" t="s">
        <v>80</v>
      </c>
      <c r="C1897" s="12" t="s">
        <v>67</v>
      </c>
      <c r="D1897" s="12" t="s">
        <v>589</v>
      </c>
      <c r="E1897" s="12" t="s">
        <v>76</v>
      </c>
      <c r="F1897" s="12" t="s">
        <v>77</v>
      </c>
      <c r="G1897" s="12" t="str">
        <f>VLOOKUP(Table1[[#This Row],[Category]],Code!$C$2:$D$5,2,0)</f>
        <v>O-102</v>
      </c>
      <c r="H1897" s="12" t="s">
        <v>93</v>
      </c>
      <c r="I1897" s="12" t="s">
        <v>703</v>
      </c>
      <c r="J1897" s="12">
        <v>2</v>
      </c>
      <c r="K1897" s="12">
        <v>0.2</v>
      </c>
      <c r="L1897" s="13">
        <v>152.49499999999998</v>
      </c>
      <c r="M1897" s="12">
        <f>Table1[[#This Row],[Sales]]*Table1[[#This Row],[Discount]]</f>
        <v>97.596800000000016</v>
      </c>
      <c r="N1897" s="12">
        <v>487.98400000000004</v>
      </c>
      <c r="O1897" s="12">
        <f>Table1[[#This Row],[Quantity]]*$N$1</f>
        <v>300</v>
      </c>
      <c r="P1897" s="12" t="str" cm="1">
        <f t="array" ref="P1897">_xlfn.IFS(Table1[[#This Row],[New_Sales]]&gt;=2000,"A",Table1[[#This Row],[New_Sales]]&gt;=1000,"B",Table1[[#This Row],[New_Sales]]&gt;=500,"C",Table1[[#This Row],[New_Sales]]&gt;=100,"D",Table1[[#This Row],[New_Sales]]&lt;100,"E")</f>
        <v>D</v>
      </c>
    </row>
    <row r="1898" spans="1:16">
      <c r="A1898" s="12">
        <v>1897</v>
      </c>
      <c r="B1898" s="12" t="s">
        <v>134</v>
      </c>
      <c r="C1898" s="12" t="s">
        <v>67</v>
      </c>
      <c r="D1898" s="12" t="s">
        <v>145</v>
      </c>
      <c r="E1898" s="12" t="s">
        <v>106</v>
      </c>
      <c r="F1898" s="12" t="s">
        <v>77</v>
      </c>
      <c r="G1898" s="12" t="str">
        <f>VLOOKUP(Table1[[#This Row],[Category]],Code!$C$2:$D$5,2,0)</f>
        <v>O-102</v>
      </c>
      <c r="H1898" s="12" t="s">
        <v>93</v>
      </c>
      <c r="I1898" s="12" t="s">
        <v>1300</v>
      </c>
      <c r="J1898" s="12">
        <v>2</v>
      </c>
      <c r="K1898" s="12">
        <v>0</v>
      </c>
      <c r="L1898" s="13">
        <v>843.17059999999992</v>
      </c>
      <c r="M1898" s="12">
        <f>Table1[[#This Row],[Sales]]*Table1[[#This Row],[Discount]]</f>
        <v>0</v>
      </c>
      <c r="N1898" s="12">
        <v>1793.98</v>
      </c>
      <c r="O1898" s="12">
        <f>Table1[[#This Row],[Quantity]]*$N$1</f>
        <v>300</v>
      </c>
      <c r="P1898" s="12" t="str" cm="1">
        <f t="array" ref="P1898">_xlfn.IFS(Table1[[#This Row],[New_Sales]]&gt;=2000,"A",Table1[[#This Row],[New_Sales]]&gt;=1000,"B",Table1[[#This Row],[New_Sales]]&gt;=500,"C",Table1[[#This Row],[New_Sales]]&gt;=100,"D",Table1[[#This Row],[New_Sales]]&lt;100,"E")</f>
        <v>D</v>
      </c>
    </row>
    <row r="1899" spans="1:16">
      <c r="A1899" s="12">
        <v>1898</v>
      </c>
      <c r="B1899" s="12" t="s">
        <v>66</v>
      </c>
      <c r="C1899" s="12" t="s">
        <v>67</v>
      </c>
      <c r="D1899" s="12" t="s">
        <v>81</v>
      </c>
      <c r="E1899" s="12" t="s">
        <v>69</v>
      </c>
      <c r="F1899" s="12" t="s">
        <v>77</v>
      </c>
      <c r="G1899" s="12" t="str">
        <f>VLOOKUP(Table1[[#This Row],[Category]],Code!$C$2:$D$5,2,0)</f>
        <v>O-102</v>
      </c>
      <c r="H1899" s="12" t="s">
        <v>128</v>
      </c>
      <c r="I1899" s="12" t="s">
        <v>1301</v>
      </c>
      <c r="J1899" s="12">
        <v>2</v>
      </c>
      <c r="K1899" s="12">
        <v>0.2</v>
      </c>
      <c r="L1899" s="13">
        <v>10.805399999999997</v>
      </c>
      <c r="M1899" s="12">
        <f>Table1[[#This Row],[Sales]]*Table1[[#This Row],[Discount]]</f>
        <v>5.9616000000000007</v>
      </c>
      <c r="N1899" s="12">
        <v>29.808</v>
      </c>
      <c r="O1899" s="12">
        <f>Table1[[#This Row],[Quantity]]*$N$1</f>
        <v>300</v>
      </c>
      <c r="P1899" s="12" t="str" cm="1">
        <f t="array" ref="P1899">_xlfn.IFS(Table1[[#This Row],[New_Sales]]&gt;=2000,"A",Table1[[#This Row],[New_Sales]]&gt;=1000,"B",Table1[[#This Row],[New_Sales]]&gt;=500,"C",Table1[[#This Row],[New_Sales]]&gt;=100,"D",Table1[[#This Row],[New_Sales]]&lt;100,"E")</f>
        <v>D</v>
      </c>
    </row>
    <row r="1900" spans="1:16">
      <c r="A1900" s="12">
        <v>1899</v>
      </c>
      <c r="B1900" s="12" t="s">
        <v>66</v>
      </c>
      <c r="C1900" s="12" t="s">
        <v>67</v>
      </c>
      <c r="D1900" s="12" t="s">
        <v>81</v>
      </c>
      <c r="E1900" s="12" t="s">
        <v>69</v>
      </c>
      <c r="F1900" s="12" t="s">
        <v>77</v>
      </c>
      <c r="G1900" s="12" t="str">
        <f>VLOOKUP(Table1[[#This Row],[Category]],Code!$C$2:$D$5,2,0)</f>
        <v>O-102</v>
      </c>
      <c r="H1900" s="12" t="s">
        <v>93</v>
      </c>
      <c r="I1900" s="12" t="s">
        <v>1302</v>
      </c>
      <c r="J1900" s="12">
        <v>4</v>
      </c>
      <c r="K1900" s="12">
        <v>0.7</v>
      </c>
      <c r="L1900" s="13">
        <v>-336.78399999999988</v>
      </c>
      <c r="M1900" s="12">
        <f>Table1[[#This Row],[Sales]]*Table1[[#This Row],[Discount]]</f>
        <v>353.62320000000005</v>
      </c>
      <c r="N1900" s="12">
        <v>505.1760000000001</v>
      </c>
      <c r="O1900" s="12">
        <f>Table1[[#This Row],[Quantity]]*$N$1</f>
        <v>600</v>
      </c>
      <c r="P1900" s="12" t="str" cm="1">
        <f t="array" ref="P1900">_xlfn.IFS(Table1[[#This Row],[New_Sales]]&gt;=2000,"A",Table1[[#This Row],[New_Sales]]&gt;=1000,"B",Table1[[#This Row],[New_Sales]]&gt;=500,"C",Table1[[#This Row],[New_Sales]]&gt;=100,"D",Table1[[#This Row],[New_Sales]]&lt;100,"E")</f>
        <v>C</v>
      </c>
    </row>
    <row r="1901" spans="1:16">
      <c r="A1901" s="12">
        <v>1900</v>
      </c>
      <c r="B1901" s="12" t="s">
        <v>66</v>
      </c>
      <c r="C1901" s="12" t="s">
        <v>67</v>
      </c>
      <c r="D1901" s="12" t="s">
        <v>81</v>
      </c>
      <c r="E1901" s="12" t="s">
        <v>69</v>
      </c>
      <c r="F1901" s="12" t="s">
        <v>70</v>
      </c>
      <c r="G1901" s="12" t="str">
        <f>VLOOKUP(Table1[[#This Row],[Category]],Code!$C$2:$D$5,2,0)</f>
        <v>F-101</v>
      </c>
      <c r="H1901" s="12" t="s">
        <v>82</v>
      </c>
      <c r="I1901" s="12" t="s">
        <v>570</v>
      </c>
      <c r="J1901" s="12">
        <v>3</v>
      </c>
      <c r="K1901" s="12">
        <v>0.45</v>
      </c>
      <c r="L1901" s="13">
        <v>-110.76450000000001</v>
      </c>
      <c r="M1901" s="12">
        <f>Table1[[#This Row],[Sales]]*Table1[[#This Row],[Discount]]</f>
        <v>78.326325000000011</v>
      </c>
      <c r="N1901" s="12">
        <v>174.05850000000001</v>
      </c>
      <c r="O1901" s="12">
        <f>Table1[[#This Row],[Quantity]]*$N$1</f>
        <v>450</v>
      </c>
      <c r="P1901" s="12" t="str" cm="1">
        <f t="array" ref="P1901">_xlfn.IFS(Table1[[#This Row],[New_Sales]]&gt;=2000,"A",Table1[[#This Row],[New_Sales]]&gt;=1000,"B",Table1[[#This Row],[New_Sales]]&gt;=500,"C",Table1[[#This Row],[New_Sales]]&gt;=100,"D",Table1[[#This Row],[New_Sales]]&lt;100,"E")</f>
        <v>D</v>
      </c>
    </row>
    <row r="1902" spans="1:16">
      <c r="A1902" s="12">
        <v>1901</v>
      </c>
      <c r="B1902" s="12" t="s">
        <v>66</v>
      </c>
      <c r="C1902" s="12" t="s">
        <v>67</v>
      </c>
      <c r="D1902" s="12" t="s">
        <v>195</v>
      </c>
      <c r="E1902" s="12" t="s">
        <v>69</v>
      </c>
      <c r="F1902" s="12" t="s">
        <v>77</v>
      </c>
      <c r="G1902" s="12" t="str">
        <f>VLOOKUP(Table1[[#This Row],[Category]],Code!$C$2:$D$5,2,0)</f>
        <v>O-102</v>
      </c>
      <c r="H1902" s="12" t="s">
        <v>84</v>
      </c>
      <c r="I1902" s="12" t="s">
        <v>1040</v>
      </c>
      <c r="J1902" s="12">
        <v>6</v>
      </c>
      <c r="K1902" s="12">
        <v>0</v>
      </c>
      <c r="L1902" s="13">
        <v>19.188000000000002</v>
      </c>
      <c r="M1902" s="12">
        <f>Table1[[#This Row],[Sales]]*Table1[[#This Row],[Discount]]</f>
        <v>0</v>
      </c>
      <c r="N1902" s="12">
        <v>191.88</v>
      </c>
      <c r="O1902" s="12">
        <f>Table1[[#This Row],[Quantity]]*$N$1</f>
        <v>900</v>
      </c>
      <c r="P1902" s="12" t="str" cm="1">
        <f t="array" ref="P1902">_xlfn.IFS(Table1[[#This Row],[New_Sales]]&gt;=2000,"A",Table1[[#This Row],[New_Sales]]&gt;=1000,"B",Table1[[#This Row],[New_Sales]]&gt;=500,"C",Table1[[#This Row],[New_Sales]]&gt;=100,"D",Table1[[#This Row],[New_Sales]]&lt;100,"E")</f>
        <v>C</v>
      </c>
    </row>
    <row r="1903" spans="1:16">
      <c r="A1903" s="12">
        <v>1902</v>
      </c>
      <c r="B1903" s="12" t="s">
        <v>134</v>
      </c>
      <c r="C1903" s="12" t="s">
        <v>104</v>
      </c>
      <c r="D1903" s="12" t="s">
        <v>148</v>
      </c>
      <c r="E1903" s="12" t="s">
        <v>106</v>
      </c>
      <c r="F1903" s="12" t="s">
        <v>90</v>
      </c>
      <c r="G1903" s="12" t="str">
        <f>VLOOKUP(Table1[[#This Row],[Category]],Code!$C$2:$D$5,2,0)</f>
        <v>T-103</v>
      </c>
      <c r="H1903" s="12" t="s">
        <v>91</v>
      </c>
      <c r="I1903" s="12" t="s">
        <v>1303</v>
      </c>
      <c r="J1903" s="12">
        <v>2</v>
      </c>
      <c r="K1903" s="12">
        <v>0</v>
      </c>
      <c r="L1903" s="13">
        <v>3.9906000000000006</v>
      </c>
      <c r="M1903" s="12">
        <f>Table1[[#This Row],[Sales]]*Table1[[#This Row],[Discount]]</f>
        <v>0</v>
      </c>
      <c r="N1903" s="12">
        <v>14.78</v>
      </c>
      <c r="O1903" s="12">
        <f>Table1[[#This Row],[Quantity]]*$N$1</f>
        <v>300</v>
      </c>
      <c r="P1903" s="12" t="str" cm="1">
        <f t="array" ref="P1903">_xlfn.IFS(Table1[[#This Row],[New_Sales]]&gt;=2000,"A",Table1[[#This Row],[New_Sales]]&gt;=1000,"B",Table1[[#This Row],[New_Sales]]&gt;=500,"C",Table1[[#This Row],[New_Sales]]&gt;=100,"D",Table1[[#This Row],[New_Sales]]&lt;100,"E")</f>
        <v>D</v>
      </c>
    </row>
    <row r="1904" spans="1:16">
      <c r="A1904" s="12">
        <v>1903</v>
      </c>
      <c r="B1904" s="12" t="s">
        <v>134</v>
      </c>
      <c r="C1904" s="12" t="s">
        <v>74</v>
      </c>
      <c r="D1904" s="12" t="s">
        <v>205</v>
      </c>
      <c r="E1904" s="12" t="s">
        <v>76</v>
      </c>
      <c r="F1904" s="12" t="s">
        <v>77</v>
      </c>
      <c r="G1904" s="12" t="str">
        <f>VLOOKUP(Table1[[#This Row],[Category]],Code!$C$2:$D$5,2,0)</f>
        <v>O-102</v>
      </c>
      <c r="H1904" s="12" t="s">
        <v>100</v>
      </c>
      <c r="I1904" s="12" t="s">
        <v>778</v>
      </c>
      <c r="J1904" s="12">
        <v>1</v>
      </c>
      <c r="K1904" s="12">
        <v>0.2</v>
      </c>
      <c r="L1904" s="13">
        <v>1.8144</v>
      </c>
      <c r="M1904" s="12">
        <f>Table1[[#This Row],[Sales]]*Table1[[#This Row],[Discount]]</f>
        <v>1.0368000000000002</v>
      </c>
      <c r="N1904" s="12">
        <v>5.1840000000000011</v>
      </c>
      <c r="O1904" s="12">
        <f>Table1[[#This Row],[Quantity]]*$N$1</f>
        <v>150</v>
      </c>
      <c r="P1904" s="12" t="str" cm="1">
        <f t="array" ref="P1904">_xlfn.IFS(Table1[[#This Row],[New_Sales]]&gt;=2000,"A",Table1[[#This Row],[New_Sales]]&gt;=1000,"B",Table1[[#This Row],[New_Sales]]&gt;=500,"C",Table1[[#This Row],[New_Sales]]&gt;=100,"D",Table1[[#This Row],[New_Sales]]&lt;100,"E")</f>
        <v>D</v>
      </c>
    </row>
    <row r="1905" spans="1:16">
      <c r="A1905" s="12">
        <v>1904</v>
      </c>
      <c r="B1905" s="12" t="s">
        <v>134</v>
      </c>
      <c r="C1905" s="12" t="s">
        <v>74</v>
      </c>
      <c r="D1905" s="12" t="s">
        <v>205</v>
      </c>
      <c r="E1905" s="12" t="s">
        <v>76</v>
      </c>
      <c r="F1905" s="12" t="s">
        <v>70</v>
      </c>
      <c r="G1905" s="12" t="str">
        <f>VLOOKUP(Table1[[#This Row],[Category]],Code!$C$2:$D$5,2,0)</f>
        <v>F-101</v>
      </c>
      <c r="H1905" s="12" t="s">
        <v>72</v>
      </c>
      <c r="I1905" s="12" t="s">
        <v>1304</v>
      </c>
      <c r="J1905" s="12">
        <v>2</v>
      </c>
      <c r="K1905" s="12">
        <v>0.2</v>
      </c>
      <c r="L1905" s="13">
        <v>47.848000000000013</v>
      </c>
      <c r="M1905" s="12">
        <f>Table1[[#This Row],[Sales]]*Table1[[#This Row],[Discount]]</f>
        <v>95.696000000000012</v>
      </c>
      <c r="N1905" s="12">
        <v>478.48</v>
      </c>
      <c r="O1905" s="12">
        <f>Table1[[#This Row],[Quantity]]*$N$1</f>
        <v>300</v>
      </c>
      <c r="P1905" s="12" t="str" cm="1">
        <f t="array" ref="P1905">_xlfn.IFS(Table1[[#This Row],[New_Sales]]&gt;=2000,"A",Table1[[#This Row],[New_Sales]]&gt;=1000,"B",Table1[[#This Row],[New_Sales]]&gt;=500,"C",Table1[[#This Row],[New_Sales]]&gt;=100,"D",Table1[[#This Row],[New_Sales]]&lt;100,"E")</f>
        <v>D</v>
      </c>
    </row>
    <row r="1906" spans="1:16">
      <c r="A1906" s="12">
        <v>1905</v>
      </c>
      <c r="B1906" s="12" t="s">
        <v>134</v>
      </c>
      <c r="C1906" s="12" t="s">
        <v>74</v>
      </c>
      <c r="D1906" s="12" t="s">
        <v>205</v>
      </c>
      <c r="E1906" s="12" t="s">
        <v>76</v>
      </c>
      <c r="F1906" s="12" t="s">
        <v>90</v>
      </c>
      <c r="G1906" s="12" t="str">
        <f>VLOOKUP(Table1[[#This Row],[Category]],Code!$C$2:$D$5,2,0)</f>
        <v>T-103</v>
      </c>
      <c r="H1906" s="12" t="s">
        <v>123</v>
      </c>
      <c r="I1906" s="12" t="s">
        <v>1066</v>
      </c>
      <c r="J1906" s="12">
        <v>2</v>
      </c>
      <c r="K1906" s="12">
        <v>0.2</v>
      </c>
      <c r="L1906" s="13">
        <v>6.7449999999999983</v>
      </c>
      <c r="M1906" s="12">
        <f>Table1[[#This Row],[Sales]]*Table1[[#This Row],[Discount]]</f>
        <v>5.6800000000000006</v>
      </c>
      <c r="N1906" s="12">
        <v>28.400000000000002</v>
      </c>
      <c r="O1906" s="12">
        <f>Table1[[#This Row],[Quantity]]*$N$1</f>
        <v>300</v>
      </c>
      <c r="P1906" s="12" t="str" cm="1">
        <f t="array" ref="P1906">_xlfn.IFS(Table1[[#This Row],[New_Sales]]&gt;=2000,"A",Table1[[#This Row],[New_Sales]]&gt;=1000,"B",Table1[[#This Row],[New_Sales]]&gt;=500,"C",Table1[[#This Row],[New_Sales]]&gt;=100,"D",Table1[[#This Row],[New_Sales]]&lt;100,"E")</f>
        <v>D</v>
      </c>
    </row>
    <row r="1907" spans="1:16">
      <c r="A1907" s="12">
        <v>1906</v>
      </c>
      <c r="B1907" s="12" t="s">
        <v>134</v>
      </c>
      <c r="C1907" s="12" t="s">
        <v>74</v>
      </c>
      <c r="D1907" s="12" t="s">
        <v>153</v>
      </c>
      <c r="E1907" s="12" t="s">
        <v>106</v>
      </c>
      <c r="F1907" s="12" t="s">
        <v>77</v>
      </c>
      <c r="G1907" s="12" t="str">
        <f>VLOOKUP(Table1[[#This Row],[Category]],Code!$C$2:$D$5,2,0)</f>
        <v>O-102</v>
      </c>
      <c r="H1907" s="12" t="s">
        <v>84</v>
      </c>
      <c r="I1907" s="12" t="s">
        <v>550</v>
      </c>
      <c r="J1907" s="12">
        <v>8</v>
      </c>
      <c r="K1907" s="12">
        <v>0</v>
      </c>
      <c r="L1907" s="13">
        <v>9.091199999999958</v>
      </c>
      <c r="M1907" s="12">
        <f>Table1[[#This Row],[Sales]]*Table1[[#This Row],[Discount]]</f>
        <v>0</v>
      </c>
      <c r="N1907" s="12">
        <v>909.12</v>
      </c>
      <c r="O1907" s="12">
        <f>Table1[[#This Row],[Quantity]]*$N$1</f>
        <v>1200</v>
      </c>
      <c r="P1907" s="12" t="str" cm="1">
        <f t="array" ref="P1907">_xlfn.IFS(Table1[[#This Row],[New_Sales]]&gt;=2000,"A",Table1[[#This Row],[New_Sales]]&gt;=1000,"B",Table1[[#This Row],[New_Sales]]&gt;=500,"C",Table1[[#This Row],[New_Sales]]&gt;=100,"D",Table1[[#This Row],[New_Sales]]&lt;100,"E")</f>
        <v>B</v>
      </c>
    </row>
    <row r="1908" spans="1:16">
      <c r="A1908" s="12">
        <v>1907</v>
      </c>
      <c r="B1908" s="12" t="s">
        <v>80</v>
      </c>
      <c r="C1908" s="12" t="s">
        <v>74</v>
      </c>
      <c r="D1908" s="12" t="s">
        <v>81</v>
      </c>
      <c r="E1908" s="12" t="s">
        <v>69</v>
      </c>
      <c r="F1908" s="12" t="s">
        <v>77</v>
      </c>
      <c r="G1908" s="12" t="str">
        <f>VLOOKUP(Table1[[#This Row],[Category]],Code!$C$2:$D$5,2,0)</f>
        <v>O-102</v>
      </c>
      <c r="H1908" s="12" t="s">
        <v>93</v>
      </c>
      <c r="I1908" s="12" t="s">
        <v>1305</v>
      </c>
      <c r="J1908" s="12">
        <v>2</v>
      </c>
      <c r="K1908" s="12">
        <v>0.7</v>
      </c>
      <c r="L1908" s="13">
        <v>-2.1648000000000005</v>
      </c>
      <c r="M1908" s="12">
        <f>Table1[[#This Row],[Sales]]*Table1[[#This Row],[Discount]]</f>
        <v>2.0664000000000002</v>
      </c>
      <c r="N1908" s="12">
        <v>2.9520000000000004</v>
      </c>
      <c r="O1908" s="12">
        <f>Table1[[#This Row],[Quantity]]*$N$1</f>
        <v>300</v>
      </c>
      <c r="P1908" s="12" t="str" cm="1">
        <f t="array" ref="P1908">_xlfn.IFS(Table1[[#This Row],[New_Sales]]&gt;=2000,"A",Table1[[#This Row],[New_Sales]]&gt;=1000,"B",Table1[[#This Row],[New_Sales]]&gt;=500,"C",Table1[[#This Row],[New_Sales]]&gt;=100,"D",Table1[[#This Row],[New_Sales]]&lt;100,"E")</f>
        <v>D</v>
      </c>
    </row>
    <row r="1909" spans="1:16">
      <c r="A1909" s="12">
        <v>1908</v>
      </c>
      <c r="B1909" s="12" t="s">
        <v>80</v>
      </c>
      <c r="C1909" s="12" t="s">
        <v>74</v>
      </c>
      <c r="D1909" s="12" t="s">
        <v>81</v>
      </c>
      <c r="E1909" s="12" t="s">
        <v>69</v>
      </c>
      <c r="F1909" s="12" t="s">
        <v>77</v>
      </c>
      <c r="G1909" s="12" t="str">
        <f>VLOOKUP(Table1[[#This Row],[Category]],Code!$C$2:$D$5,2,0)</f>
        <v>O-102</v>
      </c>
      <c r="H1909" s="12" t="s">
        <v>93</v>
      </c>
      <c r="I1909" s="12" t="s">
        <v>625</v>
      </c>
      <c r="J1909" s="12">
        <v>6</v>
      </c>
      <c r="K1909" s="12">
        <v>0.7</v>
      </c>
      <c r="L1909" s="13">
        <v>-21.61440000000001</v>
      </c>
      <c r="M1909" s="12">
        <f>Table1[[#This Row],[Sales]]*Table1[[#This Row],[Discount]]</f>
        <v>18.912600000000005</v>
      </c>
      <c r="N1909" s="12">
        <v>27.018000000000008</v>
      </c>
      <c r="O1909" s="12">
        <f>Table1[[#This Row],[Quantity]]*$N$1</f>
        <v>900</v>
      </c>
      <c r="P1909" s="12" t="str" cm="1">
        <f t="array" ref="P1909">_xlfn.IFS(Table1[[#This Row],[New_Sales]]&gt;=2000,"A",Table1[[#This Row],[New_Sales]]&gt;=1000,"B",Table1[[#This Row],[New_Sales]]&gt;=500,"C",Table1[[#This Row],[New_Sales]]&gt;=100,"D",Table1[[#This Row],[New_Sales]]&lt;100,"E")</f>
        <v>C</v>
      </c>
    </row>
    <row r="1910" spans="1:16">
      <c r="A1910" s="12">
        <v>1909</v>
      </c>
      <c r="B1910" s="12" t="s">
        <v>134</v>
      </c>
      <c r="C1910" s="12" t="s">
        <v>74</v>
      </c>
      <c r="D1910" s="12" t="s">
        <v>75</v>
      </c>
      <c r="E1910" s="12" t="s">
        <v>76</v>
      </c>
      <c r="F1910" s="12" t="s">
        <v>70</v>
      </c>
      <c r="G1910" s="12" t="str">
        <f>VLOOKUP(Table1[[#This Row],[Category]],Code!$C$2:$D$5,2,0)</f>
        <v>F-101</v>
      </c>
      <c r="H1910" s="12" t="s">
        <v>86</v>
      </c>
      <c r="I1910" s="12" t="s">
        <v>1306</v>
      </c>
      <c r="J1910" s="12">
        <v>4</v>
      </c>
      <c r="K1910" s="12">
        <v>0</v>
      </c>
      <c r="L1910" s="13">
        <v>41.075999999999993</v>
      </c>
      <c r="M1910" s="12">
        <f>Table1[[#This Row],[Sales]]*Table1[[#This Row],[Discount]]</f>
        <v>0</v>
      </c>
      <c r="N1910" s="12">
        <v>136.91999999999999</v>
      </c>
      <c r="O1910" s="12">
        <f>Table1[[#This Row],[Quantity]]*$N$1</f>
        <v>600</v>
      </c>
      <c r="P1910" s="12" t="str" cm="1">
        <f t="array" ref="P1910">_xlfn.IFS(Table1[[#This Row],[New_Sales]]&gt;=2000,"A",Table1[[#This Row],[New_Sales]]&gt;=1000,"B",Table1[[#This Row],[New_Sales]]&gt;=500,"C",Table1[[#This Row],[New_Sales]]&gt;=100,"D",Table1[[#This Row],[New_Sales]]&lt;100,"E")</f>
        <v>C</v>
      </c>
    </row>
    <row r="1911" spans="1:16">
      <c r="A1911" s="12">
        <v>1910</v>
      </c>
      <c r="B1911" s="12" t="s">
        <v>80</v>
      </c>
      <c r="C1911" s="12" t="s">
        <v>67</v>
      </c>
      <c r="D1911" s="12" t="s">
        <v>158</v>
      </c>
      <c r="E1911" s="12" t="s">
        <v>120</v>
      </c>
      <c r="F1911" s="12" t="s">
        <v>70</v>
      </c>
      <c r="G1911" s="12" t="str">
        <f>VLOOKUP(Table1[[#This Row],[Category]],Code!$C$2:$D$5,2,0)</f>
        <v>F-101</v>
      </c>
      <c r="H1911" s="12" t="s">
        <v>86</v>
      </c>
      <c r="I1911" s="12" t="s">
        <v>1307</v>
      </c>
      <c r="J1911" s="12">
        <v>2</v>
      </c>
      <c r="K1911" s="12">
        <v>0</v>
      </c>
      <c r="L1911" s="13">
        <v>8.532</v>
      </c>
      <c r="M1911" s="12">
        <f>Table1[[#This Row],[Sales]]*Table1[[#This Row],[Discount]]</f>
        <v>0</v>
      </c>
      <c r="N1911" s="12">
        <v>18.96</v>
      </c>
      <c r="O1911" s="12">
        <f>Table1[[#This Row],[Quantity]]*$N$1</f>
        <v>300</v>
      </c>
      <c r="P1911" s="12" t="str" cm="1">
        <f t="array" ref="P1911">_xlfn.IFS(Table1[[#This Row],[New_Sales]]&gt;=2000,"A",Table1[[#This Row],[New_Sales]]&gt;=1000,"B",Table1[[#This Row],[New_Sales]]&gt;=500,"C",Table1[[#This Row],[New_Sales]]&gt;=100,"D",Table1[[#This Row],[New_Sales]]&lt;100,"E")</f>
        <v>D</v>
      </c>
    </row>
    <row r="1912" spans="1:16">
      <c r="A1912" s="12">
        <v>1911</v>
      </c>
      <c r="B1912" s="12" t="s">
        <v>80</v>
      </c>
      <c r="C1912" s="12" t="s">
        <v>74</v>
      </c>
      <c r="D1912" s="12" t="s">
        <v>75</v>
      </c>
      <c r="E1912" s="12" t="s">
        <v>76</v>
      </c>
      <c r="F1912" s="12" t="s">
        <v>90</v>
      </c>
      <c r="G1912" s="12" t="str">
        <f>VLOOKUP(Table1[[#This Row],[Category]],Code!$C$2:$D$5,2,0)</f>
        <v>T-103</v>
      </c>
      <c r="H1912" s="12" t="s">
        <v>123</v>
      </c>
      <c r="I1912" s="12" t="s">
        <v>597</v>
      </c>
      <c r="J1912" s="12">
        <v>3</v>
      </c>
      <c r="K1912" s="12">
        <v>0</v>
      </c>
      <c r="L1912" s="13">
        <v>40.749900000000004</v>
      </c>
      <c r="M1912" s="12">
        <f>Table1[[#This Row],[Sales]]*Table1[[#This Row],[Discount]]</f>
        <v>0</v>
      </c>
      <c r="N1912" s="12">
        <v>99.390000000000015</v>
      </c>
      <c r="O1912" s="12">
        <f>Table1[[#This Row],[Quantity]]*$N$1</f>
        <v>450</v>
      </c>
      <c r="P1912" s="12" t="str" cm="1">
        <f t="array" ref="P1912">_xlfn.IFS(Table1[[#This Row],[New_Sales]]&gt;=2000,"A",Table1[[#This Row],[New_Sales]]&gt;=1000,"B",Table1[[#This Row],[New_Sales]]&gt;=500,"C",Table1[[#This Row],[New_Sales]]&gt;=100,"D",Table1[[#This Row],[New_Sales]]&lt;100,"E")</f>
        <v>D</v>
      </c>
    </row>
    <row r="1913" spans="1:16">
      <c r="A1913" s="12">
        <v>1912</v>
      </c>
      <c r="B1913" s="12" t="s">
        <v>66</v>
      </c>
      <c r="C1913" s="12" t="s">
        <v>74</v>
      </c>
      <c r="D1913" s="12" t="s">
        <v>105</v>
      </c>
      <c r="E1913" s="12" t="s">
        <v>106</v>
      </c>
      <c r="F1913" s="12" t="s">
        <v>77</v>
      </c>
      <c r="G1913" s="12" t="str">
        <f>VLOOKUP(Table1[[#This Row],[Category]],Code!$C$2:$D$5,2,0)</f>
        <v>O-102</v>
      </c>
      <c r="H1913" s="12" t="s">
        <v>100</v>
      </c>
      <c r="I1913" s="12" t="s">
        <v>1308</v>
      </c>
      <c r="J1913" s="12">
        <v>7</v>
      </c>
      <c r="K1913" s="12">
        <v>0.2</v>
      </c>
      <c r="L1913" s="13">
        <v>92.43989999999998</v>
      </c>
      <c r="M1913" s="12">
        <f>Table1[[#This Row],[Sales]]*Table1[[#This Row],[Discount]]</f>
        <v>54.779200000000003</v>
      </c>
      <c r="N1913" s="12">
        <v>273.89600000000002</v>
      </c>
      <c r="O1913" s="12">
        <f>Table1[[#This Row],[Quantity]]*$N$1</f>
        <v>1050</v>
      </c>
      <c r="P1913" s="12" t="str" cm="1">
        <f t="array" ref="P1913">_xlfn.IFS(Table1[[#This Row],[New_Sales]]&gt;=2000,"A",Table1[[#This Row],[New_Sales]]&gt;=1000,"B",Table1[[#This Row],[New_Sales]]&gt;=500,"C",Table1[[#This Row],[New_Sales]]&gt;=100,"D",Table1[[#This Row],[New_Sales]]&lt;100,"E")</f>
        <v>B</v>
      </c>
    </row>
    <row r="1914" spans="1:16">
      <c r="A1914" s="12">
        <v>1913</v>
      </c>
      <c r="B1914" s="12" t="s">
        <v>66</v>
      </c>
      <c r="C1914" s="12" t="s">
        <v>74</v>
      </c>
      <c r="D1914" s="12" t="s">
        <v>105</v>
      </c>
      <c r="E1914" s="12" t="s">
        <v>106</v>
      </c>
      <c r="F1914" s="12" t="s">
        <v>90</v>
      </c>
      <c r="G1914" s="12" t="str">
        <f>VLOOKUP(Table1[[#This Row],[Category]],Code!$C$2:$D$5,2,0)</f>
        <v>T-103</v>
      </c>
      <c r="H1914" s="12" t="s">
        <v>277</v>
      </c>
      <c r="I1914" s="12" t="s">
        <v>1309</v>
      </c>
      <c r="J1914" s="12">
        <v>3</v>
      </c>
      <c r="K1914" s="12">
        <v>0.4</v>
      </c>
      <c r="L1914" s="13">
        <v>49.760999999999967</v>
      </c>
      <c r="M1914" s="12">
        <f>Table1[[#This Row],[Sales]]*Table1[[#This Row],[Discount]]</f>
        <v>238.85280000000003</v>
      </c>
      <c r="N1914" s="12">
        <v>597.13200000000006</v>
      </c>
      <c r="O1914" s="12">
        <f>Table1[[#This Row],[Quantity]]*$N$1</f>
        <v>450</v>
      </c>
      <c r="P1914" s="12" t="str" cm="1">
        <f t="array" ref="P1914">_xlfn.IFS(Table1[[#This Row],[New_Sales]]&gt;=2000,"A",Table1[[#This Row],[New_Sales]]&gt;=1000,"B",Table1[[#This Row],[New_Sales]]&gt;=500,"C",Table1[[#This Row],[New_Sales]]&gt;=100,"D",Table1[[#This Row],[New_Sales]]&lt;100,"E")</f>
        <v>D</v>
      </c>
    </row>
    <row r="1915" spans="1:16">
      <c r="A1915" s="12">
        <v>1914</v>
      </c>
      <c r="B1915" s="12" t="s">
        <v>134</v>
      </c>
      <c r="C1915" s="12" t="s">
        <v>67</v>
      </c>
      <c r="D1915" s="12" t="s">
        <v>448</v>
      </c>
      <c r="E1915" s="12" t="s">
        <v>69</v>
      </c>
      <c r="F1915" s="12" t="s">
        <v>90</v>
      </c>
      <c r="G1915" s="12" t="str">
        <f>VLOOKUP(Table1[[#This Row],[Category]],Code!$C$2:$D$5,2,0)</f>
        <v>T-103</v>
      </c>
      <c r="H1915" s="12" t="s">
        <v>123</v>
      </c>
      <c r="I1915" s="12" t="s">
        <v>372</v>
      </c>
      <c r="J1915" s="12">
        <v>5</v>
      </c>
      <c r="K1915" s="12">
        <v>0</v>
      </c>
      <c r="L1915" s="13">
        <v>65.978000000000009</v>
      </c>
      <c r="M1915" s="12">
        <f>Table1[[#This Row],[Sales]]*Table1[[#This Row],[Discount]]</f>
        <v>0</v>
      </c>
      <c r="N1915" s="12">
        <v>149.94999999999999</v>
      </c>
      <c r="O1915" s="12">
        <f>Table1[[#This Row],[Quantity]]*$N$1</f>
        <v>750</v>
      </c>
      <c r="P1915" s="12" t="str" cm="1">
        <f t="array" ref="P1915">_xlfn.IFS(Table1[[#This Row],[New_Sales]]&gt;=2000,"A",Table1[[#This Row],[New_Sales]]&gt;=1000,"B",Table1[[#This Row],[New_Sales]]&gt;=500,"C",Table1[[#This Row],[New_Sales]]&gt;=100,"D",Table1[[#This Row],[New_Sales]]&lt;100,"E")</f>
        <v>C</v>
      </c>
    </row>
    <row r="1916" spans="1:16">
      <c r="A1916" s="12">
        <v>1915</v>
      </c>
      <c r="B1916" s="12" t="s">
        <v>80</v>
      </c>
      <c r="C1916" s="12" t="s">
        <v>104</v>
      </c>
      <c r="D1916" s="12" t="s">
        <v>81</v>
      </c>
      <c r="E1916" s="12" t="s">
        <v>69</v>
      </c>
      <c r="F1916" s="12" t="s">
        <v>77</v>
      </c>
      <c r="G1916" s="12" t="str">
        <f>VLOOKUP(Table1[[#This Row],[Category]],Code!$C$2:$D$5,2,0)</f>
        <v>O-102</v>
      </c>
      <c r="H1916" s="12" t="s">
        <v>78</v>
      </c>
      <c r="I1916" s="12" t="s">
        <v>1310</v>
      </c>
      <c r="J1916" s="12">
        <v>2</v>
      </c>
      <c r="K1916" s="12">
        <v>0.2</v>
      </c>
      <c r="L1916" s="13">
        <v>1.6704000000000001</v>
      </c>
      <c r="M1916" s="12">
        <f>Table1[[#This Row],[Sales]]*Table1[[#This Row],[Discount]]</f>
        <v>0.92159999999999997</v>
      </c>
      <c r="N1916" s="12">
        <v>4.6079999999999997</v>
      </c>
      <c r="O1916" s="12">
        <f>Table1[[#This Row],[Quantity]]*$N$1</f>
        <v>300</v>
      </c>
      <c r="P1916" s="12" t="str" cm="1">
        <f t="array" ref="P1916">_xlfn.IFS(Table1[[#This Row],[New_Sales]]&gt;=2000,"A",Table1[[#This Row],[New_Sales]]&gt;=1000,"B",Table1[[#This Row],[New_Sales]]&gt;=500,"C",Table1[[#This Row],[New_Sales]]&gt;=100,"D",Table1[[#This Row],[New_Sales]]&lt;100,"E")</f>
        <v>D</v>
      </c>
    </row>
    <row r="1917" spans="1:16">
      <c r="A1917" s="12">
        <v>1916</v>
      </c>
      <c r="B1917" s="12" t="s">
        <v>80</v>
      </c>
      <c r="C1917" s="12" t="s">
        <v>104</v>
      </c>
      <c r="D1917" s="12" t="s">
        <v>81</v>
      </c>
      <c r="E1917" s="12" t="s">
        <v>69</v>
      </c>
      <c r="F1917" s="12" t="s">
        <v>77</v>
      </c>
      <c r="G1917" s="12" t="str">
        <f>VLOOKUP(Table1[[#This Row],[Category]],Code!$C$2:$D$5,2,0)</f>
        <v>O-102</v>
      </c>
      <c r="H1917" s="12" t="s">
        <v>88</v>
      </c>
      <c r="I1917" s="12" t="s">
        <v>909</v>
      </c>
      <c r="J1917" s="12">
        <v>3</v>
      </c>
      <c r="K1917" s="12">
        <v>0.2</v>
      </c>
      <c r="L1917" s="13">
        <v>4.8524999999999991</v>
      </c>
      <c r="M1917" s="12">
        <f>Table1[[#This Row],[Sales]]*Table1[[#This Row],[Discount]]</f>
        <v>3.1056000000000004</v>
      </c>
      <c r="N1917" s="12">
        <v>15.528</v>
      </c>
      <c r="O1917" s="12">
        <f>Table1[[#This Row],[Quantity]]*$N$1</f>
        <v>450</v>
      </c>
      <c r="P1917" s="12" t="str" cm="1">
        <f t="array" ref="P1917">_xlfn.IFS(Table1[[#This Row],[New_Sales]]&gt;=2000,"A",Table1[[#This Row],[New_Sales]]&gt;=1000,"B",Table1[[#This Row],[New_Sales]]&gt;=500,"C",Table1[[#This Row],[New_Sales]]&gt;=100,"D",Table1[[#This Row],[New_Sales]]&lt;100,"E")</f>
        <v>D</v>
      </c>
    </row>
    <row r="1918" spans="1:16">
      <c r="A1918" s="12">
        <v>1917</v>
      </c>
      <c r="B1918" s="12" t="s">
        <v>80</v>
      </c>
      <c r="C1918" s="12" t="s">
        <v>104</v>
      </c>
      <c r="D1918" s="12" t="s">
        <v>81</v>
      </c>
      <c r="E1918" s="12" t="s">
        <v>69</v>
      </c>
      <c r="F1918" s="12" t="s">
        <v>77</v>
      </c>
      <c r="G1918" s="12" t="str">
        <f>VLOOKUP(Table1[[#This Row],[Category]],Code!$C$2:$D$5,2,0)</f>
        <v>O-102</v>
      </c>
      <c r="H1918" s="12" t="s">
        <v>78</v>
      </c>
      <c r="I1918" s="12" t="s">
        <v>773</v>
      </c>
      <c r="J1918" s="12">
        <v>3</v>
      </c>
      <c r="K1918" s="12">
        <v>0.2</v>
      </c>
      <c r="L1918" s="13">
        <v>3.8843999999999994</v>
      </c>
      <c r="M1918" s="12">
        <f>Table1[[#This Row],[Sales]]*Table1[[#This Row],[Discount]]</f>
        <v>2.3904000000000005</v>
      </c>
      <c r="N1918" s="12">
        <v>11.952000000000002</v>
      </c>
      <c r="O1918" s="12">
        <f>Table1[[#This Row],[Quantity]]*$N$1</f>
        <v>450</v>
      </c>
      <c r="P1918" s="12" t="str" cm="1">
        <f t="array" ref="P1918">_xlfn.IFS(Table1[[#This Row],[New_Sales]]&gt;=2000,"A",Table1[[#This Row],[New_Sales]]&gt;=1000,"B",Table1[[#This Row],[New_Sales]]&gt;=500,"C",Table1[[#This Row],[New_Sales]]&gt;=100,"D",Table1[[#This Row],[New_Sales]]&lt;100,"E")</f>
        <v>D</v>
      </c>
    </row>
    <row r="1919" spans="1:16">
      <c r="A1919" s="12">
        <v>1918</v>
      </c>
      <c r="B1919" s="12" t="s">
        <v>80</v>
      </c>
      <c r="C1919" s="12" t="s">
        <v>67</v>
      </c>
      <c r="D1919" s="12" t="s">
        <v>439</v>
      </c>
      <c r="E1919" s="12" t="s">
        <v>120</v>
      </c>
      <c r="F1919" s="12" t="s">
        <v>77</v>
      </c>
      <c r="G1919" s="12" t="str">
        <f>VLOOKUP(Table1[[#This Row],[Category]],Code!$C$2:$D$5,2,0)</f>
        <v>O-102</v>
      </c>
      <c r="H1919" s="12" t="s">
        <v>88</v>
      </c>
      <c r="I1919" s="12" t="s">
        <v>504</v>
      </c>
      <c r="J1919" s="12">
        <v>5</v>
      </c>
      <c r="K1919" s="12">
        <v>0</v>
      </c>
      <c r="L1919" s="13">
        <v>3.3784999999999989</v>
      </c>
      <c r="M1919" s="12">
        <f>Table1[[#This Row],[Sales]]*Table1[[#This Row],[Discount]]</f>
        <v>0</v>
      </c>
      <c r="N1919" s="12">
        <v>11.65</v>
      </c>
      <c r="O1919" s="12">
        <f>Table1[[#This Row],[Quantity]]*$N$1</f>
        <v>750</v>
      </c>
      <c r="P1919" s="12" t="str" cm="1">
        <f t="array" ref="P1919">_xlfn.IFS(Table1[[#This Row],[New_Sales]]&gt;=2000,"A",Table1[[#This Row],[New_Sales]]&gt;=1000,"B",Table1[[#This Row],[New_Sales]]&gt;=500,"C",Table1[[#This Row],[New_Sales]]&gt;=100,"D",Table1[[#This Row],[New_Sales]]&lt;100,"E")</f>
        <v>C</v>
      </c>
    </row>
    <row r="1920" spans="1:16">
      <c r="A1920" s="12">
        <v>1919</v>
      </c>
      <c r="B1920" s="12" t="s">
        <v>66</v>
      </c>
      <c r="C1920" s="12" t="s">
        <v>104</v>
      </c>
      <c r="D1920" s="12" t="s">
        <v>148</v>
      </c>
      <c r="E1920" s="12" t="s">
        <v>106</v>
      </c>
      <c r="F1920" s="12" t="s">
        <v>90</v>
      </c>
      <c r="G1920" s="12" t="str">
        <f>VLOOKUP(Table1[[#This Row],[Category]],Code!$C$2:$D$5,2,0)</f>
        <v>T-103</v>
      </c>
      <c r="H1920" s="12" t="s">
        <v>91</v>
      </c>
      <c r="I1920" s="12" t="s">
        <v>1311</v>
      </c>
      <c r="J1920" s="12">
        <v>2</v>
      </c>
      <c r="K1920" s="12">
        <v>0</v>
      </c>
      <c r="L1920" s="13">
        <v>74.974999999999994</v>
      </c>
      <c r="M1920" s="12">
        <f>Table1[[#This Row],[Sales]]*Table1[[#This Row],[Discount]]</f>
        <v>0</v>
      </c>
      <c r="N1920" s="12">
        <v>299.89999999999998</v>
      </c>
      <c r="O1920" s="12">
        <f>Table1[[#This Row],[Quantity]]*$N$1</f>
        <v>300</v>
      </c>
      <c r="P1920" s="12" t="str" cm="1">
        <f t="array" ref="P1920">_xlfn.IFS(Table1[[#This Row],[New_Sales]]&gt;=2000,"A",Table1[[#This Row],[New_Sales]]&gt;=1000,"B",Table1[[#This Row],[New_Sales]]&gt;=500,"C",Table1[[#This Row],[New_Sales]]&gt;=100,"D",Table1[[#This Row],[New_Sales]]&lt;100,"E")</f>
        <v>D</v>
      </c>
    </row>
    <row r="1921" spans="1:16">
      <c r="A1921" s="12">
        <v>1920</v>
      </c>
      <c r="B1921" s="12" t="s">
        <v>134</v>
      </c>
      <c r="C1921" s="12" t="s">
        <v>74</v>
      </c>
      <c r="D1921" s="12" t="s">
        <v>158</v>
      </c>
      <c r="E1921" s="12" t="s">
        <v>120</v>
      </c>
      <c r="F1921" s="12" t="s">
        <v>77</v>
      </c>
      <c r="G1921" s="12" t="str">
        <f>VLOOKUP(Table1[[#This Row],[Category]],Code!$C$2:$D$5,2,0)</f>
        <v>O-102</v>
      </c>
      <c r="H1921" s="12" t="s">
        <v>93</v>
      </c>
      <c r="I1921" s="12" t="s">
        <v>1312</v>
      </c>
      <c r="J1921" s="12">
        <v>5</v>
      </c>
      <c r="K1921" s="12">
        <v>0.2</v>
      </c>
      <c r="L1921" s="13">
        <v>302.37299999999993</v>
      </c>
      <c r="M1921" s="12">
        <f>Table1[[#This Row],[Sales]]*Table1[[#This Row],[Discount]]</f>
        <v>179.184</v>
      </c>
      <c r="N1921" s="12">
        <v>895.92</v>
      </c>
      <c r="O1921" s="12">
        <f>Table1[[#This Row],[Quantity]]*$N$1</f>
        <v>750</v>
      </c>
      <c r="P1921" s="12" t="str" cm="1">
        <f t="array" ref="P1921">_xlfn.IFS(Table1[[#This Row],[New_Sales]]&gt;=2000,"A",Table1[[#This Row],[New_Sales]]&gt;=1000,"B",Table1[[#This Row],[New_Sales]]&gt;=500,"C",Table1[[#This Row],[New_Sales]]&gt;=100,"D",Table1[[#This Row],[New_Sales]]&lt;100,"E")</f>
        <v>C</v>
      </c>
    </row>
    <row r="1922" spans="1:16">
      <c r="A1922" s="12">
        <v>1921</v>
      </c>
      <c r="B1922" s="12" t="s">
        <v>134</v>
      </c>
      <c r="C1922" s="12" t="s">
        <v>74</v>
      </c>
      <c r="D1922" s="12" t="s">
        <v>158</v>
      </c>
      <c r="E1922" s="12" t="s">
        <v>120</v>
      </c>
      <c r="F1922" s="12" t="s">
        <v>70</v>
      </c>
      <c r="G1922" s="12" t="str">
        <f>VLOOKUP(Table1[[#This Row],[Category]],Code!$C$2:$D$5,2,0)</f>
        <v>F-101</v>
      </c>
      <c r="H1922" s="12" t="s">
        <v>72</v>
      </c>
      <c r="I1922" s="12" t="s">
        <v>1313</v>
      </c>
      <c r="J1922" s="12">
        <v>2</v>
      </c>
      <c r="K1922" s="12">
        <v>0.1</v>
      </c>
      <c r="L1922" s="13">
        <v>97.652399999999943</v>
      </c>
      <c r="M1922" s="12">
        <f>Table1[[#This Row],[Sales]]*Table1[[#This Row],[Discount]]</f>
        <v>46.256400000000006</v>
      </c>
      <c r="N1922" s="12">
        <v>462.56400000000002</v>
      </c>
      <c r="O1922" s="12">
        <f>Table1[[#This Row],[Quantity]]*$N$1</f>
        <v>300</v>
      </c>
      <c r="P1922" s="12" t="str" cm="1">
        <f t="array" ref="P1922">_xlfn.IFS(Table1[[#This Row],[New_Sales]]&gt;=2000,"A",Table1[[#This Row],[New_Sales]]&gt;=1000,"B",Table1[[#This Row],[New_Sales]]&gt;=500,"C",Table1[[#This Row],[New_Sales]]&gt;=100,"D",Table1[[#This Row],[New_Sales]]&lt;100,"E")</f>
        <v>D</v>
      </c>
    </row>
    <row r="1923" spans="1:16">
      <c r="A1923" s="12">
        <v>1922</v>
      </c>
      <c r="B1923" s="12" t="s">
        <v>80</v>
      </c>
      <c r="C1923" s="12" t="s">
        <v>74</v>
      </c>
      <c r="D1923" s="12" t="s">
        <v>119</v>
      </c>
      <c r="E1923" s="12" t="s">
        <v>120</v>
      </c>
      <c r="F1923" s="12" t="s">
        <v>77</v>
      </c>
      <c r="G1923" s="12" t="str">
        <f>VLOOKUP(Table1[[#This Row],[Category]],Code!$C$2:$D$5,2,0)</f>
        <v>O-102</v>
      </c>
      <c r="H1923" s="12" t="s">
        <v>84</v>
      </c>
      <c r="I1923" s="12" t="s">
        <v>817</v>
      </c>
      <c r="J1923" s="12">
        <v>2</v>
      </c>
      <c r="K1923" s="12">
        <v>0.2</v>
      </c>
      <c r="L1923" s="13">
        <v>1.5007999999999999</v>
      </c>
      <c r="M1923" s="12">
        <f>Table1[[#This Row],[Sales]]*Table1[[#This Row],[Discount]]</f>
        <v>3.0016000000000007</v>
      </c>
      <c r="N1923" s="12">
        <v>15.008000000000003</v>
      </c>
      <c r="O1923" s="12">
        <f>Table1[[#This Row],[Quantity]]*$N$1</f>
        <v>300</v>
      </c>
      <c r="P1923" s="12" t="str" cm="1">
        <f t="array" ref="P1923">_xlfn.IFS(Table1[[#This Row],[New_Sales]]&gt;=2000,"A",Table1[[#This Row],[New_Sales]]&gt;=1000,"B",Table1[[#This Row],[New_Sales]]&gt;=500,"C",Table1[[#This Row],[New_Sales]]&gt;=100,"D",Table1[[#This Row],[New_Sales]]&lt;100,"E")</f>
        <v>D</v>
      </c>
    </row>
    <row r="1924" spans="1:16">
      <c r="A1924" s="12">
        <v>1923</v>
      </c>
      <c r="B1924" s="12" t="s">
        <v>66</v>
      </c>
      <c r="C1924" s="12" t="s">
        <v>74</v>
      </c>
      <c r="D1924" s="12" t="s">
        <v>105</v>
      </c>
      <c r="E1924" s="12" t="s">
        <v>106</v>
      </c>
      <c r="F1924" s="12" t="s">
        <v>90</v>
      </c>
      <c r="G1924" s="12" t="str">
        <f>VLOOKUP(Table1[[#This Row],[Category]],Code!$C$2:$D$5,2,0)</f>
        <v>T-103</v>
      </c>
      <c r="H1924" s="12" t="s">
        <v>91</v>
      </c>
      <c r="I1924" s="12" t="s">
        <v>1314</v>
      </c>
      <c r="J1924" s="12">
        <v>9</v>
      </c>
      <c r="K1924" s="12">
        <v>0.2</v>
      </c>
      <c r="L1924" s="13">
        <v>107.95499999999998</v>
      </c>
      <c r="M1924" s="12">
        <f>Table1[[#This Row],[Sales]]*Table1[[#This Row],[Discount]]</f>
        <v>172.72800000000004</v>
      </c>
      <c r="N1924" s="12">
        <v>863.6400000000001</v>
      </c>
      <c r="O1924" s="12">
        <f>Table1[[#This Row],[Quantity]]*$N$1</f>
        <v>1350</v>
      </c>
      <c r="P1924" s="12" t="str" cm="1">
        <f t="array" ref="P1924">_xlfn.IFS(Table1[[#This Row],[New_Sales]]&gt;=2000,"A",Table1[[#This Row],[New_Sales]]&gt;=1000,"B",Table1[[#This Row],[New_Sales]]&gt;=500,"C",Table1[[#This Row],[New_Sales]]&gt;=100,"D",Table1[[#This Row],[New_Sales]]&lt;100,"E")</f>
        <v>B</v>
      </c>
    </row>
    <row r="1925" spans="1:16">
      <c r="A1925" s="12">
        <v>1924</v>
      </c>
      <c r="B1925" s="12" t="s">
        <v>66</v>
      </c>
      <c r="C1925" s="12" t="s">
        <v>74</v>
      </c>
      <c r="D1925" s="12" t="s">
        <v>105</v>
      </c>
      <c r="E1925" s="12" t="s">
        <v>106</v>
      </c>
      <c r="F1925" s="12" t="s">
        <v>77</v>
      </c>
      <c r="G1925" s="12" t="str">
        <f>VLOOKUP(Table1[[#This Row],[Category]],Code!$C$2:$D$5,2,0)</f>
        <v>O-102</v>
      </c>
      <c r="H1925" s="12" t="s">
        <v>88</v>
      </c>
      <c r="I1925" s="12" t="s">
        <v>530</v>
      </c>
      <c r="J1925" s="12">
        <v>3</v>
      </c>
      <c r="K1925" s="12">
        <v>0.2</v>
      </c>
      <c r="L1925" s="13">
        <v>3.571200000000001</v>
      </c>
      <c r="M1925" s="12">
        <f>Table1[[#This Row],[Sales]]*Table1[[#This Row],[Discount]]</f>
        <v>9.523200000000001</v>
      </c>
      <c r="N1925" s="12">
        <v>47.616</v>
      </c>
      <c r="O1925" s="12">
        <f>Table1[[#This Row],[Quantity]]*$N$1</f>
        <v>450</v>
      </c>
      <c r="P1925" s="12" t="str" cm="1">
        <f t="array" ref="P1925">_xlfn.IFS(Table1[[#This Row],[New_Sales]]&gt;=2000,"A",Table1[[#This Row],[New_Sales]]&gt;=1000,"B",Table1[[#This Row],[New_Sales]]&gt;=500,"C",Table1[[#This Row],[New_Sales]]&gt;=100,"D",Table1[[#This Row],[New_Sales]]&lt;100,"E")</f>
        <v>D</v>
      </c>
    </row>
    <row r="1926" spans="1:16">
      <c r="A1926" s="12">
        <v>1925</v>
      </c>
      <c r="B1926" s="12" t="s">
        <v>66</v>
      </c>
      <c r="C1926" s="12" t="s">
        <v>67</v>
      </c>
      <c r="D1926" s="12" t="s">
        <v>75</v>
      </c>
      <c r="E1926" s="12" t="s">
        <v>76</v>
      </c>
      <c r="F1926" s="12" t="s">
        <v>77</v>
      </c>
      <c r="G1926" s="12" t="str">
        <f>VLOOKUP(Table1[[#This Row],[Category]],Code!$C$2:$D$5,2,0)</f>
        <v>O-102</v>
      </c>
      <c r="H1926" s="12" t="s">
        <v>100</v>
      </c>
      <c r="I1926" s="12" t="s">
        <v>463</v>
      </c>
      <c r="J1926" s="12">
        <v>3</v>
      </c>
      <c r="K1926" s="12">
        <v>0</v>
      </c>
      <c r="L1926" s="13">
        <v>41.822999999999993</v>
      </c>
      <c r="M1926" s="12">
        <f>Table1[[#This Row],[Sales]]*Table1[[#This Row],[Discount]]</f>
        <v>0</v>
      </c>
      <c r="N1926" s="12">
        <v>92.94</v>
      </c>
      <c r="O1926" s="12">
        <f>Table1[[#This Row],[Quantity]]*$N$1</f>
        <v>450</v>
      </c>
      <c r="P1926" s="12" t="str" cm="1">
        <f t="array" ref="P1926">_xlfn.IFS(Table1[[#This Row],[New_Sales]]&gt;=2000,"A",Table1[[#This Row],[New_Sales]]&gt;=1000,"B",Table1[[#This Row],[New_Sales]]&gt;=500,"C",Table1[[#This Row],[New_Sales]]&gt;=100,"D",Table1[[#This Row],[New_Sales]]&lt;100,"E")</f>
        <v>D</v>
      </c>
    </row>
    <row r="1927" spans="1:16">
      <c r="A1927" s="12">
        <v>1926</v>
      </c>
      <c r="B1927" s="12" t="s">
        <v>80</v>
      </c>
      <c r="C1927" s="12" t="s">
        <v>74</v>
      </c>
      <c r="D1927" s="12" t="s">
        <v>75</v>
      </c>
      <c r="E1927" s="12" t="s">
        <v>76</v>
      </c>
      <c r="F1927" s="12" t="s">
        <v>90</v>
      </c>
      <c r="G1927" s="12" t="str">
        <f>VLOOKUP(Table1[[#This Row],[Category]],Code!$C$2:$D$5,2,0)</f>
        <v>T-103</v>
      </c>
      <c r="H1927" s="12" t="s">
        <v>123</v>
      </c>
      <c r="I1927" s="12" t="s">
        <v>420</v>
      </c>
      <c r="J1927" s="12">
        <v>2</v>
      </c>
      <c r="K1927" s="12">
        <v>0</v>
      </c>
      <c r="L1927" s="13">
        <v>69.992999999999995</v>
      </c>
      <c r="M1927" s="12">
        <f>Table1[[#This Row],[Sales]]*Table1[[#This Row],[Discount]]</f>
        <v>0</v>
      </c>
      <c r="N1927" s="12">
        <v>199.98</v>
      </c>
      <c r="O1927" s="12">
        <f>Table1[[#This Row],[Quantity]]*$N$1</f>
        <v>300</v>
      </c>
      <c r="P1927" s="12" t="str" cm="1">
        <f t="array" ref="P1927">_xlfn.IFS(Table1[[#This Row],[New_Sales]]&gt;=2000,"A",Table1[[#This Row],[New_Sales]]&gt;=1000,"B",Table1[[#This Row],[New_Sales]]&gt;=500,"C",Table1[[#This Row],[New_Sales]]&gt;=100,"D",Table1[[#This Row],[New_Sales]]&lt;100,"E")</f>
        <v>D</v>
      </c>
    </row>
    <row r="1928" spans="1:16">
      <c r="A1928" s="12">
        <v>1927</v>
      </c>
      <c r="B1928" s="12" t="s">
        <v>80</v>
      </c>
      <c r="C1928" s="12" t="s">
        <v>67</v>
      </c>
      <c r="D1928" s="12" t="s">
        <v>75</v>
      </c>
      <c r="E1928" s="12" t="s">
        <v>76</v>
      </c>
      <c r="F1928" s="12" t="s">
        <v>90</v>
      </c>
      <c r="G1928" s="12" t="str">
        <f>VLOOKUP(Table1[[#This Row],[Category]],Code!$C$2:$D$5,2,0)</f>
        <v>T-103</v>
      </c>
      <c r="H1928" s="12" t="s">
        <v>91</v>
      </c>
      <c r="I1928" s="12" t="s">
        <v>1315</v>
      </c>
      <c r="J1928" s="12">
        <v>3</v>
      </c>
      <c r="K1928" s="12">
        <v>0.2</v>
      </c>
      <c r="L1928" s="13">
        <v>19.966499999999982</v>
      </c>
      <c r="M1928" s="12">
        <f>Table1[[#This Row],[Sales]]*Table1[[#This Row],[Discount]]</f>
        <v>35.496000000000002</v>
      </c>
      <c r="N1928" s="12">
        <v>177.48000000000002</v>
      </c>
      <c r="O1928" s="12">
        <f>Table1[[#This Row],[Quantity]]*$N$1</f>
        <v>450</v>
      </c>
      <c r="P1928" s="12" t="str" cm="1">
        <f t="array" ref="P1928">_xlfn.IFS(Table1[[#This Row],[New_Sales]]&gt;=2000,"A",Table1[[#This Row],[New_Sales]]&gt;=1000,"B",Table1[[#This Row],[New_Sales]]&gt;=500,"C",Table1[[#This Row],[New_Sales]]&gt;=100,"D",Table1[[#This Row],[New_Sales]]&lt;100,"E")</f>
        <v>D</v>
      </c>
    </row>
    <row r="1929" spans="1:16">
      <c r="A1929" s="12">
        <v>1928</v>
      </c>
      <c r="B1929" s="12" t="s">
        <v>134</v>
      </c>
      <c r="C1929" s="12" t="s">
        <v>67</v>
      </c>
      <c r="D1929" s="12" t="s">
        <v>214</v>
      </c>
      <c r="E1929" s="12" t="s">
        <v>76</v>
      </c>
      <c r="F1929" s="12" t="s">
        <v>77</v>
      </c>
      <c r="G1929" s="12" t="str">
        <f>VLOOKUP(Table1[[#This Row],[Category]],Code!$C$2:$D$5,2,0)</f>
        <v>O-102</v>
      </c>
      <c r="H1929" s="12" t="s">
        <v>100</v>
      </c>
      <c r="I1929" s="12" t="s">
        <v>549</v>
      </c>
      <c r="J1929" s="12">
        <v>2</v>
      </c>
      <c r="K1929" s="12">
        <v>0.2</v>
      </c>
      <c r="L1929" s="13">
        <v>31.068799999999996</v>
      </c>
      <c r="M1929" s="12">
        <f>Table1[[#This Row],[Sales]]*Table1[[#This Row],[Discount]]</f>
        <v>17.753600000000002</v>
      </c>
      <c r="N1929" s="12">
        <v>88.768000000000001</v>
      </c>
      <c r="O1929" s="12">
        <f>Table1[[#This Row],[Quantity]]*$N$1</f>
        <v>300</v>
      </c>
      <c r="P1929" s="12" t="str" cm="1">
        <f t="array" ref="P1929">_xlfn.IFS(Table1[[#This Row],[New_Sales]]&gt;=2000,"A",Table1[[#This Row],[New_Sales]]&gt;=1000,"B",Table1[[#This Row],[New_Sales]]&gt;=500,"C",Table1[[#This Row],[New_Sales]]&gt;=100,"D",Table1[[#This Row],[New_Sales]]&lt;100,"E")</f>
        <v>D</v>
      </c>
    </row>
    <row r="1930" spans="1:16">
      <c r="A1930" s="12">
        <v>1929</v>
      </c>
      <c r="B1930" s="12" t="s">
        <v>66</v>
      </c>
      <c r="C1930" s="12" t="s">
        <v>104</v>
      </c>
      <c r="D1930" s="12" t="s">
        <v>102</v>
      </c>
      <c r="E1930" s="12" t="s">
        <v>76</v>
      </c>
      <c r="F1930" s="12" t="s">
        <v>77</v>
      </c>
      <c r="G1930" s="12" t="str">
        <f>VLOOKUP(Table1[[#This Row],[Category]],Code!$C$2:$D$5,2,0)</f>
        <v>O-102</v>
      </c>
      <c r="H1930" s="12" t="s">
        <v>100</v>
      </c>
      <c r="I1930" s="12" t="s">
        <v>1316</v>
      </c>
      <c r="J1930" s="12">
        <v>1</v>
      </c>
      <c r="K1930" s="12">
        <v>0</v>
      </c>
      <c r="L1930" s="13">
        <v>3.1104000000000003</v>
      </c>
      <c r="M1930" s="12">
        <f>Table1[[#This Row],[Sales]]*Table1[[#This Row],[Discount]]</f>
        <v>0</v>
      </c>
      <c r="N1930" s="12">
        <v>6.48</v>
      </c>
      <c r="O1930" s="12">
        <f>Table1[[#This Row],[Quantity]]*$N$1</f>
        <v>150</v>
      </c>
      <c r="P1930" s="12" t="str" cm="1">
        <f t="array" ref="P1930">_xlfn.IFS(Table1[[#This Row],[New_Sales]]&gt;=2000,"A",Table1[[#This Row],[New_Sales]]&gt;=1000,"B",Table1[[#This Row],[New_Sales]]&gt;=500,"C",Table1[[#This Row],[New_Sales]]&gt;=100,"D",Table1[[#This Row],[New_Sales]]&lt;100,"E")</f>
        <v>D</v>
      </c>
    </row>
    <row r="1931" spans="1:16">
      <c r="A1931" s="12">
        <v>1930</v>
      </c>
      <c r="B1931" s="12" t="s">
        <v>66</v>
      </c>
      <c r="C1931" s="12" t="s">
        <v>104</v>
      </c>
      <c r="D1931" s="12" t="s">
        <v>102</v>
      </c>
      <c r="E1931" s="12" t="s">
        <v>76</v>
      </c>
      <c r="F1931" s="12" t="s">
        <v>77</v>
      </c>
      <c r="G1931" s="12" t="str">
        <f>VLOOKUP(Table1[[#This Row],[Category]],Code!$C$2:$D$5,2,0)</f>
        <v>O-102</v>
      </c>
      <c r="H1931" s="12" t="s">
        <v>84</v>
      </c>
      <c r="I1931" s="12" t="s">
        <v>369</v>
      </c>
      <c r="J1931" s="12">
        <v>1</v>
      </c>
      <c r="K1931" s="12">
        <v>0</v>
      </c>
      <c r="L1931" s="13">
        <v>1.8603999999999985</v>
      </c>
      <c r="M1931" s="12">
        <f>Table1[[#This Row],[Sales]]*Table1[[#This Row],[Discount]]</f>
        <v>0</v>
      </c>
      <c r="N1931" s="12">
        <v>46.51</v>
      </c>
      <c r="O1931" s="12">
        <f>Table1[[#This Row],[Quantity]]*$N$1</f>
        <v>150</v>
      </c>
      <c r="P1931" s="12" t="str" cm="1">
        <f t="array" ref="P1931">_xlfn.IFS(Table1[[#This Row],[New_Sales]]&gt;=2000,"A",Table1[[#This Row],[New_Sales]]&gt;=1000,"B",Table1[[#This Row],[New_Sales]]&gt;=500,"C",Table1[[#This Row],[New_Sales]]&gt;=100,"D",Table1[[#This Row],[New_Sales]]&lt;100,"E")</f>
        <v>D</v>
      </c>
    </row>
    <row r="1932" spans="1:16">
      <c r="A1932" s="12">
        <v>1931</v>
      </c>
      <c r="B1932" s="12" t="s">
        <v>66</v>
      </c>
      <c r="C1932" s="12" t="s">
        <v>104</v>
      </c>
      <c r="D1932" s="12" t="s">
        <v>102</v>
      </c>
      <c r="E1932" s="12" t="s">
        <v>76</v>
      </c>
      <c r="F1932" s="12" t="s">
        <v>90</v>
      </c>
      <c r="G1932" s="12" t="str">
        <f>VLOOKUP(Table1[[#This Row],[Category]],Code!$C$2:$D$5,2,0)</f>
        <v>T-103</v>
      </c>
      <c r="H1932" s="12" t="s">
        <v>91</v>
      </c>
      <c r="I1932" s="12" t="s">
        <v>1032</v>
      </c>
      <c r="J1932" s="12">
        <v>3</v>
      </c>
      <c r="K1932" s="12">
        <v>0.2</v>
      </c>
      <c r="L1932" s="13">
        <v>49.498199999999969</v>
      </c>
      <c r="M1932" s="12">
        <f>Table1[[#This Row],[Sales]]*Table1[[#This Row],[Discount]]</f>
        <v>131.99520000000004</v>
      </c>
      <c r="N1932" s="12">
        <v>659.97600000000011</v>
      </c>
      <c r="O1932" s="12">
        <f>Table1[[#This Row],[Quantity]]*$N$1</f>
        <v>450</v>
      </c>
      <c r="P1932" s="12" t="str" cm="1">
        <f t="array" ref="P1932">_xlfn.IFS(Table1[[#This Row],[New_Sales]]&gt;=2000,"A",Table1[[#This Row],[New_Sales]]&gt;=1000,"B",Table1[[#This Row],[New_Sales]]&gt;=500,"C",Table1[[#This Row],[New_Sales]]&gt;=100,"D",Table1[[#This Row],[New_Sales]]&lt;100,"E")</f>
        <v>D</v>
      </c>
    </row>
    <row r="1933" spans="1:16">
      <c r="A1933" s="12">
        <v>1932</v>
      </c>
      <c r="B1933" s="12" t="s">
        <v>66</v>
      </c>
      <c r="C1933" s="12" t="s">
        <v>67</v>
      </c>
      <c r="D1933" s="12" t="s">
        <v>173</v>
      </c>
      <c r="E1933" s="12" t="s">
        <v>76</v>
      </c>
      <c r="F1933" s="12" t="s">
        <v>90</v>
      </c>
      <c r="G1933" s="12" t="str">
        <f>VLOOKUP(Table1[[#This Row],[Category]],Code!$C$2:$D$5,2,0)</f>
        <v>T-103</v>
      </c>
      <c r="H1933" s="12" t="s">
        <v>91</v>
      </c>
      <c r="I1933" s="12" t="s">
        <v>1317</v>
      </c>
      <c r="J1933" s="12">
        <v>1</v>
      </c>
      <c r="K1933" s="12">
        <v>0.2</v>
      </c>
      <c r="L1933" s="13">
        <v>23.799300000000002</v>
      </c>
      <c r="M1933" s="12">
        <f>Table1[[#This Row],[Sales]]*Table1[[#This Row],[Discount]]</f>
        <v>54.398400000000009</v>
      </c>
      <c r="N1933" s="12">
        <v>271.99200000000002</v>
      </c>
      <c r="O1933" s="12">
        <f>Table1[[#This Row],[Quantity]]*$N$1</f>
        <v>150</v>
      </c>
      <c r="P1933" s="12" t="str" cm="1">
        <f t="array" ref="P1933">_xlfn.IFS(Table1[[#This Row],[New_Sales]]&gt;=2000,"A",Table1[[#This Row],[New_Sales]]&gt;=1000,"B",Table1[[#This Row],[New_Sales]]&gt;=500,"C",Table1[[#This Row],[New_Sales]]&gt;=100,"D",Table1[[#This Row],[New_Sales]]&lt;100,"E")</f>
        <v>D</v>
      </c>
    </row>
    <row r="1934" spans="1:16">
      <c r="A1934" s="12">
        <v>1933</v>
      </c>
      <c r="B1934" s="12" t="s">
        <v>66</v>
      </c>
      <c r="C1934" s="12" t="s">
        <v>67</v>
      </c>
      <c r="D1934" s="12" t="s">
        <v>295</v>
      </c>
      <c r="E1934" s="12" t="s">
        <v>69</v>
      </c>
      <c r="F1934" s="12" t="s">
        <v>70</v>
      </c>
      <c r="G1934" s="12" t="str">
        <f>VLOOKUP(Table1[[#This Row],[Category]],Code!$C$2:$D$5,2,0)</f>
        <v>F-101</v>
      </c>
      <c r="H1934" s="12" t="s">
        <v>71</v>
      </c>
      <c r="I1934" s="12" t="s">
        <v>1318</v>
      </c>
      <c r="J1934" s="12">
        <v>3</v>
      </c>
      <c r="K1934" s="12">
        <v>0</v>
      </c>
      <c r="L1934" s="13">
        <v>23.318400000000011</v>
      </c>
      <c r="M1934" s="12">
        <f>Table1[[#This Row],[Sales]]*Table1[[#This Row],[Discount]]</f>
        <v>0</v>
      </c>
      <c r="N1934" s="12">
        <v>145.74</v>
      </c>
      <c r="O1934" s="12">
        <f>Table1[[#This Row],[Quantity]]*$N$1</f>
        <v>450</v>
      </c>
      <c r="P1934" s="12" t="str" cm="1">
        <f t="array" ref="P1934">_xlfn.IFS(Table1[[#This Row],[New_Sales]]&gt;=2000,"A",Table1[[#This Row],[New_Sales]]&gt;=1000,"B",Table1[[#This Row],[New_Sales]]&gt;=500,"C",Table1[[#This Row],[New_Sales]]&gt;=100,"D",Table1[[#This Row],[New_Sales]]&lt;100,"E")</f>
        <v>D</v>
      </c>
    </row>
    <row r="1935" spans="1:16">
      <c r="A1935" s="12">
        <v>1934</v>
      </c>
      <c r="B1935" s="12" t="s">
        <v>66</v>
      </c>
      <c r="C1935" s="12" t="s">
        <v>67</v>
      </c>
      <c r="D1935" s="12" t="s">
        <v>295</v>
      </c>
      <c r="E1935" s="12" t="s">
        <v>69</v>
      </c>
      <c r="F1935" s="12" t="s">
        <v>70</v>
      </c>
      <c r="G1935" s="12" t="str">
        <f>VLOOKUP(Table1[[#This Row],[Category]],Code!$C$2:$D$5,2,0)</f>
        <v>F-101</v>
      </c>
      <c r="H1935" s="12" t="s">
        <v>86</v>
      </c>
      <c r="I1935" s="12" t="s">
        <v>156</v>
      </c>
      <c r="J1935" s="12">
        <v>5</v>
      </c>
      <c r="K1935" s="12">
        <v>0</v>
      </c>
      <c r="L1935" s="13">
        <v>7.3919999999999995</v>
      </c>
      <c r="M1935" s="12">
        <f>Table1[[#This Row],[Sales]]*Table1[[#This Row],[Discount]]</f>
        <v>0</v>
      </c>
      <c r="N1935" s="12">
        <v>15.4</v>
      </c>
      <c r="O1935" s="12">
        <f>Table1[[#This Row],[Quantity]]*$N$1</f>
        <v>750</v>
      </c>
      <c r="P1935" s="12" t="str" cm="1">
        <f t="array" ref="P1935">_xlfn.IFS(Table1[[#This Row],[New_Sales]]&gt;=2000,"A",Table1[[#This Row],[New_Sales]]&gt;=1000,"B",Table1[[#This Row],[New_Sales]]&gt;=500,"C",Table1[[#This Row],[New_Sales]]&gt;=100,"D",Table1[[#This Row],[New_Sales]]&lt;100,"E")</f>
        <v>C</v>
      </c>
    </row>
    <row r="1936" spans="1:16">
      <c r="A1936" s="12">
        <v>1935</v>
      </c>
      <c r="B1936" s="12" t="s">
        <v>80</v>
      </c>
      <c r="C1936" s="12" t="s">
        <v>74</v>
      </c>
      <c r="D1936" s="12" t="s">
        <v>75</v>
      </c>
      <c r="E1936" s="12" t="s">
        <v>76</v>
      </c>
      <c r="F1936" s="12" t="s">
        <v>77</v>
      </c>
      <c r="G1936" s="12" t="str">
        <f>VLOOKUP(Table1[[#This Row],[Category]],Code!$C$2:$D$5,2,0)</f>
        <v>O-102</v>
      </c>
      <c r="H1936" s="12" t="s">
        <v>100</v>
      </c>
      <c r="I1936" s="12" t="s">
        <v>1284</v>
      </c>
      <c r="J1936" s="12">
        <v>5</v>
      </c>
      <c r="K1936" s="12">
        <v>0</v>
      </c>
      <c r="L1936" s="13">
        <v>114.93849999999998</v>
      </c>
      <c r="M1936" s="12">
        <f>Table1[[#This Row],[Sales]]*Table1[[#This Row],[Discount]]</f>
        <v>0</v>
      </c>
      <c r="N1936" s="12">
        <v>244.54999999999998</v>
      </c>
      <c r="O1936" s="12">
        <f>Table1[[#This Row],[Quantity]]*$N$1</f>
        <v>750</v>
      </c>
      <c r="P1936" s="12" t="str" cm="1">
        <f t="array" ref="P1936">_xlfn.IFS(Table1[[#This Row],[New_Sales]]&gt;=2000,"A",Table1[[#This Row],[New_Sales]]&gt;=1000,"B",Table1[[#This Row],[New_Sales]]&gt;=500,"C",Table1[[#This Row],[New_Sales]]&gt;=100,"D",Table1[[#This Row],[New_Sales]]&lt;100,"E")</f>
        <v>C</v>
      </c>
    </row>
    <row r="1937" spans="1:16">
      <c r="A1937" s="12">
        <v>1936</v>
      </c>
      <c r="B1937" s="12" t="s">
        <v>80</v>
      </c>
      <c r="C1937" s="12" t="s">
        <v>74</v>
      </c>
      <c r="D1937" s="12" t="s">
        <v>75</v>
      </c>
      <c r="E1937" s="12" t="s">
        <v>76</v>
      </c>
      <c r="F1937" s="12" t="s">
        <v>90</v>
      </c>
      <c r="G1937" s="12" t="str">
        <f>VLOOKUP(Table1[[#This Row],[Category]],Code!$C$2:$D$5,2,0)</f>
        <v>T-103</v>
      </c>
      <c r="H1937" s="12" t="s">
        <v>123</v>
      </c>
      <c r="I1937" s="12" t="s">
        <v>1319</v>
      </c>
      <c r="J1937" s="12">
        <v>8</v>
      </c>
      <c r="K1937" s="12">
        <v>0</v>
      </c>
      <c r="L1937" s="13">
        <v>59.817599999999999</v>
      </c>
      <c r="M1937" s="12">
        <f>Table1[[#This Row],[Sales]]*Table1[[#This Row],[Discount]]</f>
        <v>0</v>
      </c>
      <c r="N1937" s="12">
        <v>166.16</v>
      </c>
      <c r="O1937" s="12">
        <f>Table1[[#This Row],[Quantity]]*$N$1</f>
        <v>1200</v>
      </c>
      <c r="P1937" s="12" t="str" cm="1">
        <f t="array" ref="P1937">_xlfn.IFS(Table1[[#This Row],[New_Sales]]&gt;=2000,"A",Table1[[#This Row],[New_Sales]]&gt;=1000,"B",Table1[[#This Row],[New_Sales]]&gt;=500,"C",Table1[[#This Row],[New_Sales]]&gt;=100,"D",Table1[[#This Row],[New_Sales]]&lt;100,"E")</f>
        <v>B</v>
      </c>
    </row>
    <row r="1938" spans="1:16">
      <c r="A1938" s="12">
        <v>1937</v>
      </c>
      <c r="B1938" s="12" t="s">
        <v>66</v>
      </c>
      <c r="C1938" s="12" t="s">
        <v>104</v>
      </c>
      <c r="D1938" s="12" t="s">
        <v>75</v>
      </c>
      <c r="E1938" s="12" t="s">
        <v>76</v>
      </c>
      <c r="F1938" s="12" t="s">
        <v>70</v>
      </c>
      <c r="G1938" s="12" t="str">
        <f>VLOOKUP(Table1[[#This Row],[Category]],Code!$C$2:$D$5,2,0)</f>
        <v>F-101</v>
      </c>
      <c r="H1938" s="12" t="s">
        <v>86</v>
      </c>
      <c r="I1938" s="12" t="s">
        <v>1006</v>
      </c>
      <c r="J1938" s="12">
        <v>3</v>
      </c>
      <c r="K1938" s="12">
        <v>0</v>
      </c>
      <c r="L1938" s="13">
        <v>4.8608999999999991</v>
      </c>
      <c r="M1938" s="12">
        <f>Table1[[#This Row],[Sales]]*Table1[[#This Row],[Discount]]</f>
        <v>0</v>
      </c>
      <c r="N1938" s="12">
        <v>14.73</v>
      </c>
      <c r="O1938" s="12">
        <f>Table1[[#This Row],[Quantity]]*$N$1</f>
        <v>450</v>
      </c>
      <c r="P1938" s="12" t="str" cm="1">
        <f t="array" ref="P1938">_xlfn.IFS(Table1[[#This Row],[New_Sales]]&gt;=2000,"A",Table1[[#This Row],[New_Sales]]&gt;=1000,"B",Table1[[#This Row],[New_Sales]]&gt;=500,"C",Table1[[#This Row],[New_Sales]]&gt;=100,"D",Table1[[#This Row],[New_Sales]]&lt;100,"E")</f>
        <v>D</v>
      </c>
    </row>
    <row r="1939" spans="1:16">
      <c r="A1939" s="12">
        <v>1938</v>
      </c>
      <c r="B1939" s="12" t="s">
        <v>80</v>
      </c>
      <c r="C1939" s="12" t="s">
        <v>67</v>
      </c>
      <c r="D1939" s="12" t="s">
        <v>214</v>
      </c>
      <c r="E1939" s="12" t="s">
        <v>76</v>
      </c>
      <c r="F1939" s="12" t="s">
        <v>77</v>
      </c>
      <c r="G1939" s="12" t="str">
        <f>VLOOKUP(Table1[[#This Row],[Category]],Code!$C$2:$D$5,2,0)</f>
        <v>O-102</v>
      </c>
      <c r="H1939" s="12" t="s">
        <v>93</v>
      </c>
      <c r="I1939" s="12" t="s">
        <v>1320</v>
      </c>
      <c r="J1939" s="12">
        <v>2</v>
      </c>
      <c r="K1939" s="12">
        <v>0.7</v>
      </c>
      <c r="L1939" s="13">
        <v>-13.311999999999998</v>
      </c>
      <c r="M1939" s="12">
        <f>Table1[[#This Row],[Sales]]*Table1[[#This Row],[Discount]]</f>
        <v>13.977600000000002</v>
      </c>
      <c r="N1939" s="12">
        <v>19.968000000000004</v>
      </c>
      <c r="O1939" s="12">
        <f>Table1[[#This Row],[Quantity]]*$N$1</f>
        <v>300</v>
      </c>
      <c r="P1939" s="12" t="str" cm="1">
        <f t="array" ref="P1939">_xlfn.IFS(Table1[[#This Row],[New_Sales]]&gt;=2000,"A",Table1[[#This Row],[New_Sales]]&gt;=1000,"B",Table1[[#This Row],[New_Sales]]&gt;=500,"C",Table1[[#This Row],[New_Sales]]&gt;=100,"D",Table1[[#This Row],[New_Sales]]&lt;100,"E")</f>
        <v>D</v>
      </c>
    </row>
    <row r="1940" spans="1:16">
      <c r="A1940" s="12">
        <v>1939</v>
      </c>
      <c r="B1940" s="12" t="s">
        <v>80</v>
      </c>
      <c r="C1940" s="12" t="s">
        <v>67</v>
      </c>
      <c r="D1940" s="12" t="s">
        <v>214</v>
      </c>
      <c r="E1940" s="12" t="s">
        <v>76</v>
      </c>
      <c r="F1940" s="12" t="s">
        <v>77</v>
      </c>
      <c r="G1940" s="12" t="str">
        <f>VLOOKUP(Table1[[#This Row],[Category]],Code!$C$2:$D$5,2,0)</f>
        <v>O-102</v>
      </c>
      <c r="H1940" s="12" t="s">
        <v>84</v>
      </c>
      <c r="I1940" s="12" t="s">
        <v>1321</v>
      </c>
      <c r="J1940" s="12">
        <v>7</v>
      </c>
      <c r="K1940" s="12">
        <v>0.2</v>
      </c>
      <c r="L1940" s="13">
        <v>-1.2558000000000051</v>
      </c>
      <c r="M1940" s="12">
        <f>Table1[[#This Row],[Sales]]*Table1[[#This Row],[Discount]]</f>
        <v>6.6976000000000013</v>
      </c>
      <c r="N1940" s="12">
        <v>33.488000000000007</v>
      </c>
      <c r="O1940" s="12">
        <f>Table1[[#This Row],[Quantity]]*$N$1</f>
        <v>1050</v>
      </c>
      <c r="P1940" s="12" t="str" cm="1">
        <f t="array" ref="P1940">_xlfn.IFS(Table1[[#This Row],[New_Sales]]&gt;=2000,"A",Table1[[#This Row],[New_Sales]]&gt;=1000,"B",Table1[[#This Row],[New_Sales]]&gt;=500,"C",Table1[[#This Row],[New_Sales]]&gt;=100,"D",Table1[[#This Row],[New_Sales]]&lt;100,"E")</f>
        <v>B</v>
      </c>
    </row>
    <row r="1941" spans="1:16">
      <c r="A1941" s="12">
        <v>1940</v>
      </c>
      <c r="B1941" s="12" t="s">
        <v>80</v>
      </c>
      <c r="C1941" s="12" t="s">
        <v>67</v>
      </c>
      <c r="D1941" s="12" t="s">
        <v>214</v>
      </c>
      <c r="E1941" s="12" t="s">
        <v>76</v>
      </c>
      <c r="F1941" s="12" t="s">
        <v>77</v>
      </c>
      <c r="G1941" s="12" t="str">
        <f>VLOOKUP(Table1[[#This Row],[Category]],Code!$C$2:$D$5,2,0)</f>
        <v>O-102</v>
      </c>
      <c r="H1941" s="12" t="s">
        <v>93</v>
      </c>
      <c r="I1941" s="12" t="s">
        <v>122</v>
      </c>
      <c r="J1941" s="12">
        <v>4</v>
      </c>
      <c r="K1941" s="12">
        <v>0.7</v>
      </c>
      <c r="L1941" s="13">
        <v>-6.1151999999999997</v>
      </c>
      <c r="M1941" s="12">
        <f>Table1[[#This Row],[Sales]]*Table1[[#This Row],[Discount]]</f>
        <v>6.1152000000000015</v>
      </c>
      <c r="N1941" s="12">
        <v>8.7360000000000024</v>
      </c>
      <c r="O1941" s="12">
        <f>Table1[[#This Row],[Quantity]]*$N$1</f>
        <v>600</v>
      </c>
      <c r="P1941" s="12" t="str" cm="1">
        <f t="array" ref="P1941">_xlfn.IFS(Table1[[#This Row],[New_Sales]]&gt;=2000,"A",Table1[[#This Row],[New_Sales]]&gt;=1000,"B",Table1[[#This Row],[New_Sales]]&gt;=500,"C",Table1[[#This Row],[New_Sales]]&gt;=100,"D",Table1[[#This Row],[New_Sales]]&lt;100,"E")</f>
        <v>C</v>
      </c>
    </row>
    <row r="1942" spans="1:16">
      <c r="A1942" s="12">
        <v>1941</v>
      </c>
      <c r="B1942" s="12" t="s">
        <v>80</v>
      </c>
      <c r="C1942" s="12" t="s">
        <v>67</v>
      </c>
      <c r="D1942" s="12" t="s">
        <v>214</v>
      </c>
      <c r="E1942" s="12" t="s">
        <v>76</v>
      </c>
      <c r="F1942" s="12" t="s">
        <v>70</v>
      </c>
      <c r="G1942" s="12" t="str">
        <f>VLOOKUP(Table1[[#This Row],[Category]],Code!$C$2:$D$5,2,0)</f>
        <v>F-101</v>
      </c>
      <c r="H1942" s="12" t="s">
        <v>72</v>
      </c>
      <c r="I1942" s="12" t="s">
        <v>280</v>
      </c>
      <c r="J1942" s="12">
        <v>3</v>
      </c>
      <c r="K1942" s="12">
        <v>0.2</v>
      </c>
      <c r="L1942" s="13">
        <v>74.573999999999955</v>
      </c>
      <c r="M1942" s="12">
        <f>Table1[[#This Row],[Sales]]*Table1[[#This Row],[Discount]]</f>
        <v>132.57599999999999</v>
      </c>
      <c r="N1942" s="12">
        <v>662.88</v>
      </c>
      <c r="O1942" s="12">
        <f>Table1[[#This Row],[Quantity]]*$N$1</f>
        <v>450</v>
      </c>
      <c r="P1942" s="12" t="str" cm="1">
        <f t="array" ref="P1942">_xlfn.IFS(Table1[[#This Row],[New_Sales]]&gt;=2000,"A",Table1[[#This Row],[New_Sales]]&gt;=1000,"B",Table1[[#This Row],[New_Sales]]&gt;=500,"C",Table1[[#This Row],[New_Sales]]&gt;=100,"D",Table1[[#This Row],[New_Sales]]&lt;100,"E")</f>
        <v>D</v>
      </c>
    </row>
    <row r="1943" spans="1:16">
      <c r="A1943" s="12">
        <v>1942</v>
      </c>
      <c r="B1943" s="12" t="s">
        <v>134</v>
      </c>
      <c r="C1943" s="12" t="s">
        <v>74</v>
      </c>
      <c r="D1943" s="12" t="s">
        <v>141</v>
      </c>
      <c r="E1943" s="12" t="s">
        <v>106</v>
      </c>
      <c r="F1943" s="12" t="s">
        <v>77</v>
      </c>
      <c r="G1943" s="12" t="str">
        <f>VLOOKUP(Table1[[#This Row],[Category]],Code!$C$2:$D$5,2,0)</f>
        <v>O-102</v>
      </c>
      <c r="H1943" s="12" t="s">
        <v>78</v>
      </c>
      <c r="I1943" s="12" t="s">
        <v>324</v>
      </c>
      <c r="J1943" s="12">
        <v>4</v>
      </c>
      <c r="K1943" s="12">
        <v>0.2</v>
      </c>
      <c r="L1943" s="13">
        <v>17.759999999999998</v>
      </c>
      <c r="M1943" s="12">
        <f>Table1[[#This Row],[Sales]]*Table1[[#This Row],[Discount]]</f>
        <v>9.4720000000000013</v>
      </c>
      <c r="N1943" s="12">
        <v>47.360000000000007</v>
      </c>
      <c r="O1943" s="12">
        <f>Table1[[#This Row],[Quantity]]*$N$1</f>
        <v>600</v>
      </c>
      <c r="P1943" s="12" t="str" cm="1">
        <f t="array" ref="P1943">_xlfn.IFS(Table1[[#This Row],[New_Sales]]&gt;=2000,"A",Table1[[#This Row],[New_Sales]]&gt;=1000,"B",Table1[[#This Row],[New_Sales]]&gt;=500,"C",Table1[[#This Row],[New_Sales]]&gt;=100,"D",Table1[[#This Row],[New_Sales]]&lt;100,"E")</f>
        <v>C</v>
      </c>
    </row>
    <row r="1944" spans="1:16">
      <c r="A1944" s="12">
        <v>1943</v>
      </c>
      <c r="B1944" s="12" t="s">
        <v>134</v>
      </c>
      <c r="C1944" s="12" t="s">
        <v>74</v>
      </c>
      <c r="D1944" s="12" t="s">
        <v>141</v>
      </c>
      <c r="E1944" s="12" t="s">
        <v>106</v>
      </c>
      <c r="F1944" s="12" t="s">
        <v>77</v>
      </c>
      <c r="G1944" s="12" t="str">
        <f>VLOOKUP(Table1[[#This Row],[Category]],Code!$C$2:$D$5,2,0)</f>
        <v>O-102</v>
      </c>
      <c r="H1944" s="12" t="s">
        <v>84</v>
      </c>
      <c r="I1944" s="12" t="s">
        <v>591</v>
      </c>
      <c r="J1944" s="12">
        <v>2</v>
      </c>
      <c r="K1944" s="12">
        <v>0.2</v>
      </c>
      <c r="L1944" s="13">
        <v>2.4009999999999998</v>
      </c>
      <c r="M1944" s="12">
        <f>Table1[[#This Row],[Sales]]*Table1[[#This Row],[Discount]]</f>
        <v>5.4879999999999995</v>
      </c>
      <c r="N1944" s="12">
        <v>27.439999999999998</v>
      </c>
      <c r="O1944" s="12">
        <f>Table1[[#This Row],[Quantity]]*$N$1</f>
        <v>300</v>
      </c>
      <c r="P1944" s="12" t="str" cm="1">
        <f t="array" ref="P1944">_xlfn.IFS(Table1[[#This Row],[New_Sales]]&gt;=2000,"A",Table1[[#This Row],[New_Sales]]&gt;=1000,"B",Table1[[#This Row],[New_Sales]]&gt;=500,"C",Table1[[#This Row],[New_Sales]]&gt;=100,"D",Table1[[#This Row],[New_Sales]]&lt;100,"E")</f>
        <v>D</v>
      </c>
    </row>
    <row r="1945" spans="1:16">
      <c r="A1945" s="12">
        <v>1944</v>
      </c>
      <c r="B1945" s="12" t="s">
        <v>134</v>
      </c>
      <c r="C1945" s="12" t="s">
        <v>74</v>
      </c>
      <c r="D1945" s="12" t="s">
        <v>141</v>
      </c>
      <c r="E1945" s="12" t="s">
        <v>106</v>
      </c>
      <c r="F1945" s="12" t="s">
        <v>77</v>
      </c>
      <c r="G1945" s="12" t="str">
        <f>VLOOKUP(Table1[[#This Row],[Category]],Code!$C$2:$D$5,2,0)</f>
        <v>O-102</v>
      </c>
      <c r="H1945" s="12" t="s">
        <v>93</v>
      </c>
      <c r="I1945" s="12" t="s">
        <v>885</v>
      </c>
      <c r="J1945" s="12">
        <v>9</v>
      </c>
      <c r="K1945" s="12">
        <v>0.8</v>
      </c>
      <c r="L1945" s="13">
        <v>-5.1840000000000011</v>
      </c>
      <c r="M1945" s="12">
        <f>Table1[[#This Row],[Sales]]*Table1[[#This Row],[Discount]]</f>
        <v>2.5919999999999996</v>
      </c>
      <c r="N1945" s="12">
        <v>3.2399999999999993</v>
      </c>
      <c r="O1945" s="12">
        <f>Table1[[#This Row],[Quantity]]*$N$1</f>
        <v>1350</v>
      </c>
      <c r="P1945" s="12" t="str" cm="1">
        <f t="array" ref="P1945">_xlfn.IFS(Table1[[#This Row],[New_Sales]]&gt;=2000,"A",Table1[[#This Row],[New_Sales]]&gt;=1000,"B",Table1[[#This Row],[New_Sales]]&gt;=500,"C",Table1[[#This Row],[New_Sales]]&gt;=100,"D",Table1[[#This Row],[New_Sales]]&lt;100,"E")</f>
        <v>B</v>
      </c>
    </row>
    <row r="1946" spans="1:16">
      <c r="A1946" s="12">
        <v>1945</v>
      </c>
      <c r="B1946" s="12" t="s">
        <v>80</v>
      </c>
      <c r="C1946" s="12" t="s">
        <v>74</v>
      </c>
      <c r="D1946" s="12" t="s">
        <v>105</v>
      </c>
      <c r="E1946" s="12" t="s">
        <v>106</v>
      </c>
      <c r="F1946" s="12" t="s">
        <v>90</v>
      </c>
      <c r="G1946" s="12" t="str">
        <f>VLOOKUP(Table1[[#This Row],[Category]],Code!$C$2:$D$5,2,0)</f>
        <v>T-103</v>
      </c>
      <c r="H1946" s="12" t="s">
        <v>123</v>
      </c>
      <c r="I1946" s="12" t="s">
        <v>1144</v>
      </c>
      <c r="J1946" s="12">
        <v>4</v>
      </c>
      <c r="K1946" s="12">
        <v>0.2</v>
      </c>
      <c r="L1946" s="13">
        <v>26.391200000000001</v>
      </c>
      <c r="M1946" s="12">
        <f>Table1[[#This Row],[Sales]]*Table1[[#This Row],[Discount]]</f>
        <v>19.193600000000004</v>
      </c>
      <c r="N1946" s="12">
        <v>95.968000000000004</v>
      </c>
      <c r="O1946" s="12">
        <f>Table1[[#This Row],[Quantity]]*$N$1</f>
        <v>600</v>
      </c>
      <c r="P1946" s="12" t="str" cm="1">
        <f t="array" ref="P1946">_xlfn.IFS(Table1[[#This Row],[New_Sales]]&gt;=2000,"A",Table1[[#This Row],[New_Sales]]&gt;=1000,"B",Table1[[#This Row],[New_Sales]]&gt;=500,"C",Table1[[#This Row],[New_Sales]]&gt;=100,"D",Table1[[#This Row],[New_Sales]]&lt;100,"E")</f>
        <v>C</v>
      </c>
    </row>
    <row r="1947" spans="1:16">
      <c r="A1947" s="12">
        <v>1946</v>
      </c>
      <c r="B1947" s="12" t="s">
        <v>80</v>
      </c>
      <c r="C1947" s="12" t="s">
        <v>74</v>
      </c>
      <c r="D1947" s="12" t="s">
        <v>105</v>
      </c>
      <c r="E1947" s="12" t="s">
        <v>106</v>
      </c>
      <c r="F1947" s="12" t="s">
        <v>77</v>
      </c>
      <c r="G1947" s="12" t="str">
        <f>VLOOKUP(Table1[[#This Row],[Category]],Code!$C$2:$D$5,2,0)</f>
        <v>O-102</v>
      </c>
      <c r="H1947" s="12" t="s">
        <v>100</v>
      </c>
      <c r="I1947" s="12" t="s">
        <v>1271</v>
      </c>
      <c r="J1947" s="12">
        <v>2</v>
      </c>
      <c r="K1947" s="12">
        <v>0.2</v>
      </c>
      <c r="L1947" s="13">
        <v>3.6288</v>
      </c>
      <c r="M1947" s="12">
        <f>Table1[[#This Row],[Sales]]*Table1[[#This Row],[Discount]]</f>
        <v>2.0736000000000003</v>
      </c>
      <c r="N1947" s="12">
        <v>10.368000000000002</v>
      </c>
      <c r="O1947" s="12">
        <f>Table1[[#This Row],[Quantity]]*$N$1</f>
        <v>300</v>
      </c>
      <c r="P1947" s="12" t="str" cm="1">
        <f t="array" ref="P1947">_xlfn.IFS(Table1[[#This Row],[New_Sales]]&gt;=2000,"A",Table1[[#This Row],[New_Sales]]&gt;=1000,"B",Table1[[#This Row],[New_Sales]]&gt;=500,"C",Table1[[#This Row],[New_Sales]]&gt;=100,"D",Table1[[#This Row],[New_Sales]]&lt;100,"E")</f>
        <v>D</v>
      </c>
    </row>
    <row r="1948" spans="1:16">
      <c r="A1948" s="12">
        <v>1947</v>
      </c>
      <c r="B1948" s="12" t="s">
        <v>80</v>
      </c>
      <c r="C1948" s="12" t="s">
        <v>74</v>
      </c>
      <c r="D1948" s="12" t="s">
        <v>158</v>
      </c>
      <c r="E1948" s="12" t="s">
        <v>120</v>
      </c>
      <c r="F1948" s="12" t="s">
        <v>77</v>
      </c>
      <c r="G1948" s="12" t="str">
        <f>VLOOKUP(Table1[[#This Row],[Category]],Code!$C$2:$D$5,2,0)</f>
        <v>O-102</v>
      </c>
      <c r="H1948" s="12" t="s">
        <v>88</v>
      </c>
      <c r="I1948" s="12" t="s">
        <v>461</v>
      </c>
      <c r="J1948" s="12">
        <v>2</v>
      </c>
      <c r="K1948" s="12">
        <v>0</v>
      </c>
      <c r="L1948" s="13">
        <v>6.468</v>
      </c>
      <c r="M1948" s="12">
        <f>Table1[[#This Row],[Sales]]*Table1[[#This Row],[Discount]]</f>
        <v>0</v>
      </c>
      <c r="N1948" s="12">
        <v>23.1</v>
      </c>
      <c r="O1948" s="12">
        <f>Table1[[#This Row],[Quantity]]*$N$1</f>
        <v>300</v>
      </c>
      <c r="P1948" s="12" t="str" cm="1">
        <f t="array" ref="P1948">_xlfn.IFS(Table1[[#This Row],[New_Sales]]&gt;=2000,"A",Table1[[#This Row],[New_Sales]]&gt;=1000,"B",Table1[[#This Row],[New_Sales]]&gt;=500,"C",Table1[[#This Row],[New_Sales]]&gt;=100,"D",Table1[[#This Row],[New_Sales]]&lt;100,"E")</f>
        <v>D</v>
      </c>
    </row>
    <row r="1949" spans="1:16">
      <c r="A1949" s="12">
        <v>1948</v>
      </c>
      <c r="B1949" s="12" t="s">
        <v>80</v>
      </c>
      <c r="C1949" s="12" t="s">
        <v>74</v>
      </c>
      <c r="D1949" s="12" t="s">
        <v>158</v>
      </c>
      <c r="E1949" s="12" t="s">
        <v>120</v>
      </c>
      <c r="F1949" s="12" t="s">
        <v>70</v>
      </c>
      <c r="G1949" s="12" t="str">
        <f>VLOOKUP(Table1[[#This Row],[Category]],Code!$C$2:$D$5,2,0)</f>
        <v>F-101</v>
      </c>
      <c r="H1949" s="12" t="s">
        <v>86</v>
      </c>
      <c r="I1949" s="12" t="s">
        <v>1263</v>
      </c>
      <c r="J1949" s="12">
        <v>2</v>
      </c>
      <c r="K1949" s="12">
        <v>0</v>
      </c>
      <c r="L1949" s="13">
        <v>3.4619999999999997</v>
      </c>
      <c r="M1949" s="12">
        <f>Table1[[#This Row],[Sales]]*Table1[[#This Row],[Discount]]</f>
        <v>0</v>
      </c>
      <c r="N1949" s="12">
        <v>11.54</v>
      </c>
      <c r="O1949" s="12">
        <f>Table1[[#This Row],[Quantity]]*$N$1</f>
        <v>300</v>
      </c>
      <c r="P1949" s="12" t="str" cm="1">
        <f t="array" ref="P1949">_xlfn.IFS(Table1[[#This Row],[New_Sales]]&gt;=2000,"A",Table1[[#This Row],[New_Sales]]&gt;=1000,"B",Table1[[#This Row],[New_Sales]]&gt;=500,"C",Table1[[#This Row],[New_Sales]]&gt;=100,"D",Table1[[#This Row],[New_Sales]]&lt;100,"E")</f>
        <v>D</v>
      </c>
    </row>
    <row r="1950" spans="1:16">
      <c r="A1950" s="12">
        <v>1949</v>
      </c>
      <c r="B1950" s="12" t="s">
        <v>80</v>
      </c>
      <c r="C1950" s="12" t="s">
        <v>74</v>
      </c>
      <c r="D1950" s="12" t="s">
        <v>158</v>
      </c>
      <c r="E1950" s="12" t="s">
        <v>120</v>
      </c>
      <c r="F1950" s="12" t="s">
        <v>70</v>
      </c>
      <c r="G1950" s="12" t="str">
        <f>VLOOKUP(Table1[[#This Row],[Category]],Code!$C$2:$D$5,2,0)</f>
        <v>F-101</v>
      </c>
      <c r="H1950" s="12" t="s">
        <v>82</v>
      </c>
      <c r="I1950" s="12" t="s">
        <v>543</v>
      </c>
      <c r="J1950" s="12">
        <v>1</v>
      </c>
      <c r="K1950" s="12">
        <v>0.4</v>
      </c>
      <c r="L1950" s="13">
        <v>-93.3262</v>
      </c>
      <c r="M1950" s="12">
        <f>Table1[[#This Row],[Sales]]*Table1[[#This Row],[Discount]]</f>
        <v>101.8104</v>
      </c>
      <c r="N1950" s="12">
        <v>254.52599999999998</v>
      </c>
      <c r="O1950" s="12">
        <f>Table1[[#This Row],[Quantity]]*$N$1</f>
        <v>150</v>
      </c>
      <c r="P1950" s="12" t="str" cm="1">
        <f t="array" ref="P1950">_xlfn.IFS(Table1[[#This Row],[New_Sales]]&gt;=2000,"A",Table1[[#This Row],[New_Sales]]&gt;=1000,"B",Table1[[#This Row],[New_Sales]]&gt;=500,"C",Table1[[#This Row],[New_Sales]]&gt;=100,"D",Table1[[#This Row],[New_Sales]]&lt;100,"E")</f>
        <v>D</v>
      </c>
    </row>
    <row r="1951" spans="1:16">
      <c r="A1951" s="12">
        <v>1950</v>
      </c>
      <c r="B1951" s="12" t="s">
        <v>80</v>
      </c>
      <c r="C1951" s="12" t="s">
        <v>74</v>
      </c>
      <c r="D1951" s="12" t="s">
        <v>158</v>
      </c>
      <c r="E1951" s="12" t="s">
        <v>120</v>
      </c>
      <c r="F1951" s="12" t="s">
        <v>77</v>
      </c>
      <c r="G1951" s="12" t="str">
        <f>VLOOKUP(Table1[[#This Row],[Category]],Code!$C$2:$D$5,2,0)</f>
        <v>O-102</v>
      </c>
      <c r="H1951" s="12" t="s">
        <v>95</v>
      </c>
      <c r="I1951" s="12" t="s">
        <v>209</v>
      </c>
      <c r="J1951" s="12">
        <v>1</v>
      </c>
      <c r="K1951" s="12">
        <v>0</v>
      </c>
      <c r="L1951" s="13">
        <v>3.7641999999999989</v>
      </c>
      <c r="M1951" s="12">
        <f>Table1[[#This Row],[Sales]]*Table1[[#This Row],[Discount]]</f>
        <v>0</v>
      </c>
      <c r="N1951" s="12">
        <v>12.98</v>
      </c>
      <c r="O1951" s="12">
        <f>Table1[[#This Row],[Quantity]]*$N$1</f>
        <v>150</v>
      </c>
      <c r="P1951" s="12" t="str" cm="1">
        <f t="array" ref="P1951">_xlfn.IFS(Table1[[#This Row],[New_Sales]]&gt;=2000,"A",Table1[[#This Row],[New_Sales]]&gt;=1000,"B",Table1[[#This Row],[New_Sales]]&gt;=500,"C",Table1[[#This Row],[New_Sales]]&gt;=100,"D",Table1[[#This Row],[New_Sales]]&lt;100,"E")</f>
        <v>D</v>
      </c>
    </row>
    <row r="1952" spans="1:16">
      <c r="A1952" s="12">
        <v>1951</v>
      </c>
      <c r="B1952" s="12" t="s">
        <v>80</v>
      </c>
      <c r="C1952" s="12" t="s">
        <v>74</v>
      </c>
      <c r="D1952" s="12" t="s">
        <v>158</v>
      </c>
      <c r="E1952" s="12" t="s">
        <v>120</v>
      </c>
      <c r="F1952" s="12" t="s">
        <v>77</v>
      </c>
      <c r="G1952" s="12" t="str">
        <f>VLOOKUP(Table1[[#This Row],[Category]],Code!$C$2:$D$5,2,0)</f>
        <v>O-102</v>
      </c>
      <c r="H1952" s="12" t="s">
        <v>93</v>
      </c>
      <c r="I1952" s="12" t="s">
        <v>1054</v>
      </c>
      <c r="J1952" s="12">
        <v>8</v>
      </c>
      <c r="K1952" s="12">
        <v>0.2</v>
      </c>
      <c r="L1952" s="13">
        <v>8.9207999999999998</v>
      </c>
      <c r="M1952" s="12">
        <f>Table1[[#This Row],[Sales]]*Table1[[#This Row],[Discount]]</f>
        <v>5.2864000000000004</v>
      </c>
      <c r="N1952" s="12">
        <v>26.432000000000002</v>
      </c>
      <c r="O1952" s="12">
        <f>Table1[[#This Row],[Quantity]]*$N$1</f>
        <v>1200</v>
      </c>
      <c r="P1952" s="12" t="str" cm="1">
        <f t="array" ref="P1952">_xlfn.IFS(Table1[[#This Row],[New_Sales]]&gt;=2000,"A",Table1[[#This Row],[New_Sales]]&gt;=1000,"B",Table1[[#This Row],[New_Sales]]&gt;=500,"C",Table1[[#This Row],[New_Sales]]&gt;=100,"D",Table1[[#This Row],[New_Sales]]&lt;100,"E")</f>
        <v>B</v>
      </c>
    </row>
    <row r="1953" spans="1:16">
      <c r="A1953" s="12">
        <v>1952</v>
      </c>
      <c r="B1953" s="12" t="s">
        <v>80</v>
      </c>
      <c r="C1953" s="12" t="s">
        <v>74</v>
      </c>
      <c r="D1953" s="12" t="s">
        <v>158</v>
      </c>
      <c r="E1953" s="12" t="s">
        <v>120</v>
      </c>
      <c r="F1953" s="12" t="s">
        <v>90</v>
      </c>
      <c r="G1953" s="12" t="str">
        <f>VLOOKUP(Table1[[#This Row],[Category]],Code!$C$2:$D$5,2,0)</f>
        <v>T-103</v>
      </c>
      <c r="H1953" s="12" t="s">
        <v>91</v>
      </c>
      <c r="I1953" s="12" t="s">
        <v>917</v>
      </c>
      <c r="J1953" s="12">
        <v>3</v>
      </c>
      <c r="K1953" s="12">
        <v>0</v>
      </c>
      <c r="L1953" s="13">
        <v>57.41129999999999</v>
      </c>
      <c r="M1953" s="12">
        <f>Table1[[#This Row],[Sales]]*Table1[[#This Row],[Discount]]</f>
        <v>0</v>
      </c>
      <c r="N1953" s="12">
        <v>197.96999999999997</v>
      </c>
      <c r="O1953" s="12">
        <f>Table1[[#This Row],[Quantity]]*$N$1</f>
        <v>450</v>
      </c>
      <c r="P1953" s="12" t="str" cm="1">
        <f t="array" ref="P1953">_xlfn.IFS(Table1[[#This Row],[New_Sales]]&gt;=2000,"A",Table1[[#This Row],[New_Sales]]&gt;=1000,"B",Table1[[#This Row],[New_Sales]]&gt;=500,"C",Table1[[#This Row],[New_Sales]]&gt;=100,"D",Table1[[#This Row],[New_Sales]]&lt;100,"E")</f>
        <v>D</v>
      </c>
    </row>
    <row r="1954" spans="1:16">
      <c r="A1954" s="12">
        <v>1953</v>
      </c>
      <c r="B1954" s="12" t="s">
        <v>80</v>
      </c>
      <c r="C1954" s="12" t="s">
        <v>74</v>
      </c>
      <c r="D1954" s="12" t="s">
        <v>158</v>
      </c>
      <c r="E1954" s="12" t="s">
        <v>120</v>
      </c>
      <c r="F1954" s="12" t="s">
        <v>77</v>
      </c>
      <c r="G1954" s="12" t="str">
        <f>VLOOKUP(Table1[[#This Row],[Category]],Code!$C$2:$D$5,2,0)</f>
        <v>O-102</v>
      </c>
      <c r="H1954" s="12" t="s">
        <v>78</v>
      </c>
      <c r="I1954" s="12" t="s">
        <v>1168</v>
      </c>
      <c r="J1954" s="12">
        <v>6</v>
      </c>
      <c r="K1954" s="12">
        <v>0</v>
      </c>
      <c r="L1954" s="13">
        <v>9.0719999999999992</v>
      </c>
      <c r="M1954" s="12">
        <f>Table1[[#This Row],[Sales]]*Table1[[#This Row],[Discount]]</f>
        <v>0</v>
      </c>
      <c r="N1954" s="12">
        <v>18.899999999999999</v>
      </c>
      <c r="O1954" s="12">
        <f>Table1[[#This Row],[Quantity]]*$N$1</f>
        <v>900</v>
      </c>
      <c r="P1954" s="12" t="str" cm="1">
        <f t="array" ref="P1954">_xlfn.IFS(Table1[[#This Row],[New_Sales]]&gt;=2000,"A",Table1[[#This Row],[New_Sales]]&gt;=1000,"B",Table1[[#This Row],[New_Sales]]&gt;=500,"C",Table1[[#This Row],[New_Sales]]&gt;=100,"D",Table1[[#This Row],[New_Sales]]&lt;100,"E")</f>
        <v>C</v>
      </c>
    </row>
    <row r="1955" spans="1:16">
      <c r="A1955" s="12">
        <v>1954</v>
      </c>
      <c r="B1955" s="12" t="s">
        <v>80</v>
      </c>
      <c r="C1955" s="12" t="s">
        <v>74</v>
      </c>
      <c r="D1955" s="12" t="s">
        <v>158</v>
      </c>
      <c r="E1955" s="12" t="s">
        <v>120</v>
      </c>
      <c r="F1955" s="12" t="s">
        <v>70</v>
      </c>
      <c r="G1955" s="12" t="str">
        <f>VLOOKUP(Table1[[#This Row],[Category]],Code!$C$2:$D$5,2,0)</f>
        <v>F-101</v>
      </c>
      <c r="H1955" s="12" t="s">
        <v>72</v>
      </c>
      <c r="I1955" s="12" t="s">
        <v>598</v>
      </c>
      <c r="J1955" s="12">
        <v>5</v>
      </c>
      <c r="K1955" s="12">
        <v>0.1</v>
      </c>
      <c r="L1955" s="13">
        <v>213.73500000000001</v>
      </c>
      <c r="M1955" s="12">
        <f>Table1[[#This Row],[Sales]]*Table1[[#This Row],[Discount]]</f>
        <v>128.24100000000001</v>
      </c>
      <c r="N1955" s="12">
        <v>1282.4100000000001</v>
      </c>
      <c r="O1955" s="12">
        <f>Table1[[#This Row],[Quantity]]*$N$1</f>
        <v>750</v>
      </c>
      <c r="P1955" s="12" t="str" cm="1">
        <f t="array" ref="P1955">_xlfn.IFS(Table1[[#This Row],[New_Sales]]&gt;=2000,"A",Table1[[#This Row],[New_Sales]]&gt;=1000,"B",Table1[[#This Row],[New_Sales]]&gt;=500,"C",Table1[[#This Row],[New_Sales]]&gt;=100,"D",Table1[[#This Row],[New_Sales]]&lt;100,"E")</f>
        <v>C</v>
      </c>
    </row>
    <row r="1956" spans="1:16">
      <c r="A1956" s="12">
        <v>1955</v>
      </c>
      <c r="B1956" s="12" t="s">
        <v>80</v>
      </c>
      <c r="C1956" s="12" t="s">
        <v>74</v>
      </c>
      <c r="D1956" s="12" t="s">
        <v>158</v>
      </c>
      <c r="E1956" s="12" t="s">
        <v>120</v>
      </c>
      <c r="F1956" s="12" t="s">
        <v>77</v>
      </c>
      <c r="G1956" s="12" t="str">
        <f>VLOOKUP(Table1[[#This Row],[Category]],Code!$C$2:$D$5,2,0)</f>
        <v>O-102</v>
      </c>
      <c r="H1956" s="12" t="s">
        <v>88</v>
      </c>
      <c r="I1956" s="12" t="s">
        <v>1322</v>
      </c>
      <c r="J1956" s="12">
        <v>3</v>
      </c>
      <c r="K1956" s="12">
        <v>0</v>
      </c>
      <c r="L1956" s="13">
        <v>2.2139999999999995</v>
      </c>
      <c r="M1956" s="12">
        <f>Table1[[#This Row],[Sales]]*Table1[[#This Row],[Discount]]</f>
        <v>0</v>
      </c>
      <c r="N1956" s="12">
        <v>4.92</v>
      </c>
      <c r="O1956" s="12">
        <f>Table1[[#This Row],[Quantity]]*$N$1</f>
        <v>450</v>
      </c>
      <c r="P1956" s="12" t="str" cm="1">
        <f t="array" ref="P1956">_xlfn.IFS(Table1[[#This Row],[New_Sales]]&gt;=2000,"A",Table1[[#This Row],[New_Sales]]&gt;=1000,"B",Table1[[#This Row],[New_Sales]]&gt;=500,"C",Table1[[#This Row],[New_Sales]]&gt;=100,"D",Table1[[#This Row],[New_Sales]]&lt;100,"E")</f>
        <v>D</v>
      </c>
    </row>
    <row r="1957" spans="1:16">
      <c r="A1957" s="12">
        <v>1956</v>
      </c>
      <c r="B1957" s="12" t="s">
        <v>80</v>
      </c>
      <c r="C1957" s="12" t="s">
        <v>74</v>
      </c>
      <c r="D1957" s="12" t="s">
        <v>158</v>
      </c>
      <c r="E1957" s="12" t="s">
        <v>120</v>
      </c>
      <c r="F1957" s="12" t="s">
        <v>90</v>
      </c>
      <c r="G1957" s="12" t="str">
        <f>VLOOKUP(Table1[[#This Row],[Category]],Code!$C$2:$D$5,2,0)</f>
        <v>T-103</v>
      </c>
      <c r="H1957" s="12" t="s">
        <v>123</v>
      </c>
      <c r="I1957" s="12" t="s">
        <v>1323</v>
      </c>
      <c r="J1957" s="12">
        <v>2</v>
      </c>
      <c r="K1957" s="12">
        <v>0</v>
      </c>
      <c r="L1957" s="13">
        <v>38.080000000000013</v>
      </c>
      <c r="M1957" s="12">
        <f>Table1[[#This Row],[Sales]]*Table1[[#This Row],[Discount]]</f>
        <v>0</v>
      </c>
      <c r="N1957" s="12">
        <v>238</v>
      </c>
      <c r="O1957" s="12">
        <f>Table1[[#This Row],[Quantity]]*$N$1</f>
        <v>300</v>
      </c>
      <c r="P1957" s="12" t="str" cm="1">
        <f t="array" ref="P1957">_xlfn.IFS(Table1[[#This Row],[New_Sales]]&gt;=2000,"A",Table1[[#This Row],[New_Sales]]&gt;=1000,"B",Table1[[#This Row],[New_Sales]]&gt;=500,"C",Table1[[#This Row],[New_Sales]]&gt;=100,"D",Table1[[#This Row],[New_Sales]]&lt;100,"E")</f>
        <v>D</v>
      </c>
    </row>
    <row r="1958" spans="1:16">
      <c r="A1958" s="12">
        <v>1957</v>
      </c>
      <c r="B1958" s="12" t="s">
        <v>80</v>
      </c>
      <c r="C1958" s="12" t="s">
        <v>74</v>
      </c>
      <c r="D1958" s="12" t="s">
        <v>158</v>
      </c>
      <c r="E1958" s="12" t="s">
        <v>120</v>
      </c>
      <c r="F1958" s="12" t="s">
        <v>90</v>
      </c>
      <c r="G1958" s="12" t="str">
        <f>VLOOKUP(Table1[[#This Row],[Category]],Code!$C$2:$D$5,2,0)</f>
        <v>T-103</v>
      </c>
      <c r="H1958" s="12" t="s">
        <v>123</v>
      </c>
      <c r="I1958" s="12" t="s">
        <v>327</v>
      </c>
      <c r="J1958" s="12">
        <v>3</v>
      </c>
      <c r="K1958" s="12">
        <v>0</v>
      </c>
      <c r="L1958" s="13">
        <v>40.31280000000001</v>
      </c>
      <c r="M1958" s="12">
        <f>Table1[[#This Row],[Sales]]*Table1[[#This Row],[Discount]]</f>
        <v>0</v>
      </c>
      <c r="N1958" s="12">
        <v>167.97</v>
      </c>
      <c r="O1958" s="12">
        <f>Table1[[#This Row],[Quantity]]*$N$1</f>
        <v>450</v>
      </c>
      <c r="P1958" s="12" t="str" cm="1">
        <f t="array" ref="P1958">_xlfn.IFS(Table1[[#This Row],[New_Sales]]&gt;=2000,"A",Table1[[#This Row],[New_Sales]]&gt;=1000,"B",Table1[[#This Row],[New_Sales]]&gt;=500,"C",Table1[[#This Row],[New_Sales]]&gt;=100,"D",Table1[[#This Row],[New_Sales]]&lt;100,"E")</f>
        <v>D</v>
      </c>
    </row>
    <row r="1959" spans="1:16">
      <c r="A1959" s="12">
        <v>1958</v>
      </c>
      <c r="B1959" s="12" t="s">
        <v>80</v>
      </c>
      <c r="C1959" s="12" t="s">
        <v>74</v>
      </c>
      <c r="D1959" s="12" t="s">
        <v>158</v>
      </c>
      <c r="E1959" s="12" t="s">
        <v>120</v>
      </c>
      <c r="F1959" s="12" t="s">
        <v>77</v>
      </c>
      <c r="G1959" s="12" t="str">
        <f>VLOOKUP(Table1[[#This Row],[Category]],Code!$C$2:$D$5,2,0)</f>
        <v>O-102</v>
      </c>
      <c r="H1959" s="12" t="s">
        <v>100</v>
      </c>
      <c r="I1959" s="12" t="s">
        <v>1242</v>
      </c>
      <c r="J1959" s="12">
        <v>4</v>
      </c>
      <c r="K1959" s="12">
        <v>0</v>
      </c>
      <c r="L1959" s="13">
        <v>7.7039999999999988</v>
      </c>
      <c r="M1959" s="12">
        <f>Table1[[#This Row],[Sales]]*Table1[[#This Row],[Discount]]</f>
        <v>0</v>
      </c>
      <c r="N1959" s="12">
        <v>17.12</v>
      </c>
      <c r="O1959" s="12">
        <f>Table1[[#This Row],[Quantity]]*$N$1</f>
        <v>600</v>
      </c>
      <c r="P1959" s="12" t="str" cm="1">
        <f t="array" ref="P1959">_xlfn.IFS(Table1[[#This Row],[New_Sales]]&gt;=2000,"A",Table1[[#This Row],[New_Sales]]&gt;=1000,"B",Table1[[#This Row],[New_Sales]]&gt;=500,"C",Table1[[#This Row],[New_Sales]]&gt;=100,"D",Table1[[#This Row],[New_Sales]]&lt;100,"E")</f>
        <v>C</v>
      </c>
    </row>
    <row r="1960" spans="1:16">
      <c r="A1960" s="12">
        <v>1959</v>
      </c>
      <c r="B1960" s="12" t="s">
        <v>66</v>
      </c>
      <c r="C1960" s="12" t="s">
        <v>67</v>
      </c>
      <c r="D1960" s="12" t="s">
        <v>256</v>
      </c>
      <c r="E1960" s="12" t="s">
        <v>106</v>
      </c>
      <c r="F1960" s="12" t="s">
        <v>77</v>
      </c>
      <c r="G1960" s="12" t="str">
        <f>VLOOKUP(Table1[[#This Row],[Category]],Code!$C$2:$D$5,2,0)</f>
        <v>O-102</v>
      </c>
      <c r="H1960" s="12" t="s">
        <v>93</v>
      </c>
      <c r="I1960" s="12" t="s">
        <v>941</v>
      </c>
      <c r="J1960" s="12">
        <v>3</v>
      </c>
      <c r="K1960" s="12">
        <v>0</v>
      </c>
      <c r="L1960" s="13">
        <v>7.7759999999999998</v>
      </c>
      <c r="M1960" s="12">
        <f>Table1[[#This Row],[Sales]]*Table1[[#This Row],[Discount]]</f>
        <v>0</v>
      </c>
      <c r="N1960" s="12">
        <v>16.200000000000003</v>
      </c>
      <c r="O1960" s="12">
        <f>Table1[[#This Row],[Quantity]]*$N$1</f>
        <v>450</v>
      </c>
      <c r="P1960" s="12" t="str" cm="1">
        <f t="array" ref="P1960">_xlfn.IFS(Table1[[#This Row],[New_Sales]]&gt;=2000,"A",Table1[[#This Row],[New_Sales]]&gt;=1000,"B",Table1[[#This Row],[New_Sales]]&gt;=500,"C",Table1[[#This Row],[New_Sales]]&gt;=100,"D",Table1[[#This Row],[New_Sales]]&lt;100,"E")</f>
        <v>D</v>
      </c>
    </row>
    <row r="1961" spans="1:16">
      <c r="A1961" s="12">
        <v>1960</v>
      </c>
      <c r="B1961" s="12" t="s">
        <v>66</v>
      </c>
      <c r="C1961" s="12" t="s">
        <v>67</v>
      </c>
      <c r="D1961" s="12" t="s">
        <v>256</v>
      </c>
      <c r="E1961" s="12" t="s">
        <v>106</v>
      </c>
      <c r="F1961" s="12" t="s">
        <v>77</v>
      </c>
      <c r="G1961" s="12" t="str">
        <f>VLOOKUP(Table1[[#This Row],[Category]],Code!$C$2:$D$5,2,0)</f>
        <v>O-102</v>
      </c>
      <c r="H1961" s="12" t="s">
        <v>95</v>
      </c>
      <c r="I1961" s="12" t="s">
        <v>1324</v>
      </c>
      <c r="J1961" s="12">
        <v>3</v>
      </c>
      <c r="K1961" s="12">
        <v>0</v>
      </c>
      <c r="L1961" s="13">
        <v>14.615700000000004</v>
      </c>
      <c r="M1961" s="12">
        <f>Table1[[#This Row],[Sales]]*Table1[[#This Row],[Discount]]</f>
        <v>0</v>
      </c>
      <c r="N1961" s="12">
        <v>33.99</v>
      </c>
      <c r="O1961" s="12">
        <f>Table1[[#This Row],[Quantity]]*$N$1</f>
        <v>450</v>
      </c>
      <c r="P1961" s="12" t="str" cm="1">
        <f t="array" ref="P1961">_xlfn.IFS(Table1[[#This Row],[New_Sales]]&gt;=2000,"A",Table1[[#This Row],[New_Sales]]&gt;=1000,"B",Table1[[#This Row],[New_Sales]]&gt;=500,"C",Table1[[#This Row],[New_Sales]]&gt;=100,"D",Table1[[#This Row],[New_Sales]]&lt;100,"E")</f>
        <v>D</v>
      </c>
    </row>
    <row r="1962" spans="1:16">
      <c r="A1962" s="12">
        <v>1961</v>
      </c>
      <c r="B1962" s="12" t="s">
        <v>66</v>
      </c>
      <c r="C1962" s="12" t="s">
        <v>67</v>
      </c>
      <c r="D1962" s="12" t="s">
        <v>256</v>
      </c>
      <c r="E1962" s="12" t="s">
        <v>106</v>
      </c>
      <c r="F1962" s="12" t="s">
        <v>90</v>
      </c>
      <c r="G1962" s="12" t="str">
        <f>VLOOKUP(Table1[[#This Row],[Category]],Code!$C$2:$D$5,2,0)</f>
        <v>T-103</v>
      </c>
      <c r="H1962" s="12" t="s">
        <v>123</v>
      </c>
      <c r="I1962" s="12" t="s">
        <v>1216</v>
      </c>
      <c r="J1962" s="12">
        <v>5</v>
      </c>
      <c r="K1962" s="12">
        <v>0</v>
      </c>
      <c r="L1962" s="13">
        <v>53.432999999999993</v>
      </c>
      <c r="M1962" s="12">
        <f>Table1[[#This Row],[Sales]]*Table1[[#This Row],[Discount]]</f>
        <v>0</v>
      </c>
      <c r="N1962" s="12">
        <v>296.84999999999997</v>
      </c>
      <c r="O1962" s="12">
        <f>Table1[[#This Row],[Quantity]]*$N$1</f>
        <v>750</v>
      </c>
      <c r="P1962" s="12" t="str" cm="1">
        <f t="array" ref="P1962">_xlfn.IFS(Table1[[#This Row],[New_Sales]]&gt;=2000,"A",Table1[[#This Row],[New_Sales]]&gt;=1000,"B",Table1[[#This Row],[New_Sales]]&gt;=500,"C",Table1[[#This Row],[New_Sales]]&gt;=100,"D",Table1[[#This Row],[New_Sales]]&lt;100,"E")</f>
        <v>C</v>
      </c>
    </row>
    <row r="1963" spans="1:16">
      <c r="A1963" s="12">
        <v>1962</v>
      </c>
      <c r="B1963" s="12" t="s">
        <v>66</v>
      </c>
      <c r="C1963" s="12" t="s">
        <v>67</v>
      </c>
      <c r="D1963" s="12" t="s">
        <v>256</v>
      </c>
      <c r="E1963" s="12" t="s">
        <v>106</v>
      </c>
      <c r="F1963" s="12" t="s">
        <v>90</v>
      </c>
      <c r="G1963" s="12" t="str">
        <f>VLOOKUP(Table1[[#This Row],[Category]],Code!$C$2:$D$5,2,0)</f>
        <v>T-103</v>
      </c>
      <c r="H1963" s="12" t="s">
        <v>123</v>
      </c>
      <c r="I1963" s="12" t="s">
        <v>1325</v>
      </c>
      <c r="J1963" s="12">
        <v>6</v>
      </c>
      <c r="K1963" s="12">
        <v>0</v>
      </c>
      <c r="L1963" s="13">
        <v>6.7680000000000007</v>
      </c>
      <c r="M1963" s="12">
        <f>Table1[[#This Row],[Sales]]*Table1[[#This Row],[Discount]]</f>
        <v>0</v>
      </c>
      <c r="N1963" s="12">
        <v>112.80000000000001</v>
      </c>
      <c r="O1963" s="12">
        <f>Table1[[#This Row],[Quantity]]*$N$1</f>
        <v>900</v>
      </c>
      <c r="P1963" s="12" t="str" cm="1">
        <f t="array" ref="P1963">_xlfn.IFS(Table1[[#This Row],[New_Sales]]&gt;=2000,"A",Table1[[#This Row],[New_Sales]]&gt;=1000,"B",Table1[[#This Row],[New_Sales]]&gt;=500,"C",Table1[[#This Row],[New_Sales]]&gt;=100,"D",Table1[[#This Row],[New_Sales]]&lt;100,"E")</f>
        <v>C</v>
      </c>
    </row>
    <row r="1964" spans="1:16">
      <c r="A1964" s="12">
        <v>1963</v>
      </c>
      <c r="B1964" s="12" t="s">
        <v>66</v>
      </c>
      <c r="C1964" s="12" t="s">
        <v>67</v>
      </c>
      <c r="D1964" s="12" t="s">
        <v>256</v>
      </c>
      <c r="E1964" s="12" t="s">
        <v>106</v>
      </c>
      <c r="F1964" s="12" t="s">
        <v>77</v>
      </c>
      <c r="G1964" s="12" t="str">
        <f>VLOOKUP(Table1[[#This Row],[Category]],Code!$C$2:$D$5,2,0)</f>
        <v>O-102</v>
      </c>
      <c r="H1964" s="12" t="s">
        <v>93</v>
      </c>
      <c r="I1964" s="12" t="s">
        <v>1326</v>
      </c>
      <c r="J1964" s="12">
        <v>3</v>
      </c>
      <c r="K1964" s="12">
        <v>0</v>
      </c>
      <c r="L1964" s="13">
        <v>6.5808</v>
      </c>
      <c r="M1964" s="12">
        <f>Table1[[#This Row],[Sales]]*Table1[[#This Row],[Discount]]</f>
        <v>0</v>
      </c>
      <c r="N1964" s="12">
        <v>13.71</v>
      </c>
      <c r="O1964" s="12">
        <f>Table1[[#This Row],[Quantity]]*$N$1</f>
        <v>450</v>
      </c>
      <c r="P1964" s="12" t="str" cm="1">
        <f t="array" ref="P1964">_xlfn.IFS(Table1[[#This Row],[New_Sales]]&gt;=2000,"A",Table1[[#This Row],[New_Sales]]&gt;=1000,"B",Table1[[#This Row],[New_Sales]]&gt;=500,"C",Table1[[#This Row],[New_Sales]]&gt;=100,"D",Table1[[#This Row],[New_Sales]]&lt;100,"E")</f>
        <v>D</v>
      </c>
    </row>
    <row r="1965" spans="1:16">
      <c r="A1965" s="12">
        <v>1964</v>
      </c>
      <c r="B1965" s="12" t="s">
        <v>66</v>
      </c>
      <c r="C1965" s="12" t="s">
        <v>67</v>
      </c>
      <c r="D1965" s="12" t="s">
        <v>256</v>
      </c>
      <c r="E1965" s="12" t="s">
        <v>106</v>
      </c>
      <c r="F1965" s="12" t="s">
        <v>77</v>
      </c>
      <c r="G1965" s="12" t="str">
        <f>VLOOKUP(Table1[[#This Row],[Category]],Code!$C$2:$D$5,2,0)</f>
        <v>O-102</v>
      </c>
      <c r="H1965" s="12" t="s">
        <v>100</v>
      </c>
      <c r="I1965" s="12" t="s">
        <v>1153</v>
      </c>
      <c r="J1965" s="12">
        <v>5</v>
      </c>
      <c r="K1965" s="12">
        <v>0</v>
      </c>
      <c r="L1965" s="13">
        <v>11.703000000000001</v>
      </c>
      <c r="M1965" s="12">
        <f>Table1[[#This Row],[Sales]]*Table1[[#This Row],[Discount]]</f>
        <v>0</v>
      </c>
      <c r="N1965" s="12">
        <v>24.900000000000002</v>
      </c>
      <c r="O1965" s="12">
        <f>Table1[[#This Row],[Quantity]]*$N$1</f>
        <v>750</v>
      </c>
      <c r="P1965" s="12" t="str" cm="1">
        <f t="array" ref="P1965">_xlfn.IFS(Table1[[#This Row],[New_Sales]]&gt;=2000,"A",Table1[[#This Row],[New_Sales]]&gt;=1000,"B",Table1[[#This Row],[New_Sales]]&gt;=500,"C",Table1[[#This Row],[New_Sales]]&gt;=100,"D",Table1[[#This Row],[New_Sales]]&lt;100,"E")</f>
        <v>C</v>
      </c>
    </row>
    <row r="1966" spans="1:16">
      <c r="A1966" s="12">
        <v>1965</v>
      </c>
      <c r="B1966" s="12" t="s">
        <v>66</v>
      </c>
      <c r="C1966" s="12" t="s">
        <v>67</v>
      </c>
      <c r="D1966" s="12" t="s">
        <v>256</v>
      </c>
      <c r="E1966" s="12" t="s">
        <v>106</v>
      </c>
      <c r="F1966" s="12" t="s">
        <v>77</v>
      </c>
      <c r="G1966" s="12" t="str">
        <f>VLOOKUP(Table1[[#This Row],[Category]],Code!$C$2:$D$5,2,0)</f>
        <v>O-102</v>
      </c>
      <c r="H1966" s="12" t="s">
        <v>84</v>
      </c>
      <c r="I1966" s="12" t="s">
        <v>755</v>
      </c>
      <c r="J1966" s="12">
        <v>3</v>
      </c>
      <c r="K1966" s="12">
        <v>0</v>
      </c>
      <c r="L1966" s="13">
        <v>17.177399999999977</v>
      </c>
      <c r="M1966" s="12">
        <f>Table1[[#This Row],[Sales]]*Table1[[#This Row],[Discount]]</f>
        <v>0</v>
      </c>
      <c r="N1966" s="12">
        <v>286.29000000000002</v>
      </c>
      <c r="O1966" s="12">
        <f>Table1[[#This Row],[Quantity]]*$N$1</f>
        <v>450</v>
      </c>
      <c r="P1966" s="12" t="str" cm="1">
        <f t="array" ref="P1966">_xlfn.IFS(Table1[[#This Row],[New_Sales]]&gt;=2000,"A",Table1[[#This Row],[New_Sales]]&gt;=1000,"B",Table1[[#This Row],[New_Sales]]&gt;=500,"C",Table1[[#This Row],[New_Sales]]&gt;=100,"D",Table1[[#This Row],[New_Sales]]&lt;100,"E")</f>
        <v>D</v>
      </c>
    </row>
    <row r="1967" spans="1:16">
      <c r="A1967" s="12">
        <v>1966</v>
      </c>
      <c r="B1967" s="12" t="s">
        <v>66</v>
      </c>
      <c r="C1967" s="12" t="s">
        <v>67</v>
      </c>
      <c r="D1967" s="12" t="s">
        <v>256</v>
      </c>
      <c r="E1967" s="12" t="s">
        <v>106</v>
      </c>
      <c r="F1967" s="12" t="s">
        <v>77</v>
      </c>
      <c r="G1967" s="12" t="str">
        <f>VLOOKUP(Table1[[#This Row],[Category]],Code!$C$2:$D$5,2,0)</f>
        <v>O-102</v>
      </c>
      <c r="H1967" s="12" t="s">
        <v>95</v>
      </c>
      <c r="I1967" s="12" t="s">
        <v>1327</v>
      </c>
      <c r="J1967" s="12">
        <v>2</v>
      </c>
      <c r="K1967" s="12">
        <v>0</v>
      </c>
      <c r="L1967" s="13">
        <v>7.2539999999999978</v>
      </c>
      <c r="M1967" s="12">
        <f>Table1[[#This Row],[Sales]]*Table1[[#This Row],[Discount]]</f>
        <v>0</v>
      </c>
      <c r="N1967" s="12">
        <v>24.18</v>
      </c>
      <c r="O1967" s="12">
        <f>Table1[[#This Row],[Quantity]]*$N$1</f>
        <v>300</v>
      </c>
      <c r="P1967" s="12" t="str" cm="1">
        <f t="array" ref="P1967">_xlfn.IFS(Table1[[#This Row],[New_Sales]]&gt;=2000,"A",Table1[[#This Row],[New_Sales]]&gt;=1000,"B",Table1[[#This Row],[New_Sales]]&gt;=500,"C",Table1[[#This Row],[New_Sales]]&gt;=100,"D",Table1[[#This Row],[New_Sales]]&lt;100,"E")</f>
        <v>D</v>
      </c>
    </row>
    <row r="1968" spans="1:16">
      <c r="A1968" s="12">
        <v>1967</v>
      </c>
      <c r="B1968" s="12" t="s">
        <v>80</v>
      </c>
      <c r="C1968" s="12" t="s">
        <v>67</v>
      </c>
      <c r="D1968" s="12" t="s">
        <v>309</v>
      </c>
      <c r="E1968" s="12" t="s">
        <v>120</v>
      </c>
      <c r="F1968" s="12" t="s">
        <v>90</v>
      </c>
      <c r="G1968" s="12" t="str">
        <f>VLOOKUP(Table1[[#This Row],[Category]],Code!$C$2:$D$5,2,0)</f>
        <v>T-103</v>
      </c>
      <c r="H1968" s="12" t="s">
        <v>91</v>
      </c>
      <c r="I1968" s="12" t="s">
        <v>673</v>
      </c>
      <c r="J1968" s="12">
        <v>3</v>
      </c>
      <c r="K1968" s="12">
        <v>0</v>
      </c>
      <c r="L1968" s="13">
        <v>78.951599999999999</v>
      </c>
      <c r="M1968" s="12">
        <f>Table1[[#This Row],[Sales]]*Table1[[#This Row],[Discount]]</f>
        <v>0</v>
      </c>
      <c r="N1968" s="12">
        <v>281.96999999999997</v>
      </c>
      <c r="O1968" s="12">
        <f>Table1[[#This Row],[Quantity]]*$N$1</f>
        <v>450</v>
      </c>
      <c r="P1968" s="12" t="str" cm="1">
        <f t="array" ref="P1968">_xlfn.IFS(Table1[[#This Row],[New_Sales]]&gt;=2000,"A",Table1[[#This Row],[New_Sales]]&gt;=1000,"B",Table1[[#This Row],[New_Sales]]&gt;=500,"C",Table1[[#This Row],[New_Sales]]&gt;=100,"D",Table1[[#This Row],[New_Sales]]&lt;100,"E")</f>
        <v>D</v>
      </c>
    </row>
    <row r="1969" spans="1:16">
      <c r="A1969" s="12">
        <v>1968</v>
      </c>
      <c r="B1969" s="12" t="s">
        <v>80</v>
      </c>
      <c r="C1969" s="12" t="s">
        <v>67</v>
      </c>
      <c r="D1969" s="12" t="s">
        <v>309</v>
      </c>
      <c r="E1969" s="12" t="s">
        <v>120</v>
      </c>
      <c r="F1969" s="12" t="s">
        <v>77</v>
      </c>
      <c r="G1969" s="12" t="str">
        <f>VLOOKUP(Table1[[#This Row],[Category]],Code!$C$2:$D$5,2,0)</f>
        <v>O-102</v>
      </c>
      <c r="H1969" s="12" t="s">
        <v>251</v>
      </c>
      <c r="I1969" s="12" t="s">
        <v>1328</v>
      </c>
      <c r="J1969" s="12">
        <v>5</v>
      </c>
      <c r="K1969" s="12">
        <v>0</v>
      </c>
      <c r="L1969" s="13">
        <v>20.154999999999994</v>
      </c>
      <c r="M1969" s="12">
        <f>Table1[[#This Row],[Sales]]*Table1[[#This Row],[Discount]]</f>
        <v>0</v>
      </c>
      <c r="N1969" s="12">
        <v>69.5</v>
      </c>
      <c r="O1969" s="12">
        <f>Table1[[#This Row],[Quantity]]*$N$1</f>
        <v>750</v>
      </c>
      <c r="P1969" s="12" t="str" cm="1">
        <f t="array" ref="P1969">_xlfn.IFS(Table1[[#This Row],[New_Sales]]&gt;=2000,"A",Table1[[#This Row],[New_Sales]]&gt;=1000,"B",Table1[[#This Row],[New_Sales]]&gt;=500,"C",Table1[[#This Row],[New_Sales]]&gt;=100,"D",Table1[[#This Row],[New_Sales]]&lt;100,"E")</f>
        <v>C</v>
      </c>
    </row>
    <row r="1970" spans="1:16">
      <c r="A1970" s="12">
        <v>1969</v>
      </c>
      <c r="B1970" s="12" t="s">
        <v>80</v>
      </c>
      <c r="C1970" s="12" t="s">
        <v>67</v>
      </c>
      <c r="D1970" s="12" t="s">
        <v>309</v>
      </c>
      <c r="E1970" s="12" t="s">
        <v>120</v>
      </c>
      <c r="F1970" s="12" t="s">
        <v>77</v>
      </c>
      <c r="G1970" s="12" t="str">
        <f>VLOOKUP(Table1[[#This Row],[Category]],Code!$C$2:$D$5,2,0)</f>
        <v>O-102</v>
      </c>
      <c r="H1970" s="12" t="s">
        <v>100</v>
      </c>
      <c r="I1970" s="12" t="s">
        <v>285</v>
      </c>
      <c r="J1970" s="12">
        <v>3</v>
      </c>
      <c r="K1970" s="12">
        <v>0</v>
      </c>
      <c r="L1970" s="13">
        <v>79.891199999999998</v>
      </c>
      <c r="M1970" s="12">
        <f>Table1[[#This Row],[Sales]]*Table1[[#This Row],[Discount]]</f>
        <v>0</v>
      </c>
      <c r="N1970" s="12">
        <v>166.44</v>
      </c>
      <c r="O1970" s="12">
        <f>Table1[[#This Row],[Quantity]]*$N$1</f>
        <v>450</v>
      </c>
      <c r="P1970" s="12" t="str" cm="1">
        <f t="array" ref="P1970">_xlfn.IFS(Table1[[#This Row],[New_Sales]]&gt;=2000,"A",Table1[[#This Row],[New_Sales]]&gt;=1000,"B",Table1[[#This Row],[New_Sales]]&gt;=500,"C",Table1[[#This Row],[New_Sales]]&gt;=100,"D",Table1[[#This Row],[New_Sales]]&lt;100,"E")</f>
        <v>D</v>
      </c>
    </row>
    <row r="1971" spans="1:16">
      <c r="A1971" s="12">
        <v>1970</v>
      </c>
      <c r="B1971" s="12" t="s">
        <v>80</v>
      </c>
      <c r="C1971" s="12" t="s">
        <v>67</v>
      </c>
      <c r="D1971" s="12" t="s">
        <v>268</v>
      </c>
      <c r="E1971" s="12" t="s">
        <v>106</v>
      </c>
      <c r="F1971" s="12" t="s">
        <v>90</v>
      </c>
      <c r="G1971" s="12" t="str">
        <f>VLOOKUP(Table1[[#This Row],[Category]],Code!$C$2:$D$5,2,0)</f>
        <v>T-103</v>
      </c>
      <c r="H1971" s="12" t="s">
        <v>123</v>
      </c>
      <c r="I1971" s="12" t="s">
        <v>294</v>
      </c>
      <c r="J1971" s="12">
        <v>4</v>
      </c>
      <c r="K1971" s="12">
        <v>0</v>
      </c>
      <c r="L1971" s="13">
        <v>102.18599999999998</v>
      </c>
      <c r="M1971" s="12">
        <f>Table1[[#This Row],[Sales]]*Table1[[#This Row],[Discount]]</f>
        <v>0</v>
      </c>
      <c r="N1971" s="12">
        <v>291.95999999999998</v>
      </c>
      <c r="O1971" s="12">
        <f>Table1[[#This Row],[Quantity]]*$N$1</f>
        <v>600</v>
      </c>
      <c r="P1971" s="12" t="str" cm="1">
        <f t="array" ref="P1971">_xlfn.IFS(Table1[[#This Row],[New_Sales]]&gt;=2000,"A",Table1[[#This Row],[New_Sales]]&gt;=1000,"B",Table1[[#This Row],[New_Sales]]&gt;=500,"C",Table1[[#This Row],[New_Sales]]&gt;=100,"D",Table1[[#This Row],[New_Sales]]&lt;100,"E")</f>
        <v>C</v>
      </c>
    </row>
    <row r="1972" spans="1:16">
      <c r="A1972" s="12">
        <v>1971</v>
      </c>
      <c r="B1972" s="12" t="s">
        <v>80</v>
      </c>
      <c r="C1972" s="12" t="s">
        <v>104</v>
      </c>
      <c r="D1972" s="12" t="s">
        <v>141</v>
      </c>
      <c r="E1972" s="12" t="s">
        <v>106</v>
      </c>
      <c r="F1972" s="12" t="s">
        <v>77</v>
      </c>
      <c r="G1972" s="12" t="str">
        <f>VLOOKUP(Table1[[#This Row],[Category]],Code!$C$2:$D$5,2,0)</f>
        <v>O-102</v>
      </c>
      <c r="H1972" s="12" t="s">
        <v>88</v>
      </c>
      <c r="I1972" s="12" t="s">
        <v>1251</v>
      </c>
      <c r="J1972" s="12">
        <v>3</v>
      </c>
      <c r="K1972" s="12">
        <v>0.2</v>
      </c>
      <c r="L1972" s="13">
        <v>0.64079999999999981</v>
      </c>
      <c r="M1972" s="12">
        <f>Table1[[#This Row],[Sales]]*Table1[[#This Row],[Discount]]</f>
        <v>1.2816000000000001</v>
      </c>
      <c r="N1972" s="12">
        <v>6.4080000000000004</v>
      </c>
      <c r="O1972" s="12">
        <f>Table1[[#This Row],[Quantity]]*$N$1</f>
        <v>450</v>
      </c>
      <c r="P1972" s="12" t="str" cm="1">
        <f t="array" ref="P1972">_xlfn.IFS(Table1[[#This Row],[New_Sales]]&gt;=2000,"A",Table1[[#This Row],[New_Sales]]&gt;=1000,"B",Table1[[#This Row],[New_Sales]]&gt;=500,"C",Table1[[#This Row],[New_Sales]]&gt;=100,"D",Table1[[#This Row],[New_Sales]]&lt;100,"E")</f>
        <v>D</v>
      </c>
    </row>
    <row r="1973" spans="1:16">
      <c r="A1973" s="12">
        <v>1972</v>
      </c>
      <c r="B1973" s="12" t="s">
        <v>80</v>
      </c>
      <c r="C1973" s="12" t="s">
        <v>104</v>
      </c>
      <c r="D1973" s="12" t="s">
        <v>141</v>
      </c>
      <c r="E1973" s="12" t="s">
        <v>106</v>
      </c>
      <c r="F1973" s="12" t="s">
        <v>90</v>
      </c>
      <c r="G1973" s="12" t="str">
        <f>VLOOKUP(Table1[[#This Row],[Category]],Code!$C$2:$D$5,2,0)</f>
        <v>T-103</v>
      </c>
      <c r="H1973" s="12" t="s">
        <v>123</v>
      </c>
      <c r="I1973" s="12" t="s">
        <v>294</v>
      </c>
      <c r="J1973" s="12">
        <v>7</v>
      </c>
      <c r="K1973" s="12">
        <v>0.2</v>
      </c>
      <c r="L1973" s="13">
        <v>76.639499999999984</v>
      </c>
      <c r="M1973" s="12">
        <f>Table1[[#This Row],[Sales]]*Table1[[#This Row],[Discount]]</f>
        <v>81.748800000000003</v>
      </c>
      <c r="N1973" s="12">
        <v>408.74399999999997</v>
      </c>
      <c r="O1973" s="12">
        <f>Table1[[#This Row],[Quantity]]*$N$1</f>
        <v>1050</v>
      </c>
      <c r="P1973" s="12" t="str" cm="1">
        <f t="array" ref="P1973">_xlfn.IFS(Table1[[#This Row],[New_Sales]]&gt;=2000,"A",Table1[[#This Row],[New_Sales]]&gt;=1000,"B",Table1[[#This Row],[New_Sales]]&gt;=500,"C",Table1[[#This Row],[New_Sales]]&gt;=100,"D",Table1[[#This Row],[New_Sales]]&lt;100,"E")</f>
        <v>B</v>
      </c>
    </row>
    <row r="1974" spans="1:16">
      <c r="A1974" s="12">
        <v>1973</v>
      </c>
      <c r="B1974" s="12" t="s">
        <v>80</v>
      </c>
      <c r="C1974" s="12" t="s">
        <v>67</v>
      </c>
      <c r="D1974" s="12" t="s">
        <v>141</v>
      </c>
      <c r="E1974" s="12" t="s">
        <v>106</v>
      </c>
      <c r="F1974" s="12" t="s">
        <v>77</v>
      </c>
      <c r="G1974" s="12" t="str">
        <f>VLOOKUP(Table1[[#This Row],[Category]],Code!$C$2:$D$5,2,0)</f>
        <v>O-102</v>
      </c>
      <c r="H1974" s="12" t="s">
        <v>93</v>
      </c>
      <c r="I1974" s="12" t="s">
        <v>1329</v>
      </c>
      <c r="J1974" s="12">
        <v>4</v>
      </c>
      <c r="K1974" s="12">
        <v>0.8</v>
      </c>
      <c r="L1974" s="13">
        <v>-8.6768000000000018</v>
      </c>
      <c r="M1974" s="12">
        <f>Table1[[#This Row],[Sales]]*Table1[[#This Row],[Discount]]</f>
        <v>4.0831999999999997</v>
      </c>
      <c r="N1974" s="12">
        <v>5.1039999999999992</v>
      </c>
      <c r="O1974" s="12">
        <f>Table1[[#This Row],[Quantity]]*$N$1</f>
        <v>600</v>
      </c>
      <c r="P1974" s="12" t="str" cm="1">
        <f t="array" ref="P1974">_xlfn.IFS(Table1[[#This Row],[New_Sales]]&gt;=2000,"A",Table1[[#This Row],[New_Sales]]&gt;=1000,"B",Table1[[#This Row],[New_Sales]]&gt;=500,"C",Table1[[#This Row],[New_Sales]]&gt;=100,"D",Table1[[#This Row],[New_Sales]]&lt;100,"E")</f>
        <v>C</v>
      </c>
    </row>
    <row r="1975" spans="1:16">
      <c r="A1975" s="12">
        <v>1974</v>
      </c>
      <c r="B1975" s="12" t="s">
        <v>80</v>
      </c>
      <c r="C1975" s="12" t="s">
        <v>67</v>
      </c>
      <c r="D1975" s="12" t="s">
        <v>141</v>
      </c>
      <c r="E1975" s="12" t="s">
        <v>106</v>
      </c>
      <c r="F1975" s="12" t="s">
        <v>77</v>
      </c>
      <c r="G1975" s="12" t="str">
        <f>VLOOKUP(Table1[[#This Row],[Category]],Code!$C$2:$D$5,2,0)</f>
        <v>O-102</v>
      </c>
      <c r="H1975" s="12" t="s">
        <v>159</v>
      </c>
      <c r="I1975" s="12" t="s">
        <v>939</v>
      </c>
      <c r="J1975" s="12">
        <v>2</v>
      </c>
      <c r="K1975" s="12">
        <v>0.2</v>
      </c>
      <c r="L1975" s="13">
        <v>0.4705999999999998</v>
      </c>
      <c r="M1975" s="12">
        <f>Table1[[#This Row],[Sales]]*Table1[[#This Row],[Discount]]</f>
        <v>0.57920000000000005</v>
      </c>
      <c r="N1975" s="12">
        <v>2.8960000000000004</v>
      </c>
      <c r="O1975" s="12">
        <f>Table1[[#This Row],[Quantity]]*$N$1</f>
        <v>300</v>
      </c>
      <c r="P1975" s="12" t="str" cm="1">
        <f t="array" ref="P1975">_xlfn.IFS(Table1[[#This Row],[New_Sales]]&gt;=2000,"A",Table1[[#This Row],[New_Sales]]&gt;=1000,"B",Table1[[#This Row],[New_Sales]]&gt;=500,"C",Table1[[#This Row],[New_Sales]]&gt;=100,"D",Table1[[#This Row],[New_Sales]]&lt;100,"E")</f>
        <v>D</v>
      </c>
    </row>
    <row r="1976" spans="1:16">
      <c r="A1976" s="12">
        <v>1975</v>
      </c>
      <c r="B1976" s="12" t="s">
        <v>80</v>
      </c>
      <c r="C1976" s="12" t="s">
        <v>67</v>
      </c>
      <c r="D1976" s="12" t="s">
        <v>141</v>
      </c>
      <c r="E1976" s="12" t="s">
        <v>106</v>
      </c>
      <c r="F1976" s="12" t="s">
        <v>90</v>
      </c>
      <c r="G1976" s="12" t="str">
        <f>VLOOKUP(Table1[[#This Row],[Category]],Code!$C$2:$D$5,2,0)</f>
        <v>T-103</v>
      </c>
      <c r="H1976" s="12" t="s">
        <v>123</v>
      </c>
      <c r="I1976" s="12" t="s">
        <v>1330</v>
      </c>
      <c r="J1976" s="12">
        <v>3</v>
      </c>
      <c r="K1976" s="12">
        <v>0.2</v>
      </c>
      <c r="L1976" s="13">
        <v>-2.188500000000003</v>
      </c>
      <c r="M1976" s="12">
        <f>Table1[[#This Row],[Sales]]*Table1[[#This Row],[Discount]]</f>
        <v>7.0032000000000014</v>
      </c>
      <c r="N1976" s="12">
        <v>35.016000000000005</v>
      </c>
      <c r="O1976" s="12">
        <f>Table1[[#This Row],[Quantity]]*$N$1</f>
        <v>450</v>
      </c>
      <c r="P1976" s="12" t="str" cm="1">
        <f t="array" ref="P1976">_xlfn.IFS(Table1[[#This Row],[New_Sales]]&gt;=2000,"A",Table1[[#This Row],[New_Sales]]&gt;=1000,"B",Table1[[#This Row],[New_Sales]]&gt;=500,"C",Table1[[#This Row],[New_Sales]]&gt;=100,"D",Table1[[#This Row],[New_Sales]]&lt;100,"E")</f>
        <v>D</v>
      </c>
    </row>
    <row r="1977" spans="1:16">
      <c r="A1977" s="12">
        <v>1976</v>
      </c>
      <c r="B1977" s="12" t="s">
        <v>66</v>
      </c>
      <c r="C1977" s="12" t="s">
        <v>74</v>
      </c>
      <c r="D1977" s="12" t="s">
        <v>188</v>
      </c>
      <c r="E1977" s="12" t="s">
        <v>69</v>
      </c>
      <c r="F1977" s="12" t="s">
        <v>77</v>
      </c>
      <c r="G1977" s="12" t="str">
        <f>VLOOKUP(Table1[[#This Row],[Category]],Code!$C$2:$D$5,2,0)</f>
        <v>O-102</v>
      </c>
      <c r="H1977" s="12" t="s">
        <v>84</v>
      </c>
      <c r="I1977" s="12" t="s">
        <v>322</v>
      </c>
      <c r="J1977" s="12">
        <v>3</v>
      </c>
      <c r="K1977" s="12">
        <v>0</v>
      </c>
      <c r="L1977" s="13">
        <v>11.038799999999981</v>
      </c>
      <c r="M1977" s="12">
        <f>Table1[[#This Row],[Sales]]*Table1[[#This Row],[Discount]]</f>
        <v>0</v>
      </c>
      <c r="N1977" s="12">
        <v>275.96999999999997</v>
      </c>
      <c r="O1977" s="12">
        <f>Table1[[#This Row],[Quantity]]*$N$1</f>
        <v>450</v>
      </c>
      <c r="P1977" s="12" t="str" cm="1">
        <f t="array" ref="P1977">_xlfn.IFS(Table1[[#This Row],[New_Sales]]&gt;=2000,"A",Table1[[#This Row],[New_Sales]]&gt;=1000,"B",Table1[[#This Row],[New_Sales]]&gt;=500,"C",Table1[[#This Row],[New_Sales]]&gt;=100,"D",Table1[[#This Row],[New_Sales]]&lt;100,"E")</f>
        <v>D</v>
      </c>
    </row>
    <row r="1978" spans="1:16">
      <c r="A1978" s="12">
        <v>1977</v>
      </c>
      <c r="B1978" s="12" t="s">
        <v>66</v>
      </c>
      <c r="C1978" s="12" t="s">
        <v>74</v>
      </c>
      <c r="D1978" s="12" t="s">
        <v>188</v>
      </c>
      <c r="E1978" s="12" t="s">
        <v>69</v>
      </c>
      <c r="F1978" s="12" t="s">
        <v>90</v>
      </c>
      <c r="G1978" s="12" t="str">
        <f>VLOOKUP(Table1[[#This Row],[Category]],Code!$C$2:$D$5,2,0)</f>
        <v>T-103</v>
      </c>
      <c r="H1978" s="12" t="s">
        <v>91</v>
      </c>
      <c r="I1978" s="12" t="s">
        <v>1331</v>
      </c>
      <c r="J1978" s="12">
        <v>5</v>
      </c>
      <c r="K1978" s="12">
        <v>0</v>
      </c>
      <c r="L1978" s="13">
        <v>362.68699999999995</v>
      </c>
      <c r="M1978" s="12">
        <f>Table1[[#This Row],[Sales]]*Table1[[#This Row],[Discount]]</f>
        <v>0</v>
      </c>
      <c r="N1978" s="12">
        <v>1394.95</v>
      </c>
      <c r="O1978" s="12">
        <f>Table1[[#This Row],[Quantity]]*$N$1</f>
        <v>750</v>
      </c>
      <c r="P1978" s="12" t="str" cm="1">
        <f t="array" ref="P1978">_xlfn.IFS(Table1[[#This Row],[New_Sales]]&gt;=2000,"A",Table1[[#This Row],[New_Sales]]&gt;=1000,"B",Table1[[#This Row],[New_Sales]]&gt;=500,"C",Table1[[#This Row],[New_Sales]]&gt;=100,"D",Table1[[#This Row],[New_Sales]]&lt;100,"E")</f>
        <v>C</v>
      </c>
    </row>
    <row r="1979" spans="1:16">
      <c r="A1979" s="12">
        <v>1978</v>
      </c>
      <c r="B1979" s="12" t="s">
        <v>66</v>
      </c>
      <c r="C1979" s="12" t="s">
        <v>74</v>
      </c>
      <c r="D1979" s="12" t="s">
        <v>188</v>
      </c>
      <c r="E1979" s="12" t="s">
        <v>69</v>
      </c>
      <c r="F1979" s="12" t="s">
        <v>70</v>
      </c>
      <c r="G1979" s="12" t="str">
        <f>VLOOKUP(Table1[[#This Row],[Category]],Code!$C$2:$D$5,2,0)</f>
        <v>F-101</v>
      </c>
      <c r="H1979" s="12" t="s">
        <v>72</v>
      </c>
      <c r="I1979" s="12" t="s">
        <v>1332</v>
      </c>
      <c r="J1979" s="12">
        <v>6</v>
      </c>
      <c r="K1979" s="12">
        <v>0</v>
      </c>
      <c r="L1979" s="13">
        <v>70.964399999999983</v>
      </c>
      <c r="M1979" s="12">
        <f>Table1[[#This Row],[Sales]]*Table1[[#This Row],[Discount]]</f>
        <v>0</v>
      </c>
      <c r="N1979" s="12">
        <v>545.88</v>
      </c>
      <c r="O1979" s="12">
        <f>Table1[[#This Row],[Quantity]]*$N$1</f>
        <v>900</v>
      </c>
      <c r="P1979" s="12" t="str" cm="1">
        <f t="array" ref="P1979">_xlfn.IFS(Table1[[#This Row],[New_Sales]]&gt;=2000,"A",Table1[[#This Row],[New_Sales]]&gt;=1000,"B",Table1[[#This Row],[New_Sales]]&gt;=500,"C",Table1[[#This Row],[New_Sales]]&gt;=100,"D",Table1[[#This Row],[New_Sales]]&lt;100,"E")</f>
        <v>C</v>
      </c>
    </row>
    <row r="1980" spans="1:16">
      <c r="A1980" s="12">
        <v>1979</v>
      </c>
      <c r="B1980" s="12" t="s">
        <v>80</v>
      </c>
      <c r="C1980" s="12" t="s">
        <v>67</v>
      </c>
      <c r="D1980" s="12" t="s">
        <v>205</v>
      </c>
      <c r="E1980" s="12" t="s">
        <v>76</v>
      </c>
      <c r="F1980" s="12" t="s">
        <v>77</v>
      </c>
      <c r="G1980" s="12" t="str">
        <f>VLOOKUP(Table1[[#This Row],[Category]],Code!$C$2:$D$5,2,0)</f>
        <v>O-102</v>
      </c>
      <c r="H1980" s="12" t="s">
        <v>88</v>
      </c>
      <c r="I1980" s="12" t="s">
        <v>1333</v>
      </c>
      <c r="J1980" s="12">
        <v>2</v>
      </c>
      <c r="K1980" s="12">
        <v>0.2</v>
      </c>
      <c r="L1980" s="13">
        <v>0.59039999999999915</v>
      </c>
      <c r="M1980" s="12">
        <f>Table1[[#This Row],[Sales]]*Table1[[#This Row],[Discount]]</f>
        <v>1.0496000000000001</v>
      </c>
      <c r="N1980" s="12">
        <v>5.2480000000000002</v>
      </c>
      <c r="O1980" s="12">
        <f>Table1[[#This Row],[Quantity]]*$N$1</f>
        <v>300</v>
      </c>
      <c r="P1980" s="12" t="str" cm="1">
        <f t="array" ref="P1980">_xlfn.IFS(Table1[[#This Row],[New_Sales]]&gt;=2000,"A",Table1[[#This Row],[New_Sales]]&gt;=1000,"B",Table1[[#This Row],[New_Sales]]&gt;=500,"C",Table1[[#This Row],[New_Sales]]&gt;=100,"D",Table1[[#This Row],[New_Sales]]&lt;100,"E")</f>
        <v>D</v>
      </c>
    </row>
    <row r="1981" spans="1:16">
      <c r="A1981" s="12">
        <v>1980</v>
      </c>
      <c r="B1981" s="12" t="s">
        <v>454</v>
      </c>
      <c r="C1981" s="12" t="s">
        <v>67</v>
      </c>
      <c r="D1981" s="12" t="s">
        <v>173</v>
      </c>
      <c r="E1981" s="12" t="s">
        <v>76</v>
      </c>
      <c r="F1981" s="12" t="s">
        <v>70</v>
      </c>
      <c r="G1981" s="12" t="str">
        <f>VLOOKUP(Table1[[#This Row],[Category]],Code!$C$2:$D$5,2,0)</f>
        <v>F-101</v>
      </c>
      <c r="H1981" s="12" t="s">
        <v>72</v>
      </c>
      <c r="I1981" s="12" t="s">
        <v>409</v>
      </c>
      <c r="J1981" s="12">
        <v>4</v>
      </c>
      <c r="K1981" s="12">
        <v>0.2</v>
      </c>
      <c r="L1981" s="13">
        <v>105.02279999999996</v>
      </c>
      <c r="M1981" s="12">
        <f>Table1[[#This Row],[Sales]]*Table1[[#This Row],[Discount]]</f>
        <v>186.70720000000003</v>
      </c>
      <c r="N1981" s="12">
        <v>933.53600000000006</v>
      </c>
      <c r="O1981" s="12">
        <f>Table1[[#This Row],[Quantity]]*$N$1</f>
        <v>600</v>
      </c>
      <c r="P1981" s="12" t="str" cm="1">
        <f t="array" ref="P1981">_xlfn.IFS(Table1[[#This Row],[New_Sales]]&gt;=2000,"A",Table1[[#This Row],[New_Sales]]&gt;=1000,"B",Table1[[#This Row],[New_Sales]]&gt;=500,"C",Table1[[#This Row],[New_Sales]]&gt;=100,"D",Table1[[#This Row],[New_Sales]]&lt;100,"E")</f>
        <v>C</v>
      </c>
    </row>
    <row r="1982" spans="1:16">
      <c r="A1982" s="12">
        <v>1981</v>
      </c>
      <c r="B1982" s="12" t="s">
        <v>454</v>
      </c>
      <c r="C1982" s="12" t="s">
        <v>67</v>
      </c>
      <c r="D1982" s="12" t="s">
        <v>173</v>
      </c>
      <c r="E1982" s="12" t="s">
        <v>76</v>
      </c>
      <c r="F1982" s="12" t="s">
        <v>77</v>
      </c>
      <c r="G1982" s="12" t="str">
        <f>VLOOKUP(Table1[[#This Row],[Category]],Code!$C$2:$D$5,2,0)</f>
        <v>O-102</v>
      </c>
      <c r="H1982" s="12" t="s">
        <v>84</v>
      </c>
      <c r="I1982" s="12" t="s">
        <v>356</v>
      </c>
      <c r="J1982" s="12">
        <v>4</v>
      </c>
      <c r="K1982" s="12">
        <v>0.2</v>
      </c>
      <c r="L1982" s="13">
        <v>4.2976000000000028</v>
      </c>
      <c r="M1982" s="12">
        <f>Table1[[#This Row],[Sales]]*Table1[[#This Row],[Discount]]</f>
        <v>8.5952000000000002</v>
      </c>
      <c r="N1982" s="12">
        <v>42.975999999999999</v>
      </c>
      <c r="O1982" s="12">
        <f>Table1[[#This Row],[Quantity]]*$N$1</f>
        <v>600</v>
      </c>
      <c r="P1982" s="12" t="str" cm="1">
        <f t="array" ref="P1982">_xlfn.IFS(Table1[[#This Row],[New_Sales]]&gt;=2000,"A",Table1[[#This Row],[New_Sales]]&gt;=1000,"B",Table1[[#This Row],[New_Sales]]&gt;=500,"C",Table1[[#This Row],[New_Sales]]&gt;=100,"D",Table1[[#This Row],[New_Sales]]&lt;100,"E")</f>
        <v>C</v>
      </c>
    </row>
    <row r="1983" spans="1:16">
      <c r="A1983" s="12">
        <v>1982</v>
      </c>
      <c r="B1983" s="12" t="s">
        <v>66</v>
      </c>
      <c r="C1983" s="12" t="s">
        <v>74</v>
      </c>
      <c r="D1983" s="12" t="s">
        <v>448</v>
      </c>
      <c r="E1983" s="12" t="s">
        <v>69</v>
      </c>
      <c r="F1983" s="12" t="s">
        <v>77</v>
      </c>
      <c r="G1983" s="12" t="str">
        <f>VLOOKUP(Table1[[#This Row],[Category]],Code!$C$2:$D$5,2,0)</f>
        <v>O-102</v>
      </c>
      <c r="H1983" s="12" t="s">
        <v>93</v>
      </c>
      <c r="I1983" s="12" t="s">
        <v>754</v>
      </c>
      <c r="J1983" s="12">
        <v>2</v>
      </c>
      <c r="K1983" s="12">
        <v>0</v>
      </c>
      <c r="L1983" s="13">
        <v>1.8047999999999997</v>
      </c>
      <c r="M1983" s="12">
        <f>Table1[[#This Row],[Sales]]*Table1[[#This Row],[Discount]]</f>
        <v>0</v>
      </c>
      <c r="N1983" s="12">
        <v>3.76</v>
      </c>
      <c r="O1983" s="12">
        <f>Table1[[#This Row],[Quantity]]*$N$1</f>
        <v>300</v>
      </c>
      <c r="P1983" s="12" t="str" cm="1">
        <f t="array" ref="P1983">_xlfn.IFS(Table1[[#This Row],[New_Sales]]&gt;=2000,"A",Table1[[#This Row],[New_Sales]]&gt;=1000,"B",Table1[[#This Row],[New_Sales]]&gt;=500,"C",Table1[[#This Row],[New_Sales]]&gt;=100,"D",Table1[[#This Row],[New_Sales]]&lt;100,"E")</f>
        <v>D</v>
      </c>
    </row>
    <row r="1984" spans="1:16">
      <c r="A1984" s="12">
        <v>1983</v>
      </c>
      <c r="B1984" s="12" t="s">
        <v>80</v>
      </c>
      <c r="C1984" s="12" t="s">
        <v>67</v>
      </c>
      <c r="D1984" s="12" t="s">
        <v>268</v>
      </c>
      <c r="E1984" s="12" t="s">
        <v>106</v>
      </c>
      <c r="F1984" s="12" t="s">
        <v>90</v>
      </c>
      <c r="G1984" s="12" t="str">
        <f>VLOOKUP(Table1[[#This Row],[Category]],Code!$C$2:$D$5,2,0)</f>
        <v>T-103</v>
      </c>
      <c r="H1984" s="12" t="s">
        <v>91</v>
      </c>
      <c r="I1984" s="12" t="s">
        <v>1334</v>
      </c>
      <c r="J1984" s="12">
        <v>4</v>
      </c>
      <c r="K1984" s="12">
        <v>0</v>
      </c>
      <c r="L1984" s="13">
        <v>134.3888</v>
      </c>
      <c r="M1984" s="12">
        <f>Table1[[#This Row],[Sales]]*Table1[[#This Row],[Discount]]</f>
        <v>0</v>
      </c>
      <c r="N1984" s="12">
        <v>479.96</v>
      </c>
      <c r="O1984" s="12">
        <f>Table1[[#This Row],[Quantity]]*$N$1</f>
        <v>600</v>
      </c>
      <c r="P1984" s="12" t="str" cm="1">
        <f t="array" ref="P1984">_xlfn.IFS(Table1[[#This Row],[New_Sales]]&gt;=2000,"A",Table1[[#This Row],[New_Sales]]&gt;=1000,"B",Table1[[#This Row],[New_Sales]]&gt;=500,"C",Table1[[#This Row],[New_Sales]]&gt;=100,"D",Table1[[#This Row],[New_Sales]]&lt;100,"E")</f>
        <v>C</v>
      </c>
    </row>
    <row r="1985" spans="1:16">
      <c r="A1985" s="12">
        <v>1984</v>
      </c>
      <c r="B1985" s="12" t="s">
        <v>66</v>
      </c>
      <c r="C1985" s="12" t="s">
        <v>74</v>
      </c>
      <c r="D1985" s="12" t="s">
        <v>75</v>
      </c>
      <c r="E1985" s="12" t="s">
        <v>76</v>
      </c>
      <c r="F1985" s="12" t="s">
        <v>77</v>
      </c>
      <c r="G1985" s="12" t="str">
        <f>VLOOKUP(Table1[[#This Row],[Category]],Code!$C$2:$D$5,2,0)</f>
        <v>O-102</v>
      </c>
      <c r="H1985" s="12" t="s">
        <v>95</v>
      </c>
      <c r="I1985" s="12" t="s">
        <v>784</v>
      </c>
      <c r="J1985" s="12">
        <v>6</v>
      </c>
      <c r="K1985" s="12">
        <v>0</v>
      </c>
      <c r="L1985" s="13">
        <v>93.055199999999957</v>
      </c>
      <c r="M1985" s="12">
        <f>Table1[[#This Row],[Sales]]*Table1[[#This Row],[Discount]]</f>
        <v>0</v>
      </c>
      <c r="N1985" s="12">
        <v>320.88</v>
      </c>
      <c r="O1985" s="12">
        <f>Table1[[#This Row],[Quantity]]*$N$1</f>
        <v>900</v>
      </c>
      <c r="P1985" s="12" t="str" cm="1">
        <f t="array" ref="P1985">_xlfn.IFS(Table1[[#This Row],[New_Sales]]&gt;=2000,"A",Table1[[#This Row],[New_Sales]]&gt;=1000,"B",Table1[[#This Row],[New_Sales]]&gt;=500,"C",Table1[[#This Row],[New_Sales]]&gt;=100,"D",Table1[[#This Row],[New_Sales]]&lt;100,"E")</f>
        <v>C</v>
      </c>
    </row>
    <row r="1986" spans="1:16">
      <c r="A1986" s="12">
        <v>1985</v>
      </c>
      <c r="B1986" s="12" t="s">
        <v>66</v>
      </c>
      <c r="C1986" s="12" t="s">
        <v>74</v>
      </c>
      <c r="D1986" s="12" t="s">
        <v>75</v>
      </c>
      <c r="E1986" s="12" t="s">
        <v>76</v>
      </c>
      <c r="F1986" s="12" t="s">
        <v>70</v>
      </c>
      <c r="G1986" s="12" t="str">
        <f>VLOOKUP(Table1[[#This Row],[Category]],Code!$C$2:$D$5,2,0)</f>
        <v>F-101</v>
      </c>
      <c r="H1986" s="12" t="s">
        <v>86</v>
      </c>
      <c r="I1986" s="12" t="s">
        <v>347</v>
      </c>
      <c r="J1986" s="12">
        <v>3</v>
      </c>
      <c r="K1986" s="12">
        <v>0</v>
      </c>
      <c r="L1986" s="13">
        <v>10.507200000000001</v>
      </c>
      <c r="M1986" s="12">
        <f>Table1[[#This Row],[Sales]]*Table1[[#This Row],[Discount]]</f>
        <v>0</v>
      </c>
      <c r="N1986" s="12">
        <v>23.88</v>
      </c>
      <c r="O1986" s="12">
        <f>Table1[[#This Row],[Quantity]]*$N$1</f>
        <v>450</v>
      </c>
      <c r="P1986" s="12" t="str" cm="1">
        <f t="array" ref="P1986">_xlfn.IFS(Table1[[#This Row],[New_Sales]]&gt;=2000,"A",Table1[[#This Row],[New_Sales]]&gt;=1000,"B",Table1[[#This Row],[New_Sales]]&gt;=500,"C",Table1[[#This Row],[New_Sales]]&gt;=100,"D",Table1[[#This Row],[New_Sales]]&lt;100,"E")</f>
        <v>D</v>
      </c>
    </row>
    <row r="1987" spans="1:16">
      <c r="A1987" s="12">
        <v>1986</v>
      </c>
      <c r="B1987" s="12" t="s">
        <v>66</v>
      </c>
      <c r="C1987" s="12" t="s">
        <v>74</v>
      </c>
      <c r="D1987" s="12" t="s">
        <v>75</v>
      </c>
      <c r="E1987" s="12" t="s">
        <v>76</v>
      </c>
      <c r="F1987" s="12" t="s">
        <v>77</v>
      </c>
      <c r="G1987" s="12" t="str">
        <f>VLOOKUP(Table1[[#This Row],[Category]],Code!$C$2:$D$5,2,0)</f>
        <v>O-102</v>
      </c>
      <c r="H1987" s="12" t="s">
        <v>100</v>
      </c>
      <c r="I1987" s="12" t="s">
        <v>1196</v>
      </c>
      <c r="J1987" s="12">
        <v>4</v>
      </c>
      <c r="K1987" s="12">
        <v>0</v>
      </c>
      <c r="L1987" s="13">
        <v>12.3096</v>
      </c>
      <c r="M1987" s="12">
        <f>Table1[[#This Row],[Sales]]*Table1[[#This Row],[Discount]]</f>
        <v>0</v>
      </c>
      <c r="N1987" s="12">
        <v>26.76</v>
      </c>
      <c r="O1987" s="12">
        <f>Table1[[#This Row],[Quantity]]*$N$1</f>
        <v>600</v>
      </c>
      <c r="P1987" s="12" t="str" cm="1">
        <f t="array" ref="P1987">_xlfn.IFS(Table1[[#This Row],[New_Sales]]&gt;=2000,"A",Table1[[#This Row],[New_Sales]]&gt;=1000,"B",Table1[[#This Row],[New_Sales]]&gt;=500,"C",Table1[[#This Row],[New_Sales]]&gt;=100,"D",Table1[[#This Row],[New_Sales]]&lt;100,"E")</f>
        <v>C</v>
      </c>
    </row>
    <row r="1988" spans="1:16">
      <c r="A1988" s="12">
        <v>1987</v>
      </c>
      <c r="B1988" s="12" t="s">
        <v>134</v>
      </c>
      <c r="C1988" s="12" t="s">
        <v>67</v>
      </c>
      <c r="D1988" s="12" t="s">
        <v>226</v>
      </c>
      <c r="E1988" s="12" t="s">
        <v>120</v>
      </c>
      <c r="F1988" s="12" t="s">
        <v>90</v>
      </c>
      <c r="G1988" s="12" t="str">
        <f>VLOOKUP(Table1[[#This Row],[Category]],Code!$C$2:$D$5,2,0)</f>
        <v>T-103</v>
      </c>
      <c r="H1988" s="12" t="s">
        <v>431</v>
      </c>
      <c r="I1988" s="12" t="s">
        <v>432</v>
      </c>
      <c r="J1988" s="12">
        <v>4</v>
      </c>
      <c r="K1988" s="12">
        <v>0.4</v>
      </c>
      <c r="L1988" s="13">
        <v>191.99680000000001</v>
      </c>
      <c r="M1988" s="12">
        <f>Table1[[#This Row],[Sales]]*Table1[[#This Row],[Discount]]</f>
        <v>575.99040000000002</v>
      </c>
      <c r="N1988" s="12">
        <v>1439.9759999999999</v>
      </c>
      <c r="O1988" s="12">
        <f>Table1[[#This Row],[Quantity]]*$N$1</f>
        <v>600</v>
      </c>
      <c r="P1988" s="12" t="str" cm="1">
        <f t="array" ref="P1988">_xlfn.IFS(Table1[[#This Row],[New_Sales]]&gt;=2000,"A",Table1[[#This Row],[New_Sales]]&gt;=1000,"B",Table1[[#This Row],[New_Sales]]&gt;=500,"C",Table1[[#This Row],[New_Sales]]&gt;=100,"D",Table1[[#This Row],[New_Sales]]&lt;100,"E")</f>
        <v>C</v>
      </c>
    </row>
    <row r="1989" spans="1:16">
      <c r="A1989" s="12">
        <v>1988</v>
      </c>
      <c r="B1989" s="12" t="s">
        <v>80</v>
      </c>
      <c r="C1989" s="12" t="s">
        <v>67</v>
      </c>
      <c r="D1989" s="12" t="s">
        <v>256</v>
      </c>
      <c r="E1989" s="12" t="s">
        <v>106</v>
      </c>
      <c r="F1989" s="12" t="s">
        <v>77</v>
      </c>
      <c r="G1989" s="12" t="str">
        <f>VLOOKUP(Table1[[#This Row],[Category]],Code!$C$2:$D$5,2,0)</f>
        <v>O-102</v>
      </c>
      <c r="H1989" s="12" t="s">
        <v>93</v>
      </c>
      <c r="I1989" s="12" t="s">
        <v>1335</v>
      </c>
      <c r="J1989" s="12">
        <v>3</v>
      </c>
      <c r="K1989" s="12">
        <v>0</v>
      </c>
      <c r="L1989" s="13">
        <v>7.9212000000000007</v>
      </c>
      <c r="M1989" s="12">
        <f>Table1[[#This Row],[Sales]]*Table1[[#This Row],[Discount]]</f>
        <v>0</v>
      </c>
      <c r="N1989" s="12">
        <v>17.22</v>
      </c>
      <c r="O1989" s="12">
        <f>Table1[[#This Row],[Quantity]]*$N$1</f>
        <v>450</v>
      </c>
      <c r="P1989" s="12" t="str" cm="1">
        <f t="array" ref="P1989">_xlfn.IFS(Table1[[#This Row],[New_Sales]]&gt;=2000,"A",Table1[[#This Row],[New_Sales]]&gt;=1000,"B",Table1[[#This Row],[New_Sales]]&gt;=500,"C",Table1[[#This Row],[New_Sales]]&gt;=100,"D",Table1[[#This Row],[New_Sales]]&lt;100,"E")</f>
        <v>D</v>
      </c>
    </row>
    <row r="1990" spans="1:16">
      <c r="A1990" s="12">
        <v>1989</v>
      </c>
      <c r="B1990" s="12" t="s">
        <v>80</v>
      </c>
      <c r="C1990" s="12" t="s">
        <v>67</v>
      </c>
      <c r="D1990" s="12" t="s">
        <v>256</v>
      </c>
      <c r="E1990" s="12" t="s">
        <v>106</v>
      </c>
      <c r="F1990" s="12" t="s">
        <v>70</v>
      </c>
      <c r="G1990" s="12" t="str">
        <f>VLOOKUP(Table1[[#This Row],[Category]],Code!$C$2:$D$5,2,0)</f>
        <v>F-101</v>
      </c>
      <c r="H1990" s="12" t="s">
        <v>82</v>
      </c>
      <c r="I1990" s="12" t="s">
        <v>1336</v>
      </c>
      <c r="J1990" s="12">
        <v>7</v>
      </c>
      <c r="K1990" s="12">
        <v>0</v>
      </c>
      <c r="L1990" s="13">
        <v>215.11979999999994</v>
      </c>
      <c r="M1990" s="12">
        <f>Table1[[#This Row],[Sales]]*Table1[[#This Row],[Discount]]</f>
        <v>0</v>
      </c>
      <c r="N1990" s="12">
        <v>1024.3800000000001</v>
      </c>
      <c r="O1990" s="12">
        <f>Table1[[#This Row],[Quantity]]*$N$1</f>
        <v>1050</v>
      </c>
      <c r="P1990" s="12" t="str" cm="1">
        <f t="array" ref="P1990">_xlfn.IFS(Table1[[#This Row],[New_Sales]]&gt;=2000,"A",Table1[[#This Row],[New_Sales]]&gt;=1000,"B",Table1[[#This Row],[New_Sales]]&gt;=500,"C",Table1[[#This Row],[New_Sales]]&gt;=100,"D",Table1[[#This Row],[New_Sales]]&lt;100,"E")</f>
        <v>B</v>
      </c>
    </row>
    <row r="1991" spans="1:16">
      <c r="A1991" s="12">
        <v>1990</v>
      </c>
      <c r="B1991" s="12" t="s">
        <v>80</v>
      </c>
      <c r="C1991" s="12" t="s">
        <v>67</v>
      </c>
      <c r="D1991" s="12" t="s">
        <v>256</v>
      </c>
      <c r="E1991" s="12" t="s">
        <v>106</v>
      </c>
      <c r="F1991" s="12" t="s">
        <v>77</v>
      </c>
      <c r="G1991" s="12" t="str">
        <f>VLOOKUP(Table1[[#This Row],[Category]],Code!$C$2:$D$5,2,0)</f>
        <v>O-102</v>
      </c>
      <c r="H1991" s="12" t="s">
        <v>128</v>
      </c>
      <c r="I1991" s="12" t="s">
        <v>889</v>
      </c>
      <c r="J1991" s="12">
        <v>3</v>
      </c>
      <c r="K1991" s="12">
        <v>0</v>
      </c>
      <c r="L1991" s="13">
        <v>12.323399999999999</v>
      </c>
      <c r="M1991" s="12">
        <f>Table1[[#This Row],[Sales]]*Table1[[#This Row],[Discount]]</f>
        <v>0</v>
      </c>
      <c r="N1991" s="12">
        <v>26.22</v>
      </c>
      <c r="O1991" s="12">
        <f>Table1[[#This Row],[Quantity]]*$N$1</f>
        <v>450</v>
      </c>
      <c r="P1991" s="12" t="str" cm="1">
        <f t="array" ref="P1991">_xlfn.IFS(Table1[[#This Row],[New_Sales]]&gt;=2000,"A",Table1[[#This Row],[New_Sales]]&gt;=1000,"B",Table1[[#This Row],[New_Sales]]&gt;=500,"C",Table1[[#This Row],[New_Sales]]&gt;=100,"D",Table1[[#This Row],[New_Sales]]&lt;100,"E")</f>
        <v>D</v>
      </c>
    </row>
    <row r="1992" spans="1:16">
      <c r="A1992" s="12">
        <v>1991</v>
      </c>
      <c r="B1992" s="12" t="s">
        <v>80</v>
      </c>
      <c r="C1992" s="12" t="s">
        <v>67</v>
      </c>
      <c r="D1992" s="12" t="s">
        <v>256</v>
      </c>
      <c r="E1992" s="12" t="s">
        <v>106</v>
      </c>
      <c r="F1992" s="12" t="s">
        <v>77</v>
      </c>
      <c r="G1992" s="12" t="str">
        <f>VLOOKUP(Table1[[#This Row],[Category]],Code!$C$2:$D$5,2,0)</f>
        <v>O-102</v>
      </c>
      <c r="H1992" s="12" t="s">
        <v>100</v>
      </c>
      <c r="I1992" s="12" t="s">
        <v>1337</v>
      </c>
      <c r="J1992" s="12">
        <v>3</v>
      </c>
      <c r="K1992" s="12">
        <v>0</v>
      </c>
      <c r="L1992" s="13">
        <v>8.4966000000000008</v>
      </c>
      <c r="M1992" s="12">
        <f>Table1[[#This Row],[Sales]]*Table1[[#This Row],[Discount]]</f>
        <v>0</v>
      </c>
      <c r="N1992" s="12">
        <v>17.34</v>
      </c>
      <c r="O1992" s="12">
        <f>Table1[[#This Row],[Quantity]]*$N$1</f>
        <v>450</v>
      </c>
      <c r="P1992" s="12" t="str" cm="1">
        <f t="array" ref="P1992">_xlfn.IFS(Table1[[#This Row],[New_Sales]]&gt;=2000,"A",Table1[[#This Row],[New_Sales]]&gt;=1000,"B",Table1[[#This Row],[New_Sales]]&gt;=500,"C",Table1[[#This Row],[New_Sales]]&gt;=100,"D",Table1[[#This Row],[New_Sales]]&lt;100,"E")</f>
        <v>D</v>
      </c>
    </row>
    <row r="1993" spans="1:16">
      <c r="A1993" s="12">
        <v>1992</v>
      </c>
      <c r="B1993" s="12" t="s">
        <v>80</v>
      </c>
      <c r="C1993" s="12" t="s">
        <v>67</v>
      </c>
      <c r="D1993" s="12" t="s">
        <v>119</v>
      </c>
      <c r="E1993" s="12" t="s">
        <v>120</v>
      </c>
      <c r="F1993" s="12" t="s">
        <v>77</v>
      </c>
      <c r="G1993" s="12" t="str">
        <f>VLOOKUP(Table1[[#This Row],[Category]],Code!$C$2:$D$5,2,0)</f>
        <v>O-102</v>
      </c>
      <c r="H1993" s="12" t="s">
        <v>93</v>
      </c>
      <c r="I1993" s="12" t="s">
        <v>1054</v>
      </c>
      <c r="J1993" s="12">
        <v>4</v>
      </c>
      <c r="K1993" s="12">
        <v>0.7</v>
      </c>
      <c r="L1993" s="13">
        <v>-3.7995999999999981</v>
      </c>
      <c r="M1993" s="12">
        <f>Table1[[#This Row],[Sales]]*Table1[[#This Row],[Discount]]</f>
        <v>3.4692000000000003</v>
      </c>
      <c r="N1993" s="12">
        <v>4.9560000000000004</v>
      </c>
      <c r="O1993" s="12">
        <f>Table1[[#This Row],[Quantity]]*$N$1</f>
        <v>600</v>
      </c>
      <c r="P1993" s="12" t="str" cm="1">
        <f t="array" ref="P1993">_xlfn.IFS(Table1[[#This Row],[New_Sales]]&gt;=2000,"A",Table1[[#This Row],[New_Sales]]&gt;=1000,"B",Table1[[#This Row],[New_Sales]]&gt;=500,"C",Table1[[#This Row],[New_Sales]]&gt;=100,"D",Table1[[#This Row],[New_Sales]]&lt;100,"E")</f>
        <v>C</v>
      </c>
    </row>
    <row r="1994" spans="1:16">
      <c r="A1994" s="12">
        <v>1993</v>
      </c>
      <c r="B1994" s="12" t="s">
        <v>80</v>
      </c>
      <c r="C1994" s="12" t="s">
        <v>104</v>
      </c>
      <c r="D1994" s="12" t="s">
        <v>205</v>
      </c>
      <c r="E1994" s="12" t="s">
        <v>76</v>
      </c>
      <c r="F1994" s="12" t="s">
        <v>77</v>
      </c>
      <c r="G1994" s="12" t="str">
        <f>VLOOKUP(Table1[[#This Row],[Category]],Code!$C$2:$D$5,2,0)</f>
        <v>O-102</v>
      </c>
      <c r="H1994" s="12" t="s">
        <v>78</v>
      </c>
      <c r="I1994" s="12" t="s">
        <v>561</v>
      </c>
      <c r="J1994" s="12">
        <v>6</v>
      </c>
      <c r="K1994" s="12">
        <v>0.2</v>
      </c>
      <c r="L1994" s="13">
        <v>26.640000000000004</v>
      </c>
      <c r="M1994" s="12">
        <f>Table1[[#This Row],[Sales]]*Table1[[#This Row],[Discount]]</f>
        <v>14.208000000000002</v>
      </c>
      <c r="N1994" s="12">
        <v>71.040000000000006</v>
      </c>
      <c r="O1994" s="12">
        <f>Table1[[#This Row],[Quantity]]*$N$1</f>
        <v>900</v>
      </c>
      <c r="P1994" s="12" t="str" cm="1">
        <f t="array" ref="P1994">_xlfn.IFS(Table1[[#This Row],[New_Sales]]&gt;=2000,"A",Table1[[#This Row],[New_Sales]]&gt;=1000,"B",Table1[[#This Row],[New_Sales]]&gt;=500,"C",Table1[[#This Row],[New_Sales]]&gt;=100,"D",Table1[[#This Row],[New_Sales]]&lt;100,"E")</f>
        <v>C</v>
      </c>
    </row>
    <row r="1995" spans="1:16">
      <c r="A1995" s="12">
        <v>1994</v>
      </c>
      <c r="B1995" s="12" t="s">
        <v>80</v>
      </c>
      <c r="C1995" s="12" t="s">
        <v>104</v>
      </c>
      <c r="D1995" s="12" t="s">
        <v>205</v>
      </c>
      <c r="E1995" s="12" t="s">
        <v>76</v>
      </c>
      <c r="F1995" s="12" t="s">
        <v>77</v>
      </c>
      <c r="G1995" s="12" t="str">
        <f>VLOOKUP(Table1[[#This Row],[Category]],Code!$C$2:$D$5,2,0)</f>
        <v>O-102</v>
      </c>
      <c r="H1995" s="12" t="s">
        <v>88</v>
      </c>
      <c r="I1995" s="12" t="s">
        <v>1338</v>
      </c>
      <c r="J1995" s="12">
        <v>2</v>
      </c>
      <c r="K1995" s="12">
        <v>0.2</v>
      </c>
      <c r="L1995" s="13">
        <v>0.73479999999999923</v>
      </c>
      <c r="M1995" s="12">
        <f>Table1[[#This Row],[Sales]]*Table1[[#This Row],[Discount]]</f>
        <v>1.0688000000000002</v>
      </c>
      <c r="N1995" s="12">
        <v>5.3440000000000003</v>
      </c>
      <c r="O1995" s="12">
        <f>Table1[[#This Row],[Quantity]]*$N$1</f>
        <v>300</v>
      </c>
      <c r="P1995" s="12" t="str" cm="1">
        <f t="array" ref="P1995">_xlfn.IFS(Table1[[#This Row],[New_Sales]]&gt;=2000,"A",Table1[[#This Row],[New_Sales]]&gt;=1000,"B",Table1[[#This Row],[New_Sales]]&gt;=500,"C",Table1[[#This Row],[New_Sales]]&gt;=100,"D",Table1[[#This Row],[New_Sales]]&lt;100,"E")</f>
        <v>D</v>
      </c>
    </row>
    <row r="1996" spans="1:16">
      <c r="A1996" s="12">
        <v>1995</v>
      </c>
      <c r="B1996" s="12" t="s">
        <v>80</v>
      </c>
      <c r="C1996" s="12" t="s">
        <v>104</v>
      </c>
      <c r="D1996" s="12" t="s">
        <v>205</v>
      </c>
      <c r="E1996" s="12" t="s">
        <v>76</v>
      </c>
      <c r="F1996" s="12" t="s">
        <v>77</v>
      </c>
      <c r="G1996" s="12" t="str">
        <f>VLOOKUP(Table1[[#This Row],[Category]],Code!$C$2:$D$5,2,0)</f>
        <v>O-102</v>
      </c>
      <c r="H1996" s="12" t="s">
        <v>159</v>
      </c>
      <c r="I1996" s="12" t="s">
        <v>1339</v>
      </c>
      <c r="J1996" s="12">
        <v>3</v>
      </c>
      <c r="K1996" s="12">
        <v>0.2</v>
      </c>
      <c r="L1996" s="13">
        <v>-2.1194999999999999</v>
      </c>
      <c r="M1996" s="12">
        <f>Table1[[#This Row],[Sales]]*Table1[[#This Row],[Discount]]</f>
        <v>2.2608000000000001</v>
      </c>
      <c r="N1996" s="12">
        <v>11.304</v>
      </c>
      <c r="O1996" s="12">
        <f>Table1[[#This Row],[Quantity]]*$N$1</f>
        <v>450</v>
      </c>
      <c r="P1996" s="12" t="str" cm="1">
        <f t="array" ref="P1996">_xlfn.IFS(Table1[[#This Row],[New_Sales]]&gt;=2000,"A",Table1[[#This Row],[New_Sales]]&gt;=1000,"B",Table1[[#This Row],[New_Sales]]&gt;=500,"C",Table1[[#This Row],[New_Sales]]&gt;=100,"D",Table1[[#This Row],[New_Sales]]&lt;100,"E")</f>
        <v>D</v>
      </c>
    </row>
    <row r="1997" spans="1:16">
      <c r="A1997" s="12">
        <v>1996</v>
      </c>
      <c r="B1997" s="12" t="s">
        <v>66</v>
      </c>
      <c r="C1997" s="12" t="s">
        <v>67</v>
      </c>
      <c r="D1997" s="12" t="s">
        <v>105</v>
      </c>
      <c r="E1997" s="12" t="s">
        <v>106</v>
      </c>
      <c r="F1997" s="12" t="s">
        <v>77</v>
      </c>
      <c r="G1997" s="12" t="str">
        <f>VLOOKUP(Table1[[#This Row],[Category]],Code!$C$2:$D$5,2,0)</f>
        <v>O-102</v>
      </c>
      <c r="H1997" s="12" t="s">
        <v>95</v>
      </c>
      <c r="I1997" s="12" t="s">
        <v>1340</v>
      </c>
      <c r="J1997" s="12">
        <v>5</v>
      </c>
      <c r="K1997" s="12">
        <v>0.8</v>
      </c>
      <c r="L1997" s="13">
        <v>-766.01199999999994</v>
      </c>
      <c r="M1997" s="12">
        <f>Table1[[#This Row],[Sales]]*Table1[[#This Row],[Discount]]</f>
        <v>235.69599999999997</v>
      </c>
      <c r="N1997" s="12">
        <v>294.61999999999995</v>
      </c>
      <c r="O1997" s="12">
        <f>Table1[[#This Row],[Quantity]]*$N$1</f>
        <v>750</v>
      </c>
      <c r="P1997" s="12" t="str" cm="1">
        <f t="array" ref="P1997">_xlfn.IFS(Table1[[#This Row],[New_Sales]]&gt;=2000,"A",Table1[[#This Row],[New_Sales]]&gt;=1000,"B",Table1[[#This Row],[New_Sales]]&gt;=500,"C",Table1[[#This Row],[New_Sales]]&gt;=100,"D",Table1[[#This Row],[New_Sales]]&lt;100,"E")</f>
        <v>C</v>
      </c>
    </row>
    <row r="1998" spans="1:16">
      <c r="A1998" s="12">
        <v>1997</v>
      </c>
      <c r="B1998" s="12" t="s">
        <v>66</v>
      </c>
      <c r="C1998" s="12" t="s">
        <v>67</v>
      </c>
      <c r="D1998" s="12" t="s">
        <v>105</v>
      </c>
      <c r="E1998" s="12" t="s">
        <v>106</v>
      </c>
      <c r="F1998" s="12" t="s">
        <v>70</v>
      </c>
      <c r="G1998" s="12" t="str">
        <f>VLOOKUP(Table1[[#This Row],[Category]],Code!$C$2:$D$5,2,0)</f>
        <v>F-101</v>
      </c>
      <c r="H1998" s="12" t="s">
        <v>86</v>
      </c>
      <c r="I1998" s="12" t="s">
        <v>627</v>
      </c>
      <c r="J1998" s="12">
        <v>4</v>
      </c>
      <c r="K1998" s="12">
        <v>0.6</v>
      </c>
      <c r="L1998" s="13">
        <v>-3.719599999999998</v>
      </c>
      <c r="M1998" s="12">
        <f>Table1[[#This Row],[Sales]]*Table1[[#This Row],[Discount]]</f>
        <v>5.2511999999999999</v>
      </c>
      <c r="N1998" s="12">
        <v>8.7520000000000007</v>
      </c>
      <c r="O1998" s="12">
        <f>Table1[[#This Row],[Quantity]]*$N$1</f>
        <v>600</v>
      </c>
      <c r="P1998" s="12" t="str" cm="1">
        <f t="array" ref="P1998">_xlfn.IFS(Table1[[#This Row],[New_Sales]]&gt;=2000,"A",Table1[[#This Row],[New_Sales]]&gt;=1000,"B",Table1[[#This Row],[New_Sales]]&gt;=500,"C",Table1[[#This Row],[New_Sales]]&gt;=100,"D",Table1[[#This Row],[New_Sales]]&lt;100,"E")</f>
        <v>C</v>
      </c>
    </row>
    <row r="1999" spans="1:16">
      <c r="A1999" s="12">
        <v>1998</v>
      </c>
      <c r="B1999" s="12" t="s">
        <v>134</v>
      </c>
      <c r="C1999" s="12" t="s">
        <v>74</v>
      </c>
      <c r="D1999" s="12" t="s">
        <v>176</v>
      </c>
      <c r="E1999" s="12" t="s">
        <v>69</v>
      </c>
      <c r="F1999" s="12" t="s">
        <v>77</v>
      </c>
      <c r="G1999" s="12" t="str">
        <f>VLOOKUP(Table1[[#This Row],[Category]],Code!$C$2:$D$5,2,0)</f>
        <v>O-102</v>
      </c>
      <c r="H1999" s="12" t="s">
        <v>78</v>
      </c>
      <c r="I1999" s="12" t="s">
        <v>681</v>
      </c>
      <c r="J1999" s="12">
        <v>4</v>
      </c>
      <c r="K1999" s="12">
        <v>0</v>
      </c>
      <c r="L1999" s="13">
        <v>7.1999999999999993</v>
      </c>
      <c r="M1999" s="12">
        <f>Table1[[#This Row],[Sales]]*Table1[[#This Row],[Discount]]</f>
        <v>0</v>
      </c>
      <c r="N1999" s="12">
        <v>15</v>
      </c>
      <c r="O1999" s="12">
        <f>Table1[[#This Row],[Quantity]]*$N$1</f>
        <v>600</v>
      </c>
      <c r="P1999" s="12" t="str" cm="1">
        <f t="array" ref="P1999">_xlfn.IFS(Table1[[#This Row],[New_Sales]]&gt;=2000,"A",Table1[[#This Row],[New_Sales]]&gt;=1000,"B",Table1[[#This Row],[New_Sales]]&gt;=500,"C",Table1[[#This Row],[New_Sales]]&gt;=100,"D",Table1[[#This Row],[New_Sales]]&lt;100,"E")</f>
        <v>C</v>
      </c>
    </row>
    <row r="2000" spans="1:16">
      <c r="A2000" s="12">
        <v>1999</v>
      </c>
      <c r="B2000" s="12" t="s">
        <v>134</v>
      </c>
      <c r="C2000" s="12" t="s">
        <v>74</v>
      </c>
      <c r="D2000" s="12" t="s">
        <v>176</v>
      </c>
      <c r="E2000" s="12" t="s">
        <v>69</v>
      </c>
      <c r="F2000" s="12" t="s">
        <v>90</v>
      </c>
      <c r="G2000" s="12" t="str">
        <f>VLOOKUP(Table1[[#This Row],[Category]],Code!$C$2:$D$5,2,0)</f>
        <v>T-103</v>
      </c>
      <c r="H2000" s="12" t="s">
        <v>91</v>
      </c>
      <c r="I2000" s="12" t="s">
        <v>422</v>
      </c>
      <c r="J2000" s="12">
        <v>1</v>
      </c>
      <c r="K2000" s="12">
        <v>0</v>
      </c>
      <c r="L2000" s="13">
        <v>42.018600000000006</v>
      </c>
      <c r="M2000" s="12">
        <f>Table1[[#This Row],[Sales]]*Table1[[#This Row],[Discount]]</f>
        <v>0</v>
      </c>
      <c r="N2000" s="12">
        <v>161.61000000000001</v>
      </c>
      <c r="O2000" s="12">
        <f>Table1[[#This Row],[Quantity]]*$N$1</f>
        <v>150</v>
      </c>
      <c r="P2000" s="12" t="str" cm="1">
        <f t="array" ref="P2000">_xlfn.IFS(Table1[[#This Row],[New_Sales]]&gt;=2000,"A",Table1[[#This Row],[New_Sales]]&gt;=1000,"B",Table1[[#This Row],[New_Sales]]&gt;=500,"C",Table1[[#This Row],[New_Sales]]&gt;=100,"D",#REF!&lt;100,"E")</f>
        <v>D</v>
      </c>
    </row>
    <row r="2004" spans="2:5" ht="18.3">
      <c r="B2004" s="35" t="s">
        <v>1346</v>
      </c>
      <c r="C2004" s="36">
        <f>SUM(Table1[Sales])</f>
        <v>457476.53390000103</v>
      </c>
      <c r="D2004" s="39" t="s">
        <v>1362</v>
      </c>
      <c r="E2004" s="36">
        <f>AVERAGE(LARGE(Table1[Profit],1),LARGE(Table1[Profit],2),LARGE(Table1[Profit],3))</f>
        <v>2524.8102333333331</v>
      </c>
    </row>
    <row r="2005" spans="2:5" ht="18.3">
      <c r="B2005" s="35" t="s">
        <v>1347</v>
      </c>
      <c r="C2005" s="38">
        <f>SUM(Table1[Profit])</f>
        <v>43166.233500000024</v>
      </c>
      <c r="D2005" s="39" t="s">
        <v>1363</v>
      </c>
      <c r="E2005" s="36">
        <f>MAX(Table1[New_Sales])</f>
        <v>2100</v>
      </c>
    </row>
    <row r="2006" spans="2:5" ht="18.3">
      <c r="B2006" s="35" t="s">
        <v>1348</v>
      </c>
      <c r="C2006" s="36">
        <f>COUNT(Table1[Quantity])</f>
        <v>1998</v>
      </c>
      <c r="D2006" s="39" t="s">
        <v>1364</v>
      </c>
      <c r="E2006" s="36">
        <f>MIN(Table1[New_Sales])</f>
        <v>150</v>
      </c>
    </row>
    <row r="2007" spans="2:5" ht="18.3">
      <c r="B2007" s="35" t="s">
        <v>1349</v>
      </c>
      <c r="C2007" s="36" t="s">
        <v>1380</v>
      </c>
      <c r="D2007" s="39" t="s">
        <v>1365</v>
      </c>
      <c r="E2007" s="36">
        <f>AVERAGE(Table1[New_Sales])</f>
        <v>568.24324324324323</v>
      </c>
    </row>
    <row r="2008" spans="2:5" ht="18.3">
      <c r="B2008" s="35" t="s">
        <v>1350</v>
      </c>
      <c r="C2008" s="36">
        <f>LARGE(Table1[Sales],2)</f>
        <v>7999.98</v>
      </c>
      <c r="D2008" s="40" t="s">
        <v>1366</v>
      </c>
      <c r="E2008" s="36">
        <f>SUMIF(Table1[State],"=california",Table1[New_Sales])</f>
        <v>213300</v>
      </c>
    </row>
    <row r="2009" spans="2:5" ht="18.3">
      <c r="B2009" s="35" t="s">
        <v>1351</v>
      </c>
      <c r="C2009" s="36">
        <f>SMALL(Table1[Sales],4)</f>
        <v>1.1880000000000002</v>
      </c>
      <c r="D2009" s="40" t="s">
        <v>1367</v>
      </c>
      <c r="E2009" s="36">
        <f>AVERAGEIF(Table1[State],"=texas",Table1[Sales])</f>
        <v>253.93704795918336</v>
      </c>
    </row>
    <row r="2010" spans="2:5" ht="16.8">
      <c r="B2010" s="35" t="s">
        <v>1352</v>
      </c>
      <c r="C2010" s="36">
        <f>MAX(Table1[Profit])</f>
        <v>3177.4749999999999</v>
      </c>
    </row>
    <row r="2011" spans="2:5" ht="16.8">
      <c r="B2011" s="37" t="s">
        <v>1377</v>
      </c>
      <c r="C2011" s="36">
        <f>SUMIF(Table1[Sales],"&gt;3000",Table1[Sales])</f>
        <v>62777.238000000012</v>
      </c>
    </row>
    <row r="2012" spans="2:5" ht="16.8">
      <c r="B2012" s="37" t="s">
        <v>1353</v>
      </c>
      <c r="C2012" s="36">
        <f>COUNTIF(Table1[Sales],"&gt;3000")</f>
        <v>14</v>
      </c>
    </row>
  </sheetData>
  <conditionalFormatting sqref="H1:H1048576">
    <cfRule type="cellIs" dxfId="43" priority="2" operator="equal">
      <formula>"phones"</formula>
    </cfRule>
    <cfRule type="cellIs" dxfId="42" priority="3" operator="equal">
      <formula>phones</formula>
    </cfRule>
  </conditionalFormatting>
  <conditionalFormatting sqref="K2001:K1048576 J1:J2000">
    <cfRule type="top10" dxfId="41" priority="6" rank="5"/>
  </conditionalFormatting>
  <conditionalFormatting sqref="L1:L2000 M2001:M1048576">
    <cfRule type="cellIs" dxfId="40" priority="1" operator="lessThan">
      <formula>0</formula>
    </cfRule>
  </conditionalFormatting>
  <conditionalFormatting sqref="L3:L2000 N3:N2000">
    <cfRule type="expression" dxfId="39" priority="5">
      <formula>"if($m2)&gt;1500"</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type="column" displayEmptyCellsAs="gap" rightToLeft="1" xr2:uid="{EFFA1DD0-D326-4719-98DE-869F3785FBB6}">
          <x14:colorSeries rgb="FF376092"/>
          <x14:colorNegative rgb="FFD00000"/>
          <x14:colorAxis rgb="FF000000"/>
          <x14:colorMarkers rgb="FFD00000"/>
          <x14:colorFirst rgb="FFD00000"/>
          <x14:colorLast rgb="FFD00000"/>
          <x14:colorHigh rgb="FFD00000"/>
          <x14:colorLow rgb="FFD00000"/>
          <x14:sparklines>
            <x14:sparkline>
              <xm:f>'Data-1'!N3:O3</xm:f>
              <xm:sqref>Q3</xm:sqref>
            </x14:sparkline>
            <x14:sparkline>
              <xm:f>'Data-1'!N4:O4</xm:f>
              <xm:sqref>Q4</xm:sqref>
            </x14:sparkline>
            <x14:sparkline>
              <xm:f>'Data-1'!N5:O5</xm:f>
              <xm:sqref>Q5</xm:sqref>
            </x14:sparkline>
            <x14:sparkline>
              <xm:f>'Data-1'!N6:O6</xm:f>
              <xm:sqref>Q6</xm:sqref>
            </x14:sparkline>
            <x14:sparkline>
              <xm:f>'Data-1'!N7:O7</xm:f>
              <xm:sqref>Q7</xm:sqref>
            </x14:sparkline>
            <x14:sparkline>
              <xm:f>'Data-1'!N8:O8</xm:f>
              <xm:sqref>Q8</xm:sqref>
            </x14:sparkline>
            <x14:sparkline>
              <xm:f>'Data-1'!N9:O9</xm:f>
              <xm:sqref>Q9</xm:sqref>
            </x14:sparkline>
            <x14:sparkline>
              <xm:f>'Data-1'!N10:O10</xm:f>
              <xm:sqref>Q10</xm:sqref>
            </x14:sparkline>
            <x14:sparkline>
              <xm:f>'Data-1'!N11:O11</xm:f>
              <xm:sqref>Q11</xm:sqref>
            </x14:sparkline>
            <x14:sparkline>
              <xm:f>'Data-1'!N12:O12</xm:f>
              <xm:sqref>Q12</xm:sqref>
            </x14:sparkline>
            <x14:sparkline>
              <xm:f>'Data-1'!N13:O13</xm:f>
              <xm:sqref>Q13</xm:sqref>
            </x14:sparkline>
            <x14:sparkline>
              <xm:f>'Data-1'!N14:O14</xm:f>
              <xm:sqref>Q14</xm:sqref>
            </x14:sparkline>
            <x14:sparkline>
              <xm:f>'Data-1'!N15:O15</xm:f>
              <xm:sqref>Q15</xm:sqref>
            </x14:sparkline>
            <x14:sparkline>
              <xm:f>'Data-1'!N16:O16</xm:f>
              <xm:sqref>Q16</xm:sqref>
            </x14:sparkline>
            <x14:sparkline>
              <xm:f>'Data-1'!N17:O17</xm:f>
              <xm:sqref>Q17</xm:sqref>
            </x14:sparkline>
            <x14:sparkline>
              <xm:f>'Data-1'!N18:O18</xm:f>
              <xm:sqref>Q18</xm:sqref>
            </x14:sparkline>
            <x14:sparkline>
              <xm:f>'Data-1'!N19:O19</xm:f>
              <xm:sqref>Q19</xm:sqref>
            </x14:sparkline>
            <x14:sparkline>
              <xm:f>'Data-1'!N20:O20</xm:f>
              <xm:sqref>Q20</xm:sqref>
            </x14:sparkline>
            <x14:sparkline>
              <xm:f>'Data-1'!N21:O21</xm:f>
              <xm:sqref>Q21</xm:sqref>
            </x14:sparkline>
            <x14:sparkline>
              <xm:f>'Data-1'!N22:O22</xm:f>
              <xm:sqref>Q22</xm:sqref>
            </x14:sparkline>
            <x14:sparkline>
              <xm:f>'Data-1'!N23:O23</xm:f>
              <xm:sqref>Q23</xm:sqref>
            </x14:sparkline>
            <x14:sparkline>
              <xm:f>'Data-1'!N24:O24</xm:f>
              <xm:sqref>Q24</xm:sqref>
            </x14:sparkline>
            <x14:sparkline>
              <xm:f>'Data-1'!N25:O25</xm:f>
              <xm:sqref>Q25</xm:sqref>
            </x14:sparkline>
            <x14:sparkline>
              <xm:f>'Data-1'!N26:O26</xm:f>
              <xm:sqref>Q26</xm:sqref>
            </x14:sparkline>
            <x14:sparkline>
              <xm:f>'Data-1'!N27:O27</xm:f>
              <xm:sqref>Q27</xm:sqref>
            </x14:sparkline>
            <x14:sparkline>
              <xm:f>'Data-1'!N28:O28</xm:f>
              <xm:sqref>Q28</xm:sqref>
            </x14:sparkline>
            <x14:sparkline>
              <xm:f>'Data-1'!N29:O29</xm:f>
              <xm:sqref>Q29</xm:sqref>
            </x14:sparkline>
            <x14:sparkline>
              <xm:f>'Data-1'!N30:O30</xm:f>
              <xm:sqref>Q30</xm:sqref>
            </x14:sparkline>
            <x14:sparkline>
              <xm:f>'Data-1'!N31:O31</xm:f>
              <xm:sqref>Q31</xm:sqref>
            </x14:sparkline>
            <x14:sparkline>
              <xm:f>'Data-1'!N32:O32</xm:f>
              <xm:sqref>Q32</xm:sqref>
            </x14:sparkline>
            <x14:sparkline>
              <xm:f>'Data-1'!N33:O33</xm:f>
              <xm:sqref>Q33</xm:sqref>
            </x14:sparkline>
            <x14:sparkline>
              <xm:f>'Data-1'!N34:O34</xm:f>
              <xm:sqref>Q34</xm:sqref>
            </x14:sparkline>
            <x14:sparkline>
              <xm:f>'Data-1'!N35:O35</xm:f>
              <xm:sqref>Q35</xm:sqref>
            </x14:sparkline>
            <x14:sparkline>
              <xm:f>'Data-1'!N36:O36</xm:f>
              <xm:sqref>Q36</xm:sqref>
            </x14:sparkline>
            <x14:sparkline>
              <xm:f>'Data-1'!N37:O37</xm:f>
              <xm:sqref>Q37</xm:sqref>
            </x14:sparkline>
            <x14:sparkline>
              <xm:f>'Data-1'!N38:O38</xm:f>
              <xm:sqref>Q38</xm:sqref>
            </x14:sparkline>
            <x14:sparkline>
              <xm:f>'Data-1'!N39:O39</xm:f>
              <xm:sqref>Q39</xm:sqref>
            </x14:sparkline>
            <x14:sparkline>
              <xm:f>'Data-1'!N40:O40</xm:f>
              <xm:sqref>Q40</xm:sqref>
            </x14:sparkline>
            <x14:sparkline>
              <xm:f>'Data-1'!N41:O41</xm:f>
              <xm:sqref>Q41</xm:sqref>
            </x14:sparkline>
            <x14:sparkline>
              <xm:f>'Data-1'!N42:O42</xm:f>
              <xm:sqref>Q42</xm:sqref>
            </x14:sparkline>
            <x14:sparkline>
              <xm:f>'Data-1'!N43:O43</xm:f>
              <xm:sqref>Q43</xm:sqref>
            </x14:sparkline>
            <x14:sparkline>
              <xm:f>'Data-1'!N44:O44</xm:f>
              <xm:sqref>Q44</xm:sqref>
            </x14:sparkline>
            <x14:sparkline>
              <xm:f>'Data-1'!N45:O45</xm:f>
              <xm:sqref>Q45</xm:sqref>
            </x14:sparkline>
            <x14:sparkline>
              <xm:f>'Data-1'!N46:O46</xm:f>
              <xm:sqref>Q46</xm:sqref>
            </x14:sparkline>
            <x14:sparkline>
              <xm:f>'Data-1'!N47:O47</xm:f>
              <xm:sqref>Q47</xm:sqref>
            </x14:sparkline>
            <x14:sparkline>
              <xm:f>'Data-1'!N48:O48</xm:f>
              <xm:sqref>Q48</xm:sqref>
            </x14:sparkline>
            <x14:sparkline>
              <xm:f>'Data-1'!N49:O49</xm:f>
              <xm:sqref>Q49</xm:sqref>
            </x14:sparkline>
            <x14:sparkline>
              <xm:f>'Data-1'!N50:O50</xm:f>
              <xm:sqref>Q50</xm:sqref>
            </x14:sparkline>
            <x14:sparkline>
              <xm:f>'Data-1'!N51:O51</xm:f>
              <xm:sqref>Q51</xm:sqref>
            </x14:sparkline>
            <x14:sparkline>
              <xm:f>'Data-1'!N52:O52</xm:f>
              <xm:sqref>Q52</xm:sqref>
            </x14:sparkline>
            <x14:sparkline>
              <xm:f>'Data-1'!N53:O53</xm:f>
              <xm:sqref>Q53</xm:sqref>
            </x14:sparkline>
            <x14:sparkline>
              <xm:f>'Data-1'!N54:O54</xm:f>
              <xm:sqref>Q54</xm:sqref>
            </x14:sparkline>
            <x14:sparkline>
              <xm:f>'Data-1'!N55:O55</xm:f>
              <xm:sqref>Q55</xm:sqref>
            </x14:sparkline>
            <x14:sparkline>
              <xm:f>'Data-1'!N56:O56</xm:f>
              <xm:sqref>Q56</xm:sqref>
            </x14:sparkline>
            <x14:sparkline>
              <xm:f>'Data-1'!N57:O57</xm:f>
              <xm:sqref>Q57</xm:sqref>
            </x14:sparkline>
            <x14:sparkline>
              <xm:f>'Data-1'!N58:O58</xm:f>
              <xm:sqref>Q58</xm:sqref>
            </x14:sparkline>
            <x14:sparkline>
              <xm:f>'Data-1'!N59:O59</xm:f>
              <xm:sqref>Q59</xm:sqref>
            </x14:sparkline>
            <x14:sparkline>
              <xm:f>'Data-1'!N60:O60</xm:f>
              <xm:sqref>Q60</xm:sqref>
            </x14:sparkline>
            <x14:sparkline>
              <xm:f>'Data-1'!N61:O61</xm:f>
              <xm:sqref>Q61</xm:sqref>
            </x14:sparkline>
            <x14:sparkline>
              <xm:f>'Data-1'!N62:O62</xm:f>
              <xm:sqref>Q62</xm:sqref>
            </x14:sparkline>
            <x14:sparkline>
              <xm:f>'Data-1'!N63:O63</xm:f>
              <xm:sqref>Q63</xm:sqref>
            </x14:sparkline>
            <x14:sparkline>
              <xm:f>'Data-1'!N64:O64</xm:f>
              <xm:sqref>Q64</xm:sqref>
            </x14:sparkline>
            <x14:sparkline>
              <xm:f>'Data-1'!N65:O65</xm:f>
              <xm:sqref>Q65</xm:sqref>
            </x14:sparkline>
            <x14:sparkline>
              <xm:f>'Data-1'!N66:O66</xm:f>
              <xm:sqref>Q66</xm:sqref>
            </x14:sparkline>
            <x14:sparkline>
              <xm:f>'Data-1'!N67:O67</xm:f>
              <xm:sqref>Q67</xm:sqref>
            </x14:sparkline>
            <x14:sparkline>
              <xm:f>'Data-1'!N68:O68</xm:f>
              <xm:sqref>Q68</xm:sqref>
            </x14:sparkline>
            <x14:sparkline>
              <xm:f>'Data-1'!N69:O69</xm:f>
              <xm:sqref>Q69</xm:sqref>
            </x14:sparkline>
            <x14:sparkline>
              <xm:f>'Data-1'!N70:O70</xm:f>
              <xm:sqref>Q70</xm:sqref>
            </x14:sparkline>
            <x14:sparkline>
              <xm:f>'Data-1'!N71:O71</xm:f>
              <xm:sqref>Q71</xm:sqref>
            </x14:sparkline>
            <x14:sparkline>
              <xm:f>'Data-1'!N72:O72</xm:f>
              <xm:sqref>Q72</xm:sqref>
            </x14:sparkline>
            <x14:sparkline>
              <xm:f>'Data-1'!N73:O73</xm:f>
              <xm:sqref>Q73</xm:sqref>
            </x14:sparkline>
            <x14:sparkline>
              <xm:f>'Data-1'!N74:O74</xm:f>
              <xm:sqref>Q74</xm:sqref>
            </x14:sparkline>
            <x14:sparkline>
              <xm:f>'Data-1'!N75:O75</xm:f>
              <xm:sqref>Q75</xm:sqref>
            </x14:sparkline>
            <x14:sparkline>
              <xm:f>'Data-1'!N76:O76</xm:f>
              <xm:sqref>Q76</xm:sqref>
            </x14:sparkline>
            <x14:sparkline>
              <xm:f>'Data-1'!N77:O77</xm:f>
              <xm:sqref>Q77</xm:sqref>
            </x14:sparkline>
            <x14:sparkline>
              <xm:f>'Data-1'!N78:O78</xm:f>
              <xm:sqref>Q78</xm:sqref>
            </x14:sparkline>
            <x14:sparkline>
              <xm:f>'Data-1'!N79:O79</xm:f>
              <xm:sqref>Q79</xm:sqref>
            </x14:sparkline>
            <x14:sparkline>
              <xm:f>'Data-1'!N80:O80</xm:f>
              <xm:sqref>Q80</xm:sqref>
            </x14:sparkline>
            <x14:sparkline>
              <xm:f>'Data-1'!N81:O81</xm:f>
              <xm:sqref>Q81</xm:sqref>
            </x14:sparkline>
            <x14:sparkline>
              <xm:f>'Data-1'!N82:O82</xm:f>
              <xm:sqref>Q82</xm:sqref>
            </x14:sparkline>
            <x14:sparkline>
              <xm:f>'Data-1'!N83:O83</xm:f>
              <xm:sqref>Q83</xm:sqref>
            </x14:sparkline>
            <x14:sparkline>
              <xm:f>'Data-1'!N84:O84</xm:f>
              <xm:sqref>Q84</xm:sqref>
            </x14:sparkline>
            <x14:sparkline>
              <xm:f>'Data-1'!N85:O85</xm:f>
              <xm:sqref>Q85</xm:sqref>
            </x14:sparkline>
            <x14:sparkline>
              <xm:f>'Data-1'!N86:O86</xm:f>
              <xm:sqref>Q86</xm:sqref>
            </x14:sparkline>
            <x14:sparkline>
              <xm:f>'Data-1'!N87:O87</xm:f>
              <xm:sqref>Q87</xm:sqref>
            </x14:sparkline>
            <x14:sparkline>
              <xm:f>'Data-1'!N88:O88</xm:f>
              <xm:sqref>Q88</xm:sqref>
            </x14:sparkline>
            <x14:sparkline>
              <xm:f>'Data-1'!N89:O89</xm:f>
              <xm:sqref>Q89</xm:sqref>
            </x14:sparkline>
            <x14:sparkline>
              <xm:f>'Data-1'!N90:O90</xm:f>
              <xm:sqref>Q90</xm:sqref>
            </x14:sparkline>
            <x14:sparkline>
              <xm:f>'Data-1'!N91:O91</xm:f>
              <xm:sqref>Q91</xm:sqref>
            </x14:sparkline>
            <x14:sparkline>
              <xm:f>'Data-1'!N92:O92</xm:f>
              <xm:sqref>Q92</xm:sqref>
            </x14:sparkline>
            <x14:sparkline>
              <xm:f>'Data-1'!N93:O93</xm:f>
              <xm:sqref>Q93</xm:sqref>
            </x14:sparkline>
            <x14:sparkline>
              <xm:f>'Data-1'!N94:O94</xm:f>
              <xm:sqref>Q94</xm:sqref>
            </x14:sparkline>
            <x14:sparkline>
              <xm:f>'Data-1'!N95:O95</xm:f>
              <xm:sqref>Q95</xm:sqref>
            </x14:sparkline>
            <x14:sparkline>
              <xm:f>'Data-1'!N96:O96</xm:f>
              <xm:sqref>Q96</xm:sqref>
            </x14:sparkline>
            <x14:sparkline>
              <xm:f>'Data-1'!N97:O97</xm:f>
              <xm:sqref>Q97</xm:sqref>
            </x14:sparkline>
            <x14:sparkline>
              <xm:f>'Data-1'!N98:O98</xm:f>
              <xm:sqref>Q98</xm:sqref>
            </x14:sparkline>
            <x14:sparkline>
              <xm:f>'Data-1'!N99:O99</xm:f>
              <xm:sqref>Q99</xm:sqref>
            </x14:sparkline>
            <x14:sparkline>
              <xm:f>'Data-1'!N100:O100</xm:f>
              <xm:sqref>Q100</xm:sqref>
            </x14:sparkline>
            <x14:sparkline>
              <xm:f>'Data-1'!N101:O101</xm:f>
              <xm:sqref>Q101</xm:sqref>
            </x14:sparkline>
            <x14:sparkline>
              <xm:f>'Data-1'!N102:O102</xm:f>
              <xm:sqref>Q102</xm:sqref>
            </x14:sparkline>
            <x14:sparkline>
              <xm:f>'Data-1'!N103:O103</xm:f>
              <xm:sqref>Q103</xm:sqref>
            </x14:sparkline>
            <x14:sparkline>
              <xm:f>'Data-1'!N104:O104</xm:f>
              <xm:sqref>Q104</xm:sqref>
            </x14:sparkline>
            <x14:sparkline>
              <xm:f>'Data-1'!N105:O105</xm:f>
              <xm:sqref>Q105</xm:sqref>
            </x14:sparkline>
            <x14:sparkline>
              <xm:f>'Data-1'!N106:O106</xm:f>
              <xm:sqref>Q106</xm:sqref>
            </x14:sparkline>
            <x14:sparkline>
              <xm:f>'Data-1'!N107:O107</xm:f>
              <xm:sqref>Q107</xm:sqref>
            </x14:sparkline>
            <x14:sparkline>
              <xm:f>'Data-1'!N108:O108</xm:f>
              <xm:sqref>Q108</xm:sqref>
            </x14:sparkline>
            <x14:sparkline>
              <xm:f>'Data-1'!N109:O109</xm:f>
              <xm:sqref>Q109</xm:sqref>
            </x14:sparkline>
            <x14:sparkline>
              <xm:f>'Data-1'!N110:O110</xm:f>
              <xm:sqref>Q110</xm:sqref>
            </x14:sparkline>
            <x14:sparkline>
              <xm:f>'Data-1'!N111:O111</xm:f>
              <xm:sqref>Q111</xm:sqref>
            </x14:sparkline>
            <x14:sparkline>
              <xm:f>'Data-1'!N112:O112</xm:f>
              <xm:sqref>Q112</xm:sqref>
            </x14:sparkline>
            <x14:sparkline>
              <xm:f>'Data-1'!N113:O113</xm:f>
              <xm:sqref>Q113</xm:sqref>
            </x14:sparkline>
            <x14:sparkline>
              <xm:f>'Data-1'!N114:O114</xm:f>
              <xm:sqref>Q114</xm:sqref>
            </x14:sparkline>
            <x14:sparkline>
              <xm:f>'Data-1'!N115:O115</xm:f>
              <xm:sqref>Q115</xm:sqref>
            </x14:sparkline>
            <x14:sparkline>
              <xm:f>'Data-1'!N116:O116</xm:f>
              <xm:sqref>Q116</xm:sqref>
            </x14:sparkline>
            <x14:sparkline>
              <xm:f>'Data-1'!N117:O117</xm:f>
              <xm:sqref>Q117</xm:sqref>
            </x14:sparkline>
            <x14:sparkline>
              <xm:f>'Data-1'!N118:O118</xm:f>
              <xm:sqref>Q118</xm:sqref>
            </x14:sparkline>
            <x14:sparkline>
              <xm:f>'Data-1'!N119:O119</xm:f>
              <xm:sqref>Q119</xm:sqref>
            </x14:sparkline>
            <x14:sparkline>
              <xm:f>'Data-1'!N120:O120</xm:f>
              <xm:sqref>Q120</xm:sqref>
            </x14:sparkline>
            <x14:sparkline>
              <xm:f>'Data-1'!N121:O121</xm:f>
              <xm:sqref>Q121</xm:sqref>
            </x14:sparkline>
            <x14:sparkline>
              <xm:f>'Data-1'!N122:O122</xm:f>
              <xm:sqref>Q122</xm:sqref>
            </x14:sparkline>
            <x14:sparkline>
              <xm:f>'Data-1'!N123:O123</xm:f>
              <xm:sqref>Q123</xm:sqref>
            </x14:sparkline>
            <x14:sparkline>
              <xm:f>'Data-1'!N124:O124</xm:f>
              <xm:sqref>Q124</xm:sqref>
            </x14:sparkline>
            <x14:sparkline>
              <xm:f>'Data-1'!N125:O125</xm:f>
              <xm:sqref>Q125</xm:sqref>
            </x14:sparkline>
            <x14:sparkline>
              <xm:f>'Data-1'!N126:O126</xm:f>
              <xm:sqref>Q126</xm:sqref>
            </x14:sparkline>
            <x14:sparkline>
              <xm:f>'Data-1'!N127:O127</xm:f>
              <xm:sqref>Q127</xm:sqref>
            </x14:sparkline>
            <x14:sparkline>
              <xm:f>'Data-1'!N128:O128</xm:f>
              <xm:sqref>Q128</xm:sqref>
            </x14:sparkline>
            <x14:sparkline>
              <xm:f>'Data-1'!N129:O129</xm:f>
              <xm:sqref>Q129</xm:sqref>
            </x14:sparkline>
            <x14:sparkline>
              <xm:f>'Data-1'!N130:O130</xm:f>
              <xm:sqref>Q130</xm:sqref>
            </x14:sparkline>
            <x14:sparkline>
              <xm:f>'Data-1'!N131:O131</xm:f>
              <xm:sqref>Q131</xm:sqref>
            </x14:sparkline>
            <x14:sparkline>
              <xm:f>'Data-1'!N132:O132</xm:f>
              <xm:sqref>Q132</xm:sqref>
            </x14:sparkline>
            <x14:sparkline>
              <xm:f>'Data-1'!N133:O133</xm:f>
              <xm:sqref>Q133</xm:sqref>
            </x14:sparkline>
            <x14:sparkline>
              <xm:f>'Data-1'!N134:O134</xm:f>
              <xm:sqref>Q134</xm:sqref>
            </x14:sparkline>
            <x14:sparkline>
              <xm:f>'Data-1'!N135:O135</xm:f>
              <xm:sqref>Q135</xm:sqref>
            </x14:sparkline>
            <x14:sparkline>
              <xm:f>'Data-1'!N136:O136</xm:f>
              <xm:sqref>Q136</xm:sqref>
            </x14:sparkline>
            <x14:sparkline>
              <xm:f>'Data-1'!N137:O137</xm:f>
              <xm:sqref>Q137</xm:sqref>
            </x14:sparkline>
            <x14:sparkline>
              <xm:f>'Data-1'!N138:O138</xm:f>
              <xm:sqref>Q138</xm:sqref>
            </x14:sparkline>
            <x14:sparkline>
              <xm:f>'Data-1'!N139:O139</xm:f>
              <xm:sqref>Q139</xm:sqref>
            </x14:sparkline>
            <x14:sparkline>
              <xm:f>'Data-1'!N140:O140</xm:f>
              <xm:sqref>Q140</xm:sqref>
            </x14:sparkline>
            <x14:sparkline>
              <xm:f>'Data-1'!N141:O141</xm:f>
              <xm:sqref>Q141</xm:sqref>
            </x14:sparkline>
            <x14:sparkline>
              <xm:f>'Data-1'!N142:O142</xm:f>
              <xm:sqref>Q142</xm:sqref>
            </x14:sparkline>
            <x14:sparkline>
              <xm:f>'Data-1'!N143:O143</xm:f>
              <xm:sqref>Q143</xm:sqref>
            </x14:sparkline>
            <x14:sparkline>
              <xm:f>'Data-1'!N144:O144</xm:f>
              <xm:sqref>Q144</xm:sqref>
            </x14:sparkline>
            <x14:sparkline>
              <xm:f>'Data-1'!N145:O145</xm:f>
              <xm:sqref>Q145</xm:sqref>
            </x14:sparkline>
            <x14:sparkline>
              <xm:f>'Data-1'!N146:O146</xm:f>
              <xm:sqref>Q146</xm:sqref>
            </x14:sparkline>
            <x14:sparkline>
              <xm:f>'Data-1'!N147:O147</xm:f>
              <xm:sqref>Q147</xm:sqref>
            </x14:sparkline>
            <x14:sparkline>
              <xm:f>'Data-1'!N148:O148</xm:f>
              <xm:sqref>Q148</xm:sqref>
            </x14:sparkline>
            <x14:sparkline>
              <xm:f>'Data-1'!N149:O149</xm:f>
              <xm:sqref>Q149</xm:sqref>
            </x14:sparkline>
            <x14:sparkline>
              <xm:f>'Data-1'!N150:O150</xm:f>
              <xm:sqref>Q150</xm:sqref>
            </x14:sparkline>
            <x14:sparkline>
              <xm:f>'Data-1'!N151:O151</xm:f>
              <xm:sqref>Q151</xm:sqref>
            </x14:sparkline>
            <x14:sparkline>
              <xm:f>'Data-1'!N152:O152</xm:f>
              <xm:sqref>Q152</xm:sqref>
            </x14:sparkline>
            <x14:sparkline>
              <xm:f>'Data-1'!N153:O153</xm:f>
              <xm:sqref>Q153</xm:sqref>
            </x14:sparkline>
            <x14:sparkline>
              <xm:f>'Data-1'!N154:O154</xm:f>
              <xm:sqref>Q154</xm:sqref>
            </x14:sparkline>
            <x14:sparkline>
              <xm:f>'Data-1'!N155:O155</xm:f>
              <xm:sqref>Q155</xm:sqref>
            </x14:sparkline>
            <x14:sparkline>
              <xm:f>'Data-1'!N156:O156</xm:f>
              <xm:sqref>Q156</xm:sqref>
            </x14:sparkline>
            <x14:sparkline>
              <xm:f>'Data-1'!N157:O157</xm:f>
              <xm:sqref>Q157</xm:sqref>
            </x14:sparkline>
            <x14:sparkline>
              <xm:f>'Data-1'!N158:O158</xm:f>
              <xm:sqref>Q158</xm:sqref>
            </x14:sparkline>
            <x14:sparkline>
              <xm:f>'Data-1'!N159:O159</xm:f>
              <xm:sqref>Q159</xm:sqref>
            </x14:sparkline>
            <x14:sparkline>
              <xm:f>'Data-1'!N160:O160</xm:f>
              <xm:sqref>Q160</xm:sqref>
            </x14:sparkline>
            <x14:sparkline>
              <xm:f>'Data-1'!N161:O161</xm:f>
              <xm:sqref>Q161</xm:sqref>
            </x14:sparkline>
            <x14:sparkline>
              <xm:f>'Data-1'!N162:O162</xm:f>
              <xm:sqref>Q162</xm:sqref>
            </x14:sparkline>
            <x14:sparkline>
              <xm:f>'Data-1'!N163:O163</xm:f>
              <xm:sqref>Q163</xm:sqref>
            </x14:sparkline>
            <x14:sparkline>
              <xm:f>'Data-1'!N164:O164</xm:f>
              <xm:sqref>Q164</xm:sqref>
            </x14:sparkline>
            <x14:sparkline>
              <xm:f>'Data-1'!N165:O165</xm:f>
              <xm:sqref>Q165</xm:sqref>
            </x14:sparkline>
            <x14:sparkline>
              <xm:f>'Data-1'!N166:O166</xm:f>
              <xm:sqref>Q166</xm:sqref>
            </x14:sparkline>
            <x14:sparkline>
              <xm:f>'Data-1'!N167:O167</xm:f>
              <xm:sqref>Q167</xm:sqref>
            </x14:sparkline>
            <x14:sparkline>
              <xm:f>'Data-1'!N168:O168</xm:f>
              <xm:sqref>Q168</xm:sqref>
            </x14:sparkline>
            <x14:sparkline>
              <xm:f>'Data-1'!N169:O169</xm:f>
              <xm:sqref>Q169</xm:sqref>
            </x14:sparkline>
            <x14:sparkline>
              <xm:f>'Data-1'!N170:O170</xm:f>
              <xm:sqref>Q170</xm:sqref>
            </x14:sparkline>
            <x14:sparkline>
              <xm:f>'Data-1'!N171:O171</xm:f>
              <xm:sqref>Q171</xm:sqref>
            </x14:sparkline>
            <x14:sparkline>
              <xm:f>'Data-1'!N172:O172</xm:f>
              <xm:sqref>Q172</xm:sqref>
            </x14:sparkline>
            <x14:sparkline>
              <xm:f>'Data-1'!N173:O173</xm:f>
              <xm:sqref>Q173</xm:sqref>
            </x14:sparkline>
            <x14:sparkline>
              <xm:f>'Data-1'!N174:O174</xm:f>
              <xm:sqref>Q174</xm:sqref>
            </x14:sparkline>
            <x14:sparkline>
              <xm:f>'Data-1'!N175:O175</xm:f>
              <xm:sqref>Q175</xm:sqref>
            </x14:sparkline>
            <x14:sparkline>
              <xm:f>'Data-1'!N176:O176</xm:f>
              <xm:sqref>Q176</xm:sqref>
            </x14:sparkline>
            <x14:sparkline>
              <xm:f>'Data-1'!N177:O177</xm:f>
              <xm:sqref>Q177</xm:sqref>
            </x14:sparkline>
            <x14:sparkline>
              <xm:f>'Data-1'!N178:O178</xm:f>
              <xm:sqref>Q178</xm:sqref>
            </x14:sparkline>
            <x14:sparkline>
              <xm:f>'Data-1'!N179:O179</xm:f>
              <xm:sqref>Q179</xm:sqref>
            </x14:sparkline>
            <x14:sparkline>
              <xm:f>'Data-1'!N180:O180</xm:f>
              <xm:sqref>Q180</xm:sqref>
            </x14:sparkline>
            <x14:sparkline>
              <xm:f>'Data-1'!N181:O181</xm:f>
              <xm:sqref>Q181</xm:sqref>
            </x14:sparkline>
            <x14:sparkline>
              <xm:f>'Data-1'!N182:O182</xm:f>
              <xm:sqref>Q182</xm:sqref>
            </x14:sparkline>
            <x14:sparkline>
              <xm:f>'Data-1'!N183:O183</xm:f>
              <xm:sqref>Q183</xm:sqref>
            </x14:sparkline>
            <x14:sparkline>
              <xm:f>'Data-1'!N184:O184</xm:f>
              <xm:sqref>Q184</xm:sqref>
            </x14:sparkline>
            <x14:sparkline>
              <xm:f>'Data-1'!N185:O185</xm:f>
              <xm:sqref>Q185</xm:sqref>
            </x14:sparkline>
            <x14:sparkline>
              <xm:f>'Data-1'!N186:O186</xm:f>
              <xm:sqref>Q186</xm:sqref>
            </x14:sparkline>
            <x14:sparkline>
              <xm:f>'Data-1'!N187:O187</xm:f>
              <xm:sqref>Q187</xm:sqref>
            </x14:sparkline>
            <x14:sparkline>
              <xm:f>'Data-1'!N188:O188</xm:f>
              <xm:sqref>Q188</xm:sqref>
            </x14:sparkline>
            <x14:sparkline>
              <xm:f>'Data-1'!N189:O189</xm:f>
              <xm:sqref>Q189</xm:sqref>
            </x14:sparkline>
            <x14:sparkline>
              <xm:f>'Data-1'!N190:O190</xm:f>
              <xm:sqref>Q190</xm:sqref>
            </x14:sparkline>
            <x14:sparkline>
              <xm:f>'Data-1'!N191:O191</xm:f>
              <xm:sqref>Q191</xm:sqref>
            </x14:sparkline>
            <x14:sparkline>
              <xm:f>'Data-1'!N192:O192</xm:f>
              <xm:sqref>Q192</xm:sqref>
            </x14:sparkline>
            <x14:sparkline>
              <xm:f>'Data-1'!N193:O193</xm:f>
              <xm:sqref>Q193</xm:sqref>
            </x14:sparkline>
            <x14:sparkline>
              <xm:f>'Data-1'!N194:O194</xm:f>
              <xm:sqref>Q194</xm:sqref>
            </x14:sparkline>
            <x14:sparkline>
              <xm:f>'Data-1'!N195:O195</xm:f>
              <xm:sqref>Q195</xm:sqref>
            </x14:sparkline>
            <x14:sparkline>
              <xm:f>'Data-1'!N196:O196</xm:f>
              <xm:sqref>Q196</xm:sqref>
            </x14:sparkline>
            <x14:sparkline>
              <xm:f>'Data-1'!N197:O197</xm:f>
              <xm:sqref>Q197</xm:sqref>
            </x14:sparkline>
            <x14:sparkline>
              <xm:f>'Data-1'!N198:O198</xm:f>
              <xm:sqref>Q198</xm:sqref>
            </x14:sparkline>
            <x14:sparkline>
              <xm:f>'Data-1'!N199:O199</xm:f>
              <xm:sqref>Q199</xm:sqref>
            </x14:sparkline>
            <x14:sparkline>
              <xm:f>'Data-1'!N200:O200</xm:f>
              <xm:sqref>Q200</xm:sqref>
            </x14:sparkline>
            <x14:sparkline>
              <xm:f>'Data-1'!N201:O201</xm:f>
              <xm:sqref>Q201</xm:sqref>
            </x14:sparkline>
            <x14:sparkline>
              <xm:f>'Data-1'!N202:O202</xm:f>
              <xm:sqref>Q202</xm:sqref>
            </x14:sparkline>
            <x14:sparkline>
              <xm:f>'Data-1'!N203:O203</xm:f>
              <xm:sqref>Q203</xm:sqref>
            </x14:sparkline>
            <x14:sparkline>
              <xm:f>'Data-1'!N204:O204</xm:f>
              <xm:sqref>Q204</xm:sqref>
            </x14:sparkline>
            <x14:sparkline>
              <xm:f>'Data-1'!N205:O205</xm:f>
              <xm:sqref>Q205</xm:sqref>
            </x14:sparkline>
            <x14:sparkline>
              <xm:f>'Data-1'!N206:O206</xm:f>
              <xm:sqref>Q206</xm:sqref>
            </x14:sparkline>
            <x14:sparkline>
              <xm:f>'Data-1'!N207:O207</xm:f>
              <xm:sqref>Q207</xm:sqref>
            </x14:sparkline>
            <x14:sparkline>
              <xm:f>'Data-1'!N208:O208</xm:f>
              <xm:sqref>Q208</xm:sqref>
            </x14:sparkline>
            <x14:sparkline>
              <xm:f>'Data-1'!N209:O209</xm:f>
              <xm:sqref>Q209</xm:sqref>
            </x14:sparkline>
            <x14:sparkline>
              <xm:f>'Data-1'!N210:O210</xm:f>
              <xm:sqref>Q210</xm:sqref>
            </x14:sparkline>
            <x14:sparkline>
              <xm:f>'Data-1'!N211:O211</xm:f>
              <xm:sqref>Q211</xm:sqref>
            </x14:sparkline>
            <x14:sparkline>
              <xm:f>'Data-1'!N212:O212</xm:f>
              <xm:sqref>Q212</xm:sqref>
            </x14:sparkline>
            <x14:sparkline>
              <xm:f>'Data-1'!N213:O213</xm:f>
              <xm:sqref>Q213</xm:sqref>
            </x14:sparkline>
            <x14:sparkline>
              <xm:f>'Data-1'!N214:O214</xm:f>
              <xm:sqref>Q214</xm:sqref>
            </x14:sparkline>
            <x14:sparkline>
              <xm:f>'Data-1'!N215:O215</xm:f>
              <xm:sqref>Q215</xm:sqref>
            </x14:sparkline>
            <x14:sparkline>
              <xm:f>'Data-1'!N216:O216</xm:f>
              <xm:sqref>Q216</xm:sqref>
            </x14:sparkline>
            <x14:sparkline>
              <xm:f>'Data-1'!N217:O217</xm:f>
              <xm:sqref>Q217</xm:sqref>
            </x14:sparkline>
            <x14:sparkline>
              <xm:f>'Data-1'!N218:O218</xm:f>
              <xm:sqref>Q218</xm:sqref>
            </x14:sparkline>
            <x14:sparkline>
              <xm:f>'Data-1'!N219:O219</xm:f>
              <xm:sqref>Q219</xm:sqref>
            </x14:sparkline>
            <x14:sparkline>
              <xm:f>'Data-1'!N220:O220</xm:f>
              <xm:sqref>Q220</xm:sqref>
            </x14:sparkline>
            <x14:sparkline>
              <xm:f>'Data-1'!N221:O221</xm:f>
              <xm:sqref>Q221</xm:sqref>
            </x14:sparkline>
            <x14:sparkline>
              <xm:f>'Data-1'!N222:O222</xm:f>
              <xm:sqref>Q222</xm:sqref>
            </x14:sparkline>
            <x14:sparkline>
              <xm:f>'Data-1'!N223:O223</xm:f>
              <xm:sqref>Q223</xm:sqref>
            </x14:sparkline>
            <x14:sparkline>
              <xm:f>'Data-1'!N224:O224</xm:f>
              <xm:sqref>Q224</xm:sqref>
            </x14:sparkline>
            <x14:sparkline>
              <xm:f>'Data-1'!N225:O225</xm:f>
              <xm:sqref>Q225</xm:sqref>
            </x14:sparkline>
            <x14:sparkline>
              <xm:f>'Data-1'!N226:O226</xm:f>
              <xm:sqref>Q226</xm:sqref>
            </x14:sparkline>
            <x14:sparkline>
              <xm:f>'Data-1'!N227:O227</xm:f>
              <xm:sqref>Q227</xm:sqref>
            </x14:sparkline>
            <x14:sparkline>
              <xm:f>'Data-1'!N228:O228</xm:f>
              <xm:sqref>Q228</xm:sqref>
            </x14:sparkline>
            <x14:sparkline>
              <xm:f>'Data-1'!N229:O229</xm:f>
              <xm:sqref>Q229</xm:sqref>
            </x14:sparkline>
            <x14:sparkline>
              <xm:f>'Data-1'!N230:O230</xm:f>
              <xm:sqref>Q230</xm:sqref>
            </x14:sparkline>
            <x14:sparkline>
              <xm:f>'Data-1'!N231:O231</xm:f>
              <xm:sqref>Q231</xm:sqref>
            </x14:sparkline>
            <x14:sparkline>
              <xm:f>'Data-1'!N232:O232</xm:f>
              <xm:sqref>Q232</xm:sqref>
            </x14:sparkline>
            <x14:sparkline>
              <xm:f>'Data-1'!N233:O233</xm:f>
              <xm:sqref>Q233</xm:sqref>
            </x14:sparkline>
            <x14:sparkline>
              <xm:f>'Data-1'!N234:O234</xm:f>
              <xm:sqref>Q234</xm:sqref>
            </x14:sparkline>
            <x14:sparkline>
              <xm:f>'Data-1'!N235:O235</xm:f>
              <xm:sqref>Q235</xm:sqref>
            </x14:sparkline>
            <x14:sparkline>
              <xm:f>'Data-1'!N236:O236</xm:f>
              <xm:sqref>Q236</xm:sqref>
            </x14:sparkline>
            <x14:sparkline>
              <xm:f>'Data-1'!N237:O237</xm:f>
              <xm:sqref>Q237</xm:sqref>
            </x14:sparkline>
            <x14:sparkline>
              <xm:f>'Data-1'!N238:O238</xm:f>
              <xm:sqref>Q238</xm:sqref>
            </x14:sparkline>
            <x14:sparkline>
              <xm:f>'Data-1'!N239:O239</xm:f>
              <xm:sqref>Q239</xm:sqref>
            </x14:sparkline>
            <x14:sparkline>
              <xm:f>'Data-1'!N240:O240</xm:f>
              <xm:sqref>Q240</xm:sqref>
            </x14:sparkline>
            <x14:sparkline>
              <xm:f>'Data-1'!N241:O241</xm:f>
              <xm:sqref>Q241</xm:sqref>
            </x14:sparkline>
            <x14:sparkline>
              <xm:f>'Data-1'!N242:O242</xm:f>
              <xm:sqref>Q242</xm:sqref>
            </x14:sparkline>
            <x14:sparkline>
              <xm:f>'Data-1'!N243:O243</xm:f>
              <xm:sqref>Q243</xm:sqref>
            </x14:sparkline>
            <x14:sparkline>
              <xm:f>'Data-1'!N244:O244</xm:f>
              <xm:sqref>Q244</xm:sqref>
            </x14:sparkline>
            <x14:sparkline>
              <xm:f>'Data-1'!N245:O245</xm:f>
              <xm:sqref>Q245</xm:sqref>
            </x14:sparkline>
            <x14:sparkline>
              <xm:f>'Data-1'!N246:O246</xm:f>
              <xm:sqref>Q246</xm:sqref>
            </x14:sparkline>
            <x14:sparkline>
              <xm:f>'Data-1'!N247:O247</xm:f>
              <xm:sqref>Q247</xm:sqref>
            </x14:sparkline>
            <x14:sparkline>
              <xm:f>'Data-1'!N248:O248</xm:f>
              <xm:sqref>Q248</xm:sqref>
            </x14:sparkline>
            <x14:sparkline>
              <xm:f>'Data-1'!N249:O249</xm:f>
              <xm:sqref>Q249</xm:sqref>
            </x14:sparkline>
            <x14:sparkline>
              <xm:f>'Data-1'!N250:O250</xm:f>
              <xm:sqref>Q250</xm:sqref>
            </x14:sparkline>
            <x14:sparkline>
              <xm:f>'Data-1'!N251:O251</xm:f>
              <xm:sqref>Q251</xm:sqref>
            </x14:sparkline>
            <x14:sparkline>
              <xm:f>'Data-1'!N252:O252</xm:f>
              <xm:sqref>Q252</xm:sqref>
            </x14:sparkline>
            <x14:sparkline>
              <xm:f>'Data-1'!N253:O253</xm:f>
              <xm:sqref>Q253</xm:sqref>
            </x14:sparkline>
            <x14:sparkline>
              <xm:f>'Data-1'!N254:O254</xm:f>
              <xm:sqref>Q254</xm:sqref>
            </x14:sparkline>
            <x14:sparkline>
              <xm:f>'Data-1'!N255:O255</xm:f>
              <xm:sqref>Q255</xm:sqref>
            </x14:sparkline>
            <x14:sparkline>
              <xm:f>'Data-1'!N256:O256</xm:f>
              <xm:sqref>Q256</xm:sqref>
            </x14:sparkline>
            <x14:sparkline>
              <xm:f>'Data-1'!N257:O257</xm:f>
              <xm:sqref>Q257</xm:sqref>
            </x14:sparkline>
            <x14:sparkline>
              <xm:f>'Data-1'!N258:O258</xm:f>
              <xm:sqref>Q258</xm:sqref>
            </x14:sparkline>
            <x14:sparkline>
              <xm:f>'Data-1'!N259:O259</xm:f>
              <xm:sqref>Q259</xm:sqref>
            </x14:sparkline>
            <x14:sparkline>
              <xm:f>'Data-1'!N260:O260</xm:f>
              <xm:sqref>Q260</xm:sqref>
            </x14:sparkline>
            <x14:sparkline>
              <xm:f>'Data-1'!N261:O261</xm:f>
              <xm:sqref>Q261</xm:sqref>
            </x14:sparkline>
            <x14:sparkline>
              <xm:f>'Data-1'!N262:O262</xm:f>
              <xm:sqref>Q262</xm:sqref>
            </x14:sparkline>
            <x14:sparkline>
              <xm:f>'Data-1'!N263:O263</xm:f>
              <xm:sqref>Q263</xm:sqref>
            </x14:sparkline>
            <x14:sparkline>
              <xm:f>'Data-1'!N264:O264</xm:f>
              <xm:sqref>Q264</xm:sqref>
            </x14:sparkline>
            <x14:sparkline>
              <xm:f>'Data-1'!N265:O265</xm:f>
              <xm:sqref>Q265</xm:sqref>
            </x14:sparkline>
            <x14:sparkline>
              <xm:f>'Data-1'!N266:O266</xm:f>
              <xm:sqref>Q266</xm:sqref>
            </x14:sparkline>
            <x14:sparkline>
              <xm:f>'Data-1'!N267:O267</xm:f>
              <xm:sqref>Q267</xm:sqref>
            </x14:sparkline>
            <x14:sparkline>
              <xm:f>'Data-1'!N268:O268</xm:f>
              <xm:sqref>Q268</xm:sqref>
            </x14:sparkline>
            <x14:sparkline>
              <xm:f>'Data-1'!N269:O269</xm:f>
              <xm:sqref>Q269</xm:sqref>
            </x14:sparkline>
            <x14:sparkline>
              <xm:f>'Data-1'!N270:O270</xm:f>
              <xm:sqref>Q270</xm:sqref>
            </x14:sparkline>
            <x14:sparkline>
              <xm:f>'Data-1'!N271:O271</xm:f>
              <xm:sqref>Q271</xm:sqref>
            </x14:sparkline>
            <x14:sparkline>
              <xm:f>'Data-1'!N272:O272</xm:f>
              <xm:sqref>Q272</xm:sqref>
            </x14:sparkline>
            <x14:sparkline>
              <xm:f>'Data-1'!N273:O273</xm:f>
              <xm:sqref>Q273</xm:sqref>
            </x14:sparkline>
            <x14:sparkline>
              <xm:f>'Data-1'!N274:O274</xm:f>
              <xm:sqref>Q274</xm:sqref>
            </x14:sparkline>
            <x14:sparkline>
              <xm:f>'Data-1'!N275:O275</xm:f>
              <xm:sqref>Q275</xm:sqref>
            </x14:sparkline>
            <x14:sparkline>
              <xm:f>'Data-1'!N276:O276</xm:f>
              <xm:sqref>Q276</xm:sqref>
            </x14:sparkline>
            <x14:sparkline>
              <xm:f>'Data-1'!N277:O277</xm:f>
              <xm:sqref>Q277</xm:sqref>
            </x14:sparkline>
            <x14:sparkline>
              <xm:f>'Data-1'!N278:O278</xm:f>
              <xm:sqref>Q278</xm:sqref>
            </x14:sparkline>
            <x14:sparkline>
              <xm:f>'Data-1'!N279:O279</xm:f>
              <xm:sqref>Q279</xm:sqref>
            </x14:sparkline>
            <x14:sparkline>
              <xm:f>'Data-1'!N280:O280</xm:f>
              <xm:sqref>Q280</xm:sqref>
            </x14:sparkline>
            <x14:sparkline>
              <xm:f>'Data-1'!N281:O281</xm:f>
              <xm:sqref>Q281</xm:sqref>
            </x14:sparkline>
            <x14:sparkline>
              <xm:f>'Data-1'!N282:O282</xm:f>
              <xm:sqref>Q282</xm:sqref>
            </x14:sparkline>
            <x14:sparkline>
              <xm:f>'Data-1'!N283:O283</xm:f>
              <xm:sqref>Q283</xm:sqref>
            </x14:sparkline>
            <x14:sparkline>
              <xm:f>'Data-1'!N284:O284</xm:f>
              <xm:sqref>Q284</xm:sqref>
            </x14:sparkline>
            <x14:sparkline>
              <xm:f>'Data-1'!N285:O285</xm:f>
              <xm:sqref>Q285</xm:sqref>
            </x14:sparkline>
            <x14:sparkline>
              <xm:f>'Data-1'!N286:O286</xm:f>
              <xm:sqref>Q286</xm:sqref>
            </x14:sparkline>
            <x14:sparkline>
              <xm:f>'Data-1'!N287:O287</xm:f>
              <xm:sqref>Q287</xm:sqref>
            </x14:sparkline>
            <x14:sparkline>
              <xm:f>'Data-1'!N288:O288</xm:f>
              <xm:sqref>Q288</xm:sqref>
            </x14:sparkline>
            <x14:sparkline>
              <xm:f>'Data-1'!N289:O289</xm:f>
              <xm:sqref>Q289</xm:sqref>
            </x14:sparkline>
            <x14:sparkline>
              <xm:f>'Data-1'!N290:O290</xm:f>
              <xm:sqref>Q290</xm:sqref>
            </x14:sparkline>
            <x14:sparkline>
              <xm:f>'Data-1'!N291:O291</xm:f>
              <xm:sqref>Q291</xm:sqref>
            </x14:sparkline>
            <x14:sparkline>
              <xm:f>'Data-1'!N292:O292</xm:f>
              <xm:sqref>Q292</xm:sqref>
            </x14:sparkline>
            <x14:sparkline>
              <xm:f>'Data-1'!N293:O293</xm:f>
              <xm:sqref>Q293</xm:sqref>
            </x14:sparkline>
            <x14:sparkline>
              <xm:f>'Data-1'!N294:O294</xm:f>
              <xm:sqref>Q294</xm:sqref>
            </x14:sparkline>
            <x14:sparkline>
              <xm:f>'Data-1'!N295:O295</xm:f>
              <xm:sqref>Q295</xm:sqref>
            </x14:sparkline>
            <x14:sparkline>
              <xm:f>'Data-1'!N296:O296</xm:f>
              <xm:sqref>Q296</xm:sqref>
            </x14:sparkline>
            <x14:sparkline>
              <xm:f>'Data-1'!N297:O297</xm:f>
              <xm:sqref>Q297</xm:sqref>
            </x14:sparkline>
            <x14:sparkline>
              <xm:f>'Data-1'!N298:O298</xm:f>
              <xm:sqref>Q298</xm:sqref>
            </x14:sparkline>
            <x14:sparkline>
              <xm:f>'Data-1'!N299:O299</xm:f>
              <xm:sqref>Q299</xm:sqref>
            </x14:sparkline>
            <x14:sparkline>
              <xm:f>'Data-1'!N300:O300</xm:f>
              <xm:sqref>Q300</xm:sqref>
            </x14:sparkline>
            <x14:sparkline>
              <xm:f>'Data-1'!N301:O301</xm:f>
              <xm:sqref>Q301</xm:sqref>
            </x14:sparkline>
            <x14:sparkline>
              <xm:f>'Data-1'!N302:O302</xm:f>
              <xm:sqref>Q302</xm:sqref>
            </x14:sparkline>
            <x14:sparkline>
              <xm:f>'Data-1'!N303:O303</xm:f>
              <xm:sqref>Q303</xm:sqref>
            </x14:sparkline>
            <x14:sparkline>
              <xm:f>'Data-1'!N304:O304</xm:f>
              <xm:sqref>Q304</xm:sqref>
            </x14:sparkline>
            <x14:sparkline>
              <xm:f>'Data-1'!N305:O305</xm:f>
              <xm:sqref>Q305</xm:sqref>
            </x14:sparkline>
            <x14:sparkline>
              <xm:f>'Data-1'!N306:O306</xm:f>
              <xm:sqref>Q306</xm:sqref>
            </x14:sparkline>
            <x14:sparkline>
              <xm:f>'Data-1'!N307:O307</xm:f>
              <xm:sqref>Q307</xm:sqref>
            </x14:sparkline>
            <x14:sparkline>
              <xm:f>'Data-1'!N308:O308</xm:f>
              <xm:sqref>Q308</xm:sqref>
            </x14:sparkline>
            <x14:sparkline>
              <xm:f>'Data-1'!N309:O309</xm:f>
              <xm:sqref>Q309</xm:sqref>
            </x14:sparkline>
            <x14:sparkline>
              <xm:f>'Data-1'!N310:O310</xm:f>
              <xm:sqref>Q310</xm:sqref>
            </x14:sparkline>
            <x14:sparkline>
              <xm:f>'Data-1'!N311:O311</xm:f>
              <xm:sqref>Q311</xm:sqref>
            </x14:sparkline>
            <x14:sparkline>
              <xm:f>'Data-1'!N312:O312</xm:f>
              <xm:sqref>Q312</xm:sqref>
            </x14:sparkline>
            <x14:sparkline>
              <xm:f>'Data-1'!N313:O313</xm:f>
              <xm:sqref>Q313</xm:sqref>
            </x14:sparkline>
            <x14:sparkline>
              <xm:f>'Data-1'!N314:O314</xm:f>
              <xm:sqref>Q314</xm:sqref>
            </x14:sparkline>
            <x14:sparkline>
              <xm:f>'Data-1'!N315:O315</xm:f>
              <xm:sqref>Q315</xm:sqref>
            </x14:sparkline>
            <x14:sparkline>
              <xm:f>'Data-1'!N316:O316</xm:f>
              <xm:sqref>Q316</xm:sqref>
            </x14:sparkline>
            <x14:sparkline>
              <xm:f>'Data-1'!N317:O317</xm:f>
              <xm:sqref>Q317</xm:sqref>
            </x14:sparkline>
            <x14:sparkline>
              <xm:f>'Data-1'!N318:O318</xm:f>
              <xm:sqref>Q318</xm:sqref>
            </x14:sparkline>
            <x14:sparkline>
              <xm:f>'Data-1'!N319:O319</xm:f>
              <xm:sqref>Q319</xm:sqref>
            </x14:sparkline>
            <x14:sparkline>
              <xm:f>'Data-1'!N320:O320</xm:f>
              <xm:sqref>Q320</xm:sqref>
            </x14:sparkline>
            <x14:sparkline>
              <xm:f>'Data-1'!N321:O321</xm:f>
              <xm:sqref>Q321</xm:sqref>
            </x14:sparkline>
            <x14:sparkline>
              <xm:f>'Data-1'!N322:O322</xm:f>
              <xm:sqref>Q322</xm:sqref>
            </x14:sparkline>
            <x14:sparkline>
              <xm:f>'Data-1'!N323:O323</xm:f>
              <xm:sqref>Q323</xm:sqref>
            </x14:sparkline>
            <x14:sparkline>
              <xm:f>'Data-1'!N324:O324</xm:f>
              <xm:sqref>Q324</xm:sqref>
            </x14:sparkline>
            <x14:sparkline>
              <xm:f>'Data-1'!N325:O325</xm:f>
              <xm:sqref>Q325</xm:sqref>
            </x14:sparkline>
            <x14:sparkline>
              <xm:f>'Data-1'!N326:O326</xm:f>
              <xm:sqref>Q326</xm:sqref>
            </x14:sparkline>
            <x14:sparkline>
              <xm:f>'Data-1'!N327:O327</xm:f>
              <xm:sqref>Q327</xm:sqref>
            </x14:sparkline>
            <x14:sparkline>
              <xm:f>'Data-1'!N328:O328</xm:f>
              <xm:sqref>Q328</xm:sqref>
            </x14:sparkline>
            <x14:sparkline>
              <xm:f>'Data-1'!N329:O329</xm:f>
              <xm:sqref>Q329</xm:sqref>
            </x14:sparkline>
            <x14:sparkline>
              <xm:f>'Data-1'!N330:O330</xm:f>
              <xm:sqref>Q330</xm:sqref>
            </x14:sparkline>
            <x14:sparkline>
              <xm:f>'Data-1'!N331:O331</xm:f>
              <xm:sqref>Q331</xm:sqref>
            </x14:sparkline>
            <x14:sparkline>
              <xm:f>'Data-1'!N332:O332</xm:f>
              <xm:sqref>Q332</xm:sqref>
            </x14:sparkline>
            <x14:sparkline>
              <xm:f>'Data-1'!N333:O333</xm:f>
              <xm:sqref>Q333</xm:sqref>
            </x14:sparkline>
            <x14:sparkline>
              <xm:f>'Data-1'!N334:O334</xm:f>
              <xm:sqref>Q334</xm:sqref>
            </x14:sparkline>
            <x14:sparkline>
              <xm:f>'Data-1'!N335:O335</xm:f>
              <xm:sqref>Q335</xm:sqref>
            </x14:sparkline>
            <x14:sparkline>
              <xm:f>'Data-1'!N336:O336</xm:f>
              <xm:sqref>Q336</xm:sqref>
            </x14:sparkline>
            <x14:sparkline>
              <xm:f>'Data-1'!N337:O337</xm:f>
              <xm:sqref>Q337</xm:sqref>
            </x14:sparkline>
            <x14:sparkline>
              <xm:f>'Data-1'!N338:O338</xm:f>
              <xm:sqref>Q338</xm:sqref>
            </x14:sparkline>
            <x14:sparkline>
              <xm:f>'Data-1'!N339:O339</xm:f>
              <xm:sqref>Q339</xm:sqref>
            </x14:sparkline>
            <x14:sparkline>
              <xm:f>'Data-1'!N340:O340</xm:f>
              <xm:sqref>Q340</xm:sqref>
            </x14:sparkline>
            <x14:sparkline>
              <xm:f>'Data-1'!N341:O341</xm:f>
              <xm:sqref>Q341</xm:sqref>
            </x14:sparkline>
            <x14:sparkline>
              <xm:f>'Data-1'!N342:O342</xm:f>
              <xm:sqref>Q342</xm:sqref>
            </x14:sparkline>
            <x14:sparkline>
              <xm:f>'Data-1'!N343:O343</xm:f>
              <xm:sqref>Q343</xm:sqref>
            </x14:sparkline>
            <x14:sparkline>
              <xm:f>'Data-1'!N344:O344</xm:f>
              <xm:sqref>Q344</xm:sqref>
            </x14:sparkline>
            <x14:sparkline>
              <xm:f>'Data-1'!N345:O345</xm:f>
              <xm:sqref>Q345</xm:sqref>
            </x14:sparkline>
            <x14:sparkline>
              <xm:f>'Data-1'!N346:O346</xm:f>
              <xm:sqref>Q346</xm:sqref>
            </x14:sparkline>
            <x14:sparkline>
              <xm:f>'Data-1'!N347:O347</xm:f>
              <xm:sqref>Q347</xm:sqref>
            </x14:sparkline>
            <x14:sparkline>
              <xm:f>'Data-1'!N348:O348</xm:f>
              <xm:sqref>Q348</xm:sqref>
            </x14:sparkline>
            <x14:sparkline>
              <xm:f>'Data-1'!N349:O349</xm:f>
              <xm:sqref>Q349</xm:sqref>
            </x14:sparkline>
            <x14:sparkline>
              <xm:f>'Data-1'!N350:O350</xm:f>
              <xm:sqref>Q350</xm:sqref>
            </x14:sparkline>
            <x14:sparkline>
              <xm:f>'Data-1'!N351:O351</xm:f>
              <xm:sqref>Q351</xm:sqref>
            </x14:sparkline>
            <x14:sparkline>
              <xm:f>'Data-1'!N352:O352</xm:f>
              <xm:sqref>Q352</xm:sqref>
            </x14:sparkline>
            <x14:sparkline>
              <xm:f>'Data-1'!N353:O353</xm:f>
              <xm:sqref>Q353</xm:sqref>
            </x14:sparkline>
            <x14:sparkline>
              <xm:f>'Data-1'!N354:O354</xm:f>
              <xm:sqref>Q354</xm:sqref>
            </x14:sparkline>
            <x14:sparkline>
              <xm:f>'Data-1'!N355:O355</xm:f>
              <xm:sqref>Q355</xm:sqref>
            </x14:sparkline>
            <x14:sparkline>
              <xm:f>'Data-1'!N356:O356</xm:f>
              <xm:sqref>Q356</xm:sqref>
            </x14:sparkline>
            <x14:sparkline>
              <xm:f>'Data-1'!N357:O357</xm:f>
              <xm:sqref>Q357</xm:sqref>
            </x14:sparkline>
            <x14:sparkline>
              <xm:f>'Data-1'!N358:O358</xm:f>
              <xm:sqref>Q358</xm:sqref>
            </x14:sparkline>
            <x14:sparkline>
              <xm:f>'Data-1'!N359:O359</xm:f>
              <xm:sqref>Q359</xm:sqref>
            </x14:sparkline>
            <x14:sparkline>
              <xm:f>'Data-1'!N360:O360</xm:f>
              <xm:sqref>Q360</xm:sqref>
            </x14:sparkline>
            <x14:sparkline>
              <xm:f>'Data-1'!N361:O361</xm:f>
              <xm:sqref>Q361</xm:sqref>
            </x14:sparkline>
            <x14:sparkline>
              <xm:f>'Data-1'!N362:O362</xm:f>
              <xm:sqref>Q362</xm:sqref>
            </x14:sparkline>
            <x14:sparkline>
              <xm:f>'Data-1'!N363:O363</xm:f>
              <xm:sqref>Q363</xm:sqref>
            </x14:sparkline>
            <x14:sparkline>
              <xm:f>'Data-1'!N364:O364</xm:f>
              <xm:sqref>Q364</xm:sqref>
            </x14:sparkline>
            <x14:sparkline>
              <xm:f>'Data-1'!N365:O365</xm:f>
              <xm:sqref>Q365</xm:sqref>
            </x14:sparkline>
            <x14:sparkline>
              <xm:f>'Data-1'!N366:O366</xm:f>
              <xm:sqref>Q366</xm:sqref>
            </x14:sparkline>
            <x14:sparkline>
              <xm:f>'Data-1'!N367:O367</xm:f>
              <xm:sqref>Q367</xm:sqref>
            </x14:sparkline>
            <x14:sparkline>
              <xm:f>'Data-1'!N368:O368</xm:f>
              <xm:sqref>Q368</xm:sqref>
            </x14:sparkline>
            <x14:sparkline>
              <xm:f>'Data-1'!N369:O369</xm:f>
              <xm:sqref>Q369</xm:sqref>
            </x14:sparkline>
            <x14:sparkline>
              <xm:f>'Data-1'!N370:O370</xm:f>
              <xm:sqref>Q370</xm:sqref>
            </x14:sparkline>
            <x14:sparkline>
              <xm:f>'Data-1'!N371:O371</xm:f>
              <xm:sqref>Q371</xm:sqref>
            </x14:sparkline>
            <x14:sparkline>
              <xm:f>'Data-1'!N372:O372</xm:f>
              <xm:sqref>Q372</xm:sqref>
            </x14:sparkline>
            <x14:sparkline>
              <xm:f>'Data-1'!N373:O373</xm:f>
              <xm:sqref>Q373</xm:sqref>
            </x14:sparkline>
            <x14:sparkline>
              <xm:f>'Data-1'!N374:O374</xm:f>
              <xm:sqref>Q374</xm:sqref>
            </x14:sparkline>
            <x14:sparkline>
              <xm:f>'Data-1'!N375:O375</xm:f>
              <xm:sqref>Q375</xm:sqref>
            </x14:sparkline>
            <x14:sparkline>
              <xm:f>'Data-1'!N376:O376</xm:f>
              <xm:sqref>Q376</xm:sqref>
            </x14:sparkline>
            <x14:sparkline>
              <xm:f>'Data-1'!N377:O377</xm:f>
              <xm:sqref>Q377</xm:sqref>
            </x14:sparkline>
            <x14:sparkline>
              <xm:f>'Data-1'!N378:O378</xm:f>
              <xm:sqref>Q378</xm:sqref>
            </x14:sparkline>
            <x14:sparkline>
              <xm:f>'Data-1'!N379:O379</xm:f>
              <xm:sqref>Q379</xm:sqref>
            </x14:sparkline>
            <x14:sparkline>
              <xm:f>'Data-1'!N380:O380</xm:f>
              <xm:sqref>Q380</xm:sqref>
            </x14:sparkline>
            <x14:sparkline>
              <xm:f>'Data-1'!N381:O381</xm:f>
              <xm:sqref>Q381</xm:sqref>
            </x14:sparkline>
            <x14:sparkline>
              <xm:f>'Data-1'!N382:O382</xm:f>
              <xm:sqref>Q382</xm:sqref>
            </x14:sparkline>
            <x14:sparkline>
              <xm:f>'Data-1'!N383:O383</xm:f>
              <xm:sqref>Q383</xm:sqref>
            </x14:sparkline>
            <x14:sparkline>
              <xm:f>'Data-1'!N384:O384</xm:f>
              <xm:sqref>Q384</xm:sqref>
            </x14:sparkline>
            <x14:sparkline>
              <xm:f>'Data-1'!N385:O385</xm:f>
              <xm:sqref>Q385</xm:sqref>
            </x14:sparkline>
            <x14:sparkline>
              <xm:f>'Data-1'!N386:O386</xm:f>
              <xm:sqref>Q386</xm:sqref>
            </x14:sparkline>
            <x14:sparkline>
              <xm:f>'Data-1'!N387:O387</xm:f>
              <xm:sqref>Q387</xm:sqref>
            </x14:sparkline>
            <x14:sparkline>
              <xm:f>'Data-1'!N388:O388</xm:f>
              <xm:sqref>Q388</xm:sqref>
            </x14:sparkline>
            <x14:sparkline>
              <xm:f>'Data-1'!N389:O389</xm:f>
              <xm:sqref>Q389</xm:sqref>
            </x14:sparkline>
            <x14:sparkline>
              <xm:f>'Data-1'!N390:O390</xm:f>
              <xm:sqref>Q390</xm:sqref>
            </x14:sparkline>
            <x14:sparkline>
              <xm:f>'Data-1'!N391:O391</xm:f>
              <xm:sqref>Q391</xm:sqref>
            </x14:sparkline>
            <x14:sparkline>
              <xm:f>'Data-1'!N392:O392</xm:f>
              <xm:sqref>Q392</xm:sqref>
            </x14:sparkline>
            <x14:sparkline>
              <xm:f>'Data-1'!N393:O393</xm:f>
              <xm:sqref>Q393</xm:sqref>
            </x14:sparkline>
            <x14:sparkline>
              <xm:f>'Data-1'!N394:O394</xm:f>
              <xm:sqref>Q394</xm:sqref>
            </x14:sparkline>
            <x14:sparkline>
              <xm:f>'Data-1'!N395:O395</xm:f>
              <xm:sqref>Q395</xm:sqref>
            </x14:sparkline>
            <x14:sparkline>
              <xm:f>'Data-1'!N396:O396</xm:f>
              <xm:sqref>Q396</xm:sqref>
            </x14:sparkline>
            <x14:sparkline>
              <xm:f>'Data-1'!N397:O397</xm:f>
              <xm:sqref>Q397</xm:sqref>
            </x14:sparkline>
            <x14:sparkline>
              <xm:f>'Data-1'!N398:O398</xm:f>
              <xm:sqref>Q398</xm:sqref>
            </x14:sparkline>
            <x14:sparkline>
              <xm:f>'Data-1'!N399:O399</xm:f>
              <xm:sqref>Q399</xm:sqref>
            </x14:sparkline>
            <x14:sparkline>
              <xm:f>'Data-1'!N400:O400</xm:f>
              <xm:sqref>Q400</xm:sqref>
            </x14:sparkline>
            <x14:sparkline>
              <xm:f>'Data-1'!N401:O401</xm:f>
              <xm:sqref>Q401</xm:sqref>
            </x14:sparkline>
            <x14:sparkline>
              <xm:f>'Data-1'!N402:O402</xm:f>
              <xm:sqref>Q402</xm:sqref>
            </x14:sparkline>
            <x14:sparkline>
              <xm:f>'Data-1'!N403:O403</xm:f>
              <xm:sqref>Q403</xm:sqref>
            </x14:sparkline>
            <x14:sparkline>
              <xm:f>'Data-1'!N404:O404</xm:f>
              <xm:sqref>Q404</xm:sqref>
            </x14:sparkline>
            <x14:sparkline>
              <xm:f>'Data-1'!N405:O405</xm:f>
              <xm:sqref>Q405</xm:sqref>
            </x14:sparkline>
            <x14:sparkline>
              <xm:f>'Data-1'!N406:O406</xm:f>
              <xm:sqref>Q406</xm:sqref>
            </x14:sparkline>
            <x14:sparkline>
              <xm:f>'Data-1'!N407:O407</xm:f>
              <xm:sqref>Q407</xm:sqref>
            </x14:sparkline>
            <x14:sparkline>
              <xm:f>'Data-1'!N408:O408</xm:f>
              <xm:sqref>Q408</xm:sqref>
            </x14:sparkline>
            <x14:sparkline>
              <xm:f>'Data-1'!N409:O409</xm:f>
              <xm:sqref>Q409</xm:sqref>
            </x14:sparkline>
            <x14:sparkline>
              <xm:f>'Data-1'!N410:O410</xm:f>
              <xm:sqref>Q410</xm:sqref>
            </x14:sparkline>
            <x14:sparkline>
              <xm:f>'Data-1'!N411:O411</xm:f>
              <xm:sqref>Q411</xm:sqref>
            </x14:sparkline>
            <x14:sparkline>
              <xm:f>'Data-1'!N412:O412</xm:f>
              <xm:sqref>Q412</xm:sqref>
            </x14:sparkline>
            <x14:sparkline>
              <xm:f>'Data-1'!N413:O413</xm:f>
              <xm:sqref>Q413</xm:sqref>
            </x14:sparkline>
            <x14:sparkline>
              <xm:f>'Data-1'!N414:O414</xm:f>
              <xm:sqref>Q414</xm:sqref>
            </x14:sparkline>
            <x14:sparkline>
              <xm:f>'Data-1'!N415:O415</xm:f>
              <xm:sqref>Q415</xm:sqref>
            </x14:sparkline>
            <x14:sparkline>
              <xm:f>'Data-1'!N416:O416</xm:f>
              <xm:sqref>Q416</xm:sqref>
            </x14:sparkline>
            <x14:sparkline>
              <xm:f>'Data-1'!N417:O417</xm:f>
              <xm:sqref>Q417</xm:sqref>
            </x14:sparkline>
            <x14:sparkline>
              <xm:f>'Data-1'!N418:O418</xm:f>
              <xm:sqref>Q418</xm:sqref>
            </x14:sparkline>
            <x14:sparkline>
              <xm:f>'Data-1'!N419:O419</xm:f>
              <xm:sqref>Q419</xm:sqref>
            </x14:sparkline>
            <x14:sparkline>
              <xm:f>'Data-1'!N420:O420</xm:f>
              <xm:sqref>Q420</xm:sqref>
            </x14:sparkline>
            <x14:sparkline>
              <xm:f>'Data-1'!N421:O421</xm:f>
              <xm:sqref>Q421</xm:sqref>
            </x14:sparkline>
            <x14:sparkline>
              <xm:f>'Data-1'!N422:O422</xm:f>
              <xm:sqref>Q422</xm:sqref>
            </x14:sparkline>
            <x14:sparkline>
              <xm:f>'Data-1'!N423:O423</xm:f>
              <xm:sqref>Q423</xm:sqref>
            </x14:sparkline>
            <x14:sparkline>
              <xm:f>'Data-1'!N424:O424</xm:f>
              <xm:sqref>Q424</xm:sqref>
            </x14:sparkline>
            <x14:sparkline>
              <xm:f>'Data-1'!N425:O425</xm:f>
              <xm:sqref>Q425</xm:sqref>
            </x14:sparkline>
            <x14:sparkline>
              <xm:f>'Data-1'!N426:O426</xm:f>
              <xm:sqref>Q426</xm:sqref>
            </x14:sparkline>
            <x14:sparkline>
              <xm:f>'Data-1'!N427:O427</xm:f>
              <xm:sqref>Q427</xm:sqref>
            </x14:sparkline>
            <x14:sparkline>
              <xm:f>'Data-1'!N428:O428</xm:f>
              <xm:sqref>Q428</xm:sqref>
            </x14:sparkline>
            <x14:sparkline>
              <xm:f>'Data-1'!N429:O429</xm:f>
              <xm:sqref>Q429</xm:sqref>
            </x14:sparkline>
            <x14:sparkline>
              <xm:f>'Data-1'!N430:O430</xm:f>
              <xm:sqref>Q430</xm:sqref>
            </x14:sparkline>
            <x14:sparkline>
              <xm:f>'Data-1'!N431:O431</xm:f>
              <xm:sqref>Q431</xm:sqref>
            </x14:sparkline>
            <x14:sparkline>
              <xm:f>'Data-1'!N432:O432</xm:f>
              <xm:sqref>Q432</xm:sqref>
            </x14:sparkline>
            <x14:sparkline>
              <xm:f>'Data-1'!N433:O433</xm:f>
              <xm:sqref>Q433</xm:sqref>
            </x14:sparkline>
            <x14:sparkline>
              <xm:f>'Data-1'!N434:O434</xm:f>
              <xm:sqref>Q434</xm:sqref>
            </x14:sparkline>
            <x14:sparkline>
              <xm:f>'Data-1'!N435:O435</xm:f>
              <xm:sqref>Q435</xm:sqref>
            </x14:sparkline>
            <x14:sparkline>
              <xm:f>'Data-1'!N436:O436</xm:f>
              <xm:sqref>Q436</xm:sqref>
            </x14:sparkline>
            <x14:sparkline>
              <xm:f>'Data-1'!N437:O437</xm:f>
              <xm:sqref>Q437</xm:sqref>
            </x14:sparkline>
            <x14:sparkline>
              <xm:f>'Data-1'!N438:O438</xm:f>
              <xm:sqref>Q438</xm:sqref>
            </x14:sparkline>
            <x14:sparkline>
              <xm:f>'Data-1'!N439:O439</xm:f>
              <xm:sqref>Q439</xm:sqref>
            </x14:sparkline>
            <x14:sparkline>
              <xm:f>'Data-1'!N440:O440</xm:f>
              <xm:sqref>Q440</xm:sqref>
            </x14:sparkline>
            <x14:sparkline>
              <xm:f>'Data-1'!N441:O441</xm:f>
              <xm:sqref>Q441</xm:sqref>
            </x14:sparkline>
            <x14:sparkline>
              <xm:f>'Data-1'!N442:O442</xm:f>
              <xm:sqref>Q442</xm:sqref>
            </x14:sparkline>
            <x14:sparkline>
              <xm:f>'Data-1'!N443:O443</xm:f>
              <xm:sqref>Q443</xm:sqref>
            </x14:sparkline>
            <x14:sparkline>
              <xm:f>'Data-1'!N444:O444</xm:f>
              <xm:sqref>Q444</xm:sqref>
            </x14:sparkline>
            <x14:sparkline>
              <xm:f>'Data-1'!N445:O445</xm:f>
              <xm:sqref>Q445</xm:sqref>
            </x14:sparkline>
            <x14:sparkline>
              <xm:f>'Data-1'!N446:O446</xm:f>
              <xm:sqref>Q446</xm:sqref>
            </x14:sparkline>
            <x14:sparkline>
              <xm:f>'Data-1'!N447:O447</xm:f>
              <xm:sqref>Q447</xm:sqref>
            </x14:sparkline>
            <x14:sparkline>
              <xm:f>'Data-1'!N448:O448</xm:f>
              <xm:sqref>Q448</xm:sqref>
            </x14:sparkline>
            <x14:sparkline>
              <xm:f>'Data-1'!N449:O449</xm:f>
              <xm:sqref>Q449</xm:sqref>
            </x14:sparkline>
            <x14:sparkline>
              <xm:f>'Data-1'!N450:O450</xm:f>
              <xm:sqref>Q450</xm:sqref>
            </x14:sparkline>
            <x14:sparkline>
              <xm:f>'Data-1'!N451:O451</xm:f>
              <xm:sqref>Q451</xm:sqref>
            </x14:sparkline>
            <x14:sparkline>
              <xm:f>'Data-1'!N452:O452</xm:f>
              <xm:sqref>Q452</xm:sqref>
            </x14:sparkline>
            <x14:sparkline>
              <xm:f>'Data-1'!N453:O453</xm:f>
              <xm:sqref>Q453</xm:sqref>
            </x14:sparkline>
            <x14:sparkline>
              <xm:f>'Data-1'!N454:O454</xm:f>
              <xm:sqref>Q454</xm:sqref>
            </x14:sparkline>
            <x14:sparkline>
              <xm:f>'Data-1'!N455:O455</xm:f>
              <xm:sqref>Q455</xm:sqref>
            </x14:sparkline>
            <x14:sparkline>
              <xm:f>'Data-1'!N456:O456</xm:f>
              <xm:sqref>Q456</xm:sqref>
            </x14:sparkline>
            <x14:sparkline>
              <xm:f>'Data-1'!N457:O457</xm:f>
              <xm:sqref>Q457</xm:sqref>
            </x14:sparkline>
            <x14:sparkline>
              <xm:f>'Data-1'!N458:O458</xm:f>
              <xm:sqref>Q458</xm:sqref>
            </x14:sparkline>
            <x14:sparkline>
              <xm:f>'Data-1'!N459:O459</xm:f>
              <xm:sqref>Q459</xm:sqref>
            </x14:sparkline>
            <x14:sparkline>
              <xm:f>'Data-1'!N460:O460</xm:f>
              <xm:sqref>Q460</xm:sqref>
            </x14:sparkline>
            <x14:sparkline>
              <xm:f>'Data-1'!N461:O461</xm:f>
              <xm:sqref>Q461</xm:sqref>
            </x14:sparkline>
            <x14:sparkline>
              <xm:f>'Data-1'!N462:O462</xm:f>
              <xm:sqref>Q462</xm:sqref>
            </x14:sparkline>
            <x14:sparkline>
              <xm:f>'Data-1'!N463:O463</xm:f>
              <xm:sqref>Q463</xm:sqref>
            </x14:sparkline>
            <x14:sparkline>
              <xm:f>'Data-1'!N464:O464</xm:f>
              <xm:sqref>Q464</xm:sqref>
            </x14:sparkline>
            <x14:sparkline>
              <xm:f>'Data-1'!N465:O465</xm:f>
              <xm:sqref>Q465</xm:sqref>
            </x14:sparkline>
            <x14:sparkline>
              <xm:f>'Data-1'!N466:O466</xm:f>
              <xm:sqref>Q466</xm:sqref>
            </x14:sparkline>
            <x14:sparkline>
              <xm:f>'Data-1'!N467:O467</xm:f>
              <xm:sqref>Q467</xm:sqref>
            </x14:sparkline>
            <x14:sparkline>
              <xm:f>'Data-1'!N468:O468</xm:f>
              <xm:sqref>Q468</xm:sqref>
            </x14:sparkline>
            <x14:sparkline>
              <xm:f>'Data-1'!N469:O469</xm:f>
              <xm:sqref>Q469</xm:sqref>
            </x14:sparkline>
            <x14:sparkline>
              <xm:f>'Data-1'!N470:O470</xm:f>
              <xm:sqref>Q470</xm:sqref>
            </x14:sparkline>
            <x14:sparkline>
              <xm:f>'Data-1'!N471:O471</xm:f>
              <xm:sqref>Q471</xm:sqref>
            </x14:sparkline>
            <x14:sparkline>
              <xm:f>'Data-1'!N472:O472</xm:f>
              <xm:sqref>Q472</xm:sqref>
            </x14:sparkline>
            <x14:sparkline>
              <xm:f>'Data-1'!N473:O473</xm:f>
              <xm:sqref>Q473</xm:sqref>
            </x14:sparkline>
            <x14:sparkline>
              <xm:f>'Data-1'!N474:O474</xm:f>
              <xm:sqref>Q474</xm:sqref>
            </x14:sparkline>
            <x14:sparkline>
              <xm:f>'Data-1'!N475:O475</xm:f>
              <xm:sqref>Q475</xm:sqref>
            </x14:sparkline>
            <x14:sparkline>
              <xm:f>'Data-1'!N476:O476</xm:f>
              <xm:sqref>Q476</xm:sqref>
            </x14:sparkline>
            <x14:sparkline>
              <xm:f>'Data-1'!N477:O477</xm:f>
              <xm:sqref>Q477</xm:sqref>
            </x14:sparkline>
            <x14:sparkline>
              <xm:f>'Data-1'!N478:O478</xm:f>
              <xm:sqref>Q478</xm:sqref>
            </x14:sparkline>
            <x14:sparkline>
              <xm:f>'Data-1'!N479:O479</xm:f>
              <xm:sqref>Q479</xm:sqref>
            </x14:sparkline>
            <x14:sparkline>
              <xm:f>'Data-1'!N480:O480</xm:f>
              <xm:sqref>Q480</xm:sqref>
            </x14:sparkline>
            <x14:sparkline>
              <xm:f>'Data-1'!N481:O481</xm:f>
              <xm:sqref>Q481</xm:sqref>
            </x14:sparkline>
            <x14:sparkline>
              <xm:f>'Data-1'!N482:O482</xm:f>
              <xm:sqref>Q482</xm:sqref>
            </x14:sparkline>
            <x14:sparkline>
              <xm:f>'Data-1'!N483:O483</xm:f>
              <xm:sqref>Q483</xm:sqref>
            </x14:sparkline>
            <x14:sparkline>
              <xm:f>'Data-1'!N484:O484</xm:f>
              <xm:sqref>Q484</xm:sqref>
            </x14:sparkline>
            <x14:sparkline>
              <xm:f>'Data-1'!N485:O485</xm:f>
              <xm:sqref>Q485</xm:sqref>
            </x14:sparkline>
            <x14:sparkline>
              <xm:f>'Data-1'!N486:O486</xm:f>
              <xm:sqref>Q486</xm:sqref>
            </x14:sparkline>
            <x14:sparkline>
              <xm:f>'Data-1'!N487:O487</xm:f>
              <xm:sqref>Q487</xm:sqref>
            </x14:sparkline>
            <x14:sparkline>
              <xm:f>'Data-1'!N488:O488</xm:f>
              <xm:sqref>Q488</xm:sqref>
            </x14:sparkline>
            <x14:sparkline>
              <xm:f>'Data-1'!N489:O489</xm:f>
              <xm:sqref>Q489</xm:sqref>
            </x14:sparkline>
            <x14:sparkline>
              <xm:f>'Data-1'!N490:O490</xm:f>
              <xm:sqref>Q490</xm:sqref>
            </x14:sparkline>
            <x14:sparkline>
              <xm:f>'Data-1'!N491:O491</xm:f>
              <xm:sqref>Q491</xm:sqref>
            </x14:sparkline>
            <x14:sparkline>
              <xm:f>'Data-1'!N492:O492</xm:f>
              <xm:sqref>Q492</xm:sqref>
            </x14:sparkline>
            <x14:sparkline>
              <xm:f>'Data-1'!N493:O493</xm:f>
              <xm:sqref>Q493</xm:sqref>
            </x14:sparkline>
            <x14:sparkline>
              <xm:f>'Data-1'!N494:O494</xm:f>
              <xm:sqref>Q494</xm:sqref>
            </x14:sparkline>
            <x14:sparkline>
              <xm:f>'Data-1'!N495:O495</xm:f>
              <xm:sqref>Q495</xm:sqref>
            </x14:sparkline>
            <x14:sparkline>
              <xm:f>'Data-1'!N496:O496</xm:f>
              <xm:sqref>Q496</xm:sqref>
            </x14:sparkline>
            <x14:sparkline>
              <xm:f>'Data-1'!N497:O497</xm:f>
              <xm:sqref>Q497</xm:sqref>
            </x14:sparkline>
            <x14:sparkline>
              <xm:f>'Data-1'!N498:O498</xm:f>
              <xm:sqref>Q498</xm:sqref>
            </x14:sparkline>
            <x14:sparkline>
              <xm:f>'Data-1'!N499:O499</xm:f>
              <xm:sqref>Q499</xm:sqref>
            </x14:sparkline>
            <x14:sparkline>
              <xm:f>'Data-1'!N500:O500</xm:f>
              <xm:sqref>Q500</xm:sqref>
            </x14:sparkline>
            <x14:sparkline>
              <xm:f>'Data-1'!N501:O501</xm:f>
              <xm:sqref>Q501</xm:sqref>
            </x14:sparkline>
            <x14:sparkline>
              <xm:f>'Data-1'!N502:O502</xm:f>
              <xm:sqref>Q502</xm:sqref>
            </x14:sparkline>
            <x14:sparkline>
              <xm:f>'Data-1'!N503:O503</xm:f>
              <xm:sqref>Q503</xm:sqref>
            </x14:sparkline>
            <x14:sparkline>
              <xm:f>'Data-1'!N504:O504</xm:f>
              <xm:sqref>Q504</xm:sqref>
            </x14:sparkline>
            <x14:sparkline>
              <xm:f>'Data-1'!N505:O505</xm:f>
              <xm:sqref>Q505</xm:sqref>
            </x14:sparkline>
            <x14:sparkline>
              <xm:f>'Data-1'!N506:O506</xm:f>
              <xm:sqref>Q506</xm:sqref>
            </x14:sparkline>
            <x14:sparkline>
              <xm:f>'Data-1'!N507:O507</xm:f>
              <xm:sqref>Q507</xm:sqref>
            </x14:sparkline>
            <x14:sparkline>
              <xm:f>'Data-1'!N508:O508</xm:f>
              <xm:sqref>Q508</xm:sqref>
            </x14:sparkline>
            <x14:sparkline>
              <xm:f>'Data-1'!N509:O509</xm:f>
              <xm:sqref>Q509</xm:sqref>
            </x14:sparkline>
            <x14:sparkline>
              <xm:f>'Data-1'!N510:O510</xm:f>
              <xm:sqref>Q510</xm:sqref>
            </x14:sparkline>
            <x14:sparkline>
              <xm:f>'Data-1'!N511:O511</xm:f>
              <xm:sqref>Q511</xm:sqref>
            </x14:sparkline>
            <x14:sparkline>
              <xm:f>'Data-1'!N512:O512</xm:f>
              <xm:sqref>Q512</xm:sqref>
            </x14:sparkline>
            <x14:sparkline>
              <xm:f>'Data-1'!N513:O513</xm:f>
              <xm:sqref>Q513</xm:sqref>
            </x14:sparkline>
            <x14:sparkline>
              <xm:f>'Data-1'!N514:O514</xm:f>
              <xm:sqref>Q514</xm:sqref>
            </x14:sparkline>
            <x14:sparkline>
              <xm:f>'Data-1'!N515:O515</xm:f>
              <xm:sqref>Q515</xm:sqref>
            </x14:sparkline>
            <x14:sparkline>
              <xm:f>'Data-1'!N516:O516</xm:f>
              <xm:sqref>Q516</xm:sqref>
            </x14:sparkline>
            <x14:sparkline>
              <xm:f>'Data-1'!N517:O517</xm:f>
              <xm:sqref>Q517</xm:sqref>
            </x14:sparkline>
            <x14:sparkline>
              <xm:f>'Data-1'!N518:O518</xm:f>
              <xm:sqref>Q518</xm:sqref>
            </x14:sparkline>
            <x14:sparkline>
              <xm:f>'Data-1'!N519:O519</xm:f>
              <xm:sqref>Q519</xm:sqref>
            </x14:sparkline>
            <x14:sparkline>
              <xm:f>'Data-1'!N520:O520</xm:f>
              <xm:sqref>Q520</xm:sqref>
            </x14:sparkline>
            <x14:sparkline>
              <xm:f>'Data-1'!N521:O521</xm:f>
              <xm:sqref>Q521</xm:sqref>
            </x14:sparkline>
            <x14:sparkline>
              <xm:f>'Data-1'!N522:O522</xm:f>
              <xm:sqref>Q522</xm:sqref>
            </x14:sparkline>
            <x14:sparkline>
              <xm:f>'Data-1'!N523:O523</xm:f>
              <xm:sqref>Q523</xm:sqref>
            </x14:sparkline>
            <x14:sparkline>
              <xm:f>'Data-1'!N524:O524</xm:f>
              <xm:sqref>Q524</xm:sqref>
            </x14:sparkline>
            <x14:sparkline>
              <xm:f>'Data-1'!N525:O525</xm:f>
              <xm:sqref>Q525</xm:sqref>
            </x14:sparkline>
            <x14:sparkline>
              <xm:f>'Data-1'!N526:O526</xm:f>
              <xm:sqref>Q526</xm:sqref>
            </x14:sparkline>
            <x14:sparkline>
              <xm:f>'Data-1'!N527:O527</xm:f>
              <xm:sqref>Q527</xm:sqref>
            </x14:sparkline>
            <x14:sparkline>
              <xm:f>'Data-1'!N528:O528</xm:f>
              <xm:sqref>Q528</xm:sqref>
            </x14:sparkline>
            <x14:sparkline>
              <xm:f>'Data-1'!N529:O529</xm:f>
              <xm:sqref>Q529</xm:sqref>
            </x14:sparkline>
            <x14:sparkline>
              <xm:f>'Data-1'!N530:O530</xm:f>
              <xm:sqref>Q530</xm:sqref>
            </x14:sparkline>
            <x14:sparkline>
              <xm:f>'Data-1'!N531:O531</xm:f>
              <xm:sqref>Q531</xm:sqref>
            </x14:sparkline>
            <x14:sparkline>
              <xm:f>'Data-1'!N532:O532</xm:f>
              <xm:sqref>Q532</xm:sqref>
            </x14:sparkline>
            <x14:sparkline>
              <xm:f>'Data-1'!N533:O533</xm:f>
              <xm:sqref>Q533</xm:sqref>
            </x14:sparkline>
            <x14:sparkline>
              <xm:f>'Data-1'!N534:O534</xm:f>
              <xm:sqref>Q534</xm:sqref>
            </x14:sparkline>
            <x14:sparkline>
              <xm:f>'Data-1'!N535:O535</xm:f>
              <xm:sqref>Q535</xm:sqref>
            </x14:sparkline>
            <x14:sparkline>
              <xm:f>'Data-1'!N536:O536</xm:f>
              <xm:sqref>Q536</xm:sqref>
            </x14:sparkline>
            <x14:sparkline>
              <xm:f>'Data-1'!N537:O537</xm:f>
              <xm:sqref>Q537</xm:sqref>
            </x14:sparkline>
            <x14:sparkline>
              <xm:f>'Data-1'!N538:O538</xm:f>
              <xm:sqref>Q538</xm:sqref>
            </x14:sparkline>
            <x14:sparkline>
              <xm:f>'Data-1'!N539:O539</xm:f>
              <xm:sqref>Q539</xm:sqref>
            </x14:sparkline>
            <x14:sparkline>
              <xm:f>'Data-1'!N540:O540</xm:f>
              <xm:sqref>Q540</xm:sqref>
            </x14:sparkline>
            <x14:sparkline>
              <xm:f>'Data-1'!N541:O541</xm:f>
              <xm:sqref>Q541</xm:sqref>
            </x14:sparkline>
            <x14:sparkline>
              <xm:f>'Data-1'!N542:O542</xm:f>
              <xm:sqref>Q542</xm:sqref>
            </x14:sparkline>
            <x14:sparkline>
              <xm:f>'Data-1'!N543:O543</xm:f>
              <xm:sqref>Q543</xm:sqref>
            </x14:sparkline>
            <x14:sparkline>
              <xm:f>'Data-1'!N544:O544</xm:f>
              <xm:sqref>Q544</xm:sqref>
            </x14:sparkline>
            <x14:sparkline>
              <xm:f>'Data-1'!N545:O545</xm:f>
              <xm:sqref>Q545</xm:sqref>
            </x14:sparkline>
            <x14:sparkline>
              <xm:f>'Data-1'!N546:O546</xm:f>
              <xm:sqref>Q546</xm:sqref>
            </x14:sparkline>
            <x14:sparkline>
              <xm:f>'Data-1'!N547:O547</xm:f>
              <xm:sqref>Q547</xm:sqref>
            </x14:sparkline>
            <x14:sparkline>
              <xm:f>'Data-1'!N548:O548</xm:f>
              <xm:sqref>Q548</xm:sqref>
            </x14:sparkline>
            <x14:sparkline>
              <xm:f>'Data-1'!N549:O549</xm:f>
              <xm:sqref>Q549</xm:sqref>
            </x14:sparkline>
            <x14:sparkline>
              <xm:f>'Data-1'!N550:O550</xm:f>
              <xm:sqref>Q550</xm:sqref>
            </x14:sparkline>
            <x14:sparkline>
              <xm:f>'Data-1'!N551:O551</xm:f>
              <xm:sqref>Q551</xm:sqref>
            </x14:sparkline>
            <x14:sparkline>
              <xm:f>'Data-1'!N552:O552</xm:f>
              <xm:sqref>Q552</xm:sqref>
            </x14:sparkline>
            <x14:sparkline>
              <xm:f>'Data-1'!N553:O553</xm:f>
              <xm:sqref>Q553</xm:sqref>
            </x14:sparkline>
            <x14:sparkline>
              <xm:f>'Data-1'!N554:O554</xm:f>
              <xm:sqref>Q554</xm:sqref>
            </x14:sparkline>
            <x14:sparkline>
              <xm:f>'Data-1'!N555:O555</xm:f>
              <xm:sqref>Q555</xm:sqref>
            </x14:sparkline>
            <x14:sparkline>
              <xm:f>'Data-1'!N556:O556</xm:f>
              <xm:sqref>Q556</xm:sqref>
            </x14:sparkline>
            <x14:sparkline>
              <xm:f>'Data-1'!N557:O557</xm:f>
              <xm:sqref>Q557</xm:sqref>
            </x14:sparkline>
            <x14:sparkline>
              <xm:f>'Data-1'!N558:O558</xm:f>
              <xm:sqref>Q558</xm:sqref>
            </x14:sparkline>
            <x14:sparkline>
              <xm:f>'Data-1'!N559:O559</xm:f>
              <xm:sqref>Q559</xm:sqref>
            </x14:sparkline>
            <x14:sparkline>
              <xm:f>'Data-1'!N560:O560</xm:f>
              <xm:sqref>Q560</xm:sqref>
            </x14:sparkline>
            <x14:sparkline>
              <xm:f>'Data-1'!N561:O561</xm:f>
              <xm:sqref>Q561</xm:sqref>
            </x14:sparkline>
            <x14:sparkline>
              <xm:f>'Data-1'!N562:O562</xm:f>
              <xm:sqref>Q562</xm:sqref>
            </x14:sparkline>
            <x14:sparkline>
              <xm:f>'Data-1'!N563:O563</xm:f>
              <xm:sqref>Q563</xm:sqref>
            </x14:sparkline>
            <x14:sparkline>
              <xm:f>'Data-1'!N564:O564</xm:f>
              <xm:sqref>Q564</xm:sqref>
            </x14:sparkline>
            <x14:sparkline>
              <xm:f>'Data-1'!N565:O565</xm:f>
              <xm:sqref>Q565</xm:sqref>
            </x14:sparkline>
            <x14:sparkline>
              <xm:f>'Data-1'!N566:O566</xm:f>
              <xm:sqref>Q566</xm:sqref>
            </x14:sparkline>
            <x14:sparkline>
              <xm:f>'Data-1'!N567:O567</xm:f>
              <xm:sqref>Q567</xm:sqref>
            </x14:sparkline>
            <x14:sparkline>
              <xm:f>'Data-1'!N568:O568</xm:f>
              <xm:sqref>Q568</xm:sqref>
            </x14:sparkline>
            <x14:sparkline>
              <xm:f>'Data-1'!N569:O569</xm:f>
              <xm:sqref>Q569</xm:sqref>
            </x14:sparkline>
            <x14:sparkline>
              <xm:f>'Data-1'!N570:O570</xm:f>
              <xm:sqref>Q570</xm:sqref>
            </x14:sparkline>
            <x14:sparkline>
              <xm:f>'Data-1'!N571:O571</xm:f>
              <xm:sqref>Q571</xm:sqref>
            </x14:sparkline>
            <x14:sparkline>
              <xm:f>'Data-1'!N572:O572</xm:f>
              <xm:sqref>Q572</xm:sqref>
            </x14:sparkline>
            <x14:sparkline>
              <xm:f>'Data-1'!N573:O573</xm:f>
              <xm:sqref>Q573</xm:sqref>
            </x14:sparkline>
            <x14:sparkline>
              <xm:f>'Data-1'!N574:O574</xm:f>
              <xm:sqref>Q574</xm:sqref>
            </x14:sparkline>
            <x14:sparkline>
              <xm:f>'Data-1'!N575:O575</xm:f>
              <xm:sqref>Q575</xm:sqref>
            </x14:sparkline>
            <x14:sparkline>
              <xm:f>'Data-1'!N576:O576</xm:f>
              <xm:sqref>Q576</xm:sqref>
            </x14:sparkline>
            <x14:sparkline>
              <xm:f>'Data-1'!N577:O577</xm:f>
              <xm:sqref>Q577</xm:sqref>
            </x14:sparkline>
            <x14:sparkline>
              <xm:f>'Data-1'!N578:O578</xm:f>
              <xm:sqref>Q578</xm:sqref>
            </x14:sparkline>
            <x14:sparkline>
              <xm:f>'Data-1'!N579:O579</xm:f>
              <xm:sqref>Q579</xm:sqref>
            </x14:sparkline>
            <x14:sparkline>
              <xm:f>'Data-1'!N580:O580</xm:f>
              <xm:sqref>Q580</xm:sqref>
            </x14:sparkline>
            <x14:sparkline>
              <xm:f>'Data-1'!N581:O581</xm:f>
              <xm:sqref>Q581</xm:sqref>
            </x14:sparkline>
            <x14:sparkline>
              <xm:f>'Data-1'!N582:O582</xm:f>
              <xm:sqref>Q582</xm:sqref>
            </x14:sparkline>
            <x14:sparkline>
              <xm:f>'Data-1'!N583:O583</xm:f>
              <xm:sqref>Q583</xm:sqref>
            </x14:sparkline>
            <x14:sparkline>
              <xm:f>'Data-1'!N584:O584</xm:f>
              <xm:sqref>Q584</xm:sqref>
            </x14:sparkline>
            <x14:sparkline>
              <xm:f>'Data-1'!N585:O585</xm:f>
              <xm:sqref>Q585</xm:sqref>
            </x14:sparkline>
            <x14:sparkline>
              <xm:f>'Data-1'!N586:O586</xm:f>
              <xm:sqref>Q586</xm:sqref>
            </x14:sparkline>
            <x14:sparkline>
              <xm:f>'Data-1'!N587:O587</xm:f>
              <xm:sqref>Q587</xm:sqref>
            </x14:sparkline>
            <x14:sparkline>
              <xm:f>'Data-1'!N588:O588</xm:f>
              <xm:sqref>Q588</xm:sqref>
            </x14:sparkline>
            <x14:sparkline>
              <xm:f>'Data-1'!N589:O589</xm:f>
              <xm:sqref>Q589</xm:sqref>
            </x14:sparkline>
            <x14:sparkline>
              <xm:f>'Data-1'!N590:O590</xm:f>
              <xm:sqref>Q590</xm:sqref>
            </x14:sparkline>
            <x14:sparkline>
              <xm:f>'Data-1'!N591:O591</xm:f>
              <xm:sqref>Q591</xm:sqref>
            </x14:sparkline>
            <x14:sparkline>
              <xm:f>'Data-1'!N592:O592</xm:f>
              <xm:sqref>Q592</xm:sqref>
            </x14:sparkline>
            <x14:sparkline>
              <xm:f>'Data-1'!N593:O593</xm:f>
              <xm:sqref>Q593</xm:sqref>
            </x14:sparkline>
            <x14:sparkline>
              <xm:f>'Data-1'!N594:O594</xm:f>
              <xm:sqref>Q594</xm:sqref>
            </x14:sparkline>
            <x14:sparkline>
              <xm:f>'Data-1'!N595:O595</xm:f>
              <xm:sqref>Q595</xm:sqref>
            </x14:sparkline>
            <x14:sparkline>
              <xm:f>'Data-1'!N596:O596</xm:f>
              <xm:sqref>Q596</xm:sqref>
            </x14:sparkline>
            <x14:sparkline>
              <xm:f>'Data-1'!N597:O597</xm:f>
              <xm:sqref>Q597</xm:sqref>
            </x14:sparkline>
            <x14:sparkline>
              <xm:f>'Data-1'!N598:O598</xm:f>
              <xm:sqref>Q598</xm:sqref>
            </x14:sparkline>
            <x14:sparkline>
              <xm:f>'Data-1'!N599:O599</xm:f>
              <xm:sqref>Q599</xm:sqref>
            </x14:sparkline>
            <x14:sparkline>
              <xm:f>'Data-1'!N600:O600</xm:f>
              <xm:sqref>Q600</xm:sqref>
            </x14:sparkline>
            <x14:sparkline>
              <xm:f>'Data-1'!N601:O601</xm:f>
              <xm:sqref>Q601</xm:sqref>
            </x14:sparkline>
            <x14:sparkline>
              <xm:f>'Data-1'!N602:O602</xm:f>
              <xm:sqref>Q602</xm:sqref>
            </x14:sparkline>
            <x14:sparkline>
              <xm:f>'Data-1'!N603:O603</xm:f>
              <xm:sqref>Q603</xm:sqref>
            </x14:sparkline>
            <x14:sparkline>
              <xm:f>'Data-1'!N604:O604</xm:f>
              <xm:sqref>Q604</xm:sqref>
            </x14:sparkline>
            <x14:sparkline>
              <xm:f>'Data-1'!N605:O605</xm:f>
              <xm:sqref>Q605</xm:sqref>
            </x14:sparkline>
            <x14:sparkline>
              <xm:f>'Data-1'!N606:O606</xm:f>
              <xm:sqref>Q606</xm:sqref>
            </x14:sparkline>
            <x14:sparkline>
              <xm:f>'Data-1'!N607:O607</xm:f>
              <xm:sqref>Q607</xm:sqref>
            </x14:sparkline>
            <x14:sparkline>
              <xm:f>'Data-1'!N608:O608</xm:f>
              <xm:sqref>Q608</xm:sqref>
            </x14:sparkline>
            <x14:sparkline>
              <xm:f>'Data-1'!N609:O609</xm:f>
              <xm:sqref>Q609</xm:sqref>
            </x14:sparkline>
            <x14:sparkline>
              <xm:f>'Data-1'!N610:O610</xm:f>
              <xm:sqref>Q610</xm:sqref>
            </x14:sparkline>
            <x14:sparkline>
              <xm:f>'Data-1'!N611:O611</xm:f>
              <xm:sqref>Q611</xm:sqref>
            </x14:sparkline>
            <x14:sparkline>
              <xm:f>'Data-1'!N612:O612</xm:f>
              <xm:sqref>Q612</xm:sqref>
            </x14:sparkline>
            <x14:sparkline>
              <xm:f>'Data-1'!N613:O613</xm:f>
              <xm:sqref>Q613</xm:sqref>
            </x14:sparkline>
            <x14:sparkline>
              <xm:f>'Data-1'!N614:O614</xm:f>
              <xm:sqref>Q614</xm:sqref>
            </x14:sparkline>
            <x14:sparkline>
              <xm:f>'Data-1'!N615:O615</xm:f>
              <xm:sqref>Q615</xm:sqref>
            </x14:sparkline>
            <x14:sparkline>
              <xm:f>'Data-1'!N616:O616</xm:f>
              <xm:sqref>Q616</xm:sqref>
            </x14:sparkline>
            <x14:sparkline>
              <xm:f>'Data-1'!N617:O617</xm:f>
              <xm:sqref>Q617</xm:sqref>
            </x14:sparkline>
            <x14:sparkline>
              <xm:f>'Data-1'!N618:O618</xm:f>
              <xm:sqref>Q618</xm:sqref>
            </x14:sparkline>
            <x14:sparkline>
              <xm:f>'Data-1'!N619:O619</xm:f>
              <xm:sqref>Q619</xm:sqref>
            </x14:sparkline>
            <x14:sparkline>
              <xm:f>'Data-1'!N620:O620</xm:f>
              <xm:sqref>Q620</xm:sqref>
            </x14:sparkline>
            <x14:sparkline>
              <xm:f>'Data-1'!N621:O621</xm:f>
              <xm:sqref>Q621</xm:sqref>
            </x14:sparkline>
            <x14:sparkline>
              <xm:f>'Data-1'!N622:O622</xm:f>
              <xm:sqref>Q622</xm:sqref>
            </x14:sparkline>
            <x14:sparkline>
              <xm:f>'Data-1'!N623:O623</xm:f>
              <xm:sqref>Q623</xm:sqref>
            </x14:sparkline>
            <x14:sparkline>
              <xm:f>'Data-1'!N624:O624</xm:f>
              <xm:sqref>Q624</xm:sqref>
            </x14:sparkline>
            <x14:sparkline>
              <xm:f>'Data-1'!N625:O625</xm:f>
              <xm:sqref>Q625</xm:sqref>
            </x14:sparkline>
            <x14:sparkline>
              <xm:f>'Data-1'!N626:O626</xm:f>
              <xm:sqref>Q626</xm:sqref>
            </x14:sparkline>
            <x14:sparkline>
              <xm:f>'Data-1'!N627:O627</xm:f>
              <xm:sqref>Q627</xm:sqref>
            </x14:sparkline>
            <x14:sparkline>
              <xm:f>'Data-1'!N628:O628</xm:f>
              <xm:sqref>Q628</xm:sqref>
            </x14:sparkline>
            <x14:sparkline>
              <xm:f>'Data-1'!N629:O629</xm:f>
              <xm:sqref>Q629</xm:sqref>
            </x14:sparkline>
            <x14:sparkline>
              <xm:f>'Data-1'!N630:O630</xm:f>
              <xm:sqref>Q630</xm:sqref>
            </x14:sparkline>
            <x14:sparkline>
              <xm:f>'Data-1'!N631:O631</xm:f>
              <xm:sqref>Q631</xm:sqref>
            </x14:sparkline>
            <x14:sparkline>
              <xm:f>'Data-1'!N632:O632</xm:f>
              <xm:sqref>Q632</xm:sqref>
            </x14:sparkline>
            <x14:sparkline>
              <xm:f>'Data-1'!N633:O633</xm:f>
              <xm:sqref>Q633</xm:sqref>
            </x14:sparkline>
            <x14:sparkline>
              <xm:f>'Data-1'!N634:O634</xm:f>
              <xm:sqref>Q634</xm:sqref>
            </x14:sparkline>
            <x14:sparkline>
              <xm:f>'Data-1'!N635:O635</xm:f>
              <xm:sqref>Q635</xm:sqref>
            </x14:sparkline>
            <x14:sparkline>
              <xm:f>'Data-1'!N636:O636</xm:f>
              <xm:sqref>Q636</xm:sqref>
            </x14:sparkline>
            <x14:sparkline>
              <xm:f>'Data-1'!N637:O637</xm:f>
              <xm:sqref>Q637</xm:sqref>
            </x14:sparkline>
            <x14:sparkline>
              <xm:f>'Data-1'!N638:O638</xm:f>
              <xm:sqref>Q638</xm:sqref>
            </x14:sparkline>
            <x14:sparkline>
              <xm:f>'Data-1'!N639:O639</xm:f>
              <xm:sqref>Q639</xm:sqref>
            </x14:sparkline>
            <x14:sparkline>
              <xm:f>'Data-1'!N640:O640</xm:f>
              <xm:sqref>Q640</xm:sqref>
            </x14:sparkline>
            <x14:sparkline>
              <xm:f>'Data-1'!N641:O641</xm:f>
              <xm:sqref>Q641</xm:sqref>
            </x14:sparkline>
            <x14:sparkline>
              <xm:f>'Data-1'!N642:O642</xm:f>
              <xm:sqref>Q642</xm:sqref>
            </x14:sparkline>
            <x14:sparkline>
              <xm:f>'Data-1'!N643:O643</xm:f>
              <xm:sqref>Q643</xm:sqref>
            </x14:sparkline>
            <x14:sparkline>
              <xm:f>'Data-1'!N644:O644</xm:f>
              <xm:sqref>Q644</xm:sqref>
            </x14:sparkline>
            <x14:sparkline>
              <xm:f>'Data-1'!N645:O645</xm:f>
              <xm:sqref>Q645</xm:sqref>
            </x14:sparkline>
            <x14:sparkline>
              <xm:f>'Data-1'!N646:O646</xm:f>
              <xm:sqref>Q646</xm:sqref>
            </x14:sparkline>
            <x14:sparkline>
              <xm:f>'Data-1'!N647:O647</xm:f>
              <xm:sqref>Q647</xm:sqref>
            </x14:sparkline>
            <x14:sparkline>
              <xm:f>'Data-1'!N648:O648</xm:f>
              <xm:sqref>Q648</xm:sqref>
            </x14:sparkline>
            <x14:sparkline>
              <xm:f>'Data-1'!N649:O649</xm:f>
              <xm:sqref>Q649</xm:sqref>
            </x14:sparkline>
            <x14:sparkline>
              <xm:f>'Data-1'!N650:O650</xm:f>
              <xm:sqref>Q650</xm:sqref>
            </x14:sparkline>
            <x14:sparkline>
              <xm:f>'Data-1'!N651:O651</xm:f>
              <xm:sqref>Q651</xm:sqref>
            </x14:sparkline>
            <x14:sparkline>
              <xm:f>'Data-1'!N652:O652</xm:f>
              <xm:sqref>Q652</xm:sqref>
            </x14:sparkline>
            <x14:sparkline>
              <xm:f>'Data-1'!N653:O653</xm:f>
              <xm:sqref>Q653</xm:sqref>
            </x14:sparkline>
            <x14:sparkline>
              <xm:f>'Data-1'!N654:O654</xm:f>
              <xm:sqref>Q654</xm:sqref>
            </x14:sparkline>
            <x14:sparkline>
              <xm:f>'Data-1'!N655:O655</xm:f>
              <xm:sqref>Q655</xm:sqref>
            </x14:sparkline>
            <x14:sparkline>
              <xm:f>'Data-1'!N656:O656</xm:f>
              <xm:sqref>Q656</xm:sqref>
            </x14:sparkline>
            <x14:sparkline>
              <xm:f>'Data-1'!N657:O657</xm:f>
              <xm:sqref>Q657</xm:sqref>
            </x14:sparkline>
            <x14:sparkline>
              <xm:f>'Data-1'!N658:O658</xm:f>
              <xm:sqref>Q658</xm:sqref>
            </x14:sparkline>
            <x14:sparkline>
              <xm:f>'Data-1'!N659:O659</xm:f>
              <xm:sqref>Q659</xm:sqref>
            </x14:sparkline>
            <x14:sparkline>
              <xm:f>'Data-1'!N660:O660</xm:f>
              <xm:sqref>Q660</xm:sqref>
            </x14:sparkline>
            <x14:sparkline>
              <xm:f>'Data-1'!N661:O661</xm:f>
              <xm:sqref>Q661</xm:sqref>
            </x14:sparkline>
            <x14:sparkline>
              <xm:f>'Data-1'!N662:O662</xm:f>
              <xm:sqref>Q662</xm:sqref>
            </x14:sparkline>
            <x14:sparkline>
              <xm:f>'Data-1'!N663:O663</xm:f>
              <xm:sqref>Q663</xm:sqref>
            </x14:sparkline>
            <x14:sparkline>
              <xm:f>'Data-1'!N664:O664</xm:f>
              <xm:sqref>Q664</xm:sqref>
            </x14:sparkline>
            <x14:sparkline>
              <xm:f>'Data-1'!N665:O665</xm:f>
              <xm:sqref>Q665</xm:sqref>
            </x14:sparkline>
            <x14:sparkline>
              <xm:f>'Data-1'!N666:O666</xm:f>
              <xm:sqref>Q666</xm:sqref>
            </x14:sparkline>
            <x14:sparkline>
              <xm:f>'Data-1'!N667:O667</xm:f>
              <xm:sqref>Q667</xm:sqref>
            </x14:sparkline>
            <x14:sparkline>
              <xm:f>'Data-1'!N668:O668</xm:f>
              <xm:sqref>Q668</xm:sqref>
            </x14:sparkline>
            <x14:sparkline>
              <xm:f>'Data-1'!N669:O669</xm:f>
              <xm:sqref>Q669</xm:sqref>
            </x14:sparkline>
            <x14:sparkline>
              <xm:f>'Data-1'!N670:O670</xm:f>
              <xm:sqref>Q670</xm:sqref>
            </x14:sparkline>
            <x14:sparkline>
              <xm:f>'Data-1'!N671:O671</xm:f>
              <xm:sqref>Q671</xm:sqref>
            </x14:sparkline>
            <x14:sparkline>
              <xm:f>'Data-1'!N672:O672</xm:f>
              <xm:sqref>Q672</xm:sqref>
            </x14:sparkline>
            <x14:sparkline>
              <xm:f>'Data-1'!N673:O673</xm:f>
              <xm:sqref>Q673</xm:sqref>
            </x14:sparkline>
            <x14:sparkline>
              <xm:f>'Data-1'!N674:O674</xm:f>
              <xm:sqref>Q674</xm:sqref>
            </x14:sparkline>
            <x14:sparkline>
              <xm:f>'Data-1'!N675:O675</xm:f>
              <xm:sqref>Q675</xm:sqref>
            </x14:sparkline>
            <x14:sparkline>
              <xm:f>'Data-1'!N676:O676</xm:f>
              <xm:sqref>Q676</xm:sqref>
            </x14:sparkline>
            <x14:sparkline>
              <xm:f>'Data-1'!N677:O677</xm:f>
              <xm:sqref>Q677</xm:sqref>
            </x14:sparkline>
            <x14:sparkline>
              <xm:f>'Data-1'!N678:O678</xm:f>
              <xm:sqref>Q678</xm:sqref>
            </x14:sparkline>
            <x14:sparkline>
              <xm:f>'Data-1'!N679:O679</xm:f>
              <xm:sqref>Q679</xm:sqref>
            </x14:sparkline>
            <x14:sparkline>
              <xm:f>'Data-1'!N680:O680</xm:f>
              <xm:sqref>Q680</xm:sqref>
            </x14:sparkline>
            <x14:sparkline>
              <xm:f>'Data-1'!N681:O681</xm:f>
              <xm:sqref>Q681</xm:sqref>
            </x14:sparkline>
            <x14:sparkline>
              <xm:f>'Data-1'!N682:O682</xm:f>
              <xm:sqref>Q682</xm:sqref>
            </x14:sparkline>
            <x14:sparkline>
              <xm:f>'Data-1'!N683:O683</xm:f>
              <xm:sqref>Q683</xm:sqref>
            </x14:sparkline>
            <x14:sparkline>
              <xm:f>'Data-1'!N684:O684</xm:f>
              <xm:sqref>Q684</xm:sqref>
            </x14:sparkline>
            <x14:sparkline>
              <xm:f>'Data-1'!N685:O685</xm:f>
              <xm:sqref>Q685</xm:sqref>
            </x14:sparkline>
            <x14:sparkline>
              <xm:f>'Data-1'!N686:O686</xm:f>
              <xm:sqref>Q686</xm:sqref>
            </x14:sparkline>
            <x14:sparkline>
              <xm:f>'Data-1'!N687:O687</xm:f>
              <xm:sqref>Q687</xm:sqref>
            </x14:sparkline>
            <x14:sparkline>
              <xm:f>'Data-1'!N688:O688</xm:f>
              <xm:sqref>Q688</xm:sqref>
            </x14:sparkline>
            <x14:sparkline>
              <xm:f>'Data-1'!N689:O689</xm:f>
              <xm:sqref>Q689</xm:sqref>
            </x14:sparkline>
            <x14:sparkline>
              <xm:f>'Data-1'!N690:O690</xm:f>
              <xm:sqref>Q690</xm:sqref>
            </x14:sparkline>
            <x14:sparkline>
              <xm:f>'Data-1'!N691:O691</xm:f>
              <xm:sqref>Q691</xm:sqref>
            </x14:sparkline>
            <x14:sparkline>
              <xm:f>'Data-1'!N692:O692</xm:f>
              <xm:sqref>Q692</xm:sqref>
            </x14:sparkline>
            <x14:sparkline>
              <xm:f>'Data-1'!N693:O693</xm:f>
              <xm:sqref>Q693</xm:sqref>
            </x14:sparkline>
            <x14:sparkline>
              <xm:f>'Data-1'!N694:O694</xm:f>
              <xm:sqref>Q694</xm:sqref>
            </x14:sparkline>
            <x14:sparkline>
              <xm:f>'Data-1'!N695:O695</xm:f>
              <xm:sqref>Q695</xm:sqref>
            </x14:sparkline>
            <x14:sparkline>
              <xm:f>'Data-1'!N696:O696</xm:f>
              <xm:sqref>Q696</xm:sqref>
            </x14:sparkline>
            <x14:sparkline>
              <xm:f>'Data-1'!N697:O697</xm:f>
              <xm:sqref>Q697</xm:sqref>
            </x14:sparkline>
            <x14:sparkline>
              <xm:f>'Data-1'!N698:O698</xm:f>
              <xm:sqref>Q698</xm:sqref>
            </x14:sparkline>
            <x14:sparkline>
              <xm:f>'Data-1'!N699:O699</xm:f>
              <xm:sqref>Q699</xm:sqref>
            </x14:sparkline>
            <x14:sparkline>
              <xm:f>'Data-1'!N700:O700</xm:f>
              <xm:sqref>Q700</xm:sqref>
            </x14:sparkline>
            <x14:sparkline>
              <xm:f>'Data-1'!N701:O701</xm:f>
              <xm:sqref>Q701</xm:sqref>
            </x14:sparkline>
            <x14:sparkline>
              <xm:f>'Data-1'!N702:O702</xm:f>
              <xm:sqref>Q702</xm:sqref>
            </x14:sparkline>
            <x14:sparkline>
              <xm:f>'Data-1'!N703:O703</xm:f>
              <xm:sqref>Q703</xm:sqref>
            </x14:sparkline>
            <x14:sparkline>
              <xm:f>'Data-1'!N704:O704</xm:f>
              <xm:sqref>Q704</xm:sqref>
            </x14:sparkline>
            <x14:sparkline>
              <xm:f>'Data-1'!N705:O705</xm:f>
              <xm:sqref>Q705</xm:sqref>
            </x14:sparkline>
            <x14:sparkline>
              <xm:f>'Data-1'!N706:O706</xm:f>
              <xm:sqref>Q706</xm:sqref>
            </x14:sparkline>
            <x14:sparkline>
              <xm:f>'Data-1'!N707:O707</xm:f>
              <xm:sqref>Q707</xm:sqref>
            </x14:sparkline>
            <x14:sparkline>
              <xm:f>'Data-1'!N708:O708</xm:f>
              <xm:sqref>Q708</xm:sqref>
            </x14:sparkline>
            <x14:sparkline>
              <xm:f>'Data-1'!N709:O709</xm:f>
              <xm:sqref>Q709</xm:sqref>
            </x14:sparkline>
            <x14:sparkline>
              <xm:f>'Data-1'!N710:O710</xm:f>
              <xm:sqref>Q710</xm:sqref>
            </x14:sparkline>
            <x14:sparkline>
              <xm:f>'Data-1'!N711:O711</xm:f>
              <xm:sqref>Q711</xm:sqref>
            </x14:sparkline>
            <x14:sparkline>
              <xm:f>'Data-1'!N712:O712</xm:f>
              <xm:sqref>Q712</xm:sqref>
            </x14:sparkline>
            <x14:sparkline>
              <xm:f>'Data-1'!N713:O713</xm:f>
              <xm:sqref>Q713</xm:sqref>
            </x14:sparkline>
            <x14:sparkline>
              <xm:f>'Data-1'!N714:O714</xm:f>
              <xm:sqref>Q714</xm:sqref>
            </x14:sparkline>
            <x14:sparkline>
              <xm:f>'Data-1'!N715:O715</xm:f>
              <xm:sqref>Q715</xm:sqref>
            </x14:sparkline>
            <x14:sparkline>
              <xm:f>'Data-1'!N716:O716</xm:f>
              <xm:sqref>Q716</xm:sqref>
            </x14:sparkline>
            <x14:sparkline>
              <xm:f>'Data-1'!N717:O717</xm:f>
              <xm:sqref>Q717</xm:sqref>
            </x14:sparkline>
            <x14:sparkline>
              <xm:f>'Data-1'!N718:O718</xm:f>
              <xm:sqref>Q718</xm:sqref>
            </x14:sparkline>
            <x14:sparkline>
              <xm:f>'Data-1'!N719:O719</xm:f>
              <xm:sqref>Q719</xm:sqref>
            </x14:sparkline>
            <x14:sparkline>
              <xm:f>'Data-1'!N720:O720</xm:f>
              <xm:sqref>Q720</xm:sqref>
            </x14:sparkline>
            <x14:sparkline>
              <xm:f>'Data-1'!N721:O721</xm:f>
              <xm:sqref>Q721</xm:sqref>
            </x14:sparkline>
            <x14:sparkline>
              <xm:f>'Data-1'!N722:O722</xm:f>
              <xm:sqref>Q722</xm:sqref>
            </x14:sparkline>
            <x14:sparkline>
              <xm:f>'Data-1'!N723:O723</xm:f>
              <xm:sqref>Q723</xm:sqref>
            </x14:sparkline>
            <x14:sparkline>
              <xm:f>'Data-1'!N724:O724</xm:f>
              <xm:sqref>Q724</xm:sqref>
            </x14:sparkline>
            <x14:sparkline>
              <xm:f>'Data-1'!N725:O725</xm:f>
              <xm:sqref>Q725</xm:sqref>
            </x14:sparkline>
            <x14:sparkline>
              <xm:f>'Data-1'!N726:O726</xm:f>
              <xm:sqref>Q726</xm:sqref>
            </x14:sparkline>
            <x14:sparkline>
              <xm:f>'Data-1'!N727:O727</xm:f>
              <xm:sqref>Q727</xm:sqref>
            </x14:sparkline>
            <x14:sparkline>
              <xm:f>'Data-1'!N728:O728</xm:f>
              <xm:sqref>Q728</xm:sqref>
            </x14:sparkline>
            <x14:sparkline>
              <xm:f>'Data-1'!N729:O729</xm:f>
              <xm:sqref>Q729</xm:sqref>
            </x14:sparkline>
            <x14:sparkline>
              <xm:f>'Data-1'!N730:O730</xm:f>
              <xm:sqref>Q730</xm:sqref>
            </x14:sparkline>
            <x14:sparkline>
              <xm:f>'Data-1'!N731:O731</xm:f>
              <xm:sqref>Q731</xm:sqref>
            </x14:sparkline>
            <x14:sparkline>
              <xm:f>'Data-1'!N732:O732</xm:f>
              <xm:sqref>Q732</xm:sqref>
            </x14:sparkline>
            <x14:sparkline>
              <xm:f>'Data-1'!N733:O733</xm:f>
              <xm:sqref>Q733</xm:sqref>
            </x14:sparkline>
            <x14:sparkline>
              <xm:f>'Data-1'!N734:O734</xm:f>
              <xm:sqref>Q734</xm:sqref>
            </x14:sparkline>
            <x14:sparkline>
              <xm:f>'Data-1'!N735:O735</xm:f>
              <xm:sqref>Q735</xm:sqref>
            </x14:sparkline>
            <x14:sparkline>
              <xm:f>'Data-1'!N736:O736</xm:f>
              <xm:sqref>Q736</xm:sqref>
            </x14:sparkline>
            <x14:sparkline>
              <xm:f>'Data-1'!N737:O737</xm:f>
              <xm:sqref>Q737</xm:sqref>
            </x14:sparkline>
            <x14:sparkline>
              <xm:f>'Data-1'!N738:O738</xm:f>
              <xm:sqref>Q738</xm:sqref>
            </x14:sparkline>
            <x14:sparkline>
              <xm:f>'Data-1'!N739:O739</xm:f>
              <xm:sqref>Q739</xm:sqref>
            </x14:sparkline>
            <x14:sparkline>
              <xm:f>'Data-1'!N740:O740</xm:f>
              <xm:sqref>Q740</xm:sqref>
            </x14:sparkline>
            <x14:sparkline>
              <xm:f>'Data-1'!N741:O741</xm:f>
              <xm:sqref>Q741</xm:sqref>
            </x14:sparkline>
            <x14:sparkline>
              <xm:f>'Data-1'!N742:O742</xm:f>
              <xm:sqref>Q742</xm:sqref>
            </x14:sparkline>
            <x14:sparkline>
              <xm:f>'Data-1'!N743:O743</xm:f>
              <xm:sqref>Q743</xm:sqref>
            </x14:sparkline>
            <x14:sparkline>
              <xm:f>'Data-1'!N744:O744</xm:f>
              <xm:sqref>Q744</xm:sqref>
            </x14:sparkline>
            <x14:sparkline>
              <xm:f>'Data-1'!N745:O745</xm:f>
              <xm:sqref>Q745</xm:sqref>
            </x14:sparkline>
            <x14:sparkline>
              <xm:f>'Data-1'!N746:O746</xm:f>
              <xm:sqref>Q746</xm:sqref>
            </x14:sparkline>
            <x14:sparkline>
              <xm:f>'Data-1'!N747:O747</xm:f>
              <xm:sqref>Q747</xm:sqref>
            </x14:sparkline>
            <x14:sparkline>
              <xm:f>'Data-1'!N748:O748</xm:f>
              <xm:sqref>Q748</xm:sqref>
            </x14:sparkline>
            <x14:sparkline>
              <xm:f>'Data-1'!N749:O749</xm:f>
              <xm:sqref>Q749</xm:sqref>
            </x14:sparkline>
            <x14:sparkline>
              <xm:f>'Data-1'!N750:O750</xm:f>
              <xm:sqref>Q750</xm:sqref>
            </x14:sparkline>
            <x14:sparkline>
              <xm:f>'Data-1'!N751:O751</xm:f>
              <xm:sqref>Q751</xm:sqref>
            </x14:sparkline>
            <x14:sparkline>
              <xm:f>'Data-1'!N752:O752</xm:f>
              <xm:sqref>Q752</xm:sqref>
            </x14:sparkline>
            <x14:sparkline>
              <xm:f>'Data-1'!N753:O753</xm:f>
              <xm:sqref>Q753</xm:sqref>
            </x14:sparkline>
            <x14:sparkline>
              <xm:f>'Data-1'!N754:O754</xm:f>
              <xm:sqref>Q754</xm:sqref>
            </x14:sparkline>
            <x14:sparkline>
              <xm:f>'Data-1'!N755:O755</xm:f>
              <xm:sqref>Q755</xm:sqref>
            </x14:sparkline>
            <x14:sparkline>
              <xm:f>'Data-1'!N756:O756</xm:f>
              <xm:sqref>Q756</xm:sqref>
            </x14:sparkline>
            <x14:sparkline>
              <xm:f>'Data-1'!N757:O757</xm:f>
              <xm:sqref>Q757</xm:sqref>
            </x14:sparkline>
            <x14:sparkline>
              <xm:f>'Data-1'!N758:O758</xm:f>
              <xm:sqref>Q758</xm:sqref>
            </x14:sparkline>
            <x14:sparkline>
              <xm:f>'Data-1'!N759:O759</xm:f>
              <xm:sqref>Q759</xm:sqref>
            </x14:sparkline>
            <x14:sparkline>
              <xm:f>'Data-1'!N760:O760</xm:f>
              <xm:sqref>Q760</xm:sqref>
            </x14:sparkline>
            <x14:sparkline>
              <xm:f>'Data-1'!N761:O761</xm:f>
              <xm:sqref>Q761</xm:sqref>
            </x14:sparkline>
            <x14:sparkline>
              <xm:f>'Data-1'!N762:O762</xm:f>
              <xm:sqref>Q762</xm:sqref>
            </x14:sparkline>
            <x14:sparkline>
              <xm:f>'Data-1'!N763:O763</xm:f>
              <xm:sqref>Q763</xm:sqref>
            </x14:sparkline>
            <x14:sparkline>
              <xm:f>'Data-1'!N764:O764</xm:f>
              <xm:sqref>Q764</xm:sqref>
            </x14:sparkline>
            <x14:sparkline>
              <xm:f>'Data-1'!N765:O765</xm:f>
              <xm:sqref>Q765</xm:sqref>
            </x14:sparkline>
            <x14:sparkline>
              <xm:f>'Data-1'!N766:O766</xm:f>
              <xm:sqref>Q766</xm:sqref>
            </x14:sparkline>
            <x14:sparkline>
              <xm:f>'Data-1'!N767:O767</xm:f>
              <xm:sqref>Q767</xm:sqref>
            </x14:sparkline>
            <x14:sparkline>
              <xm:f>'Data-1'!N768:O768</xm:f>
              <xm:sqref>Q768</xm:sqref>
            </x14:sparkline>
            <x14:sparkline>
              <xm:f>'Data-1'!N769:O769</xm:f>
              <xm:sqref>Q769</xm:sqref>
            </x14:sparkline>
            <x14:sparkline>
              <xm:f>'Data-1'!N770:O770</xm:f>
              <xm:sqref>Q770</xm:sqref>
            </x14:sparkline>
            <x14:sparkline>
              <xm:f>'Data-1'!N771:O771</xm:f>
              <xm:sqref>Q771</xm:sqref>
            </x14:sparkline>
            <x14:sparkline>
              <xm:f>'Data-1'!N772:O772</xm:f>
              <xm:sqref>Q772</xm:sqref>
            </x14:sparkline>
            <x14:sparkline>
              <xm:f>'Data-1'!N773:O773</xm:f>
              <xm:sqref>Q773</xm:sqref>
            </x14:sparkline>
            <x14:sparkline>
              <xm:f>'Data-1'!N774:O774</xm:f>
              <xm:sqref>Q774</xm:sqref>
            </x14:sparkline>
            <x14:sparkline>
              <xm:f>'Data-1'!N775:O775</xm:f>
              <xm:sqref>Q775</xm:sqref>
            </x14:sparkline>
            <x14:sparkline>
              <xm:f>'Data-1'!N776:O776</xm:f>
              <xm:sqref>Q776</xm:sqref>
            </x14:sparkline>
            <x14:sparkline>
              <xm:f>'Data-1'!N777:O777</xm:f>
              <xm:sqref>Q777</xm:sqref>
            </x14:sparkline>
            <x14:sparkline>
              <xm:f>'Data-1'!N778:O778</xm:f>
              <xm:sqref>Q778</xm:sqref>
            </x14:sparkline>
            <x14:sparkline>
              <xm:f>'Data-1'!N779:O779</xm:f>
              <xm:sqref>Q779</xm:sqref>
            </x14:sparkline>
            <x14:sparkline>
              <xm:f>'Data-1'!N780:O780</xm:f>
              <xm:sqref>Q780</xm:sqref>
            </x14:sparkline>
            <x14:sparkline>
              <xm:f>'Data-1'!N781:O781</xm:f>
              <xm:sqref>Q781</xm:sqref>
            </x14:sparkline>
            <x14:sparkline>
              <xm:f>'Data-1'!N782:O782</xm:f>
              <xm:sqref>Q782</xm:sqref>
            </x14:sparkline>
            <x14:sparkline>
              <xm:f>'Data-1'!N783:O783</xm:f>
              <xm:sqref>Q783</xm:sqref>
            </x14:sparkline>
            <x14:sparkline>
              <xm:f>'Data-1'!N784:O784</xm:f>
              <xm:sqref>Q784</xm:sqref>
            </x14:sparkline>
            <x14:sparkline>
              <xm:f>'Data-1'!N785:O785</xm:f>
              <xm:sqref>Q785</xm:sqref>
            </x14:sparkline>
            <x14:sparkline>
              <xm:f>'Data-1'!N786:O786</xm:f>
              <xm:sqref>Q786</xm:sqref>
            </x14:sparkline>
            <x14:sparkline>
              <xm:f>'Data-1'!N787:O787</xm:f>
              <xm:sqref>Q787</xm:sqref>
            </x14:sparkline>
            <x14:sparkline>
              <xm:f>'Data-1'!N788:O788</xm:f>
              <xm:sqref>Q788</xm:sqref>
            </x14:sparkline>
            <x14:sparkline>
              <xm:f>'Data-1'!N789:O789</xm:f>
              <xm:sqref>Q789</xm:sqref>
            </x14:sparkline>
            <x14:sparkline>
              <xm:f>'Data-1'!N790:O790</xm:f>
              <xm:sqref>Q790</xm:sqref>
            </x14:sparkline>
            <x14:sparkline>
              <xm:f>'Data-1'!N791:O791</xm:f>
              <xm:sqref>Q791</xm:sqref>
            </x14:sparkline>
            <x14:sparkline>
              <xm:f>'Data-1'!N792:O792</xm:f>
              <xm:sqref>Q792</xm:sqref>
            </x14:sparkline>
            <x14:sparkline>
              <xm:f>'Data-1'!N793:O793</xm:f>
              <xm:sqref>Q793</xm:sqref>
            </x14:sparkline>
            <x14:sparkline>
              <xm:f>'Data-1'!N794:O794</xm:f>
              <xm:sqref>Q794</xm:sqref>
            </x14:sparkline>
            <x14:sparkline>
              <xm:f>'Data-1'!N795:O795</xm:f>
              <xm:sqref>Q795</xm:sqref>
            </x14:sparkline>
            <x14:sparkline>
              <xm:f>'Data-1'!N796:O796</xm:f>
              <xm:sqref>Q796</xm:sqref>
            </x14:sparkline>
            <x14:sparkline>
              <xm:f>'Data-1'!N797:O797</xm:f>
              <xm:sqref>Q797</xm:sqref>
            </x14:sparkline>
            <x14:sparkline>
              <xm:f>'Data-1'!N798:O798</xm:f>
              <xm:sqref>Q798</xm:sqref>
            </x14:sparkline>
            <x14:sparkline>
              <xm:f>'Data-1'!N799:O799</xm:f>
              <xm:sqref>Q799</xm:sqref>
            </x14:sparkline>
            <x14:sparkline>
              <xm:f>'Data-1'!N800:O800</xm:f>
              <xm:sqref>Q800</xm:sqref>
            </x14:sparkline>
            <x14:sparkline>
              <xm:f>'Data-1'!N801:O801</xm:f>
              <xm:sqref>Q801</xm:sqref>
            </x14:sparkline>
            <x14:sparkline>
              <xm:f>'Data-1'!N802:O802</xm:f>
              <xm:sqref>Q802</xm:sqref>
            </x14:sparkline>
            <x14:sparkline>
              <xm:f>'Data-1'!N803:O803</xm:f>
              <xm:sqref>Q803</xm:sqref>
            </x14:sparkline>
            <x14:sparkline>
              <xm:f>'Data-1'!N804:O804</xm:f>
              <xm:sqref>Q804</xm:sqref>
            </x14:sparkline>
            <x14:sparkline>
              <xm:f>'Data-1'!N805:O805</xm:f>
              <xm:sqref>Q805</xm:sqref>
            </x14:sparkline>
            <x14:sparkline>
              <xm:f>'Data-1'!N806:O806</xm:f>
              <xm:sqref>Q806</xm:sqref>
            </x14:sparkline>
            <x14:sparkline>
              <xm:f>'Data-1'!N807:O807</xm:f>
              <xm:sqref>Q807</xm:sqref>
            </x14:sparkline>
            <x14:sparkline>
              <xm:f>'Data-1'!N808:O808</xm:f>
              <xm:sqref>Q808</xm:sqref>
            </x14:sparkline>
            <x14:sparkline>
              <xm:f>'Data-1'!N809:O809</xm:f>
              <xm:sqref>Q809</xm:sqref>
            </x14:sparkline>
            <x14:sparkline>
              <xm:f>'Data-1'!N810:O810</xm:f>
              <xm:sqref>Q810</xm:sqref>
            </x14:sparkline>
            <x14:sparkline>
              <xm:f>'Data-1'!N811:O811</xm:f>
              <xm:sqref>Q811</xm:sqref>
            </x14:sparkline>
            <x14:sparkline>
              <xm:f>'Data-1'!N812:O812</xm:f>
              <xm:sqref>Q812</xm:sqref>
            </x14:sparkline>
            <x14:sparkline>
              <xm:f>'Data-1'!N813:O813</xm:f>
              <xm:sqref>Q813</xm:sqref>
            </x14:sparkline>
            <x14:sparkline>
              <xm:f>'Data-1'!N814:O814</xm:f>
              <xm:sqref>Q814</xm:sqref>
            </x14:sparkline>
            <x14:sparkline>
              <xm:f>'Data-1'!N815:O815</xm:f>
              <xm:sqref>Q815</xm:sqref>
            </x14:sparkline>
            <x14:sparkline>
              <xm:f>'Data-1'!N816:O816</xm:f>
              <xm:sqref>Q816</xm:sqref>
            </x14:sparkline>
            <x14:sparkline>
              <xm:f>'Data-1'!N817:O817</xm:f>
              <xm:sqref>Q817</xm:sqref>
            </x14:sparkline>
            <x14:sparkline>
              <xm:f>'Data-1'!N818:O818</xm:f>
              <xm:sqref>Q818</xm:sqref>
            </x14:sparkline>
            <x14:sparkline>
              <xm:f>'Data-1'!N819:O819</xm:f>
              <xm:sqref>Q819</xm:sqref>
            </x14:sparkline>
            <x14:sparkline>
              <xm:f>'Data-1'!N820:O820</xm:f>
              <xm:sqref>Q820</xm:sqref>
            </x14:sparkline>
            <x14:sparkline>
              <xm:f>'Data-1'!N821:O821</xm:f>
              <xm:sqref>Q821</xm:sqref>
            </x14:sparkline>
            <x14:sparkline>
              <xm:f>'Data-1'!N822:O822</xm:f>
              <xm:sqref>Q822</xm:sqref>
            </x14:sparkline>
            <x14:sparkline>
              <xm:f>'Data-1'!N823:O823</xm:f>
              <xm:sqref>Q823</xm:sqref>
            </x14:sparkline>
            <x14:sparkline>
              <xm:f>'Data-1'!N824:O824</xm:f>
              <xm:sqref>Q824</xm:sqref>
            </x14:sparkline>
            <x14:sparkline>
              <xm:f>'Data-1'!N825:O825</xm:f>
              <xm:sqref>Q825</xm:sqref>
            </x14:sparkline>
            <x14:sparkline>
              <xm:f>'Data-1'!N826:O826</xm:f>
              <xm:sqref>Q826</xm:sqref>
            </x14:sparkline>
            <x14:sparkline>
              <xm:f>'Data-1'!N827:O827</xm:f>
              <xm:sqref>Q827</xm:sqref>
            </x14:sparkline>
            <x14:sparkline>
              <xm:f>'Data-1'!N828:O828</xm:f>
              <xm:sqref>Q828</xm:sqref>
            </x14:sparkline>
            <x14:sparkline>
              <xm:f>'Data-1'!N829:O829</xm:f>
              <xm:sqref>Q829</xm:sqref>
            </x14:sparkline>
            <x14:sparkline>
              <xm:f>'Data-1'!N830:O830</xm:f>
              <xm:sqref>Q830</xm:sqref>
            </x14:sparkline>
            <x14:sparkline>
              <xm:f>'Data-1'!N831:O831</xm:f>
              <xm:sqref>Q831</xm:sqref>
            </x14:sparkline>
            <x14:sparkline>
              <xm:f>'Data-1'!N832:O832</xm:f>
              <xm:sqref>Q832</xm:sqref>
            </x14:sparkline>
            <x14:sparkline>
              <xm:f>'Data-1'!N833:O833</xm:f>
              <xm:sqref>Q833</xm:sqref>
            </x14:sparkline>
            <x14:sparkline>
              <xm:f>'Data-1'!N834:O834</xm:f>
              <xm:sqref>Q834</xm:sqref>
            </x14:sparkline>
            <x14:sparkline>
              <xm:f>'Data-1'!N835:O835</xm:f>
              <xm:sqref>Q835</xm:sqref>
            </x14:sparkline>
            <x14:sparkline>
              <xm:f>'Data-1'!N836:O836</xm:f>
              <xm:sqref>Q836</xm:sqref>
            </x14:sparkline>
            <x14:sparkline>
              <xm:f>'Data-1'!N837:O837</xm:f>
              <xm:sqref>Q837</xm:sqref>
            </x14:sparkline>
            <x14:sparkline>
              <xm:f>'Data-1'!N838:O838</xm:f>
              <xm:sqref>Q838</xm:sqref>
            </x14:sparkline>
            <x14:sparkline>
              <xm:f>'Data-1'!N839:O839</xm:f>
              <xm:sqref>Q839</xm:sqref>
            </x14:sparkline>
            <x14:sparkline>
              <xm:f>'Data-1'!N840:O840</xm:f>
              <xm:sqref>Q840</xm:sqref>
            </x14:sparkline>
            <x14:sparkline>
              <xm:f>'Data-1'!N841:O841</xm:f>
              <xm:sqref>Q841</xm:sqref>
            </x14:sparkline>
            <x14:sparkline>
              <xm:f>'Data-1'!N842:O842</xm:f>
              <xm:sqref>Q842</xm:sqref>
            </x14:sparkline>
            <x14:sparkline>
              <xm:f>'Data-1'!N843:O843</xm:f>
              <xm:sqref>Q843</xm:sqref>
            </x14:sparkline>
            <x14:sparkline>
              <xm:f>'Data-1'!N844:O844</xm:f>
              <xm:sqref>Q844</xm:sqref>
            </x14:sparkline>
            <x14:sparkline>
              <xm:f>'Data-1'!N845:O845</xm:f>
              <xm:sqref>Q845</xm:sqref>
            </x14:sparkline>
            <x14:sparkline>
              <xm:f>'Data-1'!N846:O846</xm:f>
              <xm:sqref>Q846</xm:sqref>
            </x14:sparkline>
            <x14:sparkline>
              <xm:f>'Data-1'!N847:O847</xm:f>
              <xm:sqref>Q847</xm:sqref>
            </x14:sparkline>
            <x14:sparkline>
              <xm:f>'Data-1'!N848:O848</xm:f>
              <xm:sqref>Q848</xm:sqref>
            </x14:sparkline>
            <x14:sparkline>
              <xm:f>'Data-1'!N849:O849</xm:f>
              <xm:sqref>Q849</xm:sqref>
            </x14:sparkline>
            <x14:sparkline>
              <xm:f>'Data-1'!N850:O850</xm:f>
              <xm:sqref>Q850</xm:sqref>
            </x14:sparkline>
            <x14:sparkline>
              <xm:f>'Data-1'!N851:O851</xm:f>
              <xm:sqref>Q851</xm:sqref>
            </x14:sparkline>
            <x14:sparkline>
              <xm:f>'Data-1'!N852:O852</xm:f>
              <xm:sqref>Q852</xm:sqref>
            </x14:sparkline>
            <x14:sparkline>
              <xm:f>'Data-1'!N853:O853</xm:f>
              <xm:sqref>Q853</xm:sqref>
            </x14:sparkline>
            <x14:sparkline>
              <xm:f>'Data-1'!N854:O854</xm:f>
              <xm:sqref>Q854</xm:sqref>
            </x14:sparkline>
            <x14:sparkline>
              <xm:f>'Data-1'!N855:O855</xm:f>
              <xm:sqref>Q855</xm:sqref>
            </x14:sparkline>
            <x14:sparkline>
              <xm:f>'Data-1'!N856:O856</xm:f>
              <xm:sqref>Q856</xm:sqref>
            </x14:sparkline>
            <x14:sparkline>
              <xm:f>'Data-1'!N857:O857</xm:f>
              <xm:sqref>Q857</xm:sqref>
            </x14:sparkline>
            <x14:sparkline>
              <xm:f>'Data-1'!N858:O858</xm:f>
              <xm:sqref>Q858</xm:sqref>
            </x14:sparkline>
            <x14:sparkline>
              <xm:f>'Data-1'!N859:O859</xm:f>
              <xm:sqref>Q859</xm:sqref>
            </x14:sparkline>
            <x14:sparkline>
              <xm:f>'Data-1'!N860:O860</xm:f>
              <xm:sqref>Q860</xm:sqref>
            </x14:sparkline>
            <x14:sparkline>
              <xm:f>'Data-1'!N861:O861</xm:f>
              <xm:sqref>Q861</xm:sqref>
            </x14:sparkline>
            <x14:sparkline>
              <xm:f>'Data-1'!N862:O862</xm:f>
              <xm:sqref>Q862</xm:sqref>
            </x14:sparkline>
            <x14:sparkline>
              <xm:f>'Data-1'!N863:O863</xm:f>
              <xm:sqref>Q863</xm:sqref>
            </x14:sparkline>
            <x14:sparkline>
              <xm:f>'Data-1'!N864:O864</xm:f>
              <xm:sqref>Q864</xm:sqref>
            </x14:sparkline>
            <x14:sparkline>
              <xm:f>'Data-1'!N865:O865</xm:f>
              <xm:sqref>Q865</xm:sqref>
            </x14:sparkline>
            <x14:sparkline>
              <xm:f>'Data-1'!N866:O866</xm:f>
              <xm:sqref>Q866</xm:sqref>
            </x14:sparkline>
            <x14:sparkline>
              <xm:f>'Data-1'!N867:O867</xm:f>
              <xm:sqref>Q867</xm:sqref>
            </x14:sparkline>
            <x14:sparkline>
              <xm:f>'Data-1'!N868:O868</xm:f>
              <xm:sqref>Q868</xm:sqref>
            </x14:sparkline>
            <x14:sparkline>
              <xm:f>'Data-1'!N869:O869</xm:f>
              <xm:sqref>Q869</xm:sqref>
            </x14:sparkline>
            <x14:sparkline>
              <xm:f>'Data-1'!N870:O870</xm:f>
              <xm:sqref>Q870</xm:sqref>
            </x14:sparkline>
            <x14:sparkline>
              <xm:f>'Data-1'!N871:O871</xm:f>
              <xm:sqref>Q871</xm:sqref>
            </x14:sparkline>
            <x14:sparkline>
              <xm:f>'Data-1'!N872:O872</xm:f>
              <xm:sqref>Q872</xm:sqref>
            </x14:sparkline>
            <x14:sparkline>
              <xm:f>'Data-1'!N873:O873</xm:f>
              <xm:sqref>Q873</xm:sqref>
            </x14:sparkline>
            <x14:sparkline>
              <xm:f>'Data-1'!N874:O874</xm:f>
              <xm:sqref>Q874</xm:sqref>
            </x14:sparkline>
            <x14:sparkline>
              <xm:f>'Data-1'!N875:O875</xm:f>
              <xm:sqref>Q875</xm:sqref>
            </x14:sparkline>
            <x14:sparkline>
              <xm:f>'Data-1'!N876:O876</xm:f>
              <xm:sqref>Q876</xm:sqref>
            </x14:sparkline>
            <x14:sparkline>
              <xm:f>'Data-1'!N877:O877</xm:f>
              <xm:sqref>Q877</xm:sqref>
            </x14:sparkline>
            <x14:sparkline>
              <xm:f>'Data-1'!N878:O878</xm:f>
              <xm:sqref>Q878</xm:sqref>
            </x14:sparkline>
            <x14:sparkline>
              <xm:f>'Data-1'!N879:O879</xm:f>
              <xm:sqref>Q879</xm:sqref>
            </x14:sparkline>
            <x14:sparkline>
              <xm:f>'Data-1'!N880:O880</xm:f>
              <xm:sqref>Q880</xm:sqref>
            </x14:sparkline>
            <x14:sparkline>
              <xm:f>'Data-1'!N881:O881</xm:f>
              <xm:sqref>Q881</xm:sqref>
            </x14:sparkline>
            <x14:sparkline>
              <xm:f>'Data-1'!N882:O882</xm:f>
              <xm:sqref>Q882</xm:sqref>
            </x14:sparkline>
            <x14:sparkline>
              <xm:f>'Data-1'!N883:O883</xm:f>
              <xm:sqref>Q883</xm:sqref>
            </x14:sparkline>
            <x14:sparkline>
              <xm:f>'Data-1'!N884:O884</xm:f>
              <xm:sqref>Q884</xm:sqref>
            </x14:sparkline>
            <x14:sparkline>
              <xm:f>'Data-1'!N885:O885</xm:f>
              <xm:sqref>Q885</xm:sqref>
            </x14:sparkline>
            <x14:sparkline>
              <xm:f>'Data-1'!N886:O886</xm:f>
              <xm:sqref>Q886</xm:sqref>
            </x14:sparkline>
            <x14:sparkline>
              <xm:f>'Data-1'!N887:O887</xm:f>
              <xm:sqref>Q887</xm:sqref>
            </x14:sparkline>
            <x14:sparkline>
              <xm:f>'Data-1'!N888:O888</xm:f>
              <xm:sqref>Q888</xm:sqref>
            </x14:sparkline>
            <x14:sparkline>
              <xm:f>'Data-1'!N889:O889</xm:f>
              <xm:sqref>Q889</xm:sqref>
            </x14:sparkline>
            <x14:sparkline>
              <xm:f>'Data-1'!N890:O890</xm:f>
              <xm:sqref>Q890</xm:sqref>
            </x14:sparkline>
            <x14:sparkline>
              <xm:f>'Data-1'!N891:O891</xm:f>
              <xm:sqref>Q891</xm:sqref>
            </x14:sparkline>
            <x14:sparkline>
              <xm:f>'Data-1'!N892:O892</xm:f>
              <xm:sqref>Q892</xm:sqref>
            </x14:sparkline>
            <x14:sparkline>
              <xm:f>'Data-1'!N893:O893</xm:f>
              <xm:sqref>Q893</xm:sqref>
            </x14:sparkline>
            <x14:sparkline>
              <xm:f>'Data-1'!N894:O894</xm:f>
              <xm:sqref>Q894</xm:sqref>
            </x14:sparkline>
            <x14:sparkline>
              <xm:f>'Data-1'!N895:O895</xm:f>
              <xm:sqref>Q895</xm:sqref>
            </x14:sparkline>
            <x14:sparkline>
              <xm:f>'Data-1'!N896:O896</xm:f>
              <xm:sqref>Q896</xm:sqref>
            </x14:sparkline>
            <x14:sparkline>
              <xm:f>'Data-1'!N897:O897</xm:f>
              <xm:sqref>Q897</xm:sqref>
            </x14:sparkline>
            <x14:sparkline>
              <xm:f>'Data-1'!N898:O898</xm:f>
              <xm:sqref>Q898</xm:sqref>
            </x14:sparkline>
            <x14:sparkline>
              <xm:f>'Data-1'!N899:O899</xm:f>
              <xm:sqref>Q899</xm:sqref>
            </x14:sparkline>
            <x14:sparkline>
              <xm:f>'Data-1'!N900:O900</xm:f>
              <xm:sqref>Q900</xm:sqref>
            </x14:sparkline>
            <x14:sparkline>
              <xm:f>'Data-1'!N901:O901</xm:f>
              <xm:sqref>Q901</xm:sqref>
            </x14:sparkline>
            <x14:sparkline>
              <xm:f>'Data-1'!N902:O902</xm:f>
              <xm:sqref>Q902</xm:sqref>
            </x14:sparkline>
            <x14:sparkline>
              <xm:f>'Data-1'!N903:O903</xm:f>
              <xm:sqref>Q903</xm:sqref>
            </x14:sparkline>
            <x14:sparkline>
              <xm:f>'Data-1'!N904:O904</xm:f>
              <xm:sqref>Q904</xm:sqref>
            </x14:sparkline>
            <x14:sparkline>
              <xm:f>'Data-1'!N905:O905</xm:f>
              <xm:sqref>Q905</xm:sqref>
            </x14:sparkline>
            <x14:sparkline>
              <xm:f>'Data-1'!N906:O906</xm:f>
              <xm:sqref>Q906</xm:sqref>
            </x14:sparkline>
            <x14:sparkline>
              <xm:f>'Data-1'!N907:O907</xm:f>
              <xm:sqref>Q907</xm:sqref>
            </x14:sparkline>
            <x14:sparkline>
              <xm:f>'Data-1'!N908:O908</xm:f>
              <xm:sqref>Q908</xm:sqref>
            </x14:sparkline>
            <x14:sparkline>
              <xm:f>'Data-1'!N909:O909</xm:f>
              <xm:sqref>Q909</xm:sqref>
            </x14:sparkline>
            <x14:sparkline>
              <xm:f>'Data-1'!N910:O910</xm:f>
              <xm:sqref>Q910</xm:sqref>
            </x14:sparkline>
            <x14:sparkline>
              <xm:f>'Data-1'!N911:O911</xm:f>
              <xm:sqref>Q911</xm:sqref>
            </x14:sparkline>
            <x14:sparkline>
              <xm:f>'Data-1'!N912:O912</xm:f>
              <xm:sqref>Q912</xm:sqref>
            </x14:sparkline>
            <x14:sparkline>
              <xm:f>'Data-1'!N913:O913</xm:f>
              <xm:sqref>Q913</xm:sqref>
            </x14:sparkline>
            <x14:sparkline>
              <xm:f>'Data-1'!N914:O914</xm:f>
              <xm:sqref>Q914</xm:sqref>
            </x14:sparkline>
            <x14:sparkline>
              <xm:f>'Data-1'!N915:O915</xm:f>
              <xm:sqref>Q915</xm:sqref>
            </x14:sparkline>
            <x14:sparkline>
              <xm:f>'Data-1'!N916:O916</xm:f>
              <xm:sqref>Q916</xm:sqref>
            </x14:sparkline>
            <x14:sparkline>
              <xm:f>'Data-1'!N917:O917</xm:f>
              <xm:sqref>Q917</xm:sqref>
            </x14:sparkline>
            <x14:sparkline>
              <xm:f>'Data-1'!N918:O918</xm:f>
              <xm:sqref>Q918</xm:sqref>
            </x14:sparkline>
            <x14:sparkline>
              <xm:f>'Data-1'!N919:O919</xm:f>
              <xm:sqref>Q919</xm:sqref>
            </x14:sparkline>
            <x14:sparkline>
              <xm:f>'Data-1'!N920:O920</xm:f>
              <xm:sqref>Q920</xm:sqref>
            </x14:sparkline>
            <x14:sparkline>
              <xm:f>'Data-1'!N921:O921</xm:f>
              <xm:sqref>Q921</xm:sqref>
            </x14:sparkline>
            <x14:sparkline>
              <xm:f>'Data-1'!N922:O922</xm:f>
              <xm:sqref>Q922</xm:sqref>
            </x14:sparkline>
            <x14:sparkline>
              <xm:f>'Data-1'!N923:O923</xm:f>
              <xm:sqref>Q923</xm:sqref>
            </x14:sparkline>
            <x14:sparkline>
              <xm:f>'Data-1'!N924:O924</xm:f>
              <xm:sqref>Q924</xm:sqref>
            </x14:sparkline>
            <x14:sparkline>
              <xm:f>'Data-1'!N925:O925</xm:f>
              <xm:sqref>Q925</xm:sqref>
            </x14:sparkline>
            <x14:sparkline>
              <xm:f>'Data-1'!N926:O926</xm:f>
              <xm:sqref>Q926</xm:sqref>
            </x14:sparkline>
            <x14:sparkline>
              <xm:f>'Data-1'!N927:O927</xm:f>
              <xm:sqref>Q927</xm:sqref>
            </x14:sparkline>
            <x14:sparkline>
              <xm:f>'Data-1'!N928:O928</xm:f>
              <xm:sqref>Q928</xm:sqref>
            </x14:sparkline>
            <x14:sparkline>
              <xm:f>'Data-1'!N929:O929</xm:f>
              <xm:sqref>Q929</xm:sqref>
            </x14:sparkline>
            <x14:sparkline>
              <xm:f>'Data-1'!N930:O930</xm:f>
              <xm:sqref>Q930</xm:sqref>
            </x14:sparkline>
            <x14:sparkline>
              <xm:f>'Data-1'!N931:O931</xm:f>
              <xm:sqref>Q931</xm:sqref>
            </x14:sparkline>
            <x14:sparkline>
              <xm:f>'Data-1'!N932:O932</xm:f>
              <xm:sqref>Q932</xm:sqref>
            </x14:sparkline>
            <x14:sparkline>
              <xm:f>'Data-1'!N933:O933</xm:f>
              <xm:sqref>Q933</xm:sqref>
            </x14:sparkline>
            <x14:sparkline>
              <xm:f>'Data-1'!N934:O934</xm:f>
              <xm:sqref>Q934</xm:sqref>
            </x14:sparkline>
            <x14:sparkline>
              <xm:f>'Data-1'!N935:O935</xm:f>
              <xm:sqref>Q935</xm:sqref>
            </x14:sparkline>
            <x14:sparkline>
              <xm:f>'Data-1'!N936:O936</xm:f>
              <xm:sqref>Q936</xm:sqref>
            </x14:sparkline>
            <x14:sparkline>
              <xm:f>'Data-1'!N937:O937</xm:f>
              <xm:sqref>Q937</xm:sqref>
            </x14:sparkline>
            <x14:sparkline>
              <xm:f>'Data-1'!N938:O938</xm:f>
              <xm:sqref>Q938</xm:sqref>
            </x14:sparkline>
            <x14:sparkline>
              <xm:f>'Data-1'!N939:O939</xm:f>
              <xm:sqref>Q939</xm:sqref>
            </x14:sparkline>
            <x14:sparkline>
              <xm:f>'Data-1'!N940:O940</xm:f>
              <xm:sqref>Q940</xm:sqref>
            </x14:sparkline>
            <x14:sparkline>
              <xm:f>'Data-1'!N941:O941</xm:f>
              <xm:sqref>Q941</xm:sqref>
            </x14:sparkline>
            <x14:sparkline>
              <xm:f>'Data-1'!N942:O942</xm:f>
              <xm:sqref>Q942</xm:sqref>
            </x14:sparkline>
            <x14:sparkline>
              <xm:f>'Data-1'!N943:O943</xm:f>
              <xm:sqref>Q943</xm:sqref>
            </x14:sparkline>
            <x14:sparkline>
              <xm:f>'Data-1'!N944:O944</xm:f>
              <xm:sqref>Q944</xm:sqref>
            </x14:sparkline>
            <x14:sparkline>
              <xm:f>'Data-1'!N945:O945</xm:f>
              <xm:sqref>Q945</xm:sqref>
            </x14:sparkline>
            <x14:sparkline>
              <xm:f>'Data-1'!N946:O946</xm:f>
              <xm:sqref>Q946</xm:sqref>
            </x14:sparkline>
            <x14:sparkline>
              <xm:f>'Data-1'!N947:O947</xm:f>
              <xm:sqref>Q947</xm:sqref>
            </x14:sparkline>
            <x14:sparkline>
              <xm:f>'Data-1'!N948:O948</xm:f>
              <xm:sqref>Q948</xm:sqref>
            </x14:sparkline>
            <x14:sparkline>
              <xm:f>'Data-1'!N949:O949</xm:f>
              <xm:sqref>Q949</xm:sqref>
            </x14:sparkline>
            <x14:sparkline>
              <xm:f>'Data-1'!N950:O950</xm:f>
              <xm:sqref>Q950</xm:sqref>
            </x14:sparkline>
            <x14:sparkline>
              <xm:f>'Data-1'!N951:O951</xm:f>
              <xm:sqref>Q951</xm:sqref>
            </x14:sparkline>
            <x14:sparkline>
              <xm:f>'Data-1'!N952:O952</xm:f>
              <xm:sqref>Q952</xm:sqref>
            </x14:sparkline>
            <x14:sparkline>
              <xm:f>'Data-1'!N953:O953</xm:f>
              <xm:sqref>Q953</xm:sqref>
            </x14:sparkline>
            <x14:sparkline>
              <xm:f>'Data-1'!N954:O954</xm:f>
              <xm:sqref>Q954</xm:sqref>
            </x14:sparkline>
            <x14:sparkline>
              <xm:f>'Data-1'!N955:O955</xm:f>
              <xm:sqref>Q955</xm:sqref>
            </x14:sparkline>
            <x14:sparkline>
              <xm:f>'Data-1'!N956:O956</xm:f>
              <xm:sqref>Q956</xm:sqref>
            </x14:sparkline>
            <x14:sparkline>
              <xm:f>'Data-1'!N957:O957</xm:f>
              <xm:sqref>Q957</xm:sqref>
            </x14:sparkline>
            <x14:sparkline>
              <xm:f>'Data-1'!N958:O958</xm:f>
              <xm:sqref>Q958</xm:sqref>
            </x14:sparkline>
            <x14:sparkline>
              <xm:f>'Data-1'!N959:O959</xm:f>
              <xm:sqref>Q959</xm:sqref>
            </x14:sparkline>
            <x14:sparkline>
              <xm:f>'Data-1'!N960:O960</xm:f>
              <xm:sqref>Q960</xm:sqref>
            </x14:sparkline>
            <x14:sparkline>
              <xm:f>'Data-1'!N961:O961</xm:f>
              <xm:sqref>Q961</xm:sqref>
            </x14:sparkline>
            <x14:sparkline>
              <xm:f>'Data-1'!N962:O962</xm:f>
              <xm:sqref>Q962</xm:sqref>
            </x14:sparkline>
            <x14:sparkline>
              <xm:f>'Data-1'!N963:O963</xm:f>
              <xm:sqref>Q963</xm:sqref>
            </x14:sparkline>
            <x14:sparkline>
              <xm:f>'Data-1'!N964:O964</xm:f>
              <xm:sqref>Q964</xm:sqref>
            </x14:sparkline>
            <x14:sparkline>
              <xm:f>'Data-1'!N965:O965</xm:f>
              <xm:sqref>Q965</xm:sqref>
            </x14:sparkline>
            <x14:sparkline>
              <xm:f>'Data-1'!N966:O966</xm:f>
              <xm:sqref>Q966</xm:sqref>
            </x14:sparkline>
            <x14:sparkline>
              <xm:f>'Data-1'!N967:O967</xm:f>
              <xm:sqref>Q967</xm:sqref>
            </x14:sparkline>
            <x14:sparkline>
              <xm:f>'Data-1'!N968:O968</xm:f>
              <xm:sqref>Q968</xm:sqref>
            </x14:sparkline>
            <x14:sparkline>
              <xm:f>'Data-1'!N969:O969</xm:f>
              <xm:sqref>Q969</xm:sqref>
            </x14:sparkline>
            <x14:sparkline>
              <xm:f>'Data-1'!N970:O970</xm:f>
              <xm:sqref>Q970</xm:sqref>
            </x14:sparkline>
            <x14:sparkline>
              <xm:f>'Data-1'!N971:O971</xm:f>
              <xm:sqref>Q971</xm:sqref>
            </x14:sparkline>
            <x14:sparkline>
              <xm:f>'Data-1'!N972:O972</xm:f>
              <xm:sqref>Q972</xm:sqref>
            </x14:sparkline>
            <x14:sparkline>
              <xm:f>'Data-1'!N973:O973</xm:f>
              <xm:sqref>Q973</xm:sqref>
            </x14:sparkline>
            <x14:sparkline>
              <xm:f>'Data-1'!N974:O974</xm:f>
              <xm:sqref>Q974</xm:sqref>
            </x14:sparkline>
            <x14:sparkline>
              <xm:f>'Data-1'!N975:O975</xm:f>
              <xm:sqref>Q975</xm:sqref>
            </x14:sparkline>
            <x14:sparkline>
              <xm:f>'Data-1'!N976:O976</xm:f>
              <xm:sqref>Q976</xm:sqref>
            </x14:sparkline>
            <x14:sparkline>
              <xm:f>'Data-1'!N977:O977</xm:f>
              <xm:sqref>Q977</xm:sqref>
            </x14:sparkline>
            <x14:sparkline>
              <xm:f>'Data-1'!N978:O978</xm:f>
              <xm:sqref>Q978</xm:sqref>
            </x14:sparkline>
            <x14:sparkline>
              <xm:f>'Data-1'!N979:O979</xm:f>
              <xm:sqref>Q979</xm:sqref>
            </x14:sparkline>
            <x14:sparkline>
              <xm:f>'Data-1'!N980:O980</xm:f>
              <xm:sqref>Q980</xm:sqref>
            </x14:sparkline>
            <x14:sparkline>
              <xm:f>'Data-1'!N981:O981</xm:f>
              <xm:sqref>Q981</xm:sqref>
            </x14:sparkline>
            <x14:sparkline>
              <xm:f>'Data-1'!N982:O982</xm:f>
              <xm:sqref>Q982</xm:sqref>
            </x14:sparkline>
            <x14:sparkline>
              <xm:f>'Data-1'!N983:O983</xm:f>
              <xm:sqref>Q983</xm:sqref>
            </x14:sparkline>
            <x14:sparkline>
              <xm:f>'Data-1'!N984:O984</xm:f>
              <xm:sqref>Q984</xm:sqref>
            </x14:sparkline>
            <x14:sparkline>
              <xm:f>'Data-1'!N985:O985</xm:f>
              <xm:sqref>Q985</xm:sqref>
            </x14:sparkline>
            <x14:sparkline>
              <xm:f>'Data-1'!N986:O986</xm:f>
              <xm:sqref>Q986</xm:sqref>
            </x14:sparkline>
            <x14:sparkline>
              <xm:f>'Data-1'!N987:O987</xm:f>
              <xm:sqref>Q987</xm:sqref>
            </x14:sparkline>
            <x14:sparkline>
              <xm:f>'Data-1'!N988:O988</xm:f>
              <xm:sqref>Q988</xm:sqref>
            </x14:sparkline>
            <x14:sparkline>
              <xm:f>'Data-1'!N989:O989</xm:f>
              <xm:sqref>Q989</xm:sqref>
            </x14:sparkline>
            <x14:sparkline>
              <xm:f>'Data-1'!N990:O990</xm:f>
              <xm:sqref>Q990</xm:sqref>
            </x14:sparkline>
            <x14:sparkline>
              <xm:f>'Data-1'!N991:O991</xm:f>
              <xm:sqref>Q991</xm:sqref>
            </x14:sparkline>
            <x14:sparkline>
              <xm:f>'Data-1'!N992:O992</xm:f>
              <xm:sqref>Q992</xm:sqref>
            </x14:sparkline>
            <x14:sparkline>
              <xm:f>'Data-1'!N993:O993</xm:f>
              <xm:sqref>Q993</xm:sqref>
            </x14:sparkline>
            <x14:sparkline>
              <xm:f>'Data-1'!N994:O994</xm:f>
              <xm:sqref>Q994</xm:sqref>
            </x14:sparkline>
            <x14:sparkline>
              <xm:f>'Data-1'!N995:O995</xm:f>
              <xm:sqref>Q995</xm:sqref>
            </x14:sparkline>
            <x14:sparkline>
              <xm:f>'Data-1'!N996:O996</xm:f>
              <xm:sqref>Q996</xm:sqref>
            </x14:sparkline>
            <x14:sparkline>
              <xm:f>'Data-1'!N997:O997</xm:f>
              <xm:sqref>Q997</xm:sqref>
            </x14:sparkline>
            <x14:sparkline>
              <xm:f>'Data-1'!N998:O998</xm:f>
              <xm:sqref>Q998</xm:sqref>
            </x14:sparkline>
            <x14:sparkline>
              <xm:f>'Data-1'!N999:O999</xm:f>
              <xm:sqref>Q999</xm:sqref>
            </x14:sparkline>
            <x14:sparkline>
              <xm:f>'Data-1'!N1000:O1000</xm:f>
              <xm:sqref>Q1000</xm:sqref>
            </x14:sparkline>
            <x14:sparkline>
              <xm:f>'Data-1'!N1001:O1001</xm:f>
              <xm:sqref>Q1001</xm:sqref>
            </x14:sparkline>
            <x14:sparkline>
              <xm:f>'Data-1'!N1002:O1002</xm:f>
              <xm:sqref>Q1002</xm:sqref>
            </x14:sparkline>
            <x14:sparkline>
              <xm:f>'Data-1'!N1003:O1003</xm:f>
              <xm:sqref>Q1003</xm:sqref>
            </x14:sparkline>
            <x14:sparkline>
              <xm:f>'Data-1'!N1004:O1004</xm:f>
              <xm:sqref>Q1004</xm:sqref>
            </x14:sparkline>
            <x14:sparkline>
              <xm:f>'Data-1'!N1005:O1005</xm:f>
              <xm:sqref>Q1005</xm:sqref>
            </x14:sparkline>
            <x14:sparkline>
              <xm:f>'Data-1'!N1006:O1006</xm:f>
              <xm:sqref>Q1006</xm:sqref>
            </x14:sparkline>
            <x14:sparkline>
              <xm:f>'Data-1'!N1007:O1007</xm:f>
              <xm:sqref>Q1007</xm:sqref>
            </x14:sparkline>
            <x14:sparkline>
              <xm:f>'Data-1'!N1008:O1008</xm:f>
              <xm:sqref>Q1008</xm:sqref>
            </x14:sparkline>
            <x14:sparkline>
              <xm:f>'Data-1'!N1009:O1009</xm:f>
              <xm:sqref>Q1009</xm:sqref>
            </x14:sparkline>
            <x14:sparkline>
              <xm:f>'Data-1'!N1010:O1010</xm:f>
              <xm:sqref>Q1010</xm:sqref>
            </x14:sparkline>
            <x14:sparkline>
              <xm:f>'Data-1'!N1011:O1011</xm:f>
              <xm:sqref>Q1011</xm:sqref>
            </x14:sparkline>
            <x14:sparkline>
              <xm:f>'Data-1'!N1012:O1012</xm:f>
              <xm:sqref>Q1012</xm:sqref>
            </x14:sparkline>
            <x14:sparkline>
              <xm:f>'Data-1'!N1013:O1013</xm:f>
              <xm:sqref>Q1013</xm:sqref>
            </x14:sparkline>
            <x14:sparkline>
              <xm:f>'Data-1'!N1014:O1014</xm:f>
              <xm:sqref>Q1014</xm:sqref>
            </x14:sparkline>
            <x14:sparkline>
              <xm:f>'Data-1'!N1015:O1015</xm:f>
              <xm:sqref>Q1015</xm:sqref>
            </x14:sparkline>
            <x14:sparkline>
              <xm:f>'Data-1'!N1016:O1016</xm:f>
              <xm:sqref>Q1016</xm:sqref>
            </x14:sparkline>
            <x14:sparkline>
              <xm:f>'Data-1'!N1017:O1017</xm:f>
              <xm:sqref>Q1017</xm:sqref>
            </x14:sparkline>
            <x14:sparkline>
              <xm:f>'Data-1'!N1018:O1018</xm:f>
              <xm:sqref>Q1018</xm:sqref>
            </x14:sparkline>
            <x14:sparkline>
              <xm:f>'Data-1'!N1019:O1019</xm:f>
              <xm:sqref>Q1019</xm:sqref>
            </x14:sparkline>
            <x14:sparkline>
              <xm:f>'Data-1'!N1020:O1020</xm:f>
              <xm:sqref>Q1020</xm:sqref>
            </x14:sparkline>
            <x14:sparkline>
              <xm:f>'Data-1'!N1021:O1021</xm:f>
              <xm:sqref>Q1021</xm:sqref>
            </x14:sparkline>
            <x14:sparkline>
              <xm:f>'Data-1'!N1022:O1022</xm:f>
              <xm:sqref>Q1022</xm:sqref>
            </x14:sparkline>
            <x14:sparkline>
              <xm:f>'Data-1'!N1023:O1023</xm:f>
              <xm:sqref>Q1023</xm:sqref>
            </x14:sparkline>
            <x14:sparkline>
              <xm:f>'Data-1'!N1024:O1024</xm:f>
              <xm:sqref>Q1024</xm:sqref>
            </x14:sparkline>
            <x14:sparkline>
              <xm:f>'Data-1'!N1025:O1025</xm:f>
              <xm:sqref>Q1025</xm:sqref>
            </x14:sparkline>
            <x14:sparkline>
              <xm:f>'Data-1'!N1026:O1026</xm:f>
              <xm:sqref>Q1026</xm:sqref>
            </x14:sparkline>
            <x14:sparkline>
              <xm:f>'Data-1'!N1027:O1027</xm:f>
              <xm:sqref>Q1027</xm:sqref>
            </x14:sparkline>
            <x14:sparkline>
              <xm:f>'Data-1'!N1028:O1028</xm:f>
              <xm:sqref>Q1028</xm:sqref>
            </x14:sparkline>
            <x14:sparkline>
              <xm:f>'Data-1'!N1029:O1029</xm:f>
              <xm:sqref>Q1029</xm:sqref>
            </x14:sparkline>
            <x14:sparkline>
              <xm:f>'Data-1'!N1030:O1030</xm:f>
              <xm:sqref>Q1030</xm:sqref>
            </x14:sparkline>
            <x14:sparkline>
              <xm:f>'Data-1'!N1031:O1031</xm:f>
              <xm:sqref>Q1031</xm:sqref>
            </x14:sparkline>
            <x14:sparkline>
              <xm:f>'Data-1'!N1032:O1032</xm:f>
              <xm:sqref>Q1032</xm:sqref>
            </x14:sparkline>
            <x14:sparkline>
              <xm:f>'Data-1'!N1033:O1033</xm:f>
              <xm:sqref>Q1033</xm:sqref>
            </x14:sparkline>
            <x14:sparkline>
              <xm:f>'Data-1'!N1034:O1034</xm:f>
              <xm:sqref>Q1034</xm:sqref>
            </x14:sparkline>
            <x14:sparkline>
              <xm:f>'Data-1'!N1035:O1035</xm:f>
              <xm:sqref>Q1035</xm:sqref>
            </x14:sparkline>
            <x14:sparkline>
              <xm:f>'Data-1'!N1036:O1036</xm:f>
              <xm:sqref>Q1036</xm:sqref>
            </x14:sparkline>
            <x14:sparkline>
              <xm:f>'Data-1'!N1037:O1037</xm:f>
              <xm:sqref>Q1037</xm:sqref>
            </x14:sparkline>
            <x14:sparkline>
              <xm:f>'Data-1'!N1038:O1038</xm:f>
              <xm:sqref>Q1038</xm:sqref>
            </x14:sparkline>
            <x14:sparkline>
              <xm:f>'Data-1'!N1039:O1039</xm:f>
              <xm:sqref>Q1039</xm:sqref>
            </x14:sparkline>
            <x14:sparkline>
              <xm:f>'Data-1'!N1040:O1040</xm:f>
              <xm:sqref>Q1040</xm:sqref>
            </x14:sparkline>
            <x14:sparkline>
              <xm:f>'Data-1'!N1041:O1041</xm:f>
              <xm:sqref>Q1041</xm:sqref>
            </x14:sparkline>
            <x14:sparkline>
              <xm:f>'Data-1'!N1042:O1042</xm:f>
              <xm:sqref>Q1042</xm:sqref>
            </x14:sparkline>
            <x14:sparkline>
              <xm:f>'Data-1'!N1043:O1043</xm:f>
              <xm:sqref>Q1043</xm:sqref>
            </x14:sparkline>
            <x14:sparkline>
              <xm:f>'Data-1'!N1044:O1044</xm:f>
              <xm:sqref>Q1044</xm:sqref>
            </x14:sparkline>
            <x14:sparkline>
              <xm:f>'Data-1'!N1045:O1045</xm:f>
              <xm:sqref>Q1045</xm:sqref>
            </x14:sparkline>
            <x14:sparkline>
              <xm:f>'Data-1'!N1046:O1046</xm:f>
              <xm:sqref>Q1046</xm:sqref>
            </x14:sparkline>
            <x14:sparkline>
              <xm:f>'Data-1'!N1047:O1047</xm:f>
              <xm:sqref>Q1047</xm:sqref>
            </x14:sparkline>
            <x14:sparkline>
              <xm:f>'Data-1'!N1048:O1048</xm:f>
              <xm:sqref>Q1048</xm:sqref>
            </x14:sparkline>
            <x14:sparkline>
              <xm:f>'Data-1'!N1049:O1049</xm:f>
              <xm:sqref>Q1049</xm:sqref>
            </x14:sparkline>
            <x14:sparkline>
              <xm:f>'Data-1'!N1050:O1050</xm:f>
              <xm:sqref>Q1050</xm:sqref>
            </x14:sparkline>
            <x14:sparkline>
              <xm:f>'Data-1'!N1051:O1051</xm:f>
              <xm:sqref>Q1051</xm:sqref>
            </x14:sparkline>
            <x14:sparkline>
              <xm:f>'Data-1'!N1052:O1052</xm:f>
              <xm:sqref>Q1052</xm:sqref>
            </x14:sparkline>
            <x14:sparkline>
              <xm:f>'Data-1'!N1053:O1053</xm:f>
              <xm:sqref>Q1053</xm:sqref>
            </x14:sparkline>
            <x14:sparkline>
              <xm:f>'Data-1'!N1054:O1054</xm:f>
              <xm:sqref>Q1054</xm:sqref>
            </x14:sparkline>
            <x14:sparkline>
              <xm:f>'Data-1'!N1055:O1055</xm:f>
              <xm:sqref>Q1055</xm:sqref>
            </x14:sparkline>
            <x14:sparkline>
              <xm:f>'Data-1'!N1056:O1056</xm:f>
              <xm:sqref>Q1056</xm:sqref>
            </x14:sparkline>
            <x14:sparkline>
              <xm:f>'Data-1'!N1057:O1057</xm:f>
              <xm:sqref>Q1057</xm:sqref>
            </x14:sparkline>
            <x14:sparkline>
              <xm:f>'Data-1'!N1058:O1058</xm:f>
              <xm:sqref>Q1058</xm:sqref>
            </x14:sparkline>
            <x14:sparkline>
              <xm:f>'Data-1'!N1059:O1059</xm:f>
              <xm:sqref>Q1059</xm:sqref>
            </x14:sparkline>
            <x14:sparkline>
              <xm:f>'Data-1'!N1060:O1060</xm:f>
              <xm:sqref>Q1060</xm:sqref>
            </x14:sparkline>
            <x14:sparkline>
              <xm:f>'Data-1'!N1061:O1061</xm:f>
              <xm:sqref>Q1061</xm:sqref>
            </x14:sparkline>
            <x14:sparkline>
              <xm:f>'Data-1'!N1062:O1062</xm:f>
              <xm:sqref>Q1062</xm:sqref>
            </x14:sparkline>
            <x14:sparkline>
              <xm:f>'Data-1'!N1063:O1063</xm:f>
              <xm:sqref>Q1063</xm:sqref>
            </x14:sparkline>
            <x14:sparkline>
              <xm:f>'Data-1'!N1064:O1064</xm:f>
              <xm:sqref>Q1064</xm:sqref>
            </x14:sparkline>
            <x14:sparkline>
              <xm:f>'Data-1'!N1065:O1065</xm:f>
              <xm:sqref>Q1065</xm:sqref>
            </x14:sparkline>
            <x14:sparkline>
              <xm:f>'Data-1'!N1066:O1066</xm:f>
              <xm:sqref>Q1066</xm:sqref>
            </x14:sparkline>
            <x14:sparkline>
              <xm:f>'Data-1'!N1067:O1067</xm:f>
              <xm:sqref>Q1067</xm:sqref>
            </x14:sparkline>
            <x14:sparkline>
              <xm:f>'Data-1'!N1068:O1068</xm:f>
              <xm:sqref>Q1068</xm:sqref>
            </x14:sparkline>
            <x14:sparkline>
              <xm:f>'Data-1'!N1069:O1069</xm:f>
              <xm:sqref>Q1069</xm:sqref>
            </x14:sparkline>
            <x14:sparkline>
              <xm:f>'Data-1'!N1070:O1070</xm:f>
              <xm:sqref>Q1070</xm:sqref>
            </x14:sparkline>
            <x14:sparkline>
              <xm:f>'Data-1'!N1071:O1071</xm:f>
              <xm:sqref>Q1071</xm:sqref>
            </x14:sparkline>
            <x14:sparkline>
              <xm:f>'Data-1'!N1072:O1072</xm:f>
              <xm:sqref>Q1072</xm:sqref>
            </x14:sparkline>
            <x14:sparkline>
              <xm:f>'Data-1'!N1073:O1073</xm:f>
              <xm:sqref>Q1073</xm:sqref>
            </x14:sparkline>
            <x14:sparkline>
              <xm:f>'Data-1'!N1074:O1074</xm:f>
              <xm:sqref>Q1074</xm:sqref>
            </x14:sparkline>
            <x14:sparkline>
              <xm:f>'Data-1'!N1075:O1075</xm:f>
              <xm:sqref>Q1075</xm:sqref>
            </x14:sparkline>
            <x14:sparkline>
              <xm:f>'Data-1'!N1076:O1076</xm:f>
              <xm:sqref>Q1076</xm:sqref>
            </x14:sparkline>
            <x14:sparkline>
              <xm:f>'Data-1'!N1077:O1077</xm:f>
              <xm:sqref>Q1077</xm:sqref>
            </x14:sparkline>
            <x14:sparkline>
              <xm:f>'Data-1'!N1078:O1078</xm:f>
              <xm:sqref>Q1078</xm:sqref>
            </x14:sparkline>
            <x14:sparkline>
              <xm:f>'Data-1'!N1079:O1079</xm:f>
              <xm:sqref>Q1079</xm:sqref>
            </x14:sparkline>
            <x14:sparkline>
              <xm:f>'Data-1'!N1080:O1080</xm:f>
              <xm:sqref>Q1080</xm:sqref>
            </x14:sparkline>
            <x14:sparkline>
              <xm:f>'Data-1'!N1081:O1081</xm:f>
              <xm:sqref>Q1081</xm:sqref>
            </x14:sparkline>
            <x14:sparkline>
              <xm:f>'Data-1'!N1082:O1082</xm:f>
              <xm:sqref>Q1082</xm:sqref>
            </x14:sparkline>
            <x14:sparkline>
              <xm:f>'Data-1'!N1083:O1083</xm:f>
              <xm:sqref>Q1083</xm:sqref>
            </x14:sparkline>
            <x14:sparkline>
              <xm:f>'Data-1'!N1084:O1084</xm:f>
              <xm:sqref>Q1084</xm:sqref>
            </x14:sparkline>
            <x14:sparkline>
              <xm:f>'Data-1'!N1085:O1085</xm:f>
              <xm:sqref>Q1085</xm:sqref>
            </x14:sparkline>
            <x14:sparkline>
              <xm:f>'Data-1'!N1086:O1086</xm:f>
              <xm:sqref>Q1086</xm:sqref>
            </x14:sparkline>
            <x14:sparkline>
              <xm:f>'Data-1'!N1087:O1087</xm:f>
              <xm:sqref>Q1087</xm:sqref>
            </x14:sparkline>
            <x14:sparkline>
              <xm:f>'Data-1'!N1088:O1088</xm:f>
              <xm:sqref>Q1088</xm:sqref>
            </x14:sparkline>
            <x14:sparkline>
              <xm:f>'Data-1'!N1089:O1089</xm:f>
              <xm:sqref>Q1089</xm:sqref>
            </x14:sparkline>
            <x14:sparkline>
              <xm:f>'Data-1'!N1090:O1090</xm:f>
              <xm:sqref>Q1090</xm:sqref>
            </x14:sparkline>
            <x14:sparkline>
              <xm:f>'Data-1'!N1091:O1091</xm:f>
              <xm:sqref>Q1091</xm:sqref>
            </x14:sparkline>
            <x14:sparkline>
              <xm:f>'Data-1'!N1092:O1092</xm:f>
              <xm:sqref>Q1092</xm:sqref>
            </x14:sparkline>
            <x14:sparkline>
              <xm:f>'Data-1'!N1093:O1093</xm:f>
              <xm:sqref>Q1093</xm:sqref>
            </x14:sparkline>
            <x14:sparkline>
              <xm:f>'Data-1'!N1094:O1094</xm:f>
              <xm:sqref>Q1094</xm:sqref>
            </x14:sparkline>
            <x14:sparkline>
              <xm:f>'Data-1'!N1095:O1095</xm:f>
              <xm:sqref>Q1095</xm:sqref>
            </x14:sparkline>
            <x14:sparkline>
              <xm:f>'Data-1'!N1096:O1096</xm:f>
              <xm:sqref>Q1096</xm:sqref>
            </x14:sparkline>
            <x14:sparkline>
              <xm:f>'Data-1'!N1097:O1097</xm:f>
              <xm:sqref>Q1097</xm:sqref>
            </x14:sparkline>
            <x14:sparkline>
              <xm:f>'Data-1'!N1098:O1098</xm:f>
              <xm:sqref>Q1098</xm:sqref>
            </x14:sparkline>
            <x14:sparkline>
              <xm:f>'Data-1'!N1099:O1099</xm:f>
              <xm:sqref>Q1099</xm:sqref>
            </x14:sparkline>
            <x14:sparkline>
              <xm:f>'Data-1'!N1100:O1100</xm:f>
              <xm:sqref>Q1100</xm:sqref>
            </x14:sparkline>
            <x14:sparkline>
              <xm:f>'Data-1'!N1101:O1101</xm:f>
              <xm:sqref>Q1101</xm:sqref>
            </x14:sparkline>
            <x14:sparkline>
              <xm:f>'Data-1'!N1102:O1102</xm:f>
              <xm:sqref>Q1102</xm:sqref>
            </x14:sparkline>
            <x14:sparkline>
              <xm:f>'Data-1'!N1103:O1103</xm:f>
              <xm:sqref>Q1103</xm:sqref>
            </x14:sparkline>
            <x14:sparkline>
              <xm:f>'Data-1'!N1104:O1104</xm:f>
              <xm:sqref>Q1104</xm:sqref>
            </x14:sparkline>
            <x14:sparkline>
              <xm:f>'Data-1'!N1105:O1105</xm:f>
              <xm:sqref>Q1105</xm:sqref>
            </x14:sparkline>
            <x14:sparkline>
              <xm:f>'Data-1'!N1106:O1106</xm:f>
              <xm:sqref>Q1106</xm:sqref>
            </x14:sparkline>
            <x14:sparkline>
              <xm:f>'Data-1'!N1107:O1107</xm:f>
              <xm:sqref>Q1107</xm:sqref>
            </x14:sparkline>
            <x14:sparkline>
              <xm:f>'Data-1'!N1108:O1108</xm:f>
              <xm:sqref>Q1108</xm:sqref>
            </x14:sparkline>
            <x14:sparkline>
              <xm:f>'Data-1'!N1109:O1109</xm:f>
              <xm:sqref>Q1109</xm:sqref>
            </x14:sparkline>
            <x14:sparkline>
              <xm:f>'Data-1'!N1110:O1110</xm:f>
              <xm:sqref>Q1110</xm:sqref>
            </x14:sparkline>
            <x14:sparkline>
              <xm:f>'Data-1'!N1111:O1111</xm:f>
              <xm:sqref>Q1111</xm:sqref>
            </x14:sparkline>
            <x14:sparkline>
              <xm:f>'Data-1'!N1112:O1112</xm:f>
              <xm:sqref>Q1112</xm:sqref>
            </x14:sparkline>
            <x14:sparkline>
              <xm:f>'Data-1'!N1113:O1113</xm:f>
              <xm:sqref>Q1113</xm:sqref>
            </x14:sparkline>
            <x14:sparkline>
              <xm:f>'Data-1'!N1114:O1114</xm:f>
              <xm:sqref>Q1114</xm:sqref>
            </x14:sparkline>
            <x14:sparkline>
              <xm:f>'Data-1'!N1115:O1115</xm:f>
              <xm:sqref>Q1115</xm:sqref>
            </x14:sparkline>
            <x14:sparkline>
              <xm:f>'Data-1'!N1116:O1116</xm:f>
              <xm:sqref>Q1116</xm:sqref>
            </x14:sparkline>
            <x14:sparkline>
              <xm:f>'Data-1'!N1117:O1117</xm:f>
              <xm:sqref>Q1117</xm:sqref>
            </x14:sparkline>
            <x14:sparkline>
              <xm:f>'Data-1'!N1118:O1118</xm:f>
              <xm:sqref>Q1118</xm:sqref>
            </x14:sparkline>
            <x14:sparkline>
              <xm:f>'Data-1'!N1119:O1119</xm:f>
              <xm:sqref>Q1119</xm:sqref>
            </x14:sparkline>
            <x14:sparkline>
              <xm:f>'Data-1'!N1120:O1120</xm:f>
              <xm:sqref>Q1120</xm:sqref>
            </x14:sparkline>
            <x14:sparkline>
              <xm:f>'Data-1'!N1121:O1121</xm:f>
              <xm:sqref>Q1121</xm:sqref>
            </x14:sparkline>
            <x14:sparkline>
              <xm:f>'Data-1'!N1122:O1122</xm:f>
              <xm:sqref>Q1122</xm:sqref>
            </x14:sparkline>
            <x14:sparkline>
              <xm:f>'Data-1'!N1123:O1123</xm:f>
              <xm:sqref>Q1123</xm:sqref>
            </x14:sparkline>
            <x14:sparkline>
              <xm:f>'Data-1'!N1124:O1124</xm:f>
              <xm:sqref>Q1124</xm:sqref>
            </x14:sparkline>
            <x14:sparkline>
              <xm:f>'Data-1'!N1125:O1125</xm:f>
              <xm:sqref>Q1125</xm:sqref>
            </x14:sparkline>
            <x14:sparkline>
              <xm:f>'Data-1'!N1126:O1126</xm:f>
              <xm:sqref>Q1126</xm:sqref>
            </x14:sparkline>
            <x14:sparkline>
              <xm:f>'Data-1'!N1127:O1127</xm:f>
              <xm:sqref>Q1127</xm:sqref>
            </x14:sparkline>
            <x14:sparkline>
              <xm:f>'Data-1'!N1128:O1128</xm:f>
              <xm:sqref>Q1128</xm:sqref>
            </x14:sparkline>
            <x14:sparkline>
              <xm:f>'Data-1'!N1129:O1129</xm:f>
              <xm:sqref>Q1129</xm:sqref>
            </x14:sparkline>
            <x14:sparkline>
              <xm:f>'Data-1'!N1130:O1130</xm:f>
              <xm:sqref>Q1130</xm:sqref>
            </x14:sparkline>
            <x14:sparkline>
              <xm:f>'Data-1'!N1131:O1131</xm:f>
              <xm:sqref>Q1131</xm:sqref>
            </x14:sparkline>
            <x14:sparkline>
              <xm:f>'Data-1'!N1132:O1132</xm:f>
              <xm:sqref>Q1132</xm:sqref>
            </x14:sparkline>
            <x14:sparkline>
              <xm:f>'Data-1'!N1133:O1133</xm:f>
              <xm:sqref>Q1133</xm:sqref>
            </x14:sparkline>
            <x14:sparkline>
              <xm:f>'Data-1'!N1134:O1134</xm:f>
              <xm:sqref>Q1134</xm:sqref>
            </x14:sparkline>
            <x14:sparkline>
              <xm:f>'Data-1'!N1135:O1135</xm:f>
              <xm:sqref>Q1135</xm:sqref>
            </x14:sparkline>
            <x14:sparkline>
              <xm:f>'Data-1'!N1136:O1136</xm:f>
              <xm:sqref>Q1136</xm:sqref>
            </x14:sparkline>
            <x14:sparkline>
              <xm:f>'Data-1'!N1137:O1137</xm:f>
              <xm:sqref>Q1137</xm:sqref>
            </x14:sparkline>
            <x14:sparkline>
              <xm:f>'Data-1'!N1138:O1138</xm:f>
              <xm:sqref>Q1138</xm:sqref>
            </x14:sparkline>
            <x14:sparkline>
              <xm:f>'Data-1'!N1139:O1139</xm:f>
              <xm:sqref>Q1139</xm:sqref>
            </x14:sparkline>
            <x14:sparkline>
              <xm:f>'Data-1'!N1140:O1140</xm:f>
              <xm:sqref>Q1140</xm:sqref>
            </x14:sparkline>
            <x14:sparkline>
              <xm:f>'Data-1'!N1141:O1141</xm:f>
              <xm:sqref>Q1141</xm:sqref>
            </x14:sparkline>
            <x14:sparkline>
              <xm:f>'Data-1'!N1142:O1142</xm:f>
              <xm:sqref>Q1142</xm:sqref>
            </x14:sparkline>
            <x14:sparkline>
              <xm:f>'Data-1'!N1143:O1143</xm:f>
              <xm:sqref>Q1143</xm:sqref>
            </x14:sparkline>
            <x14:sparkline>
              <xm:f>'Data-1'!N1144:O1144</xm:f>
              <xm:sqref>Q1144</xm:sqref>
            </x14:sparkline>
            <x14:sparkline>
              <xm:f>'Data-1'!N1145:O1145</xm:f>
              <xm:sqref>Q1145</xm:sqref>
            </x14:sparkline>
            <x14:sparkline>
              <xm:f>'Data-1'!N1146:O1146</xm:f>
              <xm:sqref>Q1146</xm:sqref>
            </x14:sparkline>
            <x14:sparkline>
              <xm:f>'Data-1'!N1147:O1147</xm:f>
              <xm:sqref>Q1147</xm:sqref>
            </x14:sparkline>
            <x14:sparkline>
              <xm:f>'Data-1'!N1148:O1148</xm:f>
              <xm:sqref>Q1148</xm:sqref>
            </x14:sparkline>
            <x14:sparkline>
              <xm:f>'Data-1'!N1149:O1149</xm:f>
              <xm:sqref>Q1149</xm:sqref>
            </x14:sparkline>
            <x14:sparkline>
              <xm:f>'Data-1'!N1150:O1150</xm:f>
              <xm:sqref>Q1150</xm:sqref>
            </x14:sparkline>
            <x14:sparkline>
              <xm:f>'Data-1'!N1151:O1151</xm:f>
              <xm:sqref>Q1151</xm:sqref>
            </x14:sparkline>
            <x14:sparkline>
              <xm:f>'Data-1'!N1152:O1152</xm:f>
              <xm:sqref>Q1152</xm:sqref>
            </x14:sparkline>
            <x14:sparkline>
              <xm:f>'Data-1'!N1153:O1153</xm:f>
              <xm:sqref>Q1153</xm:sqref>
            </x14:sparkline>
            <x14:sparkline>
              <xm:f>'Data-1'!N1154:O1154</xm:f>
              <xm:sqref>Q1154</xm:sqref>
            </x14:sparkline>
            <x14:sparkline>
              <xm:f>'Data-1'!N1155:O1155</xm:f>
              <xm:sqref>Q1155</xm:sqref>
            </x14:sparkline>
            <x14:sparkline>
              <xm:f>'Data-1'!N1156:O1156</xm:f>
              <xm:sqref>Q1156</xm:sqref>
            </x14:sparkline>
            <x14:sparkline>
              <xm:f>'Data-1'!N1157:O1157</xm:f>
              <xm:sqref>Q1157</xm:sqref>
            </x14:sparkline>
            <x14:sparkline>
              <xm:f>'Data-1'!N1158:O1158</xm:f>
              <xm:sqref>Q1158</xm:sqref>
            </x14:sparkline>
            <x14:sparkline>
              <xm:f>'Data-1'!N1159:O1159</xm:f>
              <xm:sqref>Q1159</xm:sqref>
            </x14:sparkline>
            <x14:sparkline>
              <xm:f>'Data-1'!N1160:O1160</xm:f>
              <xm:sqref>Q1160</xm:sqref>
            </x14:sparkline>
            <x14:sparkline>
              <xm:f>'Data-1'!N1161:O1161</xm:f>
              <xm:sqref>Q1161</xm:sqref>
            </x14:sparkline>
            <x14:sparkline>
              <xm:f>'Data-1'!N1162:O1162</xm:f>
              <xm:sqref>Q1162</xm:sqref>
            </x14:sparkline>
            <x14:sparkline>
              <xm:f>'Data-1'!N1163:O1163</xm:f>
              <xm:sqref>Q1163</xm:sqref>
            </x14:sparkline>
            <x14:sparkline>
              <xm:f>'Data-1'!N1164:O1164</xm:f>
              <xm:sqref>Q1164</xm:sqref>
            </x14:sparkline>
            <x14:sparkline>
              <xm:f>'Data-1'!N1165:O1165</xm:f>
              <xm:sqref>Q1165</xm:sqref>
            </x14:sparkline>
            <x14:sparkline>
              <xm:f>'Data-1'!N1166:O1166</xm:f>
              <xm:sqref>Q1166</xm:sqref>
            </x14:sparkline>
            <x14:sparkline>
              <xm:f>'Data-1'!N1167:O1167</xm:f>
              <xm:sqref>Q1167</xm:sqref>
            </x14:sparkline>
            <x14:sparkline>
              <xm:f>'Data-1'!N1168:O1168</xm:f>
              <xm:sqref>Q1168</xm:sqref>
            </x14:sparkline>
            <x14:sparkline>
              <xm:f>'Data-1'!N1169:O1169</xm:f>
              <xm:sqref>Q1169</xm:sqref>
            </x14:sparkline>
            <x14:sparkline>
              <xm:f>'Data-1'!N1170:O1170</xm:f>
              <xm:sqref>Q1170</xm:sqref>
            </x14:sparkline>
            <x14:sparkline>
              <xm:f>'Data-1'!N1171:O1171</xm:f>
              <xm:sqref>Q1171</xm:sqref>
            </x14:sparkline>
            <x14:sparkline>
              <xm:f>'Data-1'!N1172:O1172</xm:f>
              <xm:sqref>Q1172</xm:sqref>
            </x14:sparkline>
            <x14:sparkline>
              <xm:f>'Data-1'!N1173:O1173</xm:f>
              <xm:sqref>Q1173</xm:sqref>
            </x14:sparkline>
            <x14:sparkline>
              <xm:f>'Data-1'!N1174:O1174</xm:f>
              <xm:sqref>Q1174</xm:sqref>
            </x14:sparkline>
            <x14:sparkline>
              <xm:f>'Data-1'!N1175:O1175</xm:f>
              <xm:sqref>Q1175</xm:sqref>
            </x14:sparkline>
            <x14:sparkline>
              <xm:f>'Data-1'!N1176:O1176</xm:f>
              <xm:sqref>Q1176</xm:sqref>
            </x14:sparkline>
            <x14:sparkline>
              <xm:f>'Data-1'!N1177:O1177</xm:f>
              <xm:sqref>Q1177</xm:sqref>
            </x14:sparkline>
            <x14:sparkline>
              <xm:f>'Data-1'!N1178:O1178</xm:f>
              <xm:sqref>Q1178</xm:sqref>
            </x14:sparkline>
            <x14:sparkline>
              <xm:f>'Data-1'!N1179:O1179</xm:f>
              <xm:sqref>Q1179</xm:sqref>
            </x14:sparkline>
            <x14:sparkline>
              <xm:f>'Data-1'!N1180:O1180</xm:f>
              <xm:sqref>Q1180</xm:sqref>
            </x14:sparkline>
            <x14:sparkline>
              <xm:f>'Data-1'!N1181:O1181</xm:f>
              <xm:sqref>Q1181</xm:sqref>
            </x14:sparkline>
            <x14:sparkline>
              <xm:f>'Data-1'!N1182:O1182</xm:f>
              <xm:sqref>Q1182</xm:sqref>
            </x14:sparkline>
            <x14:sparkline>
              <xm:f>'Data-1'!N1183:O1183</xm:f>
              <xm:sqref>Q1183</xm:sqref>
            </x14:sparkline>
            <x14:sparkline>
              <xm:f>'Data-1'!N1184:O1184</xm:f>
              <xm:sqref>Q1184</xm:sqref>
            </x14:sparkline>
            <x14:sparkline>
              <xm:f>'Data-1'!N1185:O1185</xm:f>
              <xm:sqref>Q1185</xm:sqref>
            </x14:sparkline>
            <x14:sparkline>
              <xm:f>'Data-1'!N1186:O1186</xm:f>
              <xm:sqref>Q1186</xm:sqref>
            </x14:sparkline>
            <x14:sparkline>
              <xm:f>'Data-1'!N1187:O1187</xm:f>
              <xm:sqref>Q1187</xm:sqref>
            </x14:sparkline>
            <x14:sparkline>
              <xm:f>'Data-1'!N1188:O1188</xm:f>
              <xm:sqref>Q1188</xm:sqref>
            </x14:sparkline>
            <x14:sparkline>
              <xm:f>'Data-1'!N1189:O1189</xm:f>
              <xm:sqref>Q1189</xm:sqref>
            </x14:sparkline>
            <x14:sparkline>
              <xm:f>'Data-1'!N1190:O1190</xm:f>
              <xm:sqref>Q1190</xm:sqref>
            </x14:sparkline>
            <x14:sparkline>
              <xm:f>'Data-1'!N1191:O1191</xm:f>
              <xm:sqref>Q1191</xm:sqref>
            </x14:sparkline>
            <x14:sparkline>
              <xm:f>'Data-1'!N1192:O1192</xm:f>
              <xm:sqref>Q1192</xm:sqref>
            </x14:sparkline>
            <x14:sparkline>
              <xm:f>'Data-1'!N1193:O1193</xm:f>
              <xm:sqref>Q1193</xm:sqref>
            </x14:sparkline>
            <x14:sparkline>
              <xm:f>'Data-1'!N1194:O1194</xm:f>
              <xm:sqref>Q1194</xm:sqref>
            </x14:sparkline>
            <x14:sparkline>
              <xm:f>'Data-1'!N1195:O1195</xm:f>
              <xm:sqref>Q1195</xm:sqref>
            </x14:sparkline>
            <x14:sparkline>
              <xm:f>'Data-1'!N1196:O1196</xm:f>
              <xm:sqref>Q1196</xm:sqref>
            </x14:sparkline>
            <x14:sparkline>
              <xm:f>'Data-1'!N1197:O1197</xm:f>
              <xm:sqref>Q1197</xm:sqref>
            </x14:sparkline>
            <x14:sparkline>
              <xm:f>'Data-1'!N1198:O1198</xm:f>
              <xm:sqref>Q1198</xm:sqref>
            </x14:sparkline>
            <x14:sparkline>
              <xm:f>'Data-1'!N1199:O1199</xm:f>
              <xm:sqref>Q1199</xm:sqref>
            </x14:sparkline>
            <x14:sparkline>
              <xm:f>'Data-1'!N1200:O1200</xm:f>
              <xm:sqref>Q1200</xm:sqref>
            </x14:sparkline>
            <x14:sparkline>
              <xm:f>'Data-1'!N1201:O1201</xm:f>
              <xm:sqref>Q1201</xm:sqref>
            </x14:sparkline>
            <x14:sparkline>
              <xm:f>'Data-1'!N1202:O1202</xm:f>
              <xm:sqref>Q1202</xm:sqref>
            </x14:sparkline>
            <x14:sparkline>
              <xm:f>'Data-1'!N1203:O1203</xm:f>
              <xm:sqref>Q1203</xm:sqref>
            </x14:sparkline>
            <x14:sparkline>
              <xm:f>'Data-1'!N1204:O1204</xm:f>
              <xm:sqref>Q1204</xm:sqref>
            </x14:sparkline>
            <x14:sparkline>
              <xm:f>'Data-1'!N1205:O1205</xm:f>
              <xm:sqref>Q1205</xm:sqref>
            </x14:sparkline>
            <x14:sparkline>
              <xm:f>'Data-1'!N1206:O1206</xm:f>
              <xm:sqref>Q1206</xm:sqref>
            </x14:sparkline>
            <x14:sparkline>
              <xm:f>'Data-1'!N1207:O1207</xm:f>
              <xm:sqref>Q1207</xm:sqref>
            </x14:sparkline>
            <x14:sparkline>
              <xm:f>'Data-1'!N1208:O1208</xm:f>
              <xm:sqref>Q1208</xm:sqref>
            </x14:sparkline>
            <x14:sparkline>
              <xm:f>'Data-1'!N1209:O1209</xm:f>
              <xm:sqref>Q1209</xm:sqref>
            </x14:sparkline>
            <x14:sparkline>
              <xm:f>'Data-1'!N1210:O1210</xm:f>
              <xm:sqref>Q1210</xm:sqref>
            </x14:sparkline>
            <x14:sparkline>
              <xm:f>'Data-1'!N1211:O1211</xm:f>
              <xm:sqref>Q1211</xm:sqref>
            </x14:sparkline>
            <x14:sparkline>
              <xm:f>'Data-1'!N1212:O1212</xm:f>
              <xm:sqref>Q1212</xm:sqref>
            </x14:sparkline>
            <x14:sparkline>
              <xm:f>'Data-1'!N1213:O1213</xm:f>
              <xm:sqref>Q1213</xm:sqref>
            </x14:sparkline>
            <x14:sparkline>
              <xm:f>'Data-1'!N1214:O1214</xm:f>
              <xm:sqref>Q1214</xm:sqref>
            </x14:sparkline>
            <x14:sparkline>
              <xm:f>'Data-1'!N1215:O1215</xm:f>
              <xm:sqref>Q1215</xm:sqref>
            </x14:sparkline>
            <x14:sparkline>
              <xm:f>'Data-1'!N1216:O1216</xm:f>
              <xm:sqref>Q1216</xm:sqref>
            </x14:sparkline>
            <x14:sparkline>
              <xm:f>'Data-1'!N1217:O1217</xm:f>
              <xm:sqref>Q1217</xm:sqref>
            </x14:sparkline>
            <x14:sparkline>
              <xm:f>'Data-1'!N1218:O1218</xm:f>
              <xm:sqref>Q1218</xm:sqref>
            </x14:sparkline>
            <x14:sparkline>
              <xm:f>'Data-1'!N1219:O1219</xm:f>
              <xm:sqref>Q1219</xm:sqref>
            </x14:sparkline>
            <x14:sparkline>
              <xm:f>'Data-1'!N1220:O1220</xm:f>
              <xm:sqref>Q1220</xm:sqref>
            </x14:sparkline>
            <x14:sparkline>
              <xm:f>'Data-1'!N1221:O1221</xm:f>
              <xm:sqref>Q1221</xm:sqref>
            </x14:sparkline>
            <x14:sparkline>
              <xm:f>'Data-1'!N1222:O1222</xm:f>
              <xm:sqref>Q1222</xm:sqref>
            </x14:sparkline>
            <x14:sparkline>
              <xm:f>'Data-1'!N1223:O1223</xm:f>
              <xm:sqref>Q1223</xm:sqref>
            </x14:sparkline>
            <x14:sparkline>
              <xm:f>'Data-1'!N1224:O1224</xm:f>
              <xm:sqref>Q1224</xm:sqref>
            </x14:sparkline>
            <x14:sparkline>
              <xm:f>'Data-1'!N1225:O1225</xm:f>
              <xm:sqref>Q1225</xm:sqref>
            </x14:sparkline>
            <x14:sparkline>
              <xm:f>'Data-1'!N1226:O1226</xm:f>
              <xm:sqref>Q1226</xm:sqref>
            </x14:sparkline>
            <x14:sparkline>
              <xm:f>'Data-1'!N1227:O1227</xm:f>
              <xm:sqref>Q1227</xm:sqref>
            </x14:sparkline>
            <x14:sparkline>
              <xm:f>'Data-1'!N1228:O1228</xm:f>
              <xm:sqref>Q1228</xm:sqref>
            </x14:sparkline>
            <x14:sparkline>
              <xm:f>'Data-1'!N1229:O1229</xm:f>
              <xm:sqref>Q1229</xm:sqref>
            </x14:sparkline>
            <x14:sparkline>
              <xm:f>'Data-1'!N1230:O1230</xm:f>
              <xm:sqref>Q1230</xm:sqref>
            </x14:sparkline>
            <x14:sparkline>
              <xm:f>'Data-1'!N1231:O1231</xm:f>
              <xm:sqref>Q1231</xm:sqref>
            </x14:sparkline>
            <x14:sparkline>
              <xm:f>'Data-1'!N1232:O1232</xm:f>
              <xm:sqref>Q1232</xm:sqref>
            </x14:sparkline>
            <x14:sparkline>
              <xm:f>'Data-1'!N1233:O1233</xm:f>
              <xm:sqref>Q1233</xm:sqref>
            </x14:sparkline>
            <x14:sparkline>
              <xm:f>'Data-1'!N1234:O1234</xm:f>
              <xm:sqref>Q1234</xm:sqref>
            </x14:sparkline>
            <x14:sparkline>
              <xm:f>'Data-1'!N1235:O1235</xm:f>
              <xm:sqref>Q1235</xm:sqref>
            </x14:sparkline>
            <x14:sparkline>
              <xm:f>'Data-1'!N1236:O1236</xm:f>
              <xm:sqref>Q1236</xm:sqref>
            </x14:sparkline>
            <x14:sparkline>
              <xm:f>'Data-1'!N1237:O1237</xm:f>
              <xm:sqref>Q1237</xm:sqref>
            </x14:sparkline>
            <x14:sparkline>
              <xm:f>'Data-1'!N1238:O1238</xm:f>
              <xm:sqref>Q1238</xm:sqref>
            </x14:sparkline>
            <x14:sparkline>
              <xm:f>'Data-1'!N1239:O1239</xm:f>
              <xm:sqref>Q1239</xm:sqref>
            </x14:sparkline>
            <x14:sparkline>
              <xm:f>'Data-1'!N1240:O1240</xm:f>
              <xm:sqref>Q1240</xm:sqref>
            </x14:sparkline>
            <x14:sparkline>
              <xm:f>'Data-1'!N1241:O1241</xm:f>
              <xm:sqref>Q1241</xm:sqref>
            </x14:sparkline>
            <x14:sparkline>
              <xm:f>'Data-1'!N1242:O1242</xm:f>
              <xm:sqref>Q1242</xm:sqref>
            </x14:sparkline>
            <x14:sparkline>
              <xm:f>'Data-1'!N1243:O1243</xm:f>
              <xm:sqref>Q1243</xm:sqref>
            </x14:sparkline>
            <x14:sparkline>
              <xm:f>'Data-1'!N1244:O1244</xm:f>
              <xm:sqref>Q1244</xm:sqref>
            </x14:sparkline>
            <x14:sparkline>
              <xm:f>'Data-1'!N1245:O1245</xm:f>
              <xm:sqref>Q1245</xm:sqref>
            </x14:sparkline>
            <x14:sparkline>
              <xm:f>'Data-1'!N1246:O1246</xm:f>
              <xm:sqref>Q1246</xm:sqref>
            </x14:sparkline>
            <x14:sparkline>
              <xm:f>'Data-1'!N1247:O1247</xm:f>
              <xm:sqref>Q1247</xm:sqref>
            </x14:sparkline>
            <x14:sparkline>
              <xm:f>'Data-1'!N1248:O1248</xm:f>
              <xm:sqref>Q1248</xm:sqref>
            </x14:sparkline>
            <x14:sparkline>
              <xm:f>'Data-1'!N1249:O1249</xm:f>
              <xm:sqref>Q1249</xm:sqref>
            </x14:sparkline>
            <x14:sparkline>
              <xm:f>'Data-1'!N1250:O1250</xm:f>
              <xm:sqref>Q1250</xm:sqref>
            </x14:sparkline>
            <x14:sparkline>
              <xm:f>'Data-1'!N1251:O1251</xm:f>
              <xm:sqref>Q1251</xm:sqref>
            </x14:sparkline>
            <x14:sparkline>
              <xm:f>'Data-1'!N1252:O1252</xm:f>
              <xm:sqref>Q1252</xm:sqref>
            </x14:sparkline>
            <x14:sparkline>
              <xm:f>'Data-1'!N1253:O1253</xm:f>
              <xm:sqref>Q1253</xm:sqref>
            </x14:sparkline>
            <x14:sparkline>
              <xm:f>'Data-1'!N1254:O1254</xm:f>
              <xm:sqref>Q1254</xm:sqref>
            </x14:sparkline>
            <x14:sparkline>
              <xm:f>'Data-1'!N1255:O1255</xm:f>
              <xm:sqref>Q1255</xm:sqref>
            </x14:sparkline>
            <x14:sparkline>
              <xm:f>'Data-1'!N1256:O1256</xm:f>
              <xm:sqref>Q1256</xm:sqref>
            </x14:sparkline>
            <x14:sparkline>
              <xm:f>'Data-1'!N1257:O1257</xm:f>
              <xm:sqref>Q1257</xm:sqref>
            </x14:sparkline>
            <x14:sparkline>
              <xm:f>'Data-1'!N1258:O1258</xm:f>
              <xm:sqref>Q1258</xm:sqref>
            </x14:sparkline>
            <x14:sparkline>
              <xm:f>'Data-1'!N1259:O1259</xm:f>
              <xm:sqref>Q1259</xm:sqref>
            </x14:sparkline>
            <x14:sparkline>
              <xm:f>'Data-1'!N1260:O1260</xm:f>
              <xm:sqref>Q1260</xm:sqref>
            </x14:sparkline>
            <x14:sparkline>
              <xm:f>'Data-1'!N1261:O1261</xm:f>
              <xm:sqref>Q1261</xm:sqref>
            </x14:sparkline>
            <x14:sparkline>
              <xm:f>'Data-1'!N1262:O1262</xm:f>
              <xm:sqref>Q1262</xm:sqref>
            </x14:sparkline>
            <x14:sparkline>
              <xm:f>'Data-1'!N1263:O1263</xm:f>
              <xm:sqref>Q1263</xm:sqref>
            </x14:sparkline>
            <x14:sparkline>
              <xm:f>'Data-1'!N1264:O1264</xm:f>
              <xm:sqref>Q1264</xm:sqref>
            </x14:sparkline>
            <x14:sparkline>
              <xm:f>'Data-1'!N1265:O1265</xm:f>
              <xm:sqref>Q1265</xm:sqref>
            </x14:sparkline>
            <x14:sparkline>
              <xm:f>'Data-1'!N1266:O1266</xm:f>
              <xm:sqref>Q1266</xm:sqref>
            </x14:sparkline>
            <x14:sparkline>
              <xm:f>'Data-1'!N1267:O1267</xm:f>
              <xm:sqref>Q1267</xm:sqref>
            </x14:sparkline>
            <x14:sparkline>
              <xm:f>'Data-1'!N1268:O1268</xm:f>
              <xm:sqref>Q1268</xm:sqref>
            </x14:sparkline>
            <x14:sparkline>
              <xm:f>'Data-1'!N1269:O1269</xm:f>
              <xm:sqref>Q1269</xm:sqref>
            </x14:sparkline>
            <x14:sparkline>
              <xm:f>'Data-1'!N1270:O1270</xm:f>
              <xm:sqref>Q1270</xm:sqref>
            </x14:sparkline>
            <x14:sparkline>
              <xm:f>'Data-1'!N1271:O1271</xm:f>
              <xm:sqref>Q1271</xm:sqref>
            </x14:sparkline>
            <x14:sparkline>
              <xm:f>'Data-1'!N1272:O1272</xm:f>
              <xm:sqref>Q1272</xm:sqref>
            </x14:sparkline>
            <x14:sparkline>
              <xm:f>'Data-1'!N1273:O1273</xm:f>
              <xm:sqref>Q1273</xm:sqref>
            </x14:sparkline>
            <x14:sparkline>
              <xm:f>'Data-1'!N1274:O1274</xm:f>
              <xm:sqref>Q1274</xm:sqref>
            </x14:sparkline>
            <x14:sparkline>
              <xm:f>'Data-1'!N1275:O1275</xm:f>
              <xm:sqref>Q1275</xm:sqref>
            </x14:sparkline>
            <x14:sparkline>
              <xm:f>'Data-1'!N1276:O1276</xm:f>
              <xm:sqref>Q1276</xm:sqref>
            </x14:sparkline>
            <x14:sparkline>
              <xm:f>'Data-1'!N1277:O1277</xm:f>
              <xm:sqref>Q1277</xm:sqref>
            </x14:sparkline>
            <x14:sparkline>
              <xm:f>'Data-1'!N1278:O1278</xm:f>
              <xm:sqref>Q1278</xm:sqref>
            </x14:sparkline>
            <x14:sparkline>
              <xm:f>'Data-1'!N1279:O1279</xm:f>
              <xm:sqref>Q1279</xm:sqref>
            </x14:sparkline>
            <x14:sparkline>
              <xm:f>'Data-1'!N1280:O1280</xm:f>
              <xm:sqref>Q1280</xm:sqref>
            </x14:sparkline>
            <x14:sparkline>
              <xm:f>'Data-1'!N1281:O1281</xm:f>
              <xm:sqref>Q1281</xm:sqref>
            </x14:sparkline>
            <x14:sparkline>
              <xm:f>'Data-1'!N1282:O1282</xm:f>
              <xm:sqref>Q1282</xm:sqref>
            </x14:sparkline>
            <x14:sparkline>
              <xm:f>'Data-1'!N1283:O1283</xm:f>
              <xm:sqref>Q1283</xm:sqref>
            </x14:sparkline>
            <x14:sparkline>
              <xm:f>'Data-1'!N1284:O1284</xm:f>
              <xm:sqref>Q1284</xm:sqref>
            </x14:sparkline>
            <x14:sparkline>
              <xm:f>'Data-1'!N1285:O1285</xm:f>
              <xm:sqref>Q1285</xm:sqref>
            </x14:sparkline>
            <x14:sparkline>
              <xm:f>'Data-1'!N1286:O1286</xm:f>
              <xm:sqref>Q1286</xm:sqref>
            </x14:sparkline>
            <x14:sparkline>
              <xm:f>'Data-1'!N1287:O1287</xm:f>
              <xm:sqref>Q1287</xm:sqref>
            </x14:sparkline>
            <x14:sparkline>
              <xm:f>'Data-1'!N1288:O1288</xm:f>
              <xm:sqref>Q1288</xm:sqref>
            </x14:sparkline>
            <x14:sparkline>
              <xm:f>'Data-1'!N1289:O1289</xm:f>
              <xm:sqref>Q1289</xm:sqref>
            </x14:sparkline>
            <x14:sparkline>
              <xm:f>'Data-1'!N1290:O1290</xm:f>
              <xm:sqref>Q1290</xm:sqref>
            </x14:sparkline>
            <x14:sparkline>
              <xm:f>'Data-1'!N1291:O1291</xm:f>
              <xm:sqref>Q1291</xm:sqref>
            </x14:sparkline>
            <x14:sparkline>
              <xm:f>'Data-1'!N1292:O1292</xm:f>
              <xm:sqref>Q1292</xm:sqref>
            </x14:sparkline>
            <x14:sparkline>
              <xm:f>'Data-1'!N1293:O1293</xm:f>
              <xm:sqref>Q1293</xm:sqref>
            </x14:sparkline>
            <x14:sparkline>
              <xm:f>'Data-1'!N1294:O1294</xm:f>
              <xm:sqref>Q1294</xm:sqref>
            </x14:sparkline>
            <x14:sparkline>
              <xm:f>'Data-1'!N1295:O1295</xm:f>
              <xm:sqref>Q1295</xm:sqref>
            </x14:sparkline>
            <x14:sparkline>
              <xm:f>'Data-1'!N1296:O1296</xm:f>
              <xm:sqref>Q1296</xm:sqref>
            </x14:sparkline>
            <x14:sparkline>
              <xm:f>'Data-1'!N1297:O1297</xm:f>
              <xm:sqref>Q1297</xm:sqref>
            </x14:sparkline>
            <x14:sparkline>
              <xm:f>'Data-1'!N1298:O1298</xm:f>
              <xm:sqref>Q1298</xm:sqref>
            </x14:sparkline>
            <x14:sparkline>
              <xm:f>'Data-1'!N1299:O1299</xm:f>
              <xm:sqref>Q1299</xm:sqref>
            </x14:sparkline>
            <x14:sparkline>
              <xm:f>'Data-1'!N1300:O1300</xm:f>
              <xm:sqref>Q1300</xm:sqref>
            </x14:sparkline>
            <x14:sparkline>
              <xm:f>'Data-1'!N1301:O1301</xm:f>
              <xm:sqref>Q1301</xm:sqref>
            </x14:sparkline>
            <x14:sparkline>
              <xm:f>'Data-1'!N1302:O1302</xm:f>
              <xm:sqref>Q1302</xm:sqref>
            </x14:sparkline>
            <x14:sparkline>
              <xm:f>'Data-1'!N1303:O1303</xm:f>
              <xm:sqref>Q1303</xm:sqref>
            </x14:sparkline>
            <x14:sparkline>
              <xm:f>'Data-1'!N1304:O1304</xm:f>
              <xm:sqref>Q1304</xm:sqref>
            </x14:sparkline>
            <x14:sparkline>
              <xm:f>'Data-1'!N1305:O1305</xm:f>
              <xm:sqref>Q1305</xm:sqref>
            </x14:sparkline>
            <x14:sparkline>
              <xm:f>'Data-1'!N1306:O1306</xm:f>
              <xm:sqref>Q1306</xm:sqref>
            </x14:sparkline>
            <x14:sparkline>
              <xm:f>'Data-1'!N1307:O1307</xm:f>
              <xm:sqref>Q1307</xm:sqref>
            </x14:sparkline>
            <x14:sparkline>
              <xm:f>'Data-1'!N1308:O1308</xm:f>
              <xm:sqref>Q1308</xm:sqref>
            </x14:sparkline>
            <x14:sparkline>
              <xm:f>'Data-1'!N1309:O1309</xm:f>
              <xm:sqref>Q1309</xm:sqref>
            </x14:sparkline>
            <x14:sparkline>
              <xm:f>'Data-1'!N1310:O1310</xm:f>
              <xm:sqref>Q1310</xm:sqref>
            </x14:sparkline>
            <x14:sparkline>
              <xm:f>'Data-1'!N1311:O1311</xm:f>
              <xm:sqref>Q1311</xm:sqref>
            </x14:sparkline>
            <x14:sparkline>
              <xm:f>'Data-1'!N1312:O1312</xm:f>
              <xm:sqref>Q1312</xm:sqref>
            </x14:sparkline>
            <x14:sparkline>
              <xm:f>'Data-1'!N1313:O1313</xm:f>
              <xm:sqref>Q1313</xm:sqref>
            </x14:sparkline>
            <x14:sparkline>
              <xm:f>'Data-1'!N1314:O1314</xm:f>
              <xm:sqref>Q1314</xm:sqref>
            </x14:sparkline>
            <x14:sparkline>
              <xm:f>'Data-1'!N1315:O1315</xm:f>
              <xm:sqref>Q1315</xm:sqref>
            </x14:sparkline>
            <x14:sparkline>
              <xm:f>'Data-1'!N1316:O1316</xm:f>
              <xm:sqref>Q1316</xm:sqref>
            </x14:sparkline>
            <x14:sparkline>
              <xm:f>'Data-1'!N1317:O1317</xm:f>
              <xm:sqref>Q1317</xm:sqref>
            </x14:sparkline>
            <x14:sparkline>
              <xm:f>'Data-1'!N1318:O1318</xm:f>
              <xm:sqref>Q1318</xm:sqref>
            </x14:sparkline>
            <x14:sparkline>
              <xm:f>'Data-1'!N1319:O1319</xm:f>
              <xm:sqref>Q1319</xm:sqref>
            </x14:sparkline>
            <x14:sparkline>
              <xm:f>'Data-1'!N1320:O1320</xm:f>
              <xm:sqref>Q1320</xm:sqref>
            </x14:sparkline>
            <x14:sparkline>
              <xm:f>'Data-1'!N1321:O1321</xm:f>
              <xm:sqref>Q1321</xm:sqref>
            </x14:sparkline>
            <x14:sparkline>
              <xm:f>'Data-1'!N1322:O1322</xm:f>
              <xm:sqref>Q1322</xm:sqref>
            </x14:sparkline>
            <x14:sparkline>
              <xm:f>'Data-1'!N1323:O1323</xm:f>
              <xm:sqref>Q1323</xm:sqref>
            </x14:sparkline>
            <x14:sparkline>
              <xm:f>'Data-1'!N1324:O1324</xm:f>
              <xm:sqref>Q1324</xm:sqref>
            </x14:sparkline>
            <x14:sparkline>
              <xm:f>'Data-1'!N1325:O1325</xm:f>
              <xm:sqref>Q1325</xm:sqref>
            </x14:sparkline>
            <x14:sparkline>
              <xm:f>'Data-1'!N1326:O1326</xm:f>
              <xm:sqref>Q1326</xm:sqref>
            </x14:sparkline>
            <x14:sparkline>
              <xm:f>'Data-1'!N1327:O1327</xm:f>
              <xm:sqref>Q1327</xm:sqref>
            </x14:sparkline>
            <x14:sparkline>
              <xm:f>'Data-1'!N1328:O1328</xm:f>
              <xm:sqref>Q1328</xm:sqref>
            </x14:sparkline>
            <x14:sparkline>
              <xm:f>'Data-1'!N1329:O1329</xm:f>
              <xm:sqref>Q1329</xm:sqref>
            </x14:sparkline>
            <x14:sparkline>
              <xm:f>'Data-1'!N1330:O1330</xm:f>
              <xm:sqref>Q1330</xm:sqref>
            </x14:sparkline>
            <x14:sparkline>
              <xm:f>'Data-1'!N1331:O1331</xm:f>
              <xm:sqref>Q1331</xm:sqref>
            </x14:sparkline>
            <x14:sparkline>
              <xm:f>'Data-1'!N1332:O1332</xm:f>
              <xm:sqref>Q1332</xm:sqref>
            </x14:sparkline>
            <x14:sparkline>
              <xm:f>'Data-1'!N1333:O1333</xm:f>
              <xm:sqref>Q1333</xm:sqref>
            </x14:sparkline>
            <x14:sparkline>
              <xm:f>'Data-1'!N1334:O1334</xm:f>
              <xm:sqref>Q1334</xm:sqref>
            </x14:sparkline>
            <x14:sparkline>
              <xm:f>'Data-1'!N1335:O1335</xm:f>
              <xm:sqref>Q1335</xm:sqref>
            </x14:sparkline>
            <x14:sparkline>
              <xm:f>'Data-1'!N1336:O1336</xm:f>
              <xm:sqref>Q1336</xm:sqref>
            </x14:sparkline>
            <x14:sparkline>
              <xm:f>'Data-1'!N1337:O1337</xm:f>
              <xm:sqref>Q1337</xm:sqref>
            </x14:sparkline>
            <x14:sparkline>
              <xm:f>'Data-1'!N1338:O1338</xm:f>
              <xm:sqref>Q1338</xm:sqref>
            </x14:sparkline>
            <x14:sparkline>
              <xm:f>'Data-1'!N1339:O1339</xm:f>
              <xm:sqref>Q1339</xm:sqref>
            </x14:sparkline>
            <x14:sparkline>
              <xm:f>'Data-1'!N1340:O1340</xm:f>
              <xm:sqref>Q1340</xm:sqref>
            </x14:sparkline>
            <x14:sparkline>
              <xm:f>'Data-1'!N1341:O1341</xm:f>
              <xm:sqref>Q1341</xm:sqref>
            </x14:sparkline>
            <x14:sparkline>
              <xm:f>'Data-1'!N1342:O1342</xm:f>
              <xm:sqref>Q1342</xm:sqref>
            </x14:sparkline>
            <x14:sparkline>
              <xm:f>'Data-1'!N1343:O1343</xm:f>
              <xm:sqref>Q1343</xm:sqref>
            </x14:sparkline>
            <x14:sparkline>
              <xm:f>'Data-1'!N1344:O1344</xm:f>
              <xm:sqref>Q1344</xm:sqref>
            </x14:sparkline>
            <x14:sparkline>
              <xm:f>'Data-1'!N1345:O1345</xm:f>
              <xm:sqref>Q1345</xm:sqref>
            </x14:sparkline>
            <x14:sparkline>
              <xm:f>'Data-1'!N1346:O1346</xm:f>
              <xm:sqref>Q1346</xm:sqref>
            </x14:sparkline>
            <x14:sparkline>
              <xm:f>'Data-1'!N1347:O1347</xm:f>
              <xm:sqref>Q1347</xm:sqref>
            </x14:sparkline>
            <x14:sparkline>
              <xm:f>'Data-1'!N1348:O1348</xm:f>
              <xm:sqref>Q1348</xm:sqref>
            </x14:sparkline>
            <x14:sparkline>
              <xm:f>'Data-1'!N1349:O1349</xm:f>
              <xm:sqref>Q1349</xm:sqref>
            </x14:sparkline>
            <x14:sparkline>
              <xm:f>'Data-1'!N1350:O1350</xm:f>
              <xm:sqref>Q1350</xm:sqref>
            </x14:sparkline>
            <x14:sparkline>
              <xm:f>'Data-1'!N1351:O1351</xm:f>
              <xm:sqref>Q1351</xm:sqref>
            </x14:sparkline>
            <x14:sparkline>
              <xm:f>'Data-1'!N1352:O1352</xm:f>
              <xm:sqref>Q1352</xm:sqref>
            </x14:sparkline>
            <x14:sparkline>
              <xm:f>'Data-1'!N1353:O1353</xm:f>
              <xm:sqref>Q1353</xm:sqref>
            </x14:sparkline>
            <x14:sparkline>
              <xm:f>'Data-1'!N1354:O1354</xm:f>
              <xm:sqref>Q1354</xm:sqref>
            </x14:sparkline>
            <x14:sparkline>
              <xm:f>'Data-1'!N1355:O1355</xm:f>
              <xm:sqref>Q1355</xm:sqref>
            </x14:sparkline>
            <x14:sparkline>
              <xm:f>'Data-1'!N1356:O1356</xm:f>
              <xm:sqref>Q1356</xm:sqref>
            </x14:sparkline>
            <x14:sparkline>
              <xm:f>'Data-1'!N1357:O1357</xm:f>
              <xm:sqref>Q1357</xm:sqref>
            </x14:sparkline>
            <x14:sparkline>
              <xm:f>'Data-1'!N1358:O1358</xm:f>
              <xm:sqref>Q1358</xm:sqref>
            </x14:sparkline>
            <x14:sparkline>
              <xm:f>'Data-1'!N1359:O1359</xm:f>
              <xm:sqref>Q1359</xm:sqref>
            </x14:sparkline>
            <x14:sparkline>
              <xm:f>'Data-1'!N1360:O1360</xm:f>
              <xm:sqref>Q1360</xm:sqref>
            </x14:sparkline>
            <x14:sparkline>
              <xm:f>'Data-1'!N1361:O1361</xm:f>
              <xm:sqref>Q1361</xm:sqref>
            </x14:sparkline>
            <x14:sparkline>
              <xm:f>'Data-1'!N1362:O1362</xm:f>
              <xm:sqref>Q1362</xm:sqref>
            </x14:sparkline>
            <x14:sparkline>
              <xm:f>'Data-1'!N1363:O1363</xm:f>
              <xm:sqref>Q1363</xm:sqref>
            </x14:sparkline>
            <x14:sparkline>
              <xm:f>'Data-1'!N1364:O1364</xm:f>
              <xm:sqref>Q1364</xm:sqref>
            </x14:sparkline>
            <x14:sparkline>
              <xm:f>'Data-1'!N1365:O1365</xm:f>
              <xm:sqref>Q1365</xm:sqref>
            </x14:sparkline>
            <x14:sparkline>
              <xm:f>'Data-1'!N1366:O1366</xm:f>
              <xm:sqref>Q1366</xm:sqref>
            </x14:sparkline>
            <x14:sparkline>
              <xm:f>'Data-1'!N1367:O1367</xm:f>
              <xm:sqref>Q1367</xm:sqref>
            </x14:sparkline>
            <x14:sparkline>
              <xm:f>'Data-1'!N1368:O1368</xm:f>
              <xm:sqref>Q1368</xm:sqref>
            </x14:sparkline>
            <x14:sparkline>
              <xm:f>'Data-1'!N1369:O1369</xm:f>
              <xm:sqref>Q1369</xm:sqref>
            </x14:sparkline>
            <x14:sparkline>
              <xm:f>'Data-1'!N1370:O1370</xm:f>
              <xm:sqref>Q1370</xm:sqref>
            </x14:sparkline>
            <x14:sparkline>
              <xm:f>'Data-1'!N1371:O1371</xm:f>
              <xm:sqref>Q1371</xm:sqref>
            </x14:sparkline>
            <x14:sparkline>
              <xm:f>'Data-1'!N1372:O1372</xm:f>
              <xm:sqref>Q1372</xm:sqref>
            </x14:sparkline>
            <x14:sparkline>
              <xm:f>'Data-1'!N1373:O1373</xm:f>
              <xm:sqref>Q1373</xm:sqref>
            </x14:sparkline>
            <x14:sparkline>
              <xm:f>'Data-1'!N1374:O1374</xm:f>
              <xm:sqref>Q1374</xm:sqref>
            </x14:sparkline>
            <x14:sparkline>
              <xm:f>'Data-1'!N1375:O1375</xm:f>
              <xm:sqref>Q1375</xm:sqref>
            </x14:sparkline>
            <x14:sparkline>
              <xm:f>'Data-1'!N1376:O1376</xm:f>
              <xm:sqref>Q1376</xm:sqref>
            </x14:sparkline>
            <x14:sparkline>
              <xm:f>'Data-1'!N1377:O1377</xm:f>
              <xm:sqref>Q1377</xm:sqref>
            </x14:sparkline>
            <x14:sparkline>
              <xm:f>'Data-1'!N1378:O1378</xm:f>
              <xm:sqref>Q1378</xm:sqref>
            </x14:sparkline>
            <x14:sparkline>
              <xm:f>'Data-1'!N1379:O1379</xm:f>
              <xm:sqref>Q1379</xm:sqref>
            </x14:sparkline>
            <x14:sparkline>
              <xm:f>'Data-1'!N1380:O1380</xm:f>
              <xm:sqref>Q1380</xm:sqref>
            </x14:sparkline>
            <x14:sparkline>
              <xm:f>'Data-1'!N1381:O1381</xm:f>
              <xm:sqref>Q1381</xm:sqref>
            </x14:sparkline>
            <x14:sparkline>
              <xm:f>'Data-1'!N1382:O1382</xm:f>
              <xm:sqref>Q1382</xm:sqref>
            </x14:sparkline>
            <x14:sparkline>
              <xm:f>'Data-1'!N1383:O1383</xm:f>
              <xm:sqref>Q1383</xm:sqref>
            </x14:sparkline>
            <x14:sparkline>
              <xm:f>'Data-1'!N1384:O1384</xm:f>
              <xm:sqref>Q1384</xm:sqref>
            </x14:sparkline>
            <x14:sparkline>
              <xm:f>'Data-1'!N1385:O1385</xm:f>
              <xm:sqref>Q1385</xm:sqref>
            </x14:sparkline>
            <x14:sparkline>
              <xm:f>'Data-1'!N1386:O1386</xm:f>
              <xm:sqref>Q1386</xm:sqref>
            </x14:sparkline>
            <x14:sparkline>
              <xm:f>'Data-1'!N1387:O1387</xm:f>
              <xm:sqref>Q1387</xm:sqref>
            </x14:sparkline>
            <x14:sparkline>
              <xm:f>'Data-1'!N1388:O1388</xm:f>
              <xm:sqref>Q1388</xm:sqref>
            </x14:sparkline>
            <x14:sparkline>
              <xm:f>'Data-1'!N1389:O1389</xm:f>
              <xm:sqref>Q1389</xm:sqref>
            </x14:sparkline>
            <x14:sparkline>
              <xm:f>'Data-1'!N1390:O1390</xm:f>
              <xm:sqref>Q1390</xm:sqref>
            </x14:sparkline>
            <x14:sparkline>
              <xm:f>'Data-1'!N1391:O1391</xm:f>
              <xm:sqref>Q1391</xm:sqref>
            </x14:sparkline>
            <x14:sparkline>
              <xm:f>'Data-1'!N1392:O1392</xm:f>
              <xm:sqref>Q1392</xm:sqref>
            </x14:sparkline>
            <x14:sparkline>
              <xm:f>'Data-1'!N1393:O1393</xm:f>
              <xm:sqref>Q1393</xm:sqref>
            </x14:sparkline>
            <x14:sparkline>
              <xm:f>'Data-1'!N1394:O1394</xm:f>
              <xm:sqref>Q1394</xm:sqref>
            </x14:sparkline>
            <x14:sparkline>
              <xm:f>'Data-1'!N1395:O1395</xm:f>
              <xm:sqref>Q1395</xm:sqref>
            </x14:sparkline>
            <x14:sparkline>
              <xm:f>'Data-1'!N1396:O1396</xm:f>
              <xm:sqref>Q1396</xm:sqref>
            </x14:sparkline>
            <x14:sparkline>
              <xm:f>'Data-1'!N1397:O1397</xm:f>
              <xm:sqref>Q1397</xm:sqref>
            </x14:sparkline>
            <x14:sparkline>
              <xm:f>'Data-1'!N1398:O1398</xm:f>
              <xm:sqref>Q1398</xm:sqref>
            </x14:sparkline>
            <x14:sparkline>
              <xm:f>'Data-1'!N1399:O1399</xm:f>
              <xm:sqref>Q1399</xm:sqref>
            </x14:sparkline>
            <x14:sparkline>
              <xm:f>'Data-1'!N1400:O1400</xm:f>
              <xm:sqref>Q1400</xm:sqref>
            </x14:sparkline>
            <x14:sparkline>
              <xm:f>'Data-1'!N1401:O1401</xm:f>
              <xm:sqref>Q1401</xm:sqref>
            </x14:sparkline>
            <x14:sparkline>
              <xm:f>'Data-1'!N1402:O1402</xm:f>
              <xm:sqref>Q1402</xm:sqref>
            </x14:sparkline>
            <x14:sparkline>
              <xm:f>'Data-1'!N1403:O1403</xm:f>
              <xm:sqref>Q1403</xm:sqref>
            </x14:sparkline>
            <x14:sparkline>
              <xm:f>'Data-1'!N1404:O1404</xm:f>
              <xm:sqref>Q1404</xm:sqref>
            </x14:sparkline>
            <x14:sparkline>
              <xm:f>'Data-1'!N1405:O1405</xm:f>
              <xm:sqref>Q1405</xm:sqref>
            </x14:sparkline>
            <x14:sparkline>
              <xm:f>'Data-1'!N1406:O1406</xm:f>
              <xm:sqref>Q1406</xm:sqref>
            </x14:sparkline>
            <x14:sparkline>
              <xm:f>'Data-1'!N1407:O1407</xm:f>
              <xm:sqref>Q1407</xm:sqref>
            </x14:sparkline>
            <x14:sparkline>
              <xm:f>'Data-1'!N1408:O1408</xm:f>
              <xm:sqref>Q1408</xm:sqref>
            </x14:sparkline>
            <x14:sparkline>
              <xm:f>'Data-1'!N1409:O1409</xm:f>
              <xm:sqref>Q1409</xm:sqref>
            </x14:sparkline>
            <x14:sparkline>
              <xm:f>'Data-1'!N1410:O1410</xm:f>
              <xm:sqref>Q1410</xm:sqref>
            </x14:sparkline>
            <x14:sparkline>
              <xm:f>'Data-1'!N1411:O1411</xm:f>
              <xm:sqref>Q1411</xm:sqref>
            </x14:sparkline>
            <x14:sparkline>
              <xm:f>'Data-1'!N1412:O1412</xm:f>
              <xm:sqref>Q1412</xm:sqref>
            </x14:sparkline>
            <x14:sparkline>
              <xm:f>'Data-1'!N1413:O1413</xm:f>
              <xm:sqref>Q1413</xm:sqref>
            </x14:sparkline>
            <x14:sparkline>
              <xm:f>'Data-1'!N1414:O1414</xm:f>
              <xm:sqref>Q1414</xm:sqref>
            </x14:sparkline>
            <x14:sparkline>
              <xm:f>'Data-1'!N1415:O1415</xm:f>
              <xm:sqref>Q1415</xm:sqref>
            </x14:sparkline>
            <x14:sparkline>
              <xm:f>'Data-1'!N1416:O1416</xm:f>
              <xm:sqref>Q1416</xm:sqref>
            </x14:sparkline>
            <x14:sparkline>
              <xm:f>'Data-1'!N1417:O1417</xm:f>
              <xm:sqref>Q1417</xm:sqref>
            </x14:sparkline>
            <x14:sparkline>
              <xm:f>'Data-1'!N1418:O1418</xm:f>
              <xm:sqref>Q1418</xm:sqref>
            </x14:sparkline>
            <x14:sparkline>
              <xm:f>'Data-1'!N1419:O1419</xm:f>
              <xm:sqref>Q1419</xm:sqref>
            </x14:sparkline>
            <x14:sparkline>
              <xm:f>'Data-1'!N1420:O1420</xm:f>
              <xm:sqref>Q1420</xm:sqref>
            </x14:sparkline>
            <x14:sparkline>
              <xm:f>'Data-1'!N1421:O1421</xm:f>
              <xm:sqref>Q1421</xm:sqref>
            </x14:sparkline>
            <x14:sparkline>
              <xm:f>'Data-1'!N1422:O1422</xm:f>
              <xm:sqref>Q1422</xm:sqref>
            </x14:sparkline>
            <x14:sparkline>
              <xm:f>'Data-1'!N1423:O1423</xm:f>
              <xm:sqref>Q1423</xm:sqref>
            </x14:sparkline>
            <x14:sparkline>
              <xm:f>'Data-1'!N1424:O1424</xm:f>
              <xm:sqref>Q1424</xm:sqref>
            </x14:sparkline>
            <x14:sparkline>
              <xm:f>'Data-1'!N1425:O1425</xm:f>
              <xm:sqref>Q1425</xm:sqref>
            </x14:sparkline>
            <x14:sparkline>
              <xm:f>'Data-1'!N1426:O1426</xm:f>
              <xm:sqref>Q1426</xm:sqref>
            </x14:sparkline>
            <x14:sparkline>
              <xm:f>'Data-1'!N1427:O1427</xm:f>
              <xm:sqref>Q1427</xm:sqref>
            </x14:sparkline>
            <x14:sparkline>
              <xm:f>'Data-1'!N1428:O1428</xm:f>
              <xm:sqref>Q1428</xm:sqref>
            </x14:sparkline>
            <x14:sparkline>
              <xm:f>'Data-1'!N1429:O1429</xm:f>
              <xm:sqref>Q1429</xm:sqref>
            </x14:sparkline>
            <x14:sparkline>
              <xm:f>'Data-1'!N1430:O1430</xm:f>
              <xm:sqref>Q1430</xm:sqref>
            </x14:sparkline>
            <x14:sparkline>
              <xm:f>'Data-1'!N1431:O1431</xm:f>
              <xm:sqref>Q1431</xm:sqref>
            </x14:sparkline>
            <x14:sparkline>
              <xm:f>'Data-1'!N1432:O1432</xm:f>
              <xm:sqref>Q1432</xm:sqref>
            </x14:sparkline>
            <x14:sparkline>
              <xm:f>'Data-1'!N1433:O1433</xm:f>
              <xm:sqref>Q1433</xm:sqref>
            </x14:sparkline>
            <x14:sparkline>
              <xm:f>'Data-1'!N1434:O1434</xm:f>
              <xm:sqref>Q1434</xm:sqref>
            </x14:sparkline>
            <x14:sparkline>
              <xm:f>'Data-1'!N1435:O1435</xm:f>
              <xm:sqref>Q1435</xm:sqref>
            </x14:sparkline>
            <x14:sparkline>
              <xm:f>'Data-1'!N1436:O1436</xm:f>
              <xm:sqref>Q1436</xm:sqref>
            </x14:sparkline>
            <x14:sparkline>
              <xm:f>'Data-1'!N1437:O1437</xm:f>
              <xm:sqref>Q1437</xm:sqref>
            </x14:sparkline>
            <x14:sparkline>
              <xm:f>'Data-1'!N1438:O1438</xm:f>
              <xm:sqref>Q1438</xm:sqref>
            </x14:sparkline>
            <x14:sparkline>
              <xm:f>'Data-1'!N1439:O1439</xm:f>
              <xm:sqref>Q1439</xm:sqref>
            </x14:sparkline>
            <x14:sparkline>
              <xm:f>'Data-1'!N1440:O1440</xm:f>
              <xm:sqref>Q1440</xm:sqref>
            </x14:sparkline>
            <x14:sparkline>
              <xm:f>'Data-1'!N1441:O1441</xm:f>
              <xm:sqref>Q1441</xm:sqref>
            </x14:sparkline>
            <x14:sparkline>
              <xm:f>'Data-1'!N1442:O1442</xm:f>
              <xm:sqref>Q1442</xm:sqref>
            </x14:sparkline>
            <x14:sparkline>
              <xm:f>'Data-1'!N1443:O1443</xm:f>
              <xm:sqref>Q1443</xm:sqref>
            </x14:sparkline>
            <x14:sparkline>
              <xm:f>'Data-1'!N1444:O1444</xm:f>
              <xm:sqref>Q1444</xm:sqref>
            </x14:sparkline>
            <x14:sparkline>
              <xm:f>'Data-1'!N1445:O1445</xm:f>
              <xm:sqref>Q1445</xm:sqref>
            </x14:sparkline>
            <x14:sparkline>
              <xm:f>'Data-1'!N1446:O1446</xm:f>
              <xm:sqref>Q1446</xm:sqref>
            </x14:sparkline>
            <x14:sparkline>
              <xm:f>'Data-1'!N1447:O1447</xm:f>
              <xm:sqref>Q1447</xm:sqref>
            </x14:sparkline>
            <x14:sparkline>
              <xm:f>'Data-1'!N1448:O1448</xm:f>
              <xm:sqref>Q1448</xm:sqref>
            </x14:sparkline>
            <x14:sparkline>
              <xm:f>'Data-1'!N1449:O1449</xm:f>
              <xm:sqref>Q1449</xm:sqref>
            </x14:sparkline>
            <x14:sparkline>
              <xm:f>'Data-1'!N1450:O1450</xm:f>
              <xm:sqref>Q1450</xm:sqref>
            </x14:sparkline>
            <x14:sparkline>
              <xm:f>'Data-1'!N1451:O1451</xm:f>
              <xm:sqref>Q1451</xm:sqref>
            </x14:sparkline>
            <x14:sparkline>
              <xm:f>'Data-1'!N1452:O1452</xm:f>
              <xm:sqref>Q1452</xm:sqref>
            </x14:sparkline>
            <x14:sparkline>
              <xm:f>'Data-1'!N1453:O1453</xm:f>
              <xm:sqref>Q1453</xm:sqref>
            </x14:sparkline>
            <x14:sparkline>
              <xm:f>'Data-1'!N1454:O1454</xm:f>
              <xm:sqref>Q1454</xm:sqref>
            </x14:sparkline>
            <x14:sparkline>
              <xm:f>'Data-1'!N1455:O1455</xm:f>
              <xm:sqref>Q1455</xm:sqref>
            </x14:sparkline>
            <x14:sparkline>
              <xm:f>'Data-1'!N1456:O1456</xm:f>
              <xm:sqref>Q1456</xm:sqref>
            </x14:sparkline>
            <x14:sparkline>
              <xm:f>'Data-1'!N1457:O1457</xm:f>
              <xm:sqref>Q1457</xm:sqref>
            </x14:sparkline>
            <x14:sparkline>
              <xm:f>'Data-1'!N1458:O1458</xm:f>
              <xm:sqref>Q1458</xm:sqref>
            </x14:sparkline>
            <x14:sparkline>
              <xm:f>'Data-1'!N1459:O1459</xm:f>
              <xm:sqref>Q1459</xm:sqref>
            </x14:sparkline>
            <x14:sparkline>
              <xm:f>'Data-1'!N1460:O1460</xm:f>
              <xm:sqref>Q1460</xm:sqref>
            </x14:sparkline>
            <x14:sparkline>
              <xm:f>'Data-1'!N1461:O1461</xm:f>
              <xm:sqref>Q1461</xm:sqref>
            </x14:sparkline>
            <x14:sparkline>
              <xm:f>'Data-1'!N1462:O1462</xm:f>
              <xm:sqref>Q1462</xm:sqref>
            </x14:sparkline>
            <x14:sparkline>
              <xm:f>'Data-1'!N1463:O1463</xm:f>
              <xm:sqref>Q1463</xm:sqref>
            </x14:sparkline>
            <x14:sparkline>
              <xm:f>'Data-1'!N1464:O1464</xm:f>
              <xm:sqref>Q1464</xm:sqref>
            </x14:sparkline>
            <x14:sparkline>
              <xm:f>'Data-1'!N1465:O1465</xm:f>
              <xm:sqref>Q1465</xm:sqref>
            </x14:sparkline>
            <x14:sparkline>
              <xm:f>'Data-1'!N1466:O1466</xm:f>
              <xm:sqref>Q1466</xm:sqref>
            </x14:sparkline>
            <x14:sparkline>
              <xm:f>'Data-1'!N1467:O1467</xm:f>
              <xm:sqref>Q1467</xm:sqref>
            </x14:sparkline>
            <x14:sparkline>
              <xm:f>'Data-1'!N1468:O1468</xm:f>
              <xm:sqref>Q1468</xm:sqref>
            </x14:sparkline>
            <x14:sparkline>
              <xm:f>'Data-1'!N1469:O1469</xm:f>
              <xm:sqref>Q1469</xm:sqref>
            </x14:sparkline>
            <x14:sparkline>
              <xm:f>'Data-1'!N1470:O1470</xm:f>
              <xm:sqref>Q1470</xm:sqref>
            </x14:sparkline>
            <x14:sparkline>
              <xm:f>'Data-1'!N1471:O1471</xm:f>
              <xm:sqref>Q1471</xm:sqref>
            </x14:sparkline>
            <x14:sparkline>
              <xm:f>'Data-1'!N1472:O1472</xm:f>
              <xm:sqref>Q1472</xm:sqref>
            </x14:sparkline>
            <x14:sparkline>
              <xm:f>'Data-1'!N1473:O1473</xm:f>
              <xm:sqref>Q1473</xm:sqref>
            </x14:sparkline>
            <x14:sparkline>
              <xm:f>'Data-1'!N1474:O1474</xm:f>
              <xm:sqref>Q1474</xm:sqref>
            </x14:sparkline>
            <x14:sparkline>
              <xm:f>'Data-1'!N1475:O1475</xm:f>
              <xm:sqref>Q1475</xm:sqref>
            </x14:sparkline>
            <x14:sparkline>
              <xm:f>'Data-1'!N1476:O1476</xm:f>
              <xm:sqref>Q1476</xm:sqref>
            </x14:sparkline>
            <x14:sparkline>
              <xm:f>'Data-1'!N1477:O1477</xm:f>
              <xm:sqref>Q1477</xm:sqref>
            </x14:sparkline>
            <x14:sparkline>
              <xm:f>'Data-1'!N1478:O1478</xm:f>
              <xm:sqref>Q1478</xm:sqref>
            </x14:sparkline>
            <x14:sparkline>
              <xm:f>'Data-1'!N1479:O1479</xm:f>
              <xm:sqref>Q1479</xm:sqref>
            </x14:sparkline>
            <x14:sparkline>
              <xm:f>'Data-1'!N1480:O1480</xm:f>
              <xm:sqref>Q1480</xm:sqref>
            </x14:sparkline>
            <x14:sparkline>
              <xm:f>'Data-1'!N1481:O1481</xm:f>
              <xm:sqref>Q1481</xm:sqref>
            </x14:sparkline>
            <x14:sparkline>
              <xm:f>'Data-1'!N1482:O1482</xm:f>
              <xm:sqref>Q1482</xm:sqref>
            </x14:sparkline>
            <x14:sparkline>
              <xm:f>'Data-1'!N1483:O1483</xm:f>
              <xm:sqref>Q1483</xm:sqref>
            </x14:sparkline>
            <x14:sparkline>
              <xm:f>'Data-1'!N1484:O1484</xm:f>
              <xm:sqref>Q1484</xm:sqref>
            </x14:sparkline>
            <x14:sparkline>
              <xm:f>'Data-1'!N1485:O1485</xm:f>
              <xm:sqref>Q1485</xm:sqref>
            </x14:sparkline>
            <x14:sparkline>
              <xm:f>'Data-1'!N1486:O1486</xm:f>
              <xm:sqref>Q1486</xm:sqref>
            </x14:sparkline>
            <x14:sparkline>
              <xm:f>'Data-1'!N1487:O1487</xm:f>
              <xm:sqref>Q1487</xm:sqref>
            </x14:sparkline>
            <x14:sparkline>
              <xm:f>'Data-1'!N1488:O1488</xm:f>
              <xm:sqref>Q1488</xm:sqref>
            </x14:sparkline>
            <x14:sparkline>
              <xm:f>'Data-1'!N1489:O1489</xm:f>
              <xm:sqref>Q1489</xm:sqref>
            </x14:sparkline>
            <x14:sparkline>
              <xm:f>'Data-1'!N1490:O1490</xm:f>
              <xm:sqref>Q1490</xm:sqref>
            </x14:sparkline>
            <x14:sparkline>
              <xm:f>'Data-1'!N1491:O1491</xm:f>
              <xm:sqref>Q1491</xm:sqref>
            </x14:sparkline>
            <x14:sparkline>
              <xm:f>'Data-1'!N1492:O1492</xm:f>
              <xm:sqref>Q1492</xm:sqref>
            </x14:sparkline>
            <x14:sparkline>
              <xm:f>'Data-1'!N1493:O1493</xm:f>
              <xm:sqref>Q1493</xm:sqref>
            </x14:sparkline>
            <x14:sparkline>
              <xm:f>'Data-1'!N1494:O1494</xm:f>
              <xm:sqref>Q1494</xm:sqref>
            </x14:sparkline>
            <x14:sparkline>
              <xm:f>'Data-1'!N1495:O1495</xm:f>
              <xm:sqref>Q1495</xm:sqref>
            </x14:sparkline>
            <x14:sparkline>
              <xm:f>'Data-1'!N1496:O1496</xm:f>
              <xm:sqref>Q1496</xm:sqref>
            </x14:sparkline>
            <x14:sparkline>
              <xm:f>'Data-1'!N1497:O1497</xm:f>
              <xm:sqref>Q1497</xm:sqref>
            </x14:sparkline>
            <x14:sparkline>
              <xm:f>'Data-1'!N1498:O1498</xm:f>
              <xm:sqref>Q1498</xm:sqref>
            </x14:sparkline>
            <x14:sparkline>
              <xm:f>'Data-1'!N1499:O1499</xm:f>
              <xm:sqref>Q1499</xm:sqref>
            </x14:sparkline>
            <x14:sparkline>
              <xm:f>'Data-1'!N1500:O1500</xm:f>
              <xm:sqref>Q1500</xm:sqref>
            </x14:sparkline>
            <x14:sparkline>
              <xm:f>'Data-1'!N1501:O1501</xm:f>
              <xm:sqref>Q1501</xm:sqref>
            </x14:sparkline>
            <x14:sparkline>
              <xm:f>'Data-1'!N1502:O1502</xm:f>
              <xm:sqref>Q1502</xm:sqref>
            </x14:sparkline>
            <x14:sparkline>
              <xm:f>'Data-1'!N1503:O1503</xm:f>
              <xm:sqref>Q1503</xm:sqref>
            </x14:sparkline>
            <x14:sparkline>
              <xm:f>'Data-1'!N1504:O1504</xm:f>
              <xm:sqref>Q1504</xm:sqref>
            </x14:sparkline>
            <x14:sparkline>
              <xm:f>'Data-1'!N1505:O1505</xm:f>
              <xm:sqref>Q1505</xm:sqref>
            </x14:sparkline>
            <x14:sparkline>
              <xm:f>'Data-1'!N1506:O1506</xm:f>
              <xm:sqref>Q1506</xm:sqref>
            </x14:sparkline>
            <x14:sparkline>
              <xm:f>'Data-1'!N1507:O1507</xm:f>
              <xm:sqref>Q1507</xm:sqref>
            </x14:sparkline>
            <x14:sparkline>
              <xm:f>'Data-1'!N1508:O1508</xm:f>
              <xm:sqref>Q1508</xm:sqref>
            </x14:sparkline>
            <x14:sparkline>
              <xm:f>'Data-1'!N1509:O1509</xm:f>
              <xm:sqref>Q1509</xm:sqref>
            </x14:sparkline>
            <x14:sparkline>
              <xm:f>'Data-1'!N1510:O1510</xm:f>
              <xm:sqref>Q1510</xm:sqref>
            </x14:sparkline>
            <x14:sparkline>
              <xm:f>'Data-1'!N1511:O1511</xm:f>
              <xm:sqref>Q1511</xm:sqref>
            </x14:sparkline>
            <x14:sparkline>
              <xm:f>'Data-1'!N1512:O1512</xm:f>
              <xm:sqref>Q1512</xm:sqref>
            </x14:sparkline>
            <x14:sparkline>
              <xm:f>'Data-1'!N1513:O1513</xm:f>
              <xm:sqref>Q1513</xm:sqref>
            </x14:sparkline>
            <x14:sparkline>
              <xm:f>'Data-1'!N1514:O1514</xm:f>
              <xm:sqref>Q1514</xm:sqref>
            </x14:sparkline>
            <x14:sparkline>
              <xm:f>'Data-1'!N1515:O1515</xm:f>
              <xm:sqref>Q1515</xm:sqref>
            </x14:sparkline>
            <x14:sparkline>
              <xm:f>'Data-1'!N1516:O1516</xm:f>
              <xm:sqref>Q1516</xm:sqref>
            </x14:sparkline>
            <x14:sparkline>
              <xm:f>'Data-1'!N1517:O1517</xm:f>
              <xm:sqref>Q1517</xm:sqref>
            </x14:sparkline>
            <x14:sparkline>
              <xm:f>'Data-1'!N1518:O1518</xm:f>
              <xm:sqref>Q1518</xm:sqref>
            </x14:sparkline>
            <x14:sparkline>
              <xm:f>'Data-1'!N1519:O1519</xm:f>
              <xm:sqref>Q1519</xm:sqref>
            </x14:sparkline>
            <x14:sparkline>
              <xm:f>'Data-1'!N1520:O1520</xm:f>
              <xm:sqref>Q1520</xm:sqref>
            </x14:sparkline>
            <x14:sparkline>
              <xm:f>'Data-1'!N1521:O1521</xm:f>
              <xm:sqref>Q1521</xm:sqref>
            </x14:sparkline>
            <x14:sparkline>
              <xm:f>'Data-1'!N1522:O1522</xm:f>
              <xm:sqref>Q1522</xm:sqref>
            </x14:sparkline>
            <x14:sparkline>
              <xm:f>'Data-1'!N1523:O1523</xm:f>
              <xm:sqref>Q1523</xm:sqref>
            </x14:sparkline>
            <x14:sparkline>
              <xm:f>'Data-1'!N1524:O1524</xm:f>
              <xm:sqref>Q1524</xm:sqref>
            </x14:sparkline>
            <x14:sparkline>
              <xm:f>'Data-1'!N1525:O1525</xm:f>
              <xm:sqref>Q1525</xm:sqref>
            </x14:sparkline>
            <x14:sparkline>
              <xm:f>'Data-1'!N1526:O1526</xm:f>
              <xm:sqref>Q1526</xm:sqref>
            </x14:sparkline>
            <x14:sparkline>
              <xm:f>'Data-1'!N1527:O1527</xm:f>
              <xm:sqref>Q1527</xm:sqref>
            </x14:sparkline>
            <x14:sparkline>
              <xm:f>'Data-1'!N1528:O1528</xm:f>
              <xm:sqref>Q1528</xm:sqref>
            </x14:sparkline>
            <x14:sparkline>
              <xm:f>'Data-1'!N1529:O1529</xm:f>
              <xm:sqref>Q1529</xm:sqref>
            </x14:sparkline>
            <x14:sparkline>
              <xm:f>'Data-1'!N1530:O1530</xm:f>
              <xm:sqref>Q1530</xm:sqref>
            </x14:sparkline>
            <x14:sparkline>
              <xm:f>'Data-1'!N1531:O1531</xm:f>
              <xm:sqref>Q1531</xm:sqref>
            </x14:sparkline>
            <x14:sparkline>
              <xm:f>'Data-1'!N1532:O1532</xm:f>
              <xm:sqref>Q1532</xm:sqref>
            </x14:sparkline>
            <x14:sparkline>
              <xm:f>'Data-1'!N1533:O1533</xm:f>
              <xm:sqref>Q1533</xm:sqref>
            </x14:sparkline>
            <x14:sparkline>
              <xm:f>'Data-1'!N1534:O1534</xm:f>
              <xm:sqref>Q1534</xm:sqref>
            </x14:sparkline>
            <x14:sparkline>
              <xm:f>'Data-1'!N1535:O1535</xm:f>
              <xm:sqref>Q1535</xm:sqref>
            </x14:sparkline>
            <x14:sparkline>
              <xm:f>'Data-1'!N1536:O1536</xm:f>
              <xm:sqref>Q1536</xm:sqref>
            </x14:sparkline>
            <x14:sparkline>
              <xm:f>'Data-1'!N1537:O1537</xm:f>
              <xm:sqref>Q1537</xm:sqref>
            </x14:sparkline>
            <x14:sparkline>
              <xm:f>'Data-1'!N1538:O1538</xm:f>
              <xm:sqref>Q1538</xm:sqref>
            </x14:sparkline>
            <x14:sparkline>
              <xm:f>'Data-1'!N1539:O1539</xm:f>
              <xm:sqref>Q1539</xm:sqref>
            </x14:sparkline>
            <x14:sparkline>
              <xm:f>'Data-1'!N1540:O1540</xm:f>
              <xm:sqref>Q1540</xm:sqref>
            </x14:sparkline>
            <x14:sparkline>
              <xm:f>'Data-1'!N1541:O1541</xm:f>
              <xm:sqref>Q1541</xm:sqref>
            </x14:sparkline>
            <x14:sparkline>
              <xm:f>'Data-1'!N1542:O1542</xm:f>
              <xm:sqref>Q1542</xm:sqref>
            </x14:sparkline>
            <x14:sparkline>
              <xm:f>'Data-1'!N1543:O1543</xm:f>
              <xm:sqref>Q1543</xm:sqref>
            </x14:sparkline>
            <x14:sparkline>
              <xm:f>'Data-1'!N1544:O1544</xm:f>
              <xm:sqref>Q1544</xm:sqref>
            </x14:sparkline>
            <x14:sparkline>
              <xm:f>'Data-1'!N1545:O1545</xm:f>
              <xm:sqref>Q1545</xm:sqref>
            </x14:sparkline>
            <x14:sparkline>
              <xm:f>'Data-1'!N1546:O1546</xm:f>
              <xm:sqref>Q1546</xm:sqref>
            </x14:sparkline>
            <x14:sparkline>
              <xm:f>'Data-1'!N1547:O1547</xm:f>
              <xm:sqref>Q1547</xm:sqref>
            </x14:sparkline>
            <x14:sparkline>
              <xm:f>'Data-1'!N1548:O1548</xm:f>
              <xm:sqref>Q1548</xm:sqref>
            </x14:sparkline>
            <x14:sparkline>
              <xm:f>'Data-1'!N1549:O1549</xm:f>
              <xm:sqref>Q1549</xm:sqref>
            </x14:sparkline>
            <x14:sparkline>
              <xm:f>'Data-1'!N1550:O1550</xm:f>
              <xm:sqref>Q1550</xm:sqref>
            </x14:sparkline>
            <x14:sparkline>
              <xm:f>'Data-1'!N1551:O1551</xm:f>
              <xm:sqref>Q1551</xm:sqref>
            </x14:sparkline>
            <x14:sparkline>
              <xm:f>'Data-1'!N1552:O1552</xm:f>
              <xm:sqref>Q1552</xm:sqref>
            </x14:sparkline>
            <x14:sparkline>
              <xm:f>'Data-1'!N1553:O1553</xm:f>
              <xm:sqref>Q1553</xm:sqref>
            </x14:sparkline>
            <x14:sparkline>
              <xm:f>'Data-1'!N1554:O1554</xm:f>
              <xm:sqref>Q1554</xm:sqref>
            </x14:sparkline>
            <x14:sparkline>
              <xm:f>'Data-1'!N1555:O1555</xm:f>
              <xm:sqref>Q1555</xm:sqref>
            </x14:sparkline>
            <x14:sparkline>
              <xm:f>'Data-1'!N1556:O1556</xm:f>
              <xm:sqref>Q1556</xm:sqref>
            </x14:sparkline>
            <x14:sparkline>
              <xm:f>'Data-1'!N1557:O1557</xm:f>
              <xm:sqref>Q1557</xm:sqref>
            </x14:sparkline>
            <x14:sparkline>
              <xm:f>'Data-1'!N1558:O1558</xm:f>
              <xm:sqref>Q1558</xm:sqref>
            </x14:sparkline>
            <x14:sparkline>
              <xm:f>'Data-1'!N1559:O1559</xm:f>
              <xm:sqref>Q1559</xm:sqref>
            </x14:sparkline>
            <x14:sparkline>
              <xm:f>'Data-1'!N1560:O1560</xm:f>
              <xm:sqref>Q1560</xm:sqref>
            </x14:sparkline>
            <x14:sparkline>
              <xm:f>'Data-1'!N1561:O1561</xm:f>
              <xm:sqref>Q1561</xm:sqref>
            </x14:sparkline>
            <x14:sparkline>
              <xm:f>'Data-1'!N1562:O1562</xm:f>
              <xm:sqref>Q1562</xm:sqref>
            </x14:sparkline>
            <x14:sparkline>
              <xm:f>'Data-1'!N1563:O1563</xm:f>
              <xm:sqref>Q1563</xm:sqref>
            </x14:sparkline>
            <x14:sparkline>
              <xm:f>'Data-1'!N1564:O1564</xm:f>
              <xm:sqref>Q1564</xm:sqref>
            </x14:sparkline>
            <x14:sparkline>
              <xm:f>'Data-1'!N1565:O1565</xm:f>
              <xm:sqref>Q1565</xm:sqref>
            </x14:sparkline>
            <x14:sparkline>
              <xm:f>'Data-1'!N1566:O1566</xm:f>
              <xm:sqref>Q1566</xm:sqref>
            </x14:sparkline>
            <x14:sparkline>
              <xm:f>'Data-1'!N1567:O1567</xm:f>
              <xm:sqref>Q1567</xm:sqref>
            </x14:sparkline>
            <x14:sparkline>
              <xm:f>'Data-1'!N1568:O1568</xm:f>
              <xm:sqref>Q1568</xm:sqref>
            </x14:sparkline>
            <x14:sparkline>
              <xm:f>'Data-1'!N1569:O1569</xm:f>
              <xm:sqref>Q1569</xm:sqref>
            </x14:sparkline>
            <x14:sparkline>
              <xm:f>'Data-1'!N1570:O1570</xm:f>
              <xm:sqref>Q1570</xm:sqref>
            </x14:sparkline>
            <x14:sparkline>
              <xm:f>'Data-1'!N1571:O1571</xm:f>
              <xm:sqref>Q1571</xm:sqref>
            </x14:sparkline>
            <x14:sparkline>
              <xm:f>'Data-1'!N1572:O1572</xm:f>
              <xm:sqref>Q1572</xm:sqref>
            </x14:sparkline>
            <x14:sparkline>
              <xm:f>'Data-1'!N1573:O1573</xm:f>
              <xm:sqref>Q1573</xm:sqref>
            </x14:sparkline>
            <x14:sparkline>
              <xm:f>'Data-1'!N1574:O1574</xm:f>
              <xm:sqref>Q1574</xm:sqref>
            </x14:sparkline>
            <x14:sparkline>
              <xm:f>'Data-1'!N1575:O1575</xm:f>
              <xm:sqref>Q1575</xm:sqref>
            </x14:sparkline>
            <x14:sparkline>
              <xm:f>'Data-1'!N1576:O1576</xm:f>
              <xm:sqref>Q1576</xm:sqref>
            </x14:sparkline>
            <x14:sparkline>
              <xm:f>'Data-1'!N1577:O1577</xm:f>
              <xm:sqref>Q1577</xm:sqref>
            </x14:sparkline>
            <x14:sparkline>
              <xm:f>'Data-1'!N1578:O1578</xm:f>
              <xm:sqref>Q1578</xm:sqref>
            </x14:sparkline>
            <x14:sparkline>
              <xm:f>'Data-1'!N1579:O1579</xm:f>
              <xm:sqref>Q1579</xm:sqref>
            </x14:sparkline>
            <x14:sparkline>
              <xm:f>'Data-1'!N1580:O1580</xm:f>
              <xm:sqref>Q1580</xm:sqref>
            </x14:sparkline>
            <x14:sparkline>
              <xm:f>'Data-1'!N1581:O1581</xm:f>
              <xm:sqref>Q1581</xm:sqref>
            </x14:sparkline>
            <x14:sparkline>
              <xm:f>'Data-1'!N1582:O1582</xm:f>
              <xm:sqref>Q1582</xm:sqref>
            </x14:sparkline>
            <x14:sparkline>
              <xm:f>'Data-1'!N1583:O1583</xm:f>
              <xm:sqref>Q1583</xm:sqref>
            </x14:sparkline>
            <x14:sparkline>
              <xm:f>'Data-1'!N1584:O1584</xm:f>
              <xm:sqref>Q1584</xm:sqref>
            </x14:sparkline>
            <x14:sparkline>
              <xm:f>'Data-1'!N1585:O1585</xm:f>
              <xm:sqref>Q1585</xm:sqref>
            </x14:sparkline>
            <x14:sparkline>
              <xm:f>'Data-1'!N1586:O1586</xm:f>
              <xm:sqref>Q1586</xm:sqref>
            </x14:sparkline>
            <x14:sparkline>
              <xm:f>'Data-1'!N1587:O1587</xm:f>
              <xm:sqref>Q1587</xm:sqref>
            </x14:sparkline>
            <x14:sparkline>
              <xm:f>'Data-1'!N1588:O1588</xm:f>
              <xm:sqref>Q1588</xm:sqref>
            </x14:sparkline>
            <x14:sparkline>
              <xm:f>'Data-1'!N1589:O1589</xm:f>
              <xm:sqref>Q1589</xm:sqref>
            </x14:sparkline>
            <x14:sparkline>
              <xm:f>'Data-1'!N1590:O1590</xm:f>
              <xm:sqref>Q1590</xm:sqref>
            </x14:sparkline>
            <x14:sparkline>
              <xm:f>'Data-1'!N1591:O1591</xm:f>
              <xm:sqref>Q1591</xm:sqref>
            </x14:sparkline>
            <x14:sparkline>
              <xm:f>'Data-1'!N1592:O1592</xm:f>
              <xm:sqref>Q1592</xm:sqref>
            </x14:sparkline>
            <x14:sparkline>
              <xm:f>'Data-1'!N1593:O1593</xm:f>
              <xm:sqref>Q1593</xm:sqref>
            </x14:sparkline>
            <x14:sparkline>
              <xm:f>'Data-1'!N1594:O1594</xm:f>
              <xm:sqref>Q1594</xm:sqref>
            </x14:sparkline>
            <x14:sparkline>
              <xm:f>'Data-1'!N1595:O1595</xm:f>
              <xm:sqref>Q1595</xm:sqref>
            </x14:sparkline>
            <x14:sparkline>
              <xm:f>'Data-1'!N1596:O1596</xm:f>
              <xm:sqref>Q1596</xm:sqref>
            </x14:sparkline>
            <x14:sparkline>
              <xm:f>'Data-1'!N1597:O1597</xm:f>
              <xm:sqref>Q1597</xm:sqref>
            </x14:sparkline>
            <x14:sparkline>
              <xm:f>'Data-1'!N1598:O1598</xm:f>
              <xm:sqref>Q1598</xm:sqref>
            </x14:sparkline>
            <x14:sparkline>
              <xm:f>'Data-1'!N1599:O1599</xm:f>
              <xm:sqref>Q1599</xm:sqref>
            </x14:sparkline>
            <x14:sparkline>
              <xm:f>'Data-1'!N1600:O1600</xm:f>
              <xm:sqref>Q1600</xm:sqref>
            </x14:sparkline>
            <x14:sparkline>
              <xm:f>'Data-1'!N1601:O1601</xm:f>
              <xm:sqref>Q1601</xm:sqref>
            </x14:sparkline>
            <x14:sparkline>
              <xm:f>'Data-1'!N1602:O1602</xm:f>
              <xm:sqref>Q1602</xm:sqref>
            </x14:sparkline>
            <x14:sparkline>
              <xm:f>'Data-1'!N1603:O1603</xm:f>
              <xm:sqref>Q1603</xm:sqref>
            </x14:sparkline>
            <x14:sparkline>
              <xm:f>'Data-1'!N1604:O1604</xm:f>
              <xm:sqref>Q1604</xm:sqref>
            </x14:sparkline>
            <x14:sparkline>
              <xm:f>'Data-1'!N1605:O1605</xm:f>
              <xm:sqref>Q1605</xm:sqref>
            </x14:sparkline>
            <x14:sparkline>
              <xm:f>'Data-1'!N1606:O1606</xm:f>
              <xm:sqref>Q1606</xm:sqref>
            </x14:sparkline>
            <x14:sparkline>
              <xm:f>'Data-1'!N1607:O1607</xm:f>
              <xm:sqref>Q1607</xm:sqref>
            </x14:sparkline>
            <x14:sparkline>
              <xm:f>'Data-1'!N1608:O1608</xm:f>
              <xm:sqref>Q1608</xm:sqref>
            </x14:sparkline>
            <x14:sparkline>
              <xm:f>'Data-1'!N1609:O1609</xm:f>
              <xm:sqref>Q1609</xm:sqref>
            </x14:sparkline>
            <x14:sparkline>
              <xm:f>'Data-1'!N1610:O1610</xm:f>
              <xm:sqref>Q1610</xm:sqref>
            </x14:sparkline>
            <x14:sparkline>
              <xm:f>'Data-1'!N1611:O1611</xm:f>
              <xm:sqref>Q1611</xm:sqref>
            </x14:sparkline>
            <x14:sparkline>
              <xm:f>'Data-1'!N1612:O1612</xm:f>
              <xm:sqref>Q1612</xm:sqref>
            </x14:sparkline>
            <x14:sparkline>
              <xm:f>'Data-1'!N1613:O1613</xm:f>
              <xm:sqref>Q1613</xm:sqref>
            </x14:sparkline>
            <x14:sparkline>
              <xm:f>'Data-1'!N1614:O1614</xm:f>
              <xm:sqref>Q1614</xm:sqref>
            </x14:sparkline>
            <x14:sparkline>
              <xm:f>'Data-1'!N1615:O1615</xm:f>
              <xm:sqref>Q1615</xm:sqref>
            </x14:sparkline>
            <x14:sparkline>
              <xm:f>'Data-1'!N1616:O1616</xm:f>
              <xm:sqref>Q1616</xm:sqref>
            </x14:sparkline>
            <x14:sparkline>
              <xm:f>'Data-1'!N1617:O1617</xm:f>
              <xm:sqref>Q1617</xm:sqref>
            </x14:sparkline>
            <x14:sparkline>
              <xm:f>'Data-1'!N1618:O1618</xm:f>
              <xm:sqref>Q1618</xm:sqref>
            </x14:sparkline>
            <x14:sparkline>
              <xm:f>'Data-1'!N1619:O1619</xm:f>
              <xm:sqref>Q1619</xm:sqref>
            </x14:sparkline>
            <x14:sparkline>
              <xm:f>'Data-1'!N1620:O1620</xm:f>
              <xm:sqref>Q1620</xm:sqref>
            </x14:sparkline>
            <x14:sparkline>
              <xm:f>'Data-1'!N1621:O1621</xm:f>
              <xm:sqref>Q1621</xm:sqref>
            </x14:sparkline>
            <x14:sparkline>
              <xm:f>'Data-1'!N1622:O1622</xm:f>
              <xm:sqref>Q1622</xm:sqref>
            </x14:sparkline>
            <x14:sparkline>
              <xm:f>'Data-1'!N1623:O1623</xm:f>
              <xm:sqref>Q1623</xm:sqref>
            </x14:sparkline>
            <x14:sparkline>
              <xm:f>'Data-1'!N1624:O1624</xm:f>
              <xm:sqref>Q1624</xm:sqref>
            </x14:sparkline>
            <x14:sparkline>
              <xm:f>'Data-1'!N1625:O1625</xm:f>
              <xm:sqref>Q1625</xm:sqref>
            </x14:sparkline>
            <x14:sparkline>
              <xm:f>'Data-1'!N1626:O1626</xm:f>
              <xm:sqref>Q1626</xm:sqref>
            </x14:sparkline>
            <x14:sparkline>
              <xm:f>'Data-1'!N1627:O1627</xm:f>
              <xm:sqref>Q1627</xm:sqref>
            </x14:sparkline>
            <x14:sparkline>
              <xm:f>'Data-1'!N1628:O1628</xm:f>
              <xm:sqref>Q1628</xm:sqref>
            </x14:sparkline>
            <x14:sparkline>
              <xm:f>'Data-1'!N1629:O1629</xm:f>
              <xm:sqref>Q1629</xm:sqref>
            </x14:sparkline>
            <x14:sparkline>
              <xm:f>'Data-1'!N1630:O1630</xm:f>
              <xm:sqref>Q1630</xm:sqref>
            </x14:sparkline>
            <x14:sparkline>
              <xm:f>'Data-1'!N1631:O1631</xm:f>
              <xm:sqref>Q1631</xm:sqref>
            </x14:sparkline>
            <x14:sparkline>
              <xm:f>'Data-1'!N1632:O1632</xm:f>
              <xm:sqref>Q1632</xm:sqref>
            </x14:sparkline>
            <x14:sparkline>
              <xm:f>'Data-1'!N1633:O1633</xm:f>
              <xm:sqref>Q1633</xm:sqref>
            </x14:sparkline>
            <x14:sparkline>
              <xm:f>'Data-1'!N1634:O1634</xm:f>
              <xm:sqref>Q1634</xm:sqref>
            </x14:sparkline>
            <x14:sparkline>
              <xm:f>'Data-1'!N1635:O1635</xm:f>
              <xm:sqref>Q1635</xm:sqref>
            </x14:sparkline>
            <x14:sparkline>
              <xm:f>'Data-1'!N1636:O1636</xm:f>
              <xm:sqref>Q1636</xm:sqref>
            </x14:sparkline>
            <x14:sparkline>
              <xm:f>'Data-1'!N1637:O1637</xm:f>
              <xm:sqref>Q1637</xm:sqref>
            </x14:sparkline>
            <x14:sparkline>
              <xm:f>'Data-1'!N1638:O1638</xm:f>
              <xm:sqref>Q1638</xm:sqref>
            </x14:sparkline>
            <x14:sparkline>
              <xm:f>'Data-1'!N1639:O1639</xm:f>
              <xm:sqref>Q1639</xm:sqref>
            </x14:sparkline>
            <x14:sparkline>
              <xm:f>'Data-1'!N1640:O1640</xm:f>
              <xm:sqref>Q1640</xm:sqref>
            </x14:sparkline>
            <x14:sparkline>
              <xm:f>'Data-1'!N1641:O1641</xm:f>
              <xm:sqref>Q1641</xm:sqref>
            </x14:sparkline>
            <x14:sparkline>
              <xm:f>'Data-1'!N1642:O1642</xm:f>
              <xm:sqref>Q1642</xm:sqref>
            </x14:sparkline>
            <x14:sparkline>
              <xm:f>'Data-1'!N1643:O1643</xm:f>
              <xm:sqref>Q1643</xm:sqref>
            </x14:sparkline>
            <x14:sparkline>
              <xm:f>'Data-1'!N1644:O1644</xm:f>
              <xm:sqref>Q1644</xm:sqref>
            </x14:sparkline>
            <x14:sparkline>
              <xm:f>'Data-1'!N1645:O1645</xm:f>
              <xm:sqref>Q1645</xm:sqref>
            </x14:sparkline>
            <x14:sparkline>
              <xm:f>'Data-1'!N1646:O1646</xm:f>
              <xm:sqref>Q1646</xm:sqref>
            </x14:sparkline>
            <x14:sparkline>
              <xm:f>'Data-1'!N1647:O1647</xm:f>
              <xm:sqref>Q1647</xm:sqref>
            </x14:sparkline>
            <x14:sparkline>
              <xm:f>'Data-1'!N1648:O1648</xm:f>
              <xm:sqref>Q1648</xm:sqref>
            </x14:sparkline>
            <x14:sparkline>
              <xm:f>'Data-1'!N1649:O1649</xm:f>
              <xm:sqref>Q1649</xm:sqref>
            </x14:sparkline>
            <x14:sparkline>
              <xm:f>'Data-1'!N1650:O1650</xm:f>
              <xm:sqref>Q1650</xm:sqref>
            </x14:sparkline>
            <x14:sparkline>
              <xm:f>'Data-1'!N1651:O1651</xm:f>
              <xm:sqref>Q1651</xm:sqref>
            </x14:sparkline>
            <x14:sparkline>
              <xm:f>'Data-1'!N1652:O1652</xm:f>
              <xm:sqref>Q1652</xm:sqref>
            </x14:sparkline>
            <x14:sparkline>
              <xm:f>'Data-1'!N1653:O1653</xm:f>
              <xm:sqref>Q1653</xm:sqref>
            </x14:sparkline>
            <x14:sparkline>
              <xm:f>'Data-1'!N1654:O1654</xm:f>
              <xm:sqref>Q1654</xm:sqref>
            </x14:sparkline>
            <x14:sparkline>
              <xm:f>'Data-1'!N1655:O1655</xm:f>
              <xm:sqref>Q1655</xm:sqref>
            </x14:sparkline>
            <x14:sparkline>
              <xm:f>'Data-1'!N1656:O1656</xm:f>
              <xm:sqref>Q1656</xm:sqref>
            </x14:sparkline>
            <x14:sparkline>
              <xm:f>'Data-1'!N1657:O1657</xm:f>
              <xm:sqref>Q1657</xm:sqref>
            </x14:sparkline>
            <x14:sparkline>
              <xm:f>'Data-1'!N1658:O1658</xm:f>
              <xm:sqref>Q1658</xm:sqref>
            </x14:sparkline>
            <x14:sparkline>
              <xm:f>'Data-1'!N1659:O1659</xm:f>
              <xm:sqref>Q1659</xm:sqref>
            </x14:sparkline>
            <x14:sparkline>
              <xm:f>'Data-1'!N1660:O1660</xm:f>
              <xm:sqref>Q1660</xm:sqref>
            </x14:sparkline>
            <x14:sparkline>
              <xm:f>'Data-1'!N1661:O1661</xm:f>
              <xm:sqref>Q1661</xm:sqref>
            </x14:sparkline>
            <x14:sparkline>
              <xm:f>'Data-1'!N1662:O1662</xm:f>
              <xm:sqref>Q1662</xm:sqref>
            </x14:sparkline>
            <x14:sparkline>
              <xm:f>'Data-1'!N1663:O1663</xm:f>
              <xm:sqref>Q1663</xm:sqref>
            </x14:sparkline>
            <x14:sparkline>
              <xm:f>'Data-1'!N1664:O1664</xm:f>
              <xm:sqref>Q1664</xm:sqref>
            </x14:sparkline>
            <x14:sparkline>
              <xm:f>'Data-1'!N1665:O1665</xm:f>
              <xm:sqref>Q1665</xm:sqref>
            </x14:sparkline>
            <x14:sparkline>
              <xm:f>'Data-1'!N1666:O1666</xm:f>
              <xm:sqref>Q1666</xm:sqref>
            </x14:sparkline>
            <x14:sparkline>
              <xm:f>'Data-1'!N1667:O1667</xm:f>
              <xm:sqref>Q1667</xm:sqref>
            </x14:sparkline>
            <x14:sparkline>
              <xm:f>'Data-1'!N1668:O1668</xm:f>
              <xm:sqref>Q1668</xm:sqref>
            </x14:sparkline>
            <x14:sparkline>
              <xm:f>'Data-1'!N1669:O1669</xm:f>
              <xm:sqref>Q1669</xm:sqref>
            </x14:sparkline>
            <x14:sparkline>
              <xm:f>'Data-1'!N1670:O1670</xm:f>
              <xm:sqref>Q1670</xm:sqref>
            </x14:sparkline>
            <x14:sparkline>
              <xm:f>'Data-1'!N1671:O1671</xm:f>
              <xm:sqref>Q1671</xm:sqref>
            </x14:sparkline>
            <x14:sparkline>
              <xm:f>'Data-1'!N1672:O1672</xm:f>
              <xm:sqref>Q1672</xm:sqref>
            </x14:sparkline>
            <x14:sparkline>
              <xm:f>'Data-1'!N1673:O1673</xm:f>
              <xm:sqref>Q1673</xm:sqref>
            </x14:sparkline>
            <x14:sparkline>
              <xm:f>'Data-1'!N1674:O1674</xm:f>
              <xm:sqref>Q1674</xm:sqref>
            </x14:sparkline>
            <x14:sparkline>
              <xm:f>'Data-1'!N1675:O1675</xm:f>
              <xm:sqref>Q1675</xm:sqref>
            </x14:sparkline>
            <x14:sparkline>
              <xm:f>'Data-1'!N1676:O1676</xm:f>
              <xm:sqref>Q1676</xm:sqref>
            </x14:sparkline>
            <x14:sparkline>
              <xm:f>'Data-1'!N1677:O1677</xm:f>
              <xm:sqref>Q1677</xm:sqref>
            </x14:sparkline>
            <x14:sparkline>
              <xm:f>'Data-1'!N1678:O1678</xm:f>
              <xm:sqref>Q1678</xm:sqref>
            </x14:sparkline>
            <x14:sparkline>
              <xm:f>'Data-1'!N1679:O1679</xm:f>
              <xm:sqref>Q1679</xm:sqref>
            </x14:sparkline>
            <x14:sparkline>
              <xm:f>'Data-1'!N1680:O1680</xm:f>
              <xm:sqref>Q1680</xm:sqref>
            </x14:sparkline>
            <x14:sparkline>
              <xm:f>'Data-1'!N1681:O1681</xm:f>
              <xm:sqref>Q1681</xm:sqref>
            </x14:sparkline>
            <x14:sparkline>
              <xm:f>'Data-1'!N1682:O1682</xm:f>
              <xm:sqref>Q1682</xm:sqref>
            </x14:sparkline>
            <x14:sparkline>
              <xm:f>'Data-1'!N1683:O1683</xm:f>
              <xm:sqref>Q1683</xm:sqref>
            </x14:sparkline>
            <x14:sparkline>
              <xm:f>'Data-1'!N1684:O1684</xm:f>
              <xm:sqref>Q1684</xm:sqref>
            </x14:sparkline>
            <x14:sparkline>
              <xm:f>'Data-1'!N1685:O1685</xm:f>
              <xm:sqref>Q1685</xm:sqref>
            </x14:sparkline>
            <x14:sparkline>
              <xm:f>'Data-1'!N1686:O1686</xm:f>
              <xm:sqref>Q1686</xm:sqref>
            </x14:sparkline>
            <x14:sparkline>
              <xm:f>'Data-1'!N1687:O1687</xm:f>
              <xm:sqref>Q1687</xm:sqref>
            </x14:sparkline>
            <x14:sparkline>
              <xm:f>'Data-1'!N1688:O1688</xm:f>
              <xm:sqref>Q1688</xm:sqref>
            </x14:sparkline>
            <x14:sparkline>
              <xm:f>'Data-1'!N1689:O1689</xm:f>
              <xm:sqref>Q1689</xm:sqref>
            </x14:sparkline>
            <x14:sparkline>
              <xm:f>'Data-1'!N1690:O1690</xm:f>
              <xm:sqref>Q1690</xm:sqref>
            </x14:sparkline>
            <x14:sparkline>
              <xm:f>'Data-1'!N1691:O1691</xm:f>
              <xm:sqref>Q1691</xm:sqref>
            </x14:sparkline>
            <x14:sparkline>
              <xm:f>'Data-1'!N1692:O1692</xm:f>
              <xm:sqref>Q1692</xm:sqref>
            </x14:sparkline>
            <x14:sparkline>
              <xm:f>'Data-1'!N1693:O1693</xm:f>
              <xm:sqref>Q1693</xm:sqref>
            </x14:sparkline>
            <x14:sparkline>
              <xm:f>'Data-1'!N1694:O1694</xm:f>
              <xm:sqref>Q1694</xm:sqref>
            </x14:sparkline>
            <x14:sparkline>
              <xm:f>'Data-1'!N1695:O1695</xm:f>
              <xm:sqref>Q1695</xm:sqref>
            </x14:sparkline>
            <x14:sparkline>
              <xm:f>'Data-1'!N1696:O1696</xm:f>
              <xm:sqref>Q1696</xm:sqref>
            </x14:sparkline>
            <x14:sparkline>
              <xm:f>'Data-1'!N1697:O1697</xm:f>
              <xm:sqref>Q1697</xm:sqref>
            </x14:sparkline>
            <x14:sparkline>
              <xm:f>'Data-1'!N1698:O1698</xm:f>
              <xm:sqref>Q1698</xm:sqref>
            </x14:sparkline>
            <x14:sparkline>
              <xm:f>'Data-1'!N1699:O1699</xm:f>
              <xm:sqref>Q1699</xm:sqref>
            </x14:sparkline>
            <x14:sparkline>
              <xm:f>'Data-1'!N1700:O1700</xm:f>
              <xm:sqref>Q1700</xm:sqref>
            </x14:sparkline>
            <x14:sparkline>
              <xm:f>'Data-1'!N1701:O1701</xm:f>
              <xm:sqref>Q1701</xm:sqref>
            </x14:sparkline>
            <x14:sparkline>
              <xm:f>'Data-1'!N1702:O1702</xm:f>
              <xm:sqref>Q1702</xm:sqref>
            </x14:sparkline>
            <x14:sparkline>
              <xm:f>'Data-1'!N1703:O1703</xm:f>
              <xm:sqref>Q1703</xm:sqref>
            </x14:sparkline>
            <x14:sparkline>
              <xm:f>'Data-1'!N1704:O1704</xm:f>
              <xm:sqref>Q1704</xm:sqref>
            </x14:sparkline>
            <x14:sparkline>
              <xm:f>'Data-1'!N1705:O1705</xm:f>
              <xm:sqref>Q1705</xm:sqref>
            </x14:sparkline>
            <x14:sparkline>
              <xm:f>'Data-1'!N1706:O1706</xm:f>
              <xm:sqref>Q1706</xm:sqref>
            </x14:sparkline>
            <x14:sparkline>
              <xm:f>'Data-1'!N1707:O1707</xm:f>
              <xm:sqref>Q1707</xm:sqref>
            </x14:sparkline>
            <x14:sparkline>
              <xm:f>'Data-1'!N1708:O1708</xm:f>
              <xm:sqref>Q1708</xm:sqref>
            </x14:sparkline>
            <x14:sparkline>
              <xm:f>'Data-1'!N1709:O1709</xm:f>
              <xm:sqref>Q1709</xm:sqref>
            </x14:sparkline>
            <x14:sparkline>
              <xm:f>'Data-1'!N1710:O1710</xm:f>
              <xm:sqref>Q1710</xm:sqref>
            </x14:sparkline>
            <x14:sparkline>
              <xm:f>'Data-1'!N1711:O1711</xm:f>
              <xm:sqref>Q1711</xm:sqref>
            </x14:sparkline>
            <x14:sparkline>
              <xm:f>'Data-1'!N1712:O1712</xm:f>
              <xm:sqref>Q1712</xm:sqref>
            </x14:sparkline>
            <x14:sparkline>
              <xm:f>'Data-1'!N1713:O1713</xm:f>
              <xm:sqref>Q1713</xm:sqref>
            </x14:sparkline>
            <x14:sparkline>
              <xm:f>'Data-1'!N1714:O1714</xm:f>
              <xm:sqref>Q1714</xm:sqref>
            </x14:sparkline>
            <x14:sparkline>
              <xm:f>'Data-1'!N1715:O1715</xm:f>
              <xm:sqref>Q1715</xm:sqref>
            </x14:sparkline>
            <x14:sparkline>
              <xm:f>'Data-1'!N1716:O1716</xm:f>
              <xm:sqref>Q1716</xm:sqref>
            </x14:sparkline>
            <x14:sparkline>
              <xm:f>'Data-1'!N1717:O1717</xm:f>
              <xm:sqref>Q1717</xm:sqref>
            </x14:sparkline>
            <x14:sparkline>
              <xm:f>'Data-1'!N1718:O1718</xm:f>
              <xm:sqref>Q1718</xm:sqref>
            </x14:sparkline>
            <x14:sparkline>
              <xm:f>'Data-1'!N1719:O1719</xm:f>
              <xm:sqref>Q1719</xm:sqref>
            </x14:sparkline>
            <x14:sparkline>
              <xm:f>'Data-1'!N1720:O1720</xm:f>
              <xm:sqref>Q1720</xm:sqref>
            </x14:sparkline>
            <x14:sparkline>
              <xm:f>'Data-1'!N1721:O1721</xm:f>
              <xm:sqref>Q1721</xm:sqref>
            </x14:sparkline>
            <x14:sparkline>
              <xm:f>'Data-1'!N1722:O1722</xm:f>
              <xm:sqref>Q1722</xm:sqref>
            </x14:sparkline>
            <x14:sparkline>
              <xm:f>'Data-1'!N1723:O1723</xm:f>
              <xm:sqref>Q1723</xm:sqref>
            </x14:sparkline>
            <x14:sparkline>
              <xm:f>'Data-1'!N1724:O1724</xm:f>
              <xm:sqref>Q1724</xm:sqref>
            </x14:sparkline>
            <x14:sparkline>
              <xm:f>'Data-1'!N1725:O1725</xm:f>
              <xm:sqref>Q1725</xm:sqref>
            </x14:sparkline>
            <x14:sparkline>
              <xm:f>'Data-1'!N1726:O1726</xm:f>
              <xm:sqref>Q1726</xm:sqref>
            </x14:sparkline>
            <x14:sparkline>
              <xm:f>'Data-1'!N1727:O1727</xm:f>
              <xm:sqref>Q1727</xm:sqref>
            </x14:sparkline>
            <x14:sparkline>
              <xm:f>'Data-1'!N1728:O1728</xm:f>
              <xm:sqref>Q1728</xm:sqref>
            </x14:sparkline>
            <x14:sparkline>
              <xm:f>'Data-1'!N1729:O1729</xm:f>
              <xm:sqref>Q1729</xm:sqref>
            </x14:sparkline>
            <x14:sparkline>
              <xm:f>'Data-1'!N1730:O1730</xm:f>
              <xm:sqref>Q1730</xm:sqref>
            </x14:sparkline>
            <x14:sparkline>
              <xm:f>'Data-1'!N1731:O1731</xm:f>
              <xm:sqref>Q1731</xm:sqref>
            </x14:sparkline>
            <x14:sparkline>
              <xm:f>'Data-1'!N1732:O1732</xm:f>
              <xm:sqref>Q1732</xm:sqref>
            </x14:sparkline>
            <x14:sparkline>
              <xm:f>'Data-1'!N1733:O1733</xm:f>
              <xm:sqref>Q1733</xm:sqref>
            </x14:sparkline>
            <x14:sparkline>
              <xm:f>'Data-1'!N1734:O1734</xm:f>
              <xm:sqref>Q1734</xm:sqref>
            </x14:sparkline>
            <x14:sparkline>
              <xm:f>'Data-1'!N1735:O1735</xm:f>
              <xm:sqref>Q1735</xm:sqref>
            </x14:sparkline>
            <x14:sparkline>
              <xm:f>'Data-1'!N1736:O1736</xm:f>
              <xm:sqref>Q1736</xm:sqref>
            </x14:sparkline>
            <x14:sparkline>
              <xm:f>'Data-1'!N1737:O1737</xm:f>
              <xm:sqref>Q1737</xm:sqref>
            </x14:sparkline>
            <x14:sparkline>
              <xm:f>'Data-1'!N1738:O1738</xm:f>
              <xm:sqref>Q1738</xm:sqref>
            </x14:sparkline>
            <x14:sparkline>
              <xm:f>'Data-1'!N1739:O1739</xm:f>
              <xm:sqref>Q1739</xm:sqref>
            </x14:sparkline>
            <x14:sparkline>
              <xm:f>'Data-1'!N1740:O1740</xm:f>
              <xm:sqref>Q1740</xm:sqref>
            </x14:sparkline>
            <x14:sparkline>
              <xm:f>'Data-1'!N1741:O1741</xm:f>
              <xm:sqref>Q1741</xm:sqref>
            </x14:sparkline>
            <x14:sparkline>
              <xm:f>'Data-1'!N1742:O1742</xm:f>
              <xm:sqref>Q1742</xm:sqref>
            </x14:sparkline>
            <x14:sparkline>
              <xm:f>'Data-1'!N1743:O1743</xm:f>
              <xm:sqref>Q1743</xm:sqref>
            </x14:sparkline>
            <x14:sparkline>
              <xm:f>'Data-1'!N1744:O1744</xm:f>
              <xm:sqref>Q1744</xm:sqref>
            </x14:sparkline>
            <x14:sparkline>
              <xm:f>'Data-1'!N1745:O1745</xm:f>
              <xm:sqref>Q1745</xm:sqref>
            </x14:sparkline>
            <x14:sparkline>
              <xm:f>'Data-1'!N1746:O1746</xm:f>
              <xm:sqref>Q1746</xm:sqref>
            </x14:sparkline>
            <x14:sparkline>
              <xm:f>'Data-1'!N1747:O1747</xm:f>
              <xm:sqref>Q1747</xm:sqref>
            </x14:sparkline>
            <x14:sparkline>
              <xm:f>'Data-1'!N1748:O1748</xm:f>
              <xm:sqref>Q1748</xm:sqref>
            </x14:sparkline>
            <x14:sparkline>
              <xm:f>'Data-1'!N1749:O1749</xm:f>
              <xm:sqref>Q1749</xm:sqref>
            </x14:sparkline>
            <x14:sparkline>
              <xm:f>'Data-1'!N1750:O1750</xm:f>
              <xm:sqref>Q1750</xm:sqref>
            </x14:sparkline>
            <x14:sparkline>
              <xm:f>'Data-1'!N1751:O1751</xm:f>
              <xm:sqref>Q1751</xm:sqref>
            </x14:sparkline>
            <x14:sparkline>
              <xm:f>'Data-1'!N1752:O1752</xm:f>
              <xm:sqref>Q1752</xm:sqref>
            </x14:sparkline>
            <x14:sparkline>
              <xm:f>'Data-1'!N1753:O1753</xm:f>
              <xm:sqref>Q1753</xm:sqref>
            </x14:sparkline>
            <x14:sparkline>
              <xm:f>'Data-1'!N1754:O1754</xm:f>
              <xm:sqref>Q1754</xm:sqref>
            </x14:sparkline>
            <x14:sparkline>
              <xm:f>'Data-1'!N1755:O1755</xm:f>
              <xm:sqref>Q1755</xm:sqref>
            </x14:sparkline>
            <x14:sparkline>
              <xm:f>'Data-1'!N1756:O1756</xm:f>
              <xm:sqref>Q1756</xm:sqref>
            </x14:sparkline>
            <x14:sparkline>
              <xm:f>'Data-1'!N1757:O1757</xm:f>
              <xm:sqref>Q1757</xm:sqref>
            </x14:sparkline>
            <x14:sparkline>
              <xm:f>'Data-1'!N1758:O1758</xm:f>
              <xm:sqref>Q1758</xm:sqref>
            </x14:sparkline>
            <x14:sparkline>
              <xm:f>'Data-1'!N1759:O1759</xm:f>
              <xm:sqref>Q1759</xm:sqref>
            </x14:sparkline>
            <x14:sparkline>
              <xm:f>'Data-1'!N1760:O1760</xm:f>
              <xm:sqref>Q1760</xm:sqref>
            </x14:sparkline>
            <x14:sparkline>
              <xm:f>'Data-1'!N1761:O1761</xm:f>
              <xm:sqref>Q1761</xm:sqref>
            </x14:sparkline>
            <x14:sparkline>
              <xm:f>'Data-1'!N1762:O1762</xm:f>
              <xm:sqref>Q1762</xm:sqref>
            </x14:sparkline>
            <x14:sparkline>
              <xm:f>'Data-1'!N1763:O1763</xm:f>
              <xm:sqref>Q1763</xm:sqref>
            </x14:sparkline>
            <x14:sparkline>
              <xm:f>'Data-1'!N1764:O1764</xm:f>
              <xm:sqref>Q1764</xm:sqref>
            </x14:sparkline>
            <x14:sparkline>
              <xm:f>'Data-1'!N1765:O1765</xm:f>
              <xm:sqref>Q1765</xm:sqref>
            </x14:sparkline>
            <x14:sparkline>
              <xm:f>'Data-1'!N1766:O1766</xm:f>
              <xm:sqref>Q1766</xm:sqref>
            </x14:sparkline>
            <x14:sparkline>
              <xm:f>'Data-1'!N1767:O1767</xm:f>
              <xm:sqref>Q1767</xm:sqref>
            </x14:sparkline>
            <x14:sparkline>
              <xm:f>'Data-1'!N1768:O1768</xm:f>
              <xm:sqref>Q1768</xm:sqref>
            </x14:sparkline>
            <x14:sparkline>
              <xm:f>'Data-1'!N1769:O1769</xm:f>
              <xm:sqref>Q1769</xm:sqref>
            </x14:sparkline>
            <x14:sparkline>
              <xm:f>'Data-1'!N1770:O1770</xm:f>
              <xm:sqref>Q1770</xm:sqref>
            </x14:sparkline>
            <x14:sparkline>
              <xm:f>'Data-1'!N1771:O1771</xm:f>
              <xm:sqref>Q1771</xm:sqref>
            </x14:sparkline>
            <x14:sparkline>
              <xm:f>'Data-1'!N1772:O1772</xm:f>
              <xm:sqref>Q1772</xm:sqref>
            </x14:sparkline>
            <x14:sparkline>
              <xm:f>'Data-1'!N1773:O1773</xm:f>
              <xm:sqref>Q1773</xm:sqref>
            </x14:sparkline>
            <x14:sparkline>
              <xm:f>'Data-1'!N1774:O1774</xm:f>
              <xm:sqref>Q1774</xm:sqref>
            </x14:sparkline>
            <x14:sparkline>
              <xm:f>'Data-1'!N1775:O1775</xm:f>
              <xm:sqref>Q1775</xm:sqref>
            </x14:sparkline>
            <x14:sparkline>
              <xm:f>'Data-1'!N1776:O1776</xm:f>
              <xm:sqref>Q1776</xm:sqref>
            </x14:sparkline>
            <x14:sparkline>
              <xm:f>'Data-1'!N1777:O1777</xm:f>
              <xm:sqref>Q1777</xm:sqref>
            </x14:sparkline>
            <x14:sparkline>
              <xm:f>'Data-1'!N1778:O1778</xm:f>
              <xm:sqref>Q1778</xm:sqref>
            </x14:sparkline>
            <x14:sparkline>
              <xm:f>'Data-1'!N1779:O1779</xm:f>
              <xm:sqref>Q1779</xm:sqref>
            </x14:sparkline>
            <x14:sparkline>
              <xm:f>'Data-1'!N1780:O1780</xm:f>
              <xm:sqref>Q1780</xm:sqref>
            </x14:sparkline>
            <x14:sparkline>
              <xm:f>'Data-1'!N1781:O1781</xm:f>
              <xm:sqref>Q1781</xm:sqref>
            </x14:sparkline>
            <x14:sparkline>
              <xm:f>'Data-1'!N1782:O1782</xm:f>
              <xm:sqref>Q1782</xm:sqref>
            </x14:sparkline>
            <x14:sparkline>
              <xm:f>'Data-1'!N1783:O1783</xm:f>
              <xm:sqref>Q1783</xm:sqref>
            </x14:sparkline>
            <x14:sparkline>
              <xm:f>'Data-1'!N1784:O1784</xm:f>
              <xm:sqref>Q1784</xm:sqref>
            </x14:sparkline>
            <x14:sparkline>
              <xm:f>'Data-1'!N1785:O1785</xm:f>
              <xm:sqref>Q1785</xm:sqref>
            </x14:sparkline>
            <x14:sparkline>
              <xm:f>'Data-1'!N1786:O1786</xm:f>
              <xm:sqref>Q1786</xm:sqref>
            </x14:sparkline>
            <x14:sparkline>
              <xm:f>'Data-1'!N1787:O1787</xm:f>
              <xm:sqref>Q1787</xm:sqref>
            </x14:sparkline>
            <x14:sparkline>
              <xm:f>'Data-1'!N1788:O1788</xm:f>
              <xm:sqref>Q1788</xm:sqref>
            </x14:sparkline>
            <x14:sparkline>
              <xm:f>'Data-1'!N1789:O1789</xm:f>
              <xm:sqref>Q1789</xm:sqref>
            </x14:sparkline>
            <x14:sparkline>
              <xm:f>'Data-1'!N1790:O1790</xm:f>
              <xm:sqref>Q1790</xm:sqref>
            </x14:sparkline>
            <x14:sparkline>
              <xm:f>'Data-1'!N1791:O1791</xm:f>
              <xm:sqref>Q1791</xm:sqref>
            </x14:sparkline>
            <x14:sparkline>
              <xm:f>'Data-1'!N1792:O1792</xm:f>
              <xm:sqref>Q1792</xm:sqref>
            </x14:sparkline>
            <x14:sparkline>
              <xm:f>'Data-1'!N1793:O1793</xm:f>
              <xm:sqref>Q1793</xm:sqref>
            </x14:sparkline>
            <x14:sparkline>
              <xm:f>'Data-1'!N1794:O1794</xm:f>
              <xm:sqref>Q1794</xm:sqref>
            </x14:sparkline>
            <x14:sparkline>
              <xm:f>'Data-1'!N1795:O1795</xm:f>
              <xm:sqref>Q1795</xm:sqref>
            </x14:sparkline>
            <x14:sparkline>
              <xm:f>'Data-1'!N1796:O1796</xm:f>
              <xm:sqref>Q1796</xm:sqref>
            </x14:sparkline>
            <x14:sparkline>
              <xm:f>'Data-1'!N1797:O1797</xm:f>
              <xm:sqref>Q1797</xm:sqref>
            </x14:sparkline>
            <x14:sparkline>
              <xm:f>'Data-1'!N1798:O1798</xm:f>
              <xm:sqref>Q1798</xm:sqref>
            </x14:sparkline>
            <x14:sparkline>
              <xm:f>'Data-1'!N1799:O1799</xm:f>
              <xm:sqref>Q1799</xm:sqref>
            </x14:sparkline>
            <x14:sparkline>
              <xm:f>'Data-1'!N1800:O1800</xm:f>
              <xm:sqref>Q1800</xm:sqref>
            </x14:sparkline>
            <x14:sparkline>
              <xm:f>'Data-1'!N1801:O1801</xm:f>
              <xm:sqref>Q1801</xm:sqref>
            </x14:sparkline>
            <x14:sparkline>
              <xm:f>'Data-1'!N1802:O1802</xm:f>
              <xm:sqref>Q1802</xm:sqref>
            </x14:sparkline>
            <x14:sparkline>
              <xm:f>'Data-1'!N1803:O1803</xm:f>
              <xm:sqref>Q1803</xm:sqref>
            </x14:sparkline>
            <x14:sparkline>
              <xm:f>'Data-1'!N1804:O1804</xm:f>
              <xm:sqref>Q1804</xm:sqref>
            </x14:sparkline>
            <x14:sparkline>
              <xm:f>'Data-1'!N1805:O1805</xm:f>
              <xm:sqref>Q1805</xm:sqref>
            </x14:sparkline>
            <x14:sparkline>
              <xm:f>'Data-1'!N1806:O1806</xm:f>
              <xm:sqref>Q1806</xm:sqref>
            </x14:sparkline>
            <x14:sparkline>
              <xm:f>'Data-1'!N1807:O1807</xm:f>
              <xm:sqref>Q1807</xm:sqref>
            </x14:sparkline>
            <x14:sparkline>
              <xm:f>'Data-1'!N1808:O1808</xm:f>
              <xm:sqref>Q1808</xm:sqref>
            </x14:sparkline>
            <x14:sparkline>
              <xm:f>'Data-1'!N1809:O1809</xm:f>
              <xm:sqref>Q1809</xm:sqref>
            </x14:sparkline>
            <x14:sparkline>
              <xm:f>'Data-1'!N1810:O1810</xm:f>
              <xm:sqref>Q1810</xm:sqref>
            </x14:sparkline>
            <x14:sparkline>
              <xm:f>'Data-1'!N1811:O1811</xm:f>
              <xm:sqref>Q1811</xm:sqref>
            </x14:sparkline>
            <x14:sparkline>
              <xm:f>'Data-1'!N1812:O1812</xm:f>
              <xm:sqref>Q1812</xm:sqref>
            </x14:sparkline>
            <x14:sparkline>
              <xm:f>'Data-1'!N1813:O1813</xm:f>
              <xm:sqref>Q1813</xm:sqref>
            </x14:sparkline>
            <x14:sparkline>
              <xm:f>'Data-1'!N1814:O1814</xm:f>
              <xm:sqref>Q1814</xm:sqref>
            </x14:sparkline>
            <x14:sparkline>
              <xm:f>'Data-1'!N1815:O1815</xm:f>
              <xm:sqref>Q1815</xm:sqref>
            </x14:sparkline>
            <x14:sparkline>
              <xm:f>'Data-1'!N1816:O1816</xm:f>
              <xm:sqref>Q1816</xm:sqref>
            </x14:sparkline>
            <x14:sparkline>
              <xm:f>'Data-1'!N1817:O1817</xm:f>
              <xm:sqref>Q1817</xm:sqref>
            </x14:sparkline>
            <x14:sparkline>
              <xm:f>'Data-1'!N1818:O1818</xm:f>
              <xm:sqref>Q1818</xm:sqref>
            </x14:sparkline>
            <x14:sparkline>
              <xm:f>'Data-1'!N1819:O1819</xm:f>
              <xm:sqref>Q1819</xm:sqref>
            </x14:sparkline>
            <x14:sparkline>
              <xm:f>'Data-1'!N1820:O1820</xm:f>
              <xm:sqref>Q1820</xm:sqref>
            </x14:sparkline>
            <x14:sparkline>
              <xm:f>'Data-1'!N1821:O1821</xm:f>
              <xm:sqref>Q1821</xm:sqref>
            </x14:sparkline>
            <x14:sparkline>
              <xm:f>'Data-1'!N1822:O1822</xm:f>
              <xm:sqref>Q1822</xm:sqref>
            </x14:sparkline>
            <x14:sparkline>
              <xm:f>'Data-1'!N1823:O1823</xm:f>
              <xm:sqref>Q1823</xm:sqref>
            </x14:sparkline>
            <x14:sparkline>
              <xm:f>'Data-1'!N1824:O1824</xm:f>
              <xm:sqref>Q1824</xm:sqref>
            </x14:sparkline>
            <x14:sparkline>
              <xm:f>'Data-1'!N1825:O1825</xm:f>
              <xm:sqref>Q1825</xm:sqref>
            </x14:sparkline>
            <x14:sparkline>
              <xm:f>'Data-1'!N1826:O1826</xm:f>
              <xm:sqref>Q1826</xm:sqref>
            </x14:sparkline>
            <x14:sparkline>
              <xm:f>'Data-1'!N1827:O1827</xm:f>
              <xm:sqref>Q1827</xm:sqref>
            </x14:sparkline>
            <x14:sparkline>
              <xm:f>'Data-1'!N1828:O1828</xm:f>
              <xm:sqref>Q1828</xm:sqref>
            </x14:sparkline>
            <x14:sparkline>
              <xm:f>'Data-1'!N1829:O1829</xm:f>
              <xm:sqref>Q1829</xm:sqref>
            </x14:sparkline>
            <x14:sparkline>
              <xm:f>'Data-1'!N1830:O1830</xm:f>
              <xm:sqref>Q1830</xm:sqref>
            </x14:sparkline>
            <x14:sparkline>
              <xm:f>'Data-1'!N1831:O1831</xm:f>
              <xm:sqref>Q1831</xm:sqref>
            </x14:sparkline>
            <x14:sparkline>
              <xm:f>'Data-1'!N1832:O1832</xm:f>
              <xm:sqref>Q1832</xm:sqref>
            </x14:sparkline>
            <x14:sparkline>
              <xm:f>'Data-1'!N1833:O1833</xm:f>
              <xm:sqref>Q1833</xm:sqref>
            </x14:sparkline>
            <x14:sparkline>
              <xm:f>'Data-1'!N1834:O1834</xm:f>
              <xm:sqref>Q1834</xm:sqref>
            </x14:sparkline>
            <x14:sparkline>
              <xm:f>'Data-1'!N1835:O1835</xm:f>
              <xm:sqref>Q1835</xm:sqref>
            </x14:sparkline>
            <x14:sparkline>
              <xm:f>'Data-1'!N1836:O1836</xm:f>
              <xm:sqref>Q1836</xm:sqref>
            </x14:sparkline>
            <x14:sparkline>
              <xm:f>'Data-1'!N1837:O1837</xm:f>
              <xm:sqref>Q1837</xm:sqref>
            </x14:sparkline>
            <x14:sparkline>
              <xm:f>'Data-1'!N1838:O1838</xm:f>
              <xm:sqref>Q1838</xm:sqref>
            </x14:sparkline>
            <x14:sparkline>
              <xm:f>'Data-1'!N1839:O1839</xm:f>
              <xm:sqref>Q1839</xm:sqref>
            </x14:sparkline>
            <x14:sparkline>
              <xm:f>'Data-1'!N1840:O1840</xm:f>
              <xm:sqref>Q1840</xm:sqref>
            </x14:sparkline>
            <x14:sparkline>
              <xm:f>'Data-1'!N1841:O1841</xm:f>
              <xm:sqref>Q1841</xm:sqref>
            </x14:sparkline>
            <x14:sparkline>
              <xm:f>'Data-1'!N1842:O1842</xm:f>
              <xm:sqref>Q1842</xm:sqref>
            </x14:sparkline>
            <x14:sparkline>
              <xm:f>'Data-1'!N1843:O1843</xm:f>
              <xm:sqref>Q1843</xm:sqref>
            </x14:sparkline>
            <x14:sparkline>
              <xm:f>'Data-1'!N1844:O1844</xm:f>
              <xm:sqref>Q1844</xm:sqref>
            </x14:sparkline>
            <x14:sparkline>
              <xm:f>'Data-1'!N1845:O1845</xm:f>
              <xm:sqref>Q1845</xm:sqref>
            </x14:sparkline>
            <x14:sparkline>
              <xm:f>'Data-1'!N1846:O1846</xm:f>
              <xm:sqref>Q1846</xm:sqref>
            </x14:sparkline>
            <x14:sparkline>
              <xm:f>'Data-1'!N1847:O1847</xm:f>
              <xm:sqref>Q1847</xm:sqref>
            </x14:sparkline>
            <x14:sparkline>
              <xm:f>'Data-1'!N1848:O1848</xm:f>
              <xm:sqref>Q1848</xm:sqref>
            </x14:sparkline>
            <x14:sparkline>
              <xm:f>'Data-1'!N1849:O1849</xm:f>
              <xm:sqref>Q1849</xm:sqref>
            </x14:sparkline>
            <x14:sparkline>
              <xm:f>'Data-1'!N1850:O1850</xm:f>
              <xm:sqref>Q1850</xm:sqref>
            </x14:sparkline>
            <x14:sparkline>
              <xm:f>'Data-1'!N1851:O1851</xm:f>
              <xm:sqref>Q1851</xm:sqref>
            </x14:sparkline>
            <x14:sparkline>
              <xm:f>'Data-1'!N1852:O1852</xm:f>
              <xm:sqref>Q1852</xm:sqref>
            </x14:sparkline>
            <x14:sparkline>
              <xm:f>'Data-1'!N1853:O1853</xm:f>
              <xm:sqref>Q1853</xm:sqref>
            </x14:sparkline>
            <x14:sparkline>
              <xm:f>'Data-1'!N1854:O1854</xm:f>
              <xm:sqref>Q1854</xm:sqref>
            </x14:sparkline>
            <x14:sparkline>
              <xm:f>'Data-1'!N1855:O1855</xm:f>
              <xm:sqref>Q1855</xm:sqref>
            </x14:sparkline>
            <x14:sparkline>
              <xm:f>'Data-1'!N1856:O1856</xm:f>
              <xm:sqref>Q1856</xm:sqref>
            </x14:sparkline>
            <x14:sparkline>
              <xm:f>'Data-1'!N1857:O1857</xm:f>
              <xm:sqref>Q1857</xm:sqref>
            </x14:sparkline>
            <x14:sparkline>
              <xm:f>'Data-1'!N1858:O1858</xm:f>
              <xm:sqref>Q1858</xm:sqref>
            </x14:sparkline>
            <x14:sparkline>
              <xm:f>'Data-1'!N1859:O1859</xm:f>
              <xm:sqref>Q1859</xm:sqref>
            </x14:sparkline>
            <x14:sparkline>
              <xm:f>'Data-1'!N1860:O1860</xm:f>
              <xm:sqref>Q1860</xm:sqref>
            </x14:sparkline>
            <x14:sparkline>
              <xm:f>'Data-1'!N1861:O1861</xm:f>
              <xm:sqref>Q1861</xm:sqref>
            </x14:sparkline>
            <x14:sparkline>
              <xm:f>'Data-1'!N1862:O1862</xm:f>
              <xm:sqref>Q1862</xm:sqref>
            </x14:sparkline>
            <x14:sparkline>
              <xm:f>'Data-1'!N1863:O1863</xm:f>
              <xm:sqref>Q1863</xm:sqref>
            </x14:sparkline>
            <x14:sparkline>
              <xm:f>'Data-1'!N1864:O1864</xm:f>
              <xm:sqref>Q1864</xm:sqref>
            </x14:sparkline>
            <x14:sparkline>
              <xm:f>'Data-1'!N1865:O1865</xm:f>
              <xm:sqref>Q1865</xm:sqref>
            </x14:sparkline>
            <x14:sparkline>
              <xm:f>'Data-1'!N1866:O1866</xm:f>
              <xm:sqref>Q1866</xm:sqref>
            </x14:sparkline>
            <x14:sparkline>
              <xm:f>'Data-1'!N1867:O1867</xm:f>
              <xm:sqref>Q1867</xm:sqref>
            </x14:sparkline>
            <x14:sparkline>
              <xm:f>'Data-1'!N1868:O1868</xm:f>
              <xm:sqref>Q1868</xm:sqref>
            </x14:sparkline>
            <x14:sparkline>
              <xm:f>'Data-1'!N1869:O1869</xm:f>
              <xm:sqref>Q1869</xm:sqref>
            </x14:sparkline>
            <x14:sparkline>
              <xm:f>'Data-1'!N1870:O1870</xm:f>
              <xm:sqref>Q1870</xm:sqref>
            </x14:sparkline>
            <x14:sparkline>
              <xm:f>'Data-1'!N1871:O1871</xm:f>
              <xm:sqref>Q1871</xm:sqref>
            </x14:sparkline>
            <x14:sparkline>
              <xm:f>'Data-1'!N1872:O1872</xm:f>
              <xm:sqref>Q1872</xm:sqref>
            </x14:sparkline>
            <x14:sparkline>
              <xm:f>'Data-1'!N1873:O1873</xm:f>
              <xm:sqref>Q1873</xm:sqref>
            </x14:sparkline>
            <x14:sparkline>
              <xm:f>'Data-1'!N1874:O1874</xm:f>
              <xm:sqref>Q1874</xm:sqref>
            </x14:sparkline>
            <x14:sparkline>
              <xm:f>'Data-1'!N1875:O1875</xm:f>
              <xm:sqref>Q1875</xm:sqref>
            </x14:sparkline>
            <x14:sparkline>
              <xm:f>'Data-1'!N1876:O1876</xm:f>
              <xm:sqref>Q1876</xm:sqref>
            </x14:sparkline>
            <x14:sparkline>
              <xm:f>'Data-1'!N1877:O1877</xm:f>
              <xm:sqref>Q1877</xm:sqref>
            </x14:sparkline>
            <x14:sparkline>
              <xm:f>'Data-1'!N1878:O1878</xm:f>
              <xm:sqref>Q1878</xm:sqref>
            </x14:sparkline>
            <x14:sparkline>
              <xm:f>'Data-1'!N1879:O1879</xm:f>
              <xm:sqref>Q1879</xm:sqref>
            </x14:sparkline>
            <x14:sparkline>
              <xm:f>'Data-1'!N1880:O1880</xm:f>
              <xm:sqref>Q1880</xm:sqref>
            </x14:sparkline>
            <x14:sparkline>
              <xm:f>'Data-1'!N1881:O1881</xm:f>
              <xm:sqref>Q1881</xm:sqref>
            </x14:sparkline>
            <x14:sparkline>
              <xm:f>'Data-1'!N1882:O1882</xm:f>
              <xm:sqref>Q1882</xm:sqref>
            </x14:sparkline>
            <x14:sparkline>
              <xm:f>'Data-1'!N1883:O1883</xm:f>
              <xm:sqref>Q1883</xm:sqref>
            </x14:sparkline>
            <x14:sparkline>
              <xm:f>'Data-1'!N1884:O1884</xm:f>
              <xm:sqref>Q1884</xm:sqref>
            </x14:sparkline>
            <x14:sparkline>
              <xm:f>'Data-1'!N1885:O1885</xm:f>
              <xm:sqref>Q1885</xm:sqref>
            </x14:sparkline>
            <x14:sparkline>
              <xm:f>'Data-1'!N1886:O1886</xm:f>
              <xm:sqref>Q1886</xm:sqref>
            </x14:sparkline>
            <x14:sparkline>
              <xm:f>'Data-1'!N1887:O1887</xm:f>
              <xm:sqref>Q1887</xm:sqref>
            </x14:sparkline>
            <x14:sparkline>
              <xm:f>'Data-1'!N1888:O1888</xm:f>
              <xm:sqref>Q1888</xm:sqref>
            </x14:sparkline>
            <x14:sparkline>
              <xm:f>'Data-1'!N1889:O1889</xm:f>
              <xm:sqref>Q1889</xm:sqref>
            </x14:sparkline>
            <x14:sparkline>
              <xm:f>'Data-1'!N1890:O1890</xm:f>
              <xm:sqref>Q1890</xm:sqref>
            </x14:sparkline>
            <x14:sparkline>
              <xm:f>'Data-1'!N1891:O1891</xm:f>
              <xm:sqref>Q1891</xm:sqref>
            </x14:sparkline>
            <x14:sparkline>
              <xm:f>'Data-1'!N1892:O1892</xm:f>
              <xm:sqref>Q1892</xm:sqref>
            </x14:sparkline>
            <x14:sparkline>
              <xm:f>'Data-1'!N1893:O1893</xm:f>
              <xm:sqref>Q1893</xm:sqref>
            </x14:sparkline>
            <x14:sparkline>
              <xm:f>'Data-1'!N1894:O1894</xm:f>
              <xm:sqref>Q1894</xm:sqref>
            </x14:sparkline>
            <x14:sparkline>
              <xm:f>'Data-1'!N1895:O1895</xm:f>
              <xm:sqref>Q1895</xm:sqref>
            </x14:sparkline>
            <x14:sparkline>
              <xm:f>'Data-1'!N1896:O1896</xm:f>
              <xm:sqref>Q1896</xm:sqref>
            </x14:sparkline>
            <x14:sparkline>
              <xm:f>'Data-1'!N1897:O1897</xm:f>
              <xm:sqref>Q1897</xm:sqref>
            </x14:sparkline>
            <x14:sparkline>
              <xm:f>'Data-1'!N1898:O1898</xm:f>
              <xm:sqref>Q1898</xm:sqref>
            </x14:sparkline>
            <x14:sparkline>
              <xm:f>'Data-1'!N1899:O1899</xm:f>
              <xm:sqref>Q1899</xm:sqref>
            </x14:sparkline>
            <x14:sparkline>
              <xm:f>'Data-1'!N1900:O1900</xm:f>
              <xm:sqref>Q1900</xm:sqref>
            </x14:sparkline>
            <x14:sparkline>
              <xm:f>'Data-1'!N1901:O1901</xm:f>
              <xm:sqref>Q1901</xm:sqref>
            </x14:sparkline>
            <x14:sparkline>
              <xm:f>'Data-1'!N1902:O1902</xm:f>
              <xm:sqref>Q1902</xm:sqref>
            </x14:sparkline>
            <x14:sparkline>
              <xm:f>'Data-1'!N1903:O1903</xm:f>
              <xm:sqref>Q1903</xm:sqref>
            </x14:sparkline>
            <x14:sparkline>
              <xm:f>'Data-1'!N1904:O1904</xm:f>
              <xm:sqref>Q1904</xm:sqref>
            </x14:sparkline>
            <x14:sparkline>
              <xm:f>'Data-1'!N1905:O1905</xm:f>
              <xm:sqref>Q1905</xm:sqref>
            </x14:sparkline>
            <x14:sparkline>
              <xm:f>'Data-1'!N1906:O1906</xm:f>
              <xm:sqref>Q1906</xm:sqref>
            </x14:sparkline>
            <x14:sparkline>
              <xm:f>'Data-1'!N1907:O1907</xm:f>
              <xm:sqref>Q1907</xm:sqref>
            </x14:sparkline>
            <x14:sparkline>
              <xm:f>'Data-1'!N1908:O1908</xm:f>
              <xm:sqref>Q1908</xm:sqref>
            </x14:sparkline>
            <x14:sparkline>
              <xm:f>'Data-1'!N1909:O1909</xm:f>
              <xm:sqref>Q1909</xm:sqref>
            </x14:sparkline>
            <x14:sparkline>
              <xm:f>'Data-1'!N1910:O1910</xm:f>
              <xm:sqref>Q1910</xm:sqref>
            </x14:sparkline>
            <x14:sparkline>
              <xm:f>'Data-1'!N1911:O1911</xm:f>
              <xm:sqref>Q1911</xm:sqref>
            </x14:sparkline>
            <x14:sparkline>
              <xm:f>'Data-1'!N1912:O1912</xm:f>
              <xm:sqref>Q1912</xm:sqref>
            </x14:sparkline>
            <x14:sparkline>
              <xm:f>'Data-1'!N1913:O1913</xm:f>
              <xm:sqref>Q1913</xm:sqref>
            </x14:sparkline>
            <x14:sparkline>
              <xm:f>'Data-1'!N1914:O1914</xm:f>
              <xm:sqref>Q1914</xm:sqref>
            </x14:sparkline>
            <x14:sparkline>
              <xm:f>'Data-1'!N1915:O1915</xm:f>
              <xm:sqref>Q1915</xm:sqref>
            </x14:sparkline>
            <x14:sparkline>
              <xm:f>'Data-1'!N1916:O1916</xm:f>
              <xm:sqref>Q1916</xm:sqref>
            </x14:sparkline>
            <x14:sparkline>
              <xm:f>'Data-1'!N1917:O1917</xm:f>
              <xm:sqref>Q1917</xm:sqref>
            </x14:sparkline>
            <x14:sparkline>
              <xm:f>'Data-1'!N1918:O1918</xm:f>
              <xm:sqref>Q1918</xm:sqref>
            </x14:sparkline>
            <x14:sparkline>
              <xm:f>'Data-1'!N1919:O1919</xm:f>
              <xm:sqref>Q1919</xm:sqref>
            </x14:sparkline>
            <x14:sparkline>
              <xm:f>'Data-1'!N1920:O1920</xm:f>
              <xm:sqref>Q1920</xm:sqref>
            </x14:sparkline>
            <x14:sparkline>
              <xm:f>'Data-1'!N1921:O1921</xm:f>
              <xm:sqref>Q1921</xm:sqref>
            </x14:sparkline>
            <x14:sparkline>
              <xm:f>'Data-1'!N1922:O1922</xm:f>
              <xm:sqref>Q1922</xm:sqref>
            </x14:sparkline>
            <x14:sparkline>
              <xm:f>'Data-1'!N1923:O1923</xm:f>
              <xm:sqref>Q1923</xm:sqref>
            </x14:sparkline>
            <x14:sparkline>
              <xm:f>'Data-1'!N1924:O1924</xm:f>
              <xm:sqref>Q1924</xm:sqref>
            </x14:sparkline>
            <x14:sparkline>
              <xm:f>'Data-1'!N1925:O1925</xm:f>
              <xm:sqref>Q1925</xm:sqref>
            </x14:sparkline>
            <x14:sparkline>
              <xm:f>'Data-1'!N1926:O1926</xm:f>
              <xm:sqref>Q1926</xm:sqref>
            </x14:sparkline>
            <x14:sparkline>
              <xm:f>'Data-1'!N1927:O1927</xm:f>
              <xm:sqref>Q1927</xm:sqref>
            </x14:sparkline>
            <x14:sparkline>
              <xm:f>'Data-1'!N1928:O1928</xm:f>
              <xm:sqref>Q1928</xm:sqref>
            </x14:sparkline>
            <x14:sparkline>
              <xm:f>'Data-1'!N1929:O1929</xm:f>
              <xm:sqref>Q1929</xm:sqref>
            </x14:sparkline>
            <x14:sparkline>
              <xm:f>'Data-1'!N1930:O1930</xm:f>
              <xm:sqref>Q1930</xm:sqref>
            </x14:sparkline>
            <x14:sparkline>
              <xm:f>'Data-1'!N1931:O1931</xm:f>
              <xm:sqref>Q1931</xm:sqref>
            </x14:sparkline>
            <x14:sparkline>
              <xm:f>'Data-1'!N1932:O1932</xm:f>
              <xm:sqref>Q1932</xm:sqref>
            </x14:sparkline>
            <x14:sparkline>
              <xm:f>'Data-1'!N1933:O1933</xm:f>
              <xm:sqref>Q1933</xm:sqref>
            </x14:sparkline>
            <x14:sparkline>
              <xm:f>'Data-1'!N1934:O1934</xm:f>
              <xm:sqref>Q1934</xm:sqref>
            </x14:sparkline>
            <x14:sparkline>
              <xm:f>'Data-1'!N1935:O1935</xm:f>
              <xm:sqref>Q1935</xm:sqref>
            </x14:sparkline>
            <x14:sparkline>
              <xm:f>'Data-1'!N1936:O1936</xm:f>
              <xm:sqref>Q1936</xm:sqref>
            </x14:sparkline>
            <x14:sparkline>
              <xm:f>'Data-1'!N1937:O1937</xm:f>
              <xm:sqref>Q1937</xm:sqref>
            </x14:sparkline>
            <x14:sparkline>
              <xm:f>'Data-1'!N1938:O1938</xm:f>
              <xm:sqref>Q1938</xm:sqref>
            </x14:sparkline>
            <x14:sparkline>
              <xm:f>'Data-1'!N1939:O1939</xm:f>
              <xm:sqref>Q1939</xm:sqref>
            </x14:sparkline>
            <x14:sparkline>
              <xm:f>'Data-1'!N1940:O1940</xm:f>
              <xm:sqref>Q1940</xm:sqref>
            </x14:sparkline>
            <x14:sparkline>
              <xm:f>'Data-1'!N1941:O1941</xm:f>
              <xm:sqref>Q1941</xm:sqref>
            </x14:sparkline>
            <x14:sparkline>
              <xm:f>'Data-1'!N1942:O1942</xm:f>
              <xm:sqref>Q1942</xm:sqref>
            </x14:sparkline>
            <x14:sparkline>
              <xm:f>'Data-1'!N1943:O1943</xm:f>
              <xm:sqref>Q1943</xm:sqref>
            </x14:sparkline>
            <x14:sparkline>
              <xm:f>'Data-1'!N1944:O1944</xm:f>
              <xm:sqref>Q1944</xm:sqref>
            </x14:sparkline>
            <x14:sparkline>
              <xm:f>'Data-1'!N1945:O1945</xm:f>
              <xm:sqref>Q1945</xm:sqref>
            </x14:sparkline>
            <x14:sparkline>
              <xm:f>'Data-1'!N1946:O1946</xm:f>
              <xm:sqref>Q1946</xm:sqref>
            </x14:sparkline>
            <x14:sparkline>
              <xm:f>'Data-1'!N1947:O1947</xm:f>
              <xm:sqref>Q1947</xm:sqref>
            </x14:sparkline>
            <x14:sparkline>
              <xm:f>'Data-1'!N1948:O1948</xm:f>
              <xm:sqref>Q1948</xm:sqref>
            </x14:sparkline>
            <x14:sparkline>
              <xm:f>'Data-1'!N1949:O1949</xm:f>
              <xm:sqref>Q1949</xm:sqref>
            </x14:sparkline>
            <x14:sparkline>
              <xm:f>'Data-1'!N1950:O1950</xm:f>
              <xm:sqref>Q1950</xm:sqref>
            </x14:sparkline>
            <x14:sparkline>
              <xm:f>'Data-1'!N1951:O1951</xm:f>
              <xm:sqref>Q1951</xm:sqref>
            </x14:sparkline>
            <x14:sparkline>
              <xm:f>'Data-1'!N1952:O1952</xm:f>
              <xm:sqref>Q1952</xm:sqref>
            </x14:sparkline>
            <x14:sparkline>
              <xm:f>'Data-1'!N1953:O1953</xm:f>
              <xm:sqref>Q1953</xm:sqref>
            </x14:sparkline>
            <x14:sparkline>
              <xm:f>'Data-1'!N1954:O1954</xm:f>
              <xm:sqref>Q1954</xm:sqref>
            </x14:sparkline>
            <x14:sparkline>
              <xm:f>'Data-1'!N1955:O1955</xm:f>
              <xm:sqref>Q1955</xm:sqref>
            </x14:sparkline>
            <x14:sparkline>
              <xm:f>'Data-1'!N1956:O1956</xm:f>
              <xm:sqref>Q1956</xm:sqref>
            </x14:sparkline>
            <x14:sparkline>
              <xm:f>'Data-1'!N1957:O1957</xm:f>
              <xm:sqref>Q1957</xm:sqref>
            </x14:sparkline>
            <x14:sparkline>
              <xm:f>'Data-1'!N1958:O1958</xm:f>
              <xm:sqref>Q1958</xm:sqref>
            </x14:sparkline>
            <x14:sparkline>
              <xm:f>'Data-1'!N1959:O1959</xm:f>
              <xm:sqref>Q1959</xm:sqref>
            </x14:sparkline>
            <x14:sparkline>
              <xm:f>'Data-1'!N1960:O1960</xm:f>
              <xm:sqref>Q1960</xm:sqref>
            </x14:sparkline>
            <x14:sparkline>
              <xm:f>'Data-1'!N1961:O1961</xm:f>
              <xm:sqref>Q1961</xm:sqref>
            </x14:sparkline>
            <x14:sparkline>
              <xm:f>'Data-1'!N1962:O1962</xm:f>
              <xm:sqref>Q1962</xm:sqref>
            </x14:sparkline>
            <x14:sparkline>
              <xm:f>'Data-1'!N1963:O1963</xm:f>
              <xm:sqref>Q1963</xm:sqref>
            </x14:sparkline>
            <x14:sparkline>
              <xm:f>'Data-1'!N1964:O1964</xm:f>
              <xm:sqref>Q1964</xm:sqref>
            </x14:sparkline>
            <x14:sparkline>
              <xm:f>'Data-1'!N1965:O1965</xm:f>
              <xm:sqref>Q1965</xm:sqref>
            </x14:sparkline>
            <x14:sparkline>
              <xm:f>'Data-1'!N1966:O1966</xm:f>
              <xm:sqref>Q1966</xm:sqref>
            </x14:sparkline>
            <x14:sparkline>
              <xm:f>'Data-1'!N1967:O1967</xm:f>
              <xm:sqref>Q1967</xm:sqref>
            </x14:sparkline>
            <x14:sparkline>
              <xm:f>'Data-1'!N1968:O1968</xm:f>
              <xm:sqref>Q1968</xm:sqref>
            </x14:sparkline>
            <x14:sparkline>
              <xm:f>'Data-1'!N1969:O1969</xm:f>
              <xm:sqref>Q1969</xm:sqref>
            </x14:sparkline>
            <x14:sparkline>
              <xm:f>'Data-1'!N1970:O1970</xm:f>
              <xm:sqref>Q1970</xm:sqref>
            </x14:sparkline>
            <x14:sparkline>
              <xm:f>'Data-1'!N1971:O1971</xm:f>
              <xm:sqref>Q1971</xm:sqref>
            </x14:sparkline>
            <x14:sparkline>
              <xm:f>'Data-1'!N1972:O1972</xm:f>
              <xm:sqref>Q1972</xm:sqref>
            </x14:sparkline>
            <x14:sparkline>
              <xm:f>'Data-1'!N1973:O1973</xm:f>
              <xm:sqref>Q1973</xm:sqref>
            </x14:sparkline>
            <x14:sparkline>
              <xm:f>'Data-1'!N1974:O1974</xm:f>
              <xm:sqref>Q1974</xm:sqref>
            </x14:sparkline>
            <x14:sparkline>
              <xm:f>'Data-1'!N1975:O1975</xm:f>
              <xm:sqref>Q1975</xm:sqref>
            </x14:sparkline>
            <x14:sparkline>
              <xm:f>'Data-1'!N1976:O1976</xm:f>
              <xm:sqref>Q1976</xm:sqref>
            </x14:sparkline>
            <x14:sparkline>
              <xm:f>'Data-1'!N1977:O1977</xm:f>
              <xm:sqref>Q1977</xm:sqref>
            </x14:sparkline>
            <x14:sparkline>
              <xm:f>'Data-1'!N1978:O1978</xm:f>
              <xm:sqref>Q1978</xm:sqref>
            </x14:sparkline>
            <x14:sparkline>
              <xm:f>'Data-1'!N1979:O1979</xm:f>
              <xm:sqref>Q1979</xm:sqref>
            </x14:sparkline>
            <x14:sparkline>
              <xm:f>'Data-1'!N1980:O1980</xm:f>
              <xm:sqref>Q1980</xm:sqref>
            </x14:sparkline>
            <x14:sparkline>
              <xm:f>'Data-1'!N1981:O1981</xm:f>
              <xm:sqref>Q1981</xm:sqref>
            </x14:sparkline>
            <x14:sparkline>
              <xm:f>'Data-1'!N1982:O1982</xm:f>
              <xm:sqref>Q1982</xm:sqref>
            </x14:sparkline>
            <x14:sparkline>
              <xm:f>'Data-1'!N1983:O1983</xm:f>
              <xm:sqref>Q1983</xm:sqref>
            </x14:sparkline>
            <x14:sparkline>
              <xm:f>'Data-1'!N1984:O1984</xm:f>
              <xm:sqref>Q1984</xm:sqref>
            </x14:sparkline>
            <x14:sparkline>
              <xm:f>'Data-1'!N1985:O1985</xm:f>
              <xm:sqref>Q1985</xm:sqref>
            </x14:sparkline>
            <x14:sparkline>
              <xm:f>'Data-1'!N1986:O1986</xm:f>
              <xm:sqref>Q1986</xm:sqref>
            </x14:sparkline>
            <x14:sparkline>
              <xm:f>'Data-1'!N1987:O1987</xm:f>
              <xm:sqref>Q1987</xm:sqref>
            </x14:sparkline>
            <x14:sparkline>
              <xm:f>'Data-1'!N1988:O1988</xm:f>
              <xm:sqref>Q1988</xm:sqref>
            </x14:sparkline>
            <x14:sparkline>
              <xm:f>'Data-1'!N1989:O1989</xm:f>
              <xm:sqref>Q1989</xm:sqref>
            </x14:sparkline>
            <x14:sparkline>
              <xm:f>'Data-1'!N1990:O1990</xm:f>
              <xm:sqref>Q1990</xm:sqref>
            </x14:sparkline>
            <x14:sparkline>
              <xm:f>'Data-1'!N1991:O1991</xm:f>
              <xm:sqref>Q1991</xm:sqref>
            </x14:sparkline>
            <x14:sparkline>
              <xm:f>'Data-1'!N1992:O1992</xm:f>
              <xm:sqref>Q1992</xm:sqref>
            </x14:sparkline>
            <x14:sparkline>
              <xm:f>'Data-1'!N1993:O1993</xm:f>
              <xm:sqref>Q1993</xm:sqref>
            </x14:sparkline>
            <x14:sparkline>
              <xm:f>'Data-1'!N1994:O1994</xm:f>
              <xm:sqref>Q1994</xm:sqref>
            </x14:sparkline>
            <x14:sparkline>
              <xm:f>'Data-1'!N1995:O1995</xm:f>
              <xm:sqref>Q1995</xm:sqref>
            </x14:sparkline>
            <x14:sparkline>
              <xm:f>'Data-1'!N1996:O1996</xm:f>
              <xm:sqref>Q1996</xm:sqref>
            </x14:sparkline>
            <x14:sparkline>
              <xm:f>'Data-1'!N1997:O1997</xm:f>
              <xm:sqref>Q1997</xm:sqref>
            </x14:sparkline>
            <x14:sparkline>
              <xm:f>'Data-1'!N1998:O1998</xm:f>
              <xm:sqref>Q1998</xm:sqref>
            </x14:sparkline>
            <x14:sparkline>
              <xm:f>'Data-1'!N1999:O1999</xm:f>
              <xm:sqref>Q1999</xm:sqref>
            </x14:sparkline>
            <x14:sparkline>
              <xm:f>'Data-1'!N2000:O2000</xm:f>
              <xm:sqref>Q2000</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B0A6-8E4E-43B7-95C7-B0AA0F2A2660}">
  <sheetPr>
    <tabColor theme="5" tint="-0.249977111117893"/>
  </sheetPr>
  <dimension ref="C2:D5"/>
  <sheetViews>
    <sheetView workbookViewId="0">
      <selection activeCell="C6" sqref="C6"/>
    </sheetView>
  </sheetViews>
  <sheetFormatPr defaultRowHeight="14.4"/>
  <cols>
    <col min="3" max="3" width="14.578125" bestFit="1" customWidth="1"/>
  </cols>
  <sheetData>
    <row r="2" spans="3:4">
      <c r="C2" s="34" t="s">
        <v>61</v>
      </c>
      <c r="D2" s="34" t="s">
        <v>1342</v>
      </c>
    </row>
    <row r="3" spans="3:4">
      <c r="C3" s="34" t="s">
        <v>70</v>
      </c>
      <c r="D3" s="34" t="s">
        <v>1343</v>
      </c>
    </row>
    <row r="4" spans="3:4">
      <c r="C4" s="34" t="s">
        <v>77</v>
      </c>
      <c r="D4" s="34" t="s">
        <v>1344</v>
      </c>
    </row>
    <row r="5" spans="3:4">
      <c r="C5" s="34" t="s">
        <v>90</v>
      </c>
      <c r="D5" s="34" t="s">
        <v>1345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FCD8-3DF2-44FC-9E86-8B535DAE603E}">
  <sheetPr>
    <tabColor theme="9" tint="-0.249977111117893"/>
  </sheetPr>
  <dimension ref="A1:J3001"/>
  <sheetViews>
    <sheetView workbookViewId="0">
      <selection activeCell="B3" sqref="B3"/>
    </sheetView>
  </sheetViews>
  <sheetFormatPr defaultRowHeight="14.4"/>
  <cols>
    <col min="1" max="1" width="10.68359375" style="42" bestFit="1" customWidth="1"/>
    <col min="2" max="2" width="15.41796875" bestFit="1" customWidth="1"/>
    <col min="3" max="3" width="11.68359375" bestFit="1" customWidth="1"/>
    <col min="4" max="4" width="31.83984375" bestFit="1" customWidth="1"/>
    <col min="5" max="5" width="12.68359375" bestFit="1" customWidth="1"/>
    <col min="6" max="6" width="8.68359375" bestFit="1" customWidth="1"/>
    <col min="7" max="7" width="9" bestFit="1" customWidth="1"/>
    <col min="10" max="10" width="7" bestFit="1" customWidth="1"/>
    <col min="13" max="13" width="13.83984375" bestFit="1" customWidth="1"/>
  </cols>
  <sheetData>
    <row r="1" spans="1:10">
      <c r="A1" s="41" t="s">
        <v>2</v>
      </c>
      <c r="B1" t="s">
        <v>3</v>
      </c>
      <c r="C1" t="s">
        <v>4</v>
      </c>
      <c r="D1" t="s">
        <v>0</v>
      </c>
      <c r="E1" t="s">
        <v>5</v>
      </c>
      <c r="F1" t="s">
        <v>1</v>
      </c>
      <c r="G1" t="s">
        <v>6</v>
      </c>
      <c r="H1" t="s">
        <v>7</v>
      </c>
      <c r="I1" t="s">
        <v>8</v>
      </c>
      <c r="J1" t="s">
        <v>9</v>
      </c>
    </row>
    <row r="2" spans="1:10">
      <c r="A2" s="42">
        <v>40909</v>
      </c>
      <c r="B2" t="s">
        <v>10</v>
      </c>
      <c r="C2" t="s">
        <v>11</v>
      </c>
      <c r="D2" t="s">
        <v>12</v>
      </c>
      <c r="E2" t="s">
        <v>13</v>
      </c>
      <c r="F2">
        <v>8</v>
      </c>
      <c r="G2">
        <v>2034</v>
      </c>
      <c r="H2">
        <v>2160</v>
      </c>
      <c r="I2">
        <v>16272</v>
      </c>
      <c r="J2">
        <v>40053</v>
      </c>
    </row>
    <row r="3" spans="1:10">
      <c r="A3" s="42">
        <v>40909</v>
      </c>
      <c r="B3" t="s">
        <v>14</v>
      </c>
      <c r="C3" t="s">
        <v>11</v>
      </c>
      <c r="D3" t="s">
        <v>15</v>
      </c>
      <c r="E3" t="s">
        <v>16</v>
      </c>
      <c r="F3">
        <v>21</v>
      </c>
      <c r="G3">
        <v>3582</v>
      </c>
      <c r="H3">
        <v>3870</v>
      </c>
      <c r="I3">
        <v>75222</v>
      </c>
      <c r="J3">
        <v>81270</v>
      </c>
    </row>
    <row r="4" spans="1:10">
      <c r="A4" s="42">
        <v>40909</v>
      </c>
      <c r="B4" t="s">
        <v>17</v>
      </c>
      <c r="C4" t="s">
        <v>18</v>
      </c>
      <c r="D4" t="s">
        <v>19</v>
      </c>
      <c r="E4" t="s">
        <v>13</v>
      </c>
      <c r="F4">
        <v>16</v>
      </c>
      <c r="G4">
        <v>3978</v>
      </c>
      <c r="H4">
        <v>4230</v>
      </c>
      <c r="I4">
        <v>63648</v>
      </c>
      <c r="J4">
        <v>67680</v>
      </c>
    </row>
    <row r="5" spans="1:10">
      <c r="A5" s="42">
        <v>40909</v>
      </c>
      <c r="B5" t="s">
        <v>20</v>
      </c>
      <c r="C5" t="s">
        <v>18</v>
      </c>
      <c r="D5" t="s">
        <v>21</v>
      </c>
      <c r="E5" t="s">
        <v>13</v>
      </c>
      <c r="F5">
        <v>23</v>
      </c>
      <c r="G5">
        <v>2196</v>
      </c>
      <c r="H5">
        <v>2340</v>
      </c>
      <c r="I5">
        <v>50508</v>
      </c>
      <c r="J5">
        <v>53820</v>
      </c>
    </row>
    <row r="6" spans="1:10">
      <c r="A6" s="42">
        <v>40910</v>
      </c>
      <c r="B6" t="s">
        <v>22</v>
      </c>
      <c r="C6" t="s">
        <v>23</v>
      </c>
      <c r="D6" t="s">
        <v>19</v>
      </c>
      <c r="E6" t="s">
        <v>13</v>
      </c>
      <c r="F6">
        <v>22</v>
      </c>
      <c r="G6">
        <v>3978</v>
      </c>
      <c r="H6">
        <v>4230</v>
      </c>
      <c r="I6">
        <v>87516</v>
      </c>
      <c r="J6">
        <v>93060</v>
      </c>
    </row>
    <row r="7" spans="1:10">
      <c r="A7" s="42">
        <v>40910</v>
      </c>
      <c r="B7" t="s">
        <v>24</v>
      </c>
      <c r="C7" t="s">
        <v>25</v>
      </c>
      <c r="D7" t="s">
        <v>19</v>
      </c>
      <c r="E7" t="s">
        <v>13</v>
      </c>
      <c r="F7">
        <v>13</v>
      </c>
      <c r="G7">
        <v>3978</v>
      </c>
      <c r="H7">
        <v>4230</v>
      </c>
      <c r="I7">
        <v>51714</v>
      </c>
      <c r="J7">
        <v>54990</v>
      </c>
    </row>
    <row r="8" spans="1:10">
      <c r="A8" s="42">
        <v>40910</v>
      </c>
      <c r="B8" t="s">
        <v>14</v>
      </c>
      <c r="C8" t="s">
        <v>11</v>
      </c>
      <c r="D8" t="s">
        <v>26</v>
      </c>
      <c r="E8" t="s">
        <v>13</v>
      </c>
      <c r="F8">
        <v>27</v>
      </c>
      <c r="G8">
        <v>3042</v>
      </c>
      <c r="H8">
        <v>3240</v>
      </c>
      <c r="I8">
        <v>82134</v>
      </c>
      <c r="J8">
        <v>87480</v>
      </c>
    </row>
    <row r="9" spans="1:10">
      <c r="A9" s="42">
        <v>40910</v>
      </c>
      <c r="B9" t="s">
        <v>27</v>
      </c>
      <c r="C9" t="s">
        <v>23</v>
      </c>
      <c r="D9" t="s">
        <v>19</v>
      </c>
      <c r="E9" t="s">
        <v>13</v>
      </c>
      <c r="F9">
        <v>27</v>
      </c>
      <c r="G9">
        <v>3978</v>
      </c>
      <c r="H9">
        <v>4230</v>
      </c>
      <c r="I9">
        <v>107406</v>
      </c>
      <c r="J9">
        <v>114210</v>
      </c>
    </row>
    <row r="10" spans="1:10">
      <c r="A10" s="42">
        <v>40912</v>
      </c>
      <c r="B10" t="s">
        <v>10</v>
      </c>
      <c r="C10" t="s">
        <v>11</v>
      </c>
      <c r="D10" t="s">
        <v>19</v>
      </c>
      <c r="E10" t="s">
        <v>13</v>
      </c>
      <c r="F10">
        <v>27</v>
      </c>
      <c r="G10">
        <v>3978</v>
      </c>
      <c r="H10">
        <v>4230</v>
      </c>
      <c r="I10">
        <v>107406</v>
      </c>
      <c r="J10">
        <v>114210</v>
      </c>
    </row>
    <row r="11" spans="1:10">
      <c r="A11" s="42">
        <v>40913</v>
      </c>
      <c r="B11" t="s">
        <v>24</v>
      </c>
      <c r="C11" t="s">
        <v>25</v>
      </c>
      <c r="D11" t="s">
        <v>28</v>
      </c>
      <c r="E11" t="s">
        <v>13</v>
      </c>
      <c r="F11">
        <v>27</v>
      </c>
      <c r="G11">
        <v>5832</v>
      </c>
      <c r="H11">
        <v>6210</v>
      </c>
      <c r="I11">
        <v>157464</v>
      </c>
      <c r="J11">
        <v>167670</v>
      </c>
    </row>
    <row r="12" spans="1:10">
      <c r="A12" s="42">
        <v>40913</v>
      </c>
      <c r="B12" t="s">
        <v>29</v>
      </c>
      <c r="C12" t="s">
        <v>30</v>
      </c>
      <c r="D12" t="s">
        <v>21</v>
      </c>
      <c r="E12" t="s">
        <v>13</v>
      </c>
      <c r="F12">
        <v>27</v>
      </c>
      <c r="G12">
        <v>2196</v>
      </c>
      <c r="H12">
        <v>2340</v>
      </c>
      <c r="I12">
        <v>59292</v>
      </c>
      <c r="J12">
        <v>63180</v>
      </c>
    </row>
    <row r="13" spans="1:10">
      <c r="A13" s="42">
        <v>40913</v>
      </c>
      <c r="B13" t="s">
        <v>31</v>
      </c>
      <c r="C13" t="s">
        <v>30</v>
      </c>
      <c r="D13" t="s">
        <v>32</v>
      </c>
      <c r="E13" t="s">
        <v>13</v>
      </c>
      <c r="F13">
        <v>27</v>
      </c>
      <c r="G13">
        <v>3546</v>
      </c>
      <c r="H13">
        <v>3780</v>
      </c>
      <c r="I13">
        <v>95742</v>
      </c>
      <c r="J13">
        <v>102060</v>
      </c>
    </row>
    <row r="14" spans="1:10">
      <c r="A14" s="42">
        <v>40914</v>
      </c>
      <c r="B14" t="s">
        <v>27</v>
      </c>
      <c r="C14" t="s">
        <v>23</v>
      </c>
      <c r="D14" t="s">
        <v>15</v>
      </c>
      <c r="E14" t="s">
        <v>16</v>
      </c>
      <c r="F14">
        <v>12</v>
      </c>
      <c r="G14">
        <v>3582</v>
      </c>
      <c r="H14">
        <v>3870</v>
      </c>
      <c r="I14">
        <v>42984</v>
      </c>
      <c r="J14">
        <v>46440</v>
      </c>
    </row>
    <row r="15" spans="1:10">
      <c r="A15" s="42">
        <v>40915</v>
      </c>
      <c r="B15" t="s">
        <v>27</v>
      </c>
      <c r="C15" t="s">
        <v>23</v>
      </c>
      <c r="D15" t="s">
        <v>33</v>
      </c>
      <c r="E15" t="s">
        <v>13</v>
      </c>
      <c r="F15">
        <v>18</v>
      </c>
      <c r="G15">
        <v>3978</v>
      </c>
      <c r="H15">
        <v>4230</v>
      </c>
      <c r="I15">
        <v>71604</v>
      </c>
      <c r="J15">
        <v>76140</v>
      </c>
    </row>
    <row r="16" spans="1:10">
      <c r="A16" s="42">
        <v>40916</v>
      </c>
      <c r="B16" t="s">
        <v>31</v>
      </c>
      <c r="C16" t="s">
        <v>30</v>
      </c>
      <c r="D16" t="s">
        <v>33</v>
      </c>
      <c r="E16" t="s">
        <v>13</v>
      </c>
      <c r="F16">
        <v>8</v>
      </c>
      <c r="G16">
        <v>3978</v>
      </c>
      <c r="H16">
        <v>4230</v>
      </c>
      <c r="I16">
        <v>31824</v>
      </c>
      <c r="J16">
        <v>33840</v>
      </c>
    </row>
    <row r="17" spans="1:10">
      <c r="A17" s="42">
        <v>40916</v>
      </c>
      <c r="B17" t="s">
        <v>34</v>
      </c>
      <c r="C17" t="s">
        <v>25</v>
      </c>
      <c r="D17" t="s">
        <v>12</v>
      </c>
      <c r="E17" t="s">
        <v>13</v>
      </c>
      <c r="F17">
        <v>21</v>
      </c>
      <c r="G17">
        <v>2034</v>
      </c>
      <c r="H17">
        <v>2160</v>
      </c>
      <c r="I17">
        <v>42714</v>
      </c>
      <c r="J17">
        <v>45360</v>
      </c>
    </row>
    <row r="18" spans="1:10">
      <c r="A18" s="42">
        <v>40916</v>
      </c>
      <c r="B18" t="s">
        <v>10</v>
      </c>
      <c r="C18" t="s">
        <v>11</v>
      </c>
      <c r="D18" t="s">
        <v>26</v>
      </c>
      <c r="E18" t="s">
        <v>13</v>
      </c>
      <c r="F18">
        <v>25</v>
      </c>
      <c r="G18">
        <v>3042</v>
      </c>
      <c r="H18">
        <v>3240</v>
      </c>
      <c r="I18">
        <v>76050</v>
      </c>
      <c r="J18">
        <v>81000</v>
      </c>
    </row>
    <row r="19" spans="1:10">
      <c r="A19" s="42">
        <v>40916</v>
      </c>
      <c r="B19" t="s">
        <v>10</v>
      </c>
      <c r="C19" t="s">
        <v>11</v>
      </c>
      <c r="D19" t="s">
        <v>35</v>
      </c>
      <c r="E19" t="s">
        <v>13</v>
      </c>
      <c r="F19">
        <v>12</v>
      </c>
      <c r="G19">
        <v>5148</v>
      </c>
      <c r="H19">
        <v>5490</v>
      </c>
      <c r="I19">
        <v>61776</v>
      </c>
      <c r="J19">
        <v>65880</v>
      </c>
    </row>
    <row r="20" spans="1:10">
      <c r="A20" s="42">
        <v>40916</v>
      </c>
      <c r="B20" t="s">
        <v>31</v>
      </c>
      <c r="C20" t="s">
        <v>30</v>
      </c>
      <c r="D20" t="s">
        <v>36</v>
      </c>
      <c r="E20" t="s">
        <v>13</v>
      </c>
      <c r="F20">
        <v>9</v>
      </c>
      <c r="G20">
        <v>2106</v>
      </c>
      <c r="H20">
        <v>2250</v>
      </c>
      <c r="I20">
        <v>18954</v>
      </c>
      <c r="J20">
        <v>20250</v>
      </c>
    </row>
    <row r="21" spans="1:10">
      <c r="A21" s="42">
        <v>40917</v>
      </c>
      <c r="B21" t="s">
        <v>17</v>
      </c>
      <c r="C21" t="s">
        <v>18</v>
      </c>
      <c r="D21" t="s">
        <v>37</v>
      </c>
      <c r="E21" t="s">
        <v>13</v>
      </c>
      <c r="F21">
        <v>23</v>
      </c>
      <c r="G21">
        <v>4482</v>
      </c>
      <c r="H21">
        <v>4770</v>
      </c>
      <c r="I21">
        <v>103086</v>
      </c>
      <c r="J21">
        <v>109710</v>
      </c>
    </row>
    <row r="22" spans="1:10">
      <c r="A22" s="42">
        <v>40918</v>
      </c>
      <c r="B22" t="s">
        <v>31</v>
      </c>
      <c r="C22" t="s">
        <v>30</v>
      </c>
      <c r="D22" t="s">
        <v>38</v>
      </c>
      <c r="E22" t="s">
        <v>13</v>
      </c>
      <c r="F22">
        <v>23</v>
      </c>
      <c r="G22">
        <v>3546</v>
      </c>
      <c r="H22">
        <v>3780</v>
      </c>
      <c r="I22">
        <v>81558</v>
      </c>
      <c r="J22">
        <v>86940</v>
      </c>
    </row>
    <row r="23" spans="1:10">
      <c r="A23" s="42">
        <v>40918</v>
      </c>
      <c r="B23" t="s">
        <v>17</v>
      </c>
      <c r="C23" t="s">
        <v>18</v>
      </c>
      <c r="D23" t="s">
        <v>37</v>
      </c>
      <c r="E23" t="s">
        <v>13</v>
      </c>
      <c r="F23">
        <v>20</v>
      </c>
      <c r="G23">
        <v>4482</v>
      </c>
      <c r="H23">
        <v>4770</v>
      </c>
      <c r="I23">
        <v>89640</v>
      </c>
      <c r="J23">
        <v>95400</v>
      </c>
    </row>
    <row r="24" spans="1:10">
      <c r="A24" s="42">
        <v>40919</v>
      </c>
      <c r="B24" t="s">
        <v>10</v>
      </c>
      <c r="C24" t="s">
        <v>11</v>
      </c>
      <c r="D24" t="s">
        <v>37</v>
      </c>
      <c r="E24" t="s">
        <v>13</v>
      </c>
      <c r="F24">
        <v>25</v>
      </c>
      <c r="G24">
        <v>4482</v>
      </c>
      <c r="H24">
        <v>4770</v>
      </c>
      <c r="I24">
        <v>112050</v>
      </c>
      <c r="J24">
        <v>119250</v>
      </c>
    </row>
    <row r="25" spans="1:10">
      <c r="A25" s="42">
        <v>40919</v>
      </c>
      <c r="B25" t="s">
        <v>14</v>
      </c>
      <c r="C25" t="s">
        <v>11</v>
      </c>
      <c r="D25" t="s">
        <v>12</v>
      </c>
      <c r="E25" t="s">
        <v>13</v>
      </c>
      <c r="F25">
        <v>4</v>
      </c>
      <c r="G25">
        <v>2034</v>
      </c>
      <c r="H25">
        <v>2160</v>
      </c>
      <c r="I25">
        <v>8136</v>
      </c>
      <c r="J25">
        <v>8640</v>
      </c>
    </row>
    <row r="26" spans="1:10">
      <c r="A26" s="42">
        <v>40919</v>
      </c>
      <c r="B26" t="s">
        <v>31</v>
      </c>
      <c r="C26" t="s">
        <v>30</v>
      </c>
      <c r="D26" t="s">
        <v>33</v>
      </c>
      <c r="E26" t="s">
        <v>13</v>
      </c>
      <c r="F26">
        <v>24</v>
      </c>
      <c r="G26">
        <v>3978</v>
      </c>
      <c r="H26">
        <v>4230</v>
      </c>
      <c r="I26">
        <v>95472</v>
      </c>
      <c r="J26">
        <v>101520</v>
      </c>
    </row>
    <row r="27" spans="1:10">
      <c r="A27" s="42">
        <v>40919</v>
      </c>
      <c r="B27" t="s">
        <v>10</v>
      </c>
      <c r="C27" t="s">
        <v>11</v>
      </c>
      <c r="D27" t="s">
        <v>28</v>
      </c>
      <c r="E27" t="s">
        <v>13</v>
      </c>
      <c r="F27">
        <v>24</v>
      </c>
      <c r="G27">
        <v>5832</v>
      </c>
      <c r="H27">
        <v>6210</v>
      </c>
      <c r="I27">
        <v>139968</v>
      </c>
      <c r="J27">
        <v>149040</v>
      </c>
    </row>
    <row r="28" spans="1:10">
      <c r="A28" s="42">
        <v>40919</v>
      </c>
      <c r="B28" t="s">
        <v>34</v>
      </c>
      <c r="C28" t="s">
        <v>25</v>
      </c>
      <c r="D28" t="s">
        <v>33</v>
      </c>
      <c r="E28" t="s">
        <v>13</v>
      </c>
      <c r="F28">
        <v>16</v>
      </c>
      <c r="G28">
        <v>3978</v>
      </c>
      <c r="H28">
        <v>4230</v>
      </c>
      <c r="I28">
        <v>63648</v>
      </c>
      <c r="J28">
        <v>67680</v>
      </c>
    </row>
    <row r="29" spans="1:10">
      <c r="A29" s="42">
        <v>40919</v>
      </c>
      <c r="B29" t="s">
        <v>14</v>
      </c>
      <c r="C29" t="s">
        <v>11</v>
      </c>
      <c r="D29" t="s">
        <v>33</v>
      </c>
      <c r="E29" t="s">
        <v>13</v>
      </c>
      <c r="F29">
        <v>6</v>
      </c>
      <c r="G29">
        <v>3978</v>
      </c>
      <c r="H29">
        <v>4230</v>
      </c>
      <c r="I29">
        <v>23868</v>
      </c>
      <c r="J29">
        <v>25380</v>
      </c>
    </row>
    <row r="30" spans="1:10">
      <c r="A30" s="42">
        <v>40919</v>
      </c>
      <c r="B30" t="s">
        <v>14</v>
      </c>
      <c r="C30" t="s">
        <v>11</v>
      </c>
      <c r="D30" t="s">
        <v>35</v>
      </c>
      <c r="E30" t="s">
        <v>13</v>
      </c>
      <c r="F30">
        <v>4</v>
      </c>
      <c r="G30">
        <v>5148</v>
      </c>
      <c r="H30">
        <v>5490</v>
      </c>
      <c r="I30">
        <v>20592</v>
      </c>
      <c r="J30">
        <v>21960</v>
      </c>
    </row>
    <row r="31" spans="1:10">
      <c r="A31" s="42">
        <v>40920</v>
      </c>
      <c r="B31" t="s">
        <v>20</v>
      </c>
      <c r="C31" t="s">
        <v>18</v>
      </c>
      <c r="D31" t="s">
        <v>28</v>
      </c>
      <c r="E31" t="s">
        <v>13</v>
      </c>
      <c r="F31">
        <v>24</v>
      </c>
      <c r="G31">
        <v>5832</v>
      </c>
      <c r="H31">
        <v>6210</v>
      </c>
      <c r="I31">
        <v>139968</v>
      </c>
      <c r="J31">
        <v>149040</v>
      </c>
    </row>
    <row r="32" spans="1:10">
      <c r="A32" s="42">
        <v>40920</v>
      </c>
      <c r="B32" t="s">
        <v>20</v>
      </c>
      <c r="C32" t="s">
        <v>18</v>
      </c>
      <c r="D32" t="s">
        <v>12</v>
      </c>
      <c r="E32" t="s">
        <v>13</v>
      </c>
      <c r="F32">
        <v>21</v>
      </c>
      <c r="G32">
        <v>2034</v>
      </c>
      <c r="H32">
        <v>2160</v>
      </c>
      <c r="I32">
        <v>42714</v>
      </c>
      <c r="J32">
        <v>45360</v>
      </c>
    </row>
    <row r="33" spans="1:10">
      <c r="A33" s="42">
        <v>40920</v>
      </c>
      <c r="B33" t="s">
        <v>22</v>
      </c>
      <c r="C33" t="s">
        <v>23</v>
      </c>
      <c r="D33" t="s">
        <v>28</v>
      </c>
      <c r="E33" t="s">
        <v>13</v>
      </c>
      <c r="F33">
        <v>13</v>
      </c>
      <c r="G33">
        <v>5832</v>
      </c>
      <c r="H33">
        <v>6210</v>
      </c>
      <c r="I33">
        <v>75816</v>
      </c>
      <c r="J33">
        <v>80730</v>
      </c>
    </row>
    <row r="34" spans="1:10">
      <c r="A34" s="42">
        <v>40921</v>
      </c>
      <c r="B34" t="s">
        <v>24</v>
      </c>
      <c r="C34" t="s">
        <v>25</v>
      </c>
      <c r="D34" t="s">
        <v>38</v>
      </c>
      <c r="E34" t="s">
        <v>13</v>
      </c>
      <c r="F34">
        <v>2</v>
      </c>
      <c r="G34">
        <v>3546</v>
      </c>
      <c r="H34">
        <v>3780</v>
      </c>
      <c r="I34">
        <v>7092</v>
      </c>
      <c r="J34">
        <v>7560</v>
      </c>
    </row>
    <row r="35" spans="1:10">
      <c r="A35" s="42">
        <v>40921</v>
      </c>
      <c r="B35" t="s">
        <v>14</v>
      </c>
      <c r="C35" t="s">
        <v>11</v>
      </c>
      <c r="D35" t="s">
        <v>39</v>
      </c>
      <c r="E35" t="s">
        <v>13</v>
      </c>
      <c r="F35">
        <v>20</v>
      </c>
      <c r="G35">
        <v>3726</v>
      </c>
      <c r="H35">
        <v>3960</v>
      </c>
      <c r="I35">
        <v>74520</v>
      </c>
      <c r="J35">
        <v>79200</v>
      </c>
    </row>
    <row r="36" spans="1:10">
      <c r="A36" s="42">
        <v>40922</v>
      </c>
      <c r="B36" t="s">
        <v>31</v>
      </c>
      <c r="C36" t="s">
        <v>30</v>
      </c>
      <c r="D36" t="s">
        <v>33</v>
      </c>
      <c r="E36" t="s">
        <v>13</v>
      </c>
      <c r="F36">
        <v>21</v>
      </c>
      <c r="G36">
        <v>3978</v>
      </c>
      <c r="H36">
        <v>4230</v>
      </c>
      <c r="I36">
        <v>83538</v>
      </c>
      <c r="J36">
        <v>88830</v>
      </c>
    </row>
    <row r="37" spans="1:10">
      <c r="A37" s="42">
        <v>40922</v>
      </c>
      <c r="B37" t="s">
        <v>27</v>
      </c>
      <c r="C37" t="s">
        <v>23</v>
      </c>
      <c r="D37" t="s">
        <v>26</v>
      </c>
      <c r="E37" t="s">
        <v>13</v>
      </c>
      <c r="F37">
        <v>12</v>
      </c>
      <c r="G37">
        <v>3042</v>
      </c>
      <c r="H37">
        <v>3240</v>
      </c>
      <c r="I37">
        <v>36504</v>
      </c>
      <c r="J37">
        <v>38880</v>
      </c>
    </row>
    <row r="38" spans="1:10">
      <c r="A38" s="42">
        <v>40922</v>
      </c>
      <c r="B38" t="s">
        <v>14</v>
      </c>
      <c r="C38" t="s">
        <v>11</v>
      </c>
      <c r="D38" t="s">
        <v>38</v>
      </c>
      <c r="E38" t="s">
        <v>13</v>
      </c>
      <c r="F38">
        <v>23</v>
      </c>
      <c r="G38">
        <v>3546</v>
      </c>
      <c r="H38">
        <v>3780</v>
      </c>
      <c r="I38">
        <v>81558</v>
      </c>
      <c r="J38">
        <v>86940</v>
      </c>
    </row>
    <row r="39" spans="1:10">
      <c r="A39" s="42">
        <v>40923</v>
      </c>
      <c r="B39" t="s">
        <v>20</v>
      </c>
      <c r="C39" t="s">
        <v>18</v>
      </c>
      <c r="D39" t="s">
        <v>37</v>
      </c>
      <c r="E39" t="s">
        <v>13</v>
      </c>
      <c r="F39">
        <v>23</v>
      </c>
      <c r="G39">
        <v>4482</v>
      </c>
      <c r="H39">
        <v>4770</v>
      </c>
      <c r="I39">
        <v>103086</v>
      </c>
      <c r="J39">
        <v>109710</v>
      </c>
    </row>
    <row r="40" spans="1:10">
      <c r="A40" s="42">
        <v>40924</v>
      </c>
      <c r="B40" t="s">
        <v>20</v>
      </c>
      <c r="C40" t="s">
        <v>18</v>
      </c>
      <c r="D40" t="s">
        <v>40</v>
      </c>
      <c r="E40" t="s">
        <v>16</v>
      </c>
      <c r="F40">
        <v>24</v>
      </c>
      <c r="G40">
        <v>3924</v>
      </c>
      <c r="H40">
        <v>4230</v>
      </c>
      <c r="I40">
        <v>94176</v>
      </c>
      <c r="J40">
        <v>101520</v>
      </c>
    </row>
    <row r="41" spans="1:10">
      <c r="A41" s="42">
        <v>40925</v>
      </c>
      <c r="B41" t="s">
        <v>20</v>
      </c>
      <c r="C41" t="s">
        <v>18</v>
      </c>
      <c r="D41" t="s">
        <v>41</v>
      </c>
      <c r="E41" t="s">
        <v>13</v>
      </c>
      <c r="F41">
        <v>25</v>
      </c>
      <c r="G41">
        <v>2952</v>
      </c>
      <c r="H41">
        <v>3150</v>
      </c>
      <c r="I41">
        <v>73800</v>
      </c>
      <c r="J41">
        <v>78750</v>
      </c>
    </row>
    <row r="42" spans="1:10">
      <c r="A42" s="42">
        <v>40926</v>
      </c>
      <c r="B42" t="s">
        <v>22</v>
      </c>
      <c r="C42" t="s">
        <v>23</v>
      </c>
      <c r="D42" t="s">
        <v>39</v>
      </c>
      <c r="E42" t="s">
        <v>13</v>
      </c>
      <c r="F42">
        <v>17</v>
      </c>
      <c r="G42">
        <v>3726</v>
      </c>
      <c r="H42">
        <v>3960</v>
      </c>
      <c r="I42">
        <v>63342</v>
      </c>
      <c r="J42">
        <v>67320</v>
      </c>
    </row>
    <row r="43" spans="1:10">
      <c r="A43" s="42">
        <v>40926</v>
      </c>
      <c r="B43" t="s">
        <v>24</v>
      </c>
      <c r="C43" t="s">
        <v>25</v>
      </c>
      <c r="D43" t="s">
        <v>33</v>
      </c>
      <c r="E43" t="s">
        <v>13</v>
      </c>
      <c r="F43">
        <v>21</v>
      </c>
      <c r="G43">
        <v>3978</v>
      </c>
      <c r="H43">
        <v>4230</v>
      </c>
      <c r="I43">
        <v>83538</v>
      </c>
      <c r="J43">
        <v>88830</v>
      </c>
    </row>
    <row r="44" spans="1:10">
      <c r="A44" s="42">
        <v>40926</v>
      </c>
      <c r="B44" t="s">
        <v>14</v>
      </c>
      <c r="C44" t="s">
        <v>11</v>
      </c>
      <c r="D44" t="s">
        <v>39</v>
      </c>
      <c r="E44" t="s">
        <v>13</v>
      </c>
      <c r="F44">
        <v>9</v>
      </c>
      <c r="G44">
        <v>3726</v>
      </c>
      <c r="H44">
        <v>3960</v>
      </c>
      <c r="I44">
        <v>33534</v>
      </c>
      <c r="J44">
        <v>35640</v>
      </c>
    </row>
    <row r="45" spans="1:10">
      <c r="A45" s="42">
        <v>40926</v>
      </c>
      <c r="B45" t="s">
        <v>20</v>
      </c>
      <c r="C45" t="s">
        <v>18</v>
      </c>
      <c r="D45" t="s">
        <v>37</v>
      </c>
      <c r="E45" t="s">
        <v>13</v>
      </c>
      <c r="F45">
        <v>11</v>
      </c>
      <c r="G45">
        <v>4482</v>
      </c>
      <c r="H45">
        <v>4770</v>
      </c>
      <c r="I45">
        <v>49302</v>
      </c>
      <c r="J45">
        <v>52470</v>
      </c>
    </row>
    <row r="46" spans="1:10">
      <c r="A46" s="42">
        <v>40926</v>
      </c>
      <c r="B46" t="s">
        <v>24</v>
      </c>
      <c r="C46" t="s">
        <v>25</v>
      </c>
      <c r="D46" t="s">
        <v>15</v>
      </c>
      <c r="E46" t="s">
        <v>16</v>
      </c>
      <c r="F46">
        <v>4</v>
      </c>
      <c r="G46">
        <v>3582</v>
      </c>
      <c r="H46">
        <v>3870</v>
      </c>
      <c r="I46">
        <v>14328</v>
      </c>
      <c r="J46">
        <v>15480</v>
      </c>
    </row>
    <row r="47" spans="1:10">
      <c r="A47" s="42">
        <v>40926</v>
      </c>
      <c r="B47" t="s">
        <v>10</v>
      </c>
      <c r="C47" t="s">
        <v>11</v>
      </c>
      <c r="D47" t="s">
        <v>37</v>
      </c>
      <c r="E47" t="s">
        <v>13</v>
      </c>
      <c r="F47">
        <v>22</v>
      </c>
      <c r="G47">
        <v>4482</v>
      </c>
      <c r="H47">
        <v>4770</v>
      </c>
      <c r="I47">
        <v>98604</v>
      </c>
      <c r="J47">
        <v>104940</v>
      </c>
    </row>
    <row r="48" spans="1:10">
      <c r="A48" s="42">
        <v>40926</v>
      </c>
      <c r="B48" t="s">
        <v>17</v>
      </c>
      <c r="C48" t="s">
        <v>18</v>
      </c>
      <c r="D48" t="s">
        <v>40</v>
      </c>
      <c r="E48" t="s">
        <v>16</v>
      </c>
      <c r="F48">
        <v>15</v>
      </c>
      <c r="G48">
        <v>3924</v>
      </c>
      <c r="H48">
        <v>4230</v>
      </c>
      <c r="I48">
        <v>58860</v>
      </c>
      <c r="J48">
        <v>63450</v>
      </c>
    </row>
    <row r="49" spans="1:10">
      <c r="A49" s="42">
        <v>40926</v>
      </c>
      <c r="B49" t="s">
        <v>34</v>
      </c>
      <c r="C49" t="s">
        <v>25</v>
      </c>
      <c r="D49" t="s">
        <v>42</v>
      </c>
      <c r="E49" t="s">
        <v>16</v>
      </c>
      <c r="F49">
        <v>23</v>
      </c>
      <c r="G49">
        <v>7506</v>
      </c>
      <c r="H49">
        <v>8100</v>
      </c>
      <c r="I49">
        <v>172638</v>
      </c>
      <c r="J49">
        <v>186300</v>
      </c>
    </row>
    <row r="50" spans="1:10">
      <c r="A50" s="42">
        <v>40926</v>
      </c>
      <c r="B50" t="s">
        <v>14</v>
      </c>
      <c r="C50" t="s">
        <v>11</v>
      </c>
      <c r="D50" t="s">
        <v>32</v>
      </c>
      <c r="E50" t="s">
        <v>13</v>
      </c>
      <c r="F50">
        <v>9</v>
      </c>
      <c r="G50">
        <v>3546</v>
      </c>
      <c r="H50">
        <v>3780</v>
      </c>
      <c r="I50">
        <v>31914</v>
      </c>
      <c r="J50">
        <v>34020</v>
      </c>
    </row>
    <row r="51" spans="1:10">
      <c r="A51" s="42">
        <v>40926</v>
      </c>
      <c r="B51" t="s">
        <v>17</v>
      </c>
      <c r="C51" t="s">
        <v>18</v>
      </c>
      <c r="D51" t="s">
        <v>26</v>
      </c>
      <c r="E51" t="s">
        <v>13</v>
      </c>
      <c r="F51">
        <v>7</v>
      </c>
      <c r="G51">
        <v>3042</v>
      </c>
      <c r="H51">
        <v>3240</v>
      </c>
      <c r="I51">
        <v>21294</v>
      </c>
      <c r="J51">
        <v>22680</v>
      </c>
    </row>
    <row r="52" spans="1:10">
      <c r="A52" s="42">
        <v>40927</v>
      </c>
      <c r="B52" t="s">
        <v>27</v>
      </c>
      <c r="C52" t="s">
        <v>23</v>
      </c>
      <c r="D52" t="s">
        <v>26</v>
      </c>
      <c r="E52" t="s">
        <v>13</v>
      </c>
      <c r="F52">
        <v>25</v>
      </c>
      <c r="G52">
        <v>3042</v>
      </c>
      <c r="H52">
        <v>3240</v>
      </c>
      <c r="I52">
        <v>76050</v>
      </c>
      <c r="J52">
        <v>81000</v>
      </c>
    </row>
    <row r="53" spans="1:10">
      <c r="A53" s="42">
        <v>40927</v>
      </c>
      <c r="B53" t="s">
        <v>17</v>
      </c>
      <c r="C53" t="s">
        <v>18</v>
      </c>
      <c r="D53" t="s">
        <v>19</v>
      </c>
      <c r="E53" t="s">
        <v>13</v>
      </c>
      <c r="F53">
        <v>10</v>
      </c>
      <c r="G53">
        <v>3978</v>
      </c>
      <c r="H53">
        <v>4230</v>
      </c>
      <c r="I53">
        <v>39780</v>
      </c>
      <c r="J53">
        <v>42300</v>
      </c>
    </row>
    <row r="54" spans="1:10">
      <c r="A54" s="42">
        <v>40927</v>
      </c>
      <c r="B54" t="s">
        <v>34</v>
      </c>
      <c r="C54" t="s">
        <v>25</v>
      </c>
      <c r="D54" t="s">
        <v>35</v>
      </c>
      <c r="E54" t="s">
        <v>13</v>
      </c>
      <c r="F54">
        <v>8</v>
      </c>
      <c r="G54">
        <v>5148</v>
      </c>
      <c r="H54">
        <v>5490</v>
      </c>
      <c r="I54">
        <v>41184</v>
      </c>
      <c r="J54">
        <v>43920</v>
      </c>
    </row>
    <row r="55" spans="1:10">
      <c r="A55" s="42">
        <v>40928</v>
      </c>
      <c r="B55" t="s">
        <v>24</v>
      </c>
      <c r="C55" t="s">
        <v>25</v>
      </c>
      <c r="D55" t="s">
        <v>26</v>
      </c>
      <c r="E55" t="s">
        <v>13</v>
      </c>
      <c r="F55">
        <v>18</v>
      </c>
      <c r="G55">
        <v>3042</v>
      </c>
      <c r="H55">
        <v>3240</v>
      </c>
      <c r="I55">
        <v>54756</v>
      </c>
      <c r="J55">
        <v>58320</v>
      </c>
    </row>
    <row r="56" spans="1:10">
      <c r="A56" s="42">
        <v>40928</v>
      </c>
      <c r="B56" t="s">
        <v>31</v>
      </c>
      <c r="C56" t="s">
        <v>30</v>
      </c>
      <c r="D56" t="s">
        <v>35</v>
      </c>
      <c r="E56" t="s">
        <v>13</v>
      </c>
      <c r="F56">
        <v>8</v>
      </c>
      <c r="G56">
        <v>5148</v>
      </c>
      <c r="H56">
        <v>5490</v>
      </c>
      <c r="I56">
        <v>41184</v>
      </c>
      <c r="J56">
        <v>43920</v>
      </c>
    </row>
    <row r="57" spans="1:10">
      <c r="A57" s="42">
        <v>40929</v>
      </c>
      <c r="B57" t="s">
        <v>31</v>
      </c>
      <c r="C57" t="s">
        <v>30</v>
      </c>
      <c r="D57" t="s">
        <v>42</v>
      </c>
      <c r="E57" t="s">
        <v>16</v>
      </c>
      <c r="F57">
        <v>25</v>
      </c>
      <c r="G57">
        <v>7506</v>
      </c>
      <c r="H57">
        <v>8100</v>
      </c>
      <c r="I57">
        <v>187650</v>
      </c>
      <c r="J57">
        <v>202500</v>
      </c>
    </row>
    <row r="58" spans="1:10">
      <c r="A58" s="42">
        <v>40929</v>
      </c>
      <c r="B58" t="s">
        <v>29</v>
      </c>
      <c r="C58" t="s">
        <v>30</v>
      </c>
      <c r="D58" t="s">
        <v>26</v>
      </c>
      <c r="E58" t="s">
        <v>13</v>
      </c>
      <c r="F58">
        <v>7</v>
      </c>
      <c r="G58">
        <v>3042</v>
      </c>
      <c r="H58">
        <v>3240</v>
      </c>
      <c r="I58">
        <v>21294</v>
      </c>
      <c r="J58">
        <v>22680</v>
      </c>
    </row>
    <row r="59" spans="1:10">
      <c r="A59" s="42">
        <v>40930</v>
      </c>
      <c r="B59" t="s">
        <v>22</v>
      </c>
      <c r="C59" t="s">
        <v>23</v>
      </c>
      <c r="D59" t="s">
        <v>19</v>
      </c>
      <c r="E59" t="s">
        <v>13</v>
      </c>
      <c r="F59">
        <v>17</v>
      </c>
      <c r="G59">
        <v>3978</v>
      </c>
      <c r="H59">
        <v>4230</v>
      </c>
      <c r="I59">
        <v>67626</v>
      </c>
      <c r="J59">
        <v>71910</v>
      </c>
    </row>
    <row r="60" spans="1:10">
      <c r="A60" s="42">
        <v>40931</v>
      </c>
      <c r="B60" t="s">
        <v>34</v>
      </c>
      <c r="C60" t="s">
        <v>25</v>
      </c>
      <c r="D60" t="s">
        <v>41</v>
      </c>
      <c r="E60" t="s">
        <v>13</v>
      </c>
      <c r="F60">
        <v>3</v>
      </c>
      <c r="G60">
        <v>2952</v>
      </c>
      <c r="H60">
        <v>3150</v>
      </c>
      <c r="I60">
        <v>8856</v>
      </c>
      <c r="J60">
        <v>9450</v>
      </c>
    </row>
    <row r="61" spans="1:10">
      <c r="A61" s="42">
        <v>40931</v>
      </c>
      <c r="B61" t="s">
        <v>10</v>
      </c>
      <c r="C61" t="s">
        <v>11</v>
      </c>
      <c r="D61" t="s">
        <v>12</v>
      </c>
      <c r="E61" t="s">
        <v>13</v>
      </c>
      <c r="F61">
        <v>13</v>
      </c>
      <c r="G61">
        <v>2034</v>
      </c>
      <c r="H61">
        <v>2160</v>
      </c>
      <c r="I61">
        <v>26442</v>
      </c>
      <c r="J61">
        <v>28080</v>
      </c>
    </row>
    <row r="62" spans="1:10">
      <c r="A62" s="42">
        <v>40932</v>
      </c>
      <c r="B62" t="s">
        <v>20</v>
      </c>
      <c r="C62" t="s">
        <v>18</v>
      </c>
      <c r="D62" t="s">
        <v>15</v>
      </c>
      <c r="E62" t="s">
        <v>16</v>
      </c>
      <c r="F62">
        <v>17</v>
      </c>
      <c r="G62">
        <v>3582</v>
      </c>
      <c r="H62">
        <v>3870</v>
      </c>
      <c r="I62">
        <v>60894</v>
      </c>
      <c r="J62">
        <v>65790</v>
      </c>
    </row>
    <row r="63" spans="1:10">
      <c r="A63" s="42">
        <v>40932</v>
      </c>
      <c r="B63" t="s">
        <v>20</v>
      </c>
      <c r="C63" t="s">
        <v>18</v>
      </c>
      <c r="D63" t="s">
        <v>19</v>
      </c>
      <c r="E63" t="s">
        <v>13</v>
      </c>
      <c r="F63">
        <v>22</v>
      </c>
      <c r="G63">
        <v>3978</v>
      </c>
      <c r="H63">
        <v>4230</v>
      </c>
      <c r="I63">
        <v>87516</v>
      </c>
      <c r="J63">
        <v>93060</v>
      </c>
    </row>
    <row r="64" spans="1:10">
      <c r="A64" s="42">
        <v>40932</v>
      </c>
      <c r="B64" t="s">
        <v>17</v>
      </c>
      <c r="C64" t="s">
        <v>18</v>
      </c>
      <c r="D64" t="s">
        <v>21</v>
      </c>
      <c r="E64" t="s">
        <v>13</v>
      </c>
      <c r="F64">
        <v>23</v>
      </c>
      <c r="G64">
        <v>2196</v>
      </c>
      <c r="H64">
        <v>2340</v>
      </c>
      <c r="I64">
        <v>50508</v>
      </c>
      <c r="J64">
        <v>53820</v>
      </c>
    </row>
    <row r="65" spans="1:10">
      <c r="A65" s="42">
        <v>40933</v>
      </c>
      <c r="B65" t="s">
        <v>17</v>
      </c>
      <c r="C65" t="s">
        <v>18</v>
      </c>
      <c r="D65" t="s">
        <v>12</v>
      </c>
      <c r="E65" t="s">
        <v>13</v>
      </c>
      <c r="F65">
        <v>1</v>
      </c>
      <c r="G65">
        <v>2034</v>
      </c>
      <c r="H65">
        <v>2160</v>
      </c>
      <c r="I65">
        <v>2034</v>
      </c>
      <c r="J65">
        <v>2160</v>
      </c>
    </row>
    <row r="66" spans="1:10">
      <c r="A66" s="42">
        <v>40934</v>
      </c>
      <c r="B66" t="s">
        <v>20</v>
      </c>
      <c r="C66" t="s">
        <v>18</v>
      </c>
      <c r="D66" t="s">
        <v>35</v>
      </c>
      <c r="E66" t="s">
        <v>13</v>
      </c>
      <c r="F66">
        <v>25</v>
      </c>
      <c r="G66">
        <v>5148</v>
      </c>
      <c r="H66">
        <v>5490</v>
      </c>
      <c r="I66">
        <v>128700</v>
      </c>
      <c r="J66">
        <v>137250</v>
      </c>
    </row>
    <row r="67" spans="1:10">
      <c r="A67" s="42">
        <v>40935</v>
      </c>
      <c r="B67" t="s">
        <v>24</v>
      </c>
      <c r="C67" t="s">
        <v>25</v>
      </c>
      <c r="D67" t="s">
        <v>43</v>
      </c>
      <c r="E67" t="s">
        <v>13</v>
      </c>
      <c r="F67">
        <v>22</v>
      </c>
      <c r="G67">
        <v>3384</v>
      </c>
      <c r="H67">
        <v>3600</v>
      </c>
      <c r="I67">
        <v>74448</v>
      </c>
      <c r="J67">
        <v>79200</v>
      </c>
    </row>
    <row r="68" spans="1:10">
      <c r="A68" s="42">
        <v>40935</v>
      </c>
      <c r="B68" t="s">
        <v>22</v>
      </c>
      <c r="C68" t="s">
        <v>23</v>
      </c>
      <c r="D68" t="s">
        <v>19</v>
      </c>
      <c r="E68" t="s">
        <v>13</v>
      </c>
      <c r="F68">
        <v>2</v>
      </c>
      <c r="G68">
        <v>3978</v>
      </c>
      <c r="H68">
        <v>4230</v>
      </c>
      <c r="I68">
        <v>7956</v>
      </c>
      <c r="J68">
        <v>8460</v>
      </c>
    </row>
    <row r="69" spans="1:10">
      <c r="A69" s="42">
        <v>40935</v>
      </c>
      <c r="B69" t="s">
        <v>22</v>
      </c>
      <c r="C69" t="s">
        <v>23</v>
      </c>
      <c r="D69" t="s">
        <v>15</v>
      </c>
      <c r="E69" t="s">
        <v>16</v>
      </c>
      <c r="F69">
        <v>11</v>
      </c>
      <c r="G69">
        <v>3582</v>
      </c>
      <c r="H69">
        <v>3870</v>
      </c>
      <c r="I69">
        <v>39402</v>
      </c>
      <c r="J69">
        <v>42570</v>
      </c>
    </row>
    <row r="70" spans="1:10">
      <c r="A70" s="42">
        <v>40936</v>
      </c>
      <c r="B70" t="s">
        <v>34</v>
      </c>
      <c r="C70" t="s">
        <v>25</v>
      </c>
      <c r="D70" t="s">
        <v>32</v>
      </c>
      <c r="E70" t="s">
        <v>13</v>
      </c>
      <c r="F70">
        <v>11</v>
      </c>
      <c r="G70">
        <v>3546</v>
      </c>
      <c r="H70">
        <v>3780</v>
      </c>
      <c r="I70">
        <v>39006</v>
      </c>
      <c r="J70">
        <v>41580</v>
      </c>
    </row>
    <row r="71" spans="1:10">
      <c r="A71" s="42">
        <v>40936</v>
      </c>
      <c r="B71" t="s">
        <v>14</v>
      </c>
      <c r="C71" t="s">
        <v>11</v>
      </c>
      <c r="D71" t="s">
        <v>42</v>
      </c>
      <c r="E71" t="s">
        <v>16</v>
      </c>
      <c r="F71">
        <v>1</v>
      </c>
      <c r="G71">
        <v>7506</v>
      </c>
      <c r="H71">
        <v>8100</v>
      </c>
      <c r="I71">
        <v>7506</v>
      </c>
      <c r="J71">
        <v>8100</v>
      </c>
    </row>
    <row r="72" spans="1:10">
      <c r="A72" s="42">
        <v>40937</v>
      </c>
      <c r="B72" t="s">
        <v>22</v>
      </c>
      <c r="C72" t="s">
        <v>23</v>
      </c>
      <c r="D72" t="s">
        <v>33</v>
      </c>
      <c r="E72" t="s">
        <v>13</v>
      </c>
      <c r="F72">
        <v>14</v>
      </c>
      <c r="G72">
        <v>3978</v>
      </c>
      <c r="H72">
        <v>4230</v>
      </c>
      <c r="I72">
        <v>55692</v>
      </c>
      <c r="J72">
        <v>59220</v>
      </c>
    </row>
    <row r="73" spans="1:10">
      <c r="A73" s="42">
        <v>40937</v>
      </c>
      <c r="B73" t="s">
        <v>10</v>
      </c>
      <c r="C73" t="s">
        <v>11</v>
      </c>
      <c r="D73" t="s">
        <v>12</v>
      </c>
      <c r="E73" t="s">
        <v>13</v>
      </c>
      <c r="F73">
        <v>11</v>
      </c>
      <c r="G73">
        <v>2034</v>
      </c>
      <c r="H73">
        <v>2160</v>
      </c>
      <c r="I73">
        <v>22374</v>
      </c>
      <c r="J73">
        <v>23760</v>
      </c>
    </row>
    <row r="74" spans="1:10">
      <c r="A74" s="42">
        <v>40938</v>
      </c>
      <c r="B74" t="s">
        <v>34</v>
      </c>
      <c r="C74" t="s">
        <v>25</v>
      </c>
      <c r="D74" t="s">
        <v>41</v>
      </c>
      <c r="E74" t="s">
        <v>13</v>
      </c>
      <c r="F74">
        <v>8</v>
      </c>
      <c r="G74">
        <v>2952</v>
      </c>
      <c r="H74">
        <v>3150</v>
      </c>
      <c r="I74">
        <v>23616</v>
      </c>
      <c r="J74">
        <v>25200</v>
      </c>
    </row>
    <row r="75" spans="1:10">
      <c r="A75" s="42">
        <v>40938</v>
      </c>
      <c r="B75" t="s">
        <v>34</v>
      </c>
      <c r="C75" t="s">
        <v>25</v>
      </c>
      <c r="D75" t="s">
        <v>38</v>
      </c>
      <c r="E75" t="s">
        <v>13</v>
      </c>
      <c r="F75">
        <v>1</v>
      </c>
      <c r="G75">
        <v>3546</v>
      </c>
      <c r="H75">
        <v>3780</v>
      </c>
      <c r="I75">
        <v>3546</v>
      </c>
      <c r="J75">
        <v>3780</v>
      </c>
    </row>
    <row r="76" spans="1:10">
      <c r="A76" s="42">
        <v>40938</v>
      </c>
      <c r="B76" t="s">
        <v>20</v>
      </c>
      <c r="C76" t="s">
        <v>18</v>
      </c>
      <c r="D76" t="s">
        <v>32</v>
      </c>
      <c r="E76" t="s">
        <v>13</v>
      </c>
      <c r="F76">
        <v>24</v>
      </c>
      <c r="G76">
        <v>3546</v>
      </c>
      <c r="H76">
        <v>3780</v>
      </c>
      <c r="I76">
        <v>85104</v>
      </c>
      <c r="J76">
        <v>90720</v>
      </c>
    </row>
    <row r="77" spans="1:10">
      <c r="A77" s="42">
        <v>40939</v>
      </c>
      <c r="B77" t="s">
        <v>31</v>
      </c>
      <c r="C77" t="s">
        <v>30</v>
      </c>
      <c r="D77" t="s">
        <v>33</v>
      </c>
      <c r="E77" t="s">
        <v>13</v>
      </c>
      <c r="F77">
        <v>15</v>
      </c>
      <c r="G77">
        <v>3978</v>
      </c>
      <c r="H77">
        <v>4230</v>
      </c>
      <c r="I77">
        <v>59670</v>
      </c>
      <c r="J77">
        <v>63450</v>
      </c>
    </row>
    <row r="78" spans="1:10">
      <c r="A78" s="42">
        <v>40940</v>
      </c>
      <c r="B78" t="s">
        <v>17</v>
      </c>
      <c r="C78" t="s">
        <v>18</v>
      </c>
      <c r="D78" t="s">
        <v>38</v>
      </c>
      <c r="E78" t="s">
        <v>13</v>
      </c>
      <c r="F78">
        <v>20</v>
      </c>
      <c r="G78">
        <v>3546</v>
      </c>
      <c r="H78">
        <v>3780</v>
      </c>
      <c r="I78">
        <v>70920</v>
      </c>
      <c r="J78">
        <v>75600</v>
      </c>
    </row>
    <row r="79" spans="1:10">
      <c r="A79" s="42">
        <v>40940</v>
      </c>
      <c r="B79" t="s">
        <v>27</v>
      </c>
      <c r="C79" t="s">
        <v>23</v>
      </c>
      <c r="D79" t="s">
        <v>35</v>
      </c>
      <c r="E79" t="s">
        <v>13</v>
      </c>
      <c r="F79">
        <v>1</v>
      </c>
      <c r="G79">
        <v>5148</v>
      </c>
      <c r="H79">
        <v>5490</v>
      </c>
      <c r="I79">
        <v>5148</v>
      </c>
      <c r="J79">
        <v>5490</v>
      </c>
    </row>
    <row r="80" spans="1:10">
      <c r="A80" s="42">
        <v>40941</v>
      </c>
      <c r="B80" t="s">
        <v>34</v>
      </c>
      <c r="C80" t="s">
        <v>25</v>
      </c>
      <c r="D80" t="s">
        <v>21</v>
      </c>
      <c r="E80" t="s">
        <v>13</v>
      </c>
      <c r="F80">
        <v>5</v>
      </c>
      <c r="G80">
        <v>2196</v>
      </c>
      <c r="H80">
        <v>2340</v>
      </c>
      <c r="I80">
        <v>10980</v>
      </c>
      <c r="J80">
        <v>11700</v>
      </c>
    </row>
    <row r="81" spans="1:10">
      <c r="A81" s="42">
        <v>40942</v>
      </c>
      <c r="B81" t="s">
        <v>20</v>
      </c>
      <c r="C81" t="s">
        <v>18</v>
      </c>
      <c r="D81" t="s">
        <v>40</v>
      </c>
      <c r="E81" t="s">
        <v>16</v>
      </c>
      <c r="F81">
        <v>2</v>
      </c>
      <c r="G81">
        <v>3924</v>
      </c>
      <c r="H81">
        <v>4230</v>
      </c>
      <c r="I81">
        <v>7848</v>
      </c>
      <c r="J81">
        <v>8460</v>
      </c>
    </row>
    <row r="82" spans="1:10">
      <c r="A82" s="42">
        <v>40942</v>
      </c>
      <c r="B82" t="s">
        <v>31</v>
      </c>
      <c r="C82" t="s">
        <v>30</v>
      </c>
      <c r="D82" t="s">
        <v>33</v>
      </c>
      <c r="E82" t="s">
        <v>13</v>
      </c>
      <c r="F82">
        <v>15</v>
      </c>
      <c r="G82">
        <v>3978</v>
      </c>
      <c r="H82">
        <v>4230</v>
      </c>
      <c r="I82">
        <v>59670</v>
      </c>
      <c r="J82">
        <v>63450</v>
      </c>
    </row>
    <row r="83" spans="1:10">
      <c r="A83" s="42">
        <v>40942</v>
      </c>
      <c r="B83" t="s">
        <v>10</v>
      </c>
      <c r="C83" t="s">
        <v>11</v>
      </c>
      <c r="D83" t="s">
        <v>36</v>
      </c>
      <c r="E83" t="s">
        <v>13</v>
      </c>
      <c r="F83">
        <v>24</v>
      </c>
      <c r="G83">
        <v>2106</v>
      </c>
      <c r="H83">
        <v>2250</v>
      </c>
      <c r="I83">
        <v>50544</v>
      </c>
      <c r="J83">
        <v>54000</v>
      </c>
    </row>
    <row r="84" spans="1:10">
      <c r="A84" s="42">
        <v>40943</v>
      </c>
      <c r="B84" t="s">
        <v>27</v>
      </c>
      <c r="C84" t="s">
        <v>23</v>
      </c>
      <c r="D84" t="s">
        <v>35</v>
      </c>
      <c r="E84" t="s">
        <v>13</v>
      </c>
      <c r="F84">
        <v>23</v>
      </c>
      <c r="G84">
        <v>5148</v>
      </c>
      <c r="H84">
        <v>5490</v>
      </c>
      <c r="I84">
        <v>118404</v>
      </c>
      <c r="J84">
        <v>126270</v>
      </c>
    </row>
    <row r="85" spans="1:10">
      <c r="A85" s="42">
        <v>40944</v>
      </c>
      <c r="B85" t="s">
        <v>27</v>
      </c>
      <c r="C85" t="s">
        <v>23</v>
      </c>
      <c r="D85" t="s">
        <v>32</v>
      </c>
      <c r="E85" t="s">
        <v>13</v>
      </c>
      <c r="F85">
        <v>20</v>
      </c>
      <c r="G85">
        <v>3546</v>
      </c>
      <c r="H85">
        <v>3780</v>
      </c>
      <c r="I85">
        <v>70920</v>
      </c>
      <c r="J85">
        <v>75600</v>
      </c>
    </row>
    <row r="86" spans="1:10">
      <c r="A86" s="42">
        <v>40945</v>
      </c>
      <c r="B86" t="s">
        <v>24</v>
      </c>
      <c r="C86" t="s">
        <v>25</v>
      </c>
      <c r="D86" t="s">
        <v>38</v>
      </c>
      <c r="E86" t="s">
        <v>13</v>
      </c>
      <c r="F86">
        <v>23</v>
      </c>
      <c r="G86">
        <v>3546</v>
      </c>
      <c r="H86">
        <v>3780</v>
      </c>
      <c r="I86">
        <v>81558</v>
      </c>
      <c r="J86">
        <v>86940</v>
      </c>
    </row>
    <row r="87" spans="1:10">
      <c r="A87" s="42">
        <v>40945</v>
      </c>
      <c r="B87" t="s">
        <v>31</v>
      </c>
      <c r="C87" t="s">
        <v>30</v>
      </c>
      <c r="D87" t="s">
        <v>35</v>
      </c>
      <c r="E87" t="s">
        <v>13</v>
      </c>
      <c r="F87">
        <v>22</v>
      </c>
      <c r="G87">
        <v>5148</v>
      </c>
      <c r="H87">
        <v>5490</v>
      </c>
      <c r="I87">
        <v>113256</v>
      </c>
      <c r="J87">
        <v>120780</v>
      </c>
    </row>
    <row r="88" spans="1:10">
      <c r="A88" s="42">
        <v>40945</v>
      </c>
      <c r="B88" t="s">
        <v>20</v>
      </c>
      <c r="C88" t="s">
        <v>18</v>
      </c>
      <c r="D88" t="s">
        <v>43</v>
      </c>
      <c r="E88" t="s">
        <v>13</v>
      </c>
      <c r="F88">
        <v>10</v>
      </c>
      <c r="G88">
        <v>3384</v>
      </c>
      <c r="H88">
        <v>3600</v>
      </c>
      <c r="I88">
        <v>33840</v>
      </c>
      <c r="J88">
        <v>36000</v>
      </c>
    </row>
    <row r="89" spans="1:10">
      <c r="A89" s="42">
        <v>40946</v>
      </c>
      <c r="B89" t="s">
        <v>20</v>
      </c>
      <c r="C89" t="s">
        <v>18</v>
      </c>
      <c r="D89" t="s">
        <v>26</v>
      </c>
      <c r="E89" t="s">
        <v>13</v>
      </c>
      <c r="F89">
        <v>5</v>
      </c>
      <c r="G89">
        <v>3042</v>
      </c>
      <c r="H89">
        <v>3240</v>
      </c>
      <c r="I89">
        <v>15210</v>
      </c>
      <c r="J89">
        <v>16200</v>
      </c>
    </row>
    <row r="90" spans="1:10">
      <c r="A90" s="42">
        <v>40946</v>
      </c>
      <c r="B90" t="s">
        <v>14</v>
      </c>
      <c r="C90" t="s">
        <v>11</v>
      </c>
      <c r="D90" t="s">
        <v>19</v>
      </c>
      <c r="E90" t="s">
        <v>13</v>
      </c>
      <c r="F90">
        <v>12</v>
      </c>
      <c r="G90">
        <v>3978</v>
      </c>
      <c r="H90">
        <v>4230</v>
      </c>
      <c r="I90">
        <v>47736</v>
      </c>
      <c r="J90">
        <v>50760</v>
      </c>
    </row>
    <row r="91" spans="1:10">
      <c r="A91" s="42">
        <v>40946</v>
      </c>
      <c r="B91" t="s">
        <v>10</v>
      </c>
      <c r="C91" t="s">
        <v>11</v>
      </c>
      <c r="D91" t="s">
        <v>33</v>
      </c>
      <c r="E91" t="s">
        <v>13</v>
      </c>
      <c r="F91">
        <v>19</v>
      </c>
      <c r="G91">
        <v>3978</v>
      </c>
      <c r="H91">
        <v>4230</v>
      </c>
      <c r="I91">
        <v>75582</v>
      </c>
      <c r="J91">
        <v>80370</v>
      </c>
    </row>
    <row r="92" spans="1:10">
      <c r="A92" s="42">
        <v>40946</v>
      </c>
      <c r="B92" t="s">
        <v>22</v>
      </c>
      <c r="C92" t="s">
        <v>23</v>
      </c>
      <c r="D92" t="s">
        <v>40</v>
      </c>
      <c r="E92" t="s">
        <v>16</v>
      </c>
      <c r="F92">
        <v>18</v>
      </c>
      <c r="G92">
        <v>3924</v>
      </c>
      <c r="H92">
        <v>4230</v>
      </c>
      <c r="I92">
        <v>70632</v>
      </c>
      <c r="J92">
        <v>76140</v>
      </c>
    </row>
    <row r="93" spans="1:10">
      <c r="A93" s="42">
        <v>40946</v>
      </c>
      <c r="B93" t="s">
        <v>24</v>
      </c>
      <c r="C93" t="s">
        <v>25</v>
      </c>
      <c r="D93" t="s">
        <v>41</v>
      </c>
      <c r="E93" t="s">
        <v>13</v>
      </c>
      <c r="F93">
        <v>1</v>
      </c>
      <c r="G93">
        <v>2952</v>
      </c>
      <c r="H93">
        <v>3150</v>
      </c>
      <c r="I93">
        <v>2952</v>
      </c>
      <c r="J93">
        <v>3150</v>
      </c>
    </row>
    <row r="94" spans="1:10">
      <c r="A94" s="42">
        <v>40946</v>
      </c>
      <c r="B94" t="s">
        <v>10</v>
      </c>
      <c r="C94" t="s">
        <v>11</v>
      </c>
      <c r="D94" t="s">
        <v>26</v>
      </c>
      <c r="E94" t="s">
        <v>13</v>
      </c>
      <c r="F94">
        <v>15</v>
      </c>
      <c r="G94">
        <v>3042</v>
      </c>
      <c r="H94">
        <v>3240</v>
      </c>
      <c r="I94">
        <v>45630</v>
      </c>
      <c r="J94">
        <v>48600</v>
      </c>
    </row>
    <row r="95" spans="1:10">
      <c r="A95" s="42">
        <v>40946</v>
      </c>
      <c r="B95" t="s">
        <v>31</v>
      </c>
      <c r="C95" t="s">
        <v>30</v>
      </c>
      <c r="D95" t="s">
        <v>19</v>
      </c>
      <c r="E95" t="s">
        <v>13</v>
      </c>
      <c r="F95">
        <v>4</v>
      </c>
      <c r="G95">
        <v>3978</v>
      </c>
      <c r="H95">
        <v>4230</v>
      </c>
      <c r="I95">
        <v>15912</v>
      </c>
      <c r="J95">
        <v>16920</v>
      </c>
    </row>
    <row r="96" spans="1:10">
      <c r="A96" s="42">
        <v>40947</v>
      </c>
      <c r="B96" t="s">
        <v>14</v>
      </c>
      <c r="C96" t="s">
        <v>11</v>
      </c>
      <c r="D96" t="s">
        <v>36</v>
      </c>
      <c r="E96" t="s">
        <v>13</v>
      </c>
      <c r="F96">
        <v>16</v>
      </c>
      <c r="G96">
        <v>2106</v>
      </c>
      <c r="H96">
        <v>2250</v>
      </c>
      <c r="I96">
        <v>33696</v>
      </c>
      <c r="J96">
        <v>36000</v>
      </c>
    </row>
    <row r="97" spans="1:10">
      <c r="A97" s="42">
        <v>40947</v>
      </c>
      <c r="B97" t="s">
        <v>14</v>
      </c>
      <c r="C97" t="s">
        <v>11</v>
      </c>
      <c r="D97" t="s">
        <v>12</v>
      </c>
      <c r="E97" t="s">
        <v>13</v>
      </c>
      <c r="F97">
        <v>10</v>
      </c>
      <c r="G97">
        <v>2034</v>
      </c>
      <c r="H97">
        <v>2160</v>
      </c>
      <c r="I97">
        <v>20340</v>
      </c>
      <c r="J97">
        <v>21600</v>
      </c>
    </row>
    <row r="98" spans="1:10">
      <c r="A98" s="42">
        <v>40947</v>
      </c>
      <c r="B98" t="s">
        <v>29</v>
      </c>
      <c r="C98" t="s">
        <v>30</v>
      </c>
      <c r="D98" t="s">
        <v>37</v>
      </c>
      <c r="E98" t="s">
        <v>13</v>
      </c>
      <c r="F98">
        <v>21</v>
      </c>
      <c r="G98">
        <v>4482</v>
      </c>
      <c r="H98">
        <v>4770</v>
      </c>
      <c r="I98">
        <v>94122</v>
      </c>
      <c r="J98">
        <v>100170</v>
      </c>
    </row>
    <row r="99" spans="1:10">
      <c r="A99" s="42">
        <v>40948</v>
      </c>
      <c r="B99" t="s">
        <v>29</v>
      </c>
      <c r="C99" t="s">
        <v>30</v>
      </c>
      <c r="D99" t="s">
        <v>39</v>
      </c>
      <c r="E99" t="s">
        <v>13</v>
      </c>
      <c r="F99">
        <v>7</v>
      </c>
      <c r="G99">
        <v>3726</v>
      </c>
      <c r="H99">
        <v>3960</v>
      </c>
      <c r="I99">
        <v>26082</v>
      </c>
      <c r="J99">
        <v>27720</v>
      </c>
    </row>
    <row r="100" spans="1:10">
      <c r="A100" s="42">
        <v>40948</v>
      </c>
      <c r="B100" t="s">
        <v>17</v>
      </c>
      <c r="C100" t="s">
        <v>18</v>
      </c>
      <c r="D100" t="s">
        <v>41</v>
      </c>
      <c r="E100" t="s">
        <v>13</v>
      </c>
      <c r="F100">
        <v>22</v>
      </c>
      <c r="G100">
        <v>2952</v>
      </c>
      <c r="H100">
        <v>3150</v>
      </c>
      <c r="I100">
        <v>64944</v>
      </c>
      <c r="J100">
        <v>69300</v>
      </c>
    </row>
    <row r="101" spans="1:10">
      <c r="A101" s="42">
        <v>40948</v>
      </c>
      <c r="B101" t="s">
        <v>31</v>
      </c>
      <c r="C101" t="s">
        <v>30</v>
      </c>
      <c r="D101" t="s">
        <v>43</v>
      </c>
      <c r="E101" t="s">
        <v>13</v>
      </c>
      <c r="F101">
        <v>15</v>
      </c>
      <c r="G101">
        <v>3384</v>
      </c>
      <c r="H101">
        <v>3600</v>
      </c>
      <c r="I101">
        <v>50760</v>
      </c>
      <c r="J101">
        <v>54000</v>
      </c>
    </row>
    <row r="102" spans="1:10">
      <c r="A102" s="42">
        <v>40948</v>
      </c>
      <c r="B102" t="s">
        <v>10</v>
      </c>
      <c r="C102" t="s">
        <v>11</v>
      </c>
      <c r="D102" t="s">
        <v>32</v>
      </c>
      <c r="E102" t="s">
        <v>13</v>
      </c>
      <c r="F102">
        <v>7</v>
      </c>
      <c r="G102">
        <v>3546</v>
      </c>
      <c r="H102">
        <v>3780</v>
      </c>
      <c r="I102">
        <v>24822</v>
      </c>
      <c r="J102">
        <v>26460</v>
      </c>
    </row>
    <row r="103" spans="1:10">
      <c r="A103" s="42">
        <v>40949</v>
      </c>
      <c r="B103" t="s">
        <v>22</v>
      </c>
      <c r="C103" t="s">
        <v>23</v>
      </c>
      <c r="D103" t="s">
        <v>35</v>
      </c>
      <c r="E103" t="s">
        <v>13</v>
      </c>
      <c r="F103">
        <v>17</v>
      </c>
      <c r="G103">
        <v>5148</v>
      </c>
      <c r="H103">
        <v>5490</v>
      </c>
      <c r="I103">
        <v>87516</v>
      </c>
      <c r="J103">
        <v>93330</v>
      </c>
    </row>
    <row r="104" spans="1:10">
      <c r="A104" s="42">
        <v>40950</v>
      </c>
      <c r="B104" t="s">
        <v>17</v>
      </c>
      <c r="C104" t="s">
        <v>18</v>
      </c>
      <c r="D104" t="s">
        <v>12</v>
      </c>
      <c r="E104" t="s">
        <v>13</v>
      </c>
      <c r="F104">
        <v>20</v>
      </c>
      <c r="G104">
        <v>2034</v>
      </c>
      <c r="H104">
        <v>2160</v>
      </c>
      <c r="I104">
        <v>40680</v>
      </c>
      <c r="J104">
        <v>43200</v>
      </c>
    </row>
    <row r="105" spans="1:10">
      <c r="A105" s="42">
        <v>40950</v>
      </c>
      <c r="B105" t="s">
        <v>24</v>
      </c>
      <c r="C105" t="s">
        <v>25</v>
      </c>
      <c r="D105" t="s">
        <v>21</v>
      </c>
      <c r="E105" t="s">
        <v>13</v>
      </c>
      <c r="F105">
        <v>5</v>
      </c>
      <c r="G105">
        <v>2196</v>
      </c>
      <c r="H105">
        <v>2340</v>
      </c>
      <c r="I105">
        <v>10980</v>
      </c>
      <c r="J105">
        <v>11700</v>
      </c>
    </row>
    <row r="106" spans="1:10">
      <c r="A106" s="42">
        <v>40950</v>
      </c>
      <c r="B106" t="s">
        <v>17</v>
      </c>
      <c r="C106" t="s">
        <v>18</v>
      </c>
      <c r="D106" t="s">
        <v>32</v>
      </c>
      <c r="E106" t="s">
        <v>13</v>
      </c>
      <c r="F106">
        <v>14</v>
      </c>
      <c r="G106">
        <v>3546</v>
      </c>
      <c r="H106">
        <v>3780</v>
      </c>
      <c r="I106">
        <v>49644</v>
      </c>
      <c r="J106">
        <v>52920</v>
      </c>
    </row>
    <row r="107" spans="1:10">
      <c r="A107" s="42">
        <v>40950</v>
      </c>
      <c r="B107" t="s">
        <v>22</v>
      </c>
      <c r="C107" t="s">
        <v>23</v>
      </c>
      <c r="D107" t="s">
        <v>38</v>
      </c>
      <c r="E107" t="s">
        <v>13</v>
      </c>
      <c r="F107">
        <v>6</v>
      </c>
      <c r="G107">
        <v>3546</v>
      </c>
      <c r="H107">
        <v>3780</v>
      </c>
      <c r="I107">
        <v>21276</v>
      </c>
      <c r="J107">
        <v>22680</v>
      </c>
    </row>
    <row r="108" spans="1:10">
      <c r="A108" s="42">
        <v>40951</v>
      </c>
      <c r="B108" t="s">
        <v>10</v>
      </c>
      <c r="C108" t="s">
        <v>11</v>
      </c>
      <c r="D108" t="s">
        <v>42</v>
      </c>
      <c r="E108" t="s">
        <v>16</v>
      </c>
      <c r="F108">
        <v>22</v>
      </c>
      <c r="G108">
        <v>7506</v>
      </c>
      <c r="H108">
        <v>8100</v>
      </c>
      <c r="I108">
        <v>165132</v>
      </c>
      <c r="J108">
        <v>178200</v>
      </c>
    </row>
    <row r="109" spans="1:10">
      <c r="A109" s="42">
        <v>40951</v>
      </c>
      <c r="B109" t="s">
        <v>34</v>
      </c>
      <c r="C109" t="s">
        <v>25</v>
      </c>
      <c r="D109" t="s">
        <v>40</v>
      </c>
      <c r="E109" t="s">
        <v>16</v>
      </c>
      <c r="F109">
        <v>6</v>
      </c>
      <c r="G109">
        <v>3924</v>
      </c>
      <c r="H109">
        <v>4230</v>
      </c>
      <c r="I109">
        <v>23544</v>
      </c>
      <c r="J109">
        <v>25380</v>
      </c>
    </row>
    <row r="110" spans="1:10">
      <c r="A110" s="42">
        <v>40951</v>
      </c>
      <c r="B110" t="s">
        <v>10</v>
      </c>
      <c r="C110" t="s">
        <v>11</v>
      </c>
      <c r="D110" t="s">
        <v>37</v>
      </c>
      <c r="E110" t="s">
        <v>13</v>
      </c>
      <c r="F110">
        <v>6</v>
      </c>
      <c r="G110">
        <v>4482</v>
      </c>
      <c r="H110">
        <v>4770</v>
      </c>
      <c r="I110">
        <v>26892</v>
      </c>
      <c r="J110">
        <v>28620</v>
      </c>
    </row>
    <row r="111" spans="1:10">
      <c r="A111" s="42">
        <v>40952</v>
      </c>
      <c r="B111" t="s">
        <v>22</v>
      </c>
      <c r="C111" t="s">
        <v>23</v>
      </c>
      <c r="D111" t="s">
        <v>32</v>
      </c>
      <c r="E111" t="s">
        <v>13</v>
      </c>
      <c r="F111">
        <v>2</v>
      </c>
      <c r="G111">
        <v>3546</v>
      </c>
      <c r="H111">
        <v>3780</v>
      </c>
      <c r="I111">
        <v>7092</v>
      </c>
      <c r="J111">
        <v>7560</v>
      </c>
    </row>
    <row r="112" spans="1:10">
      <c r="A112" s="42">
        <v>40952</v>
      </c>
      <c r="B112" t="s">
        <v>22</v>
      </c>
      <c r="C112" t="s">
        <v>23</v>
      </c>
      <c r="D112" t="s">
        <v>39</v>
      </c>
      <c r="E112" t="s">
        <v>13</v>
      </c>
      <c r="F112">
        <v>24</v>
      </c>
      <c r="G112">
        <v>3726</v>
      </c>
      <c r="H112">
        <v>3960</v>
      </c>
      <c r="I112">
        <v>89424</v>
      </c>
      <c r="J112">
        <v>95040</v>
      </c>
    </row>
    <row r="113" spans="1:10">
      <c r="A113" s="42">
        <v>40952</v>
      </c>
      <c r="B113" t="s">
        <v>20</v>
      </c>
      <c r="C113" t="s">
        <v>18</v>
      </c>
      <c r="D113" t="s">
        <v>36</v>
      </c>
      <c r="E113" t="s">
        <v>13</v>
      </c>
      <c r="F113">
        <v>11</v>
      </c>
      <c r="G113">
        <v>2106</v>
      </c>
      <c r="H113">
        <v>2250</v>
      </c>
      <c r="I113">
        <v>23166</v>
      </c>
      <c r="J113">
        <v>24750</v>
      </c>
    </row>
    <row r="114" spans="1:10">
      <c r="A114" s="42">
        <v>40952</v>
      </c>
      <c r="B114" t="s">
        <v>10</v>
      </c>
      <c r="C114" t="s">
        <v>11</v>
      </c>
      <c r="D114" t="s">
        <v>32</v>
      </c>
      <c r="E114" t="s">
        <v>13</v>
      </c>
      <c r="F114">
        <v>10</v>
      </c>
      <c r="G114">
        <v>3546</v>
      </c>
      <c r="H114">
        <v>3780</v>
      </c>
      <c r="I114">
        <v>35460</v>
      </c>
      <c r="J114">
        <v>37800</v>
      </c>
    </row>
    <row r="115" spans="1:10">
      <c r="A115" s="42">
        <v>40954</v>
      </c>
      <c r="B115" t="s">
        <v>10</v>
      </c>
      <c r="C115" t="s">
        <v>11</v>
      </c>
      <c r="D115" t="s">
        <v>43</v>
      </c>
      <c r="E115" t="s">
        <v>13</v>
      </c>
      <c r="F115">
        <v>7</v>
      </c>
      <c r="G115">
        <v>3384</v>
      </c>
      <c r="H115">
        <v>3600</v>
      </c>
      <c r="I115">
        <v>23688</v>
      </c>
      <c r="J115">
        <v>25200</v>
      </c>
    </row>
    <row r="116" spans="1:10">
      <c r="A116" s="42">
        <v>40954</v>
      </c>
      <c r="B116" t="s">
        <v>24</v>
      </c>
      <c r="C116" t="s">
        <v>25</v>
      </c>
      <c r="D116" t="s">
        <v>36</v>
      </c>
      <c r="E116" t="s">
        <v>13</v>
      </c>
      <c r="F116">
        <v>22</v>
      </c>
      <c r="G116">
        <v>2106</v>
      </c>
      <c r="H116">
        <v>2250</v>
      </c>
      <c r="I116">
        <v>46332</v>
      </c>
      <c r="J116">
        <v>49500</v>
      </c>
    </row>
    <row r="117" spans="1:10">
      <c r="A117" s="42">
        <v>40954</v>
      </c>
      <c r="B117" t="s">
        <v>17</v>
      </c>
      <c r="C117" t="s">
        <v>18</v>
      </c>
      <c r="D117" t="s">
        <v>40</v>
      </c>
      <c r="E117" t="s">
        <v>16</v>
      </c>
      <c r="F117">
        <v>7</v>
      </c>
      <c r="G117">
        <v>3924</v>
      </c>
      <c r="H117">
        <v>4230</v>
      </c>
      <c r="I117">
        <v>27468</v>
      </c>
      <c r="J117">
        <v>29610</v>
      </c>
    </row>
    <row r="118" spans="1:10">
      <c r="A118" s="42">
        <v>40955</v>
      </c>
      <c r="B118" t="s">
        <v>22</v>
      </c>
      <c r="C118" t="s">
        <v>23</v>
      </c>
      <c r="D118" t="s">
        <v>15</v>
      </c>
      <c r="E118" t="s">
        <v>16</v>
      </c>
      <c r="F118">
        <v>18</v>
      </c>
      <c r="G118">
        <v>3582</v>
      </c>
      <c r="H118">
        <v>3870</v>
      </c>
      <c r="I118">
        <v>64476</v>
      </c>
      <c r="J118">
        <v>69660</v>
      </c>
    </row>
    <row r="119" spans="1:10">
      <c r="A119" s="42">
        <v>40955</v>
      </c>
      <c r="B119" t="s">
        <v>20</v>
      </c>
      <c r="C119" t="s">
        <v>18</v>
      </c>
      <c r="D119" t="s">
        <v>15</v>
      </c>
      <c r="E119" t="s">
        <v>16</v>
      </c>
      <c r="F119">
        <v>12</v>
      </c>
      <c r="G119">
        <v>3582</v>
      </c>
      <c r="H119">
        <v>3870</v>
      </c>
      <c r="I119">
        <v>42984</v>
      </c>
      <c r="J119">
        <v>46440</v>
      </c>
    </row>
    <row r="120" spans="1:10">
      <c r="A120" s="42">
        <v>40956</v>
      </c>
      <c r="B120" t="s">
        <v>22</v>
      </c>
      <c r="C120" t="s">
        <v>23</v>
      </c>
      <c r="D120" t="s">
        <v>39</v>
      </c>
      <c r="E120" t="s">
        <v>13</v>
      </c>
      <c r="F120">
        <v>19</v>
      </c>
      <c r="G120">
        <v>3726</v>
      </c>
      <c r="H120">
        <v>3960</v>
      </c>
      <c r="I120">
        <v>70794</v>
      </c>
      <c r="J120">
        <v>75240</v>
      </c>
    </row>
    <row r="121" spans="1:10">
      <c r="A121" s="42">
        <v>40956</v>
      </c>
      <c r="B121" t="s">
        <v>31</v>
      </c>
      <c r="C121" t="s">
        <v>30</v>
      </c>
      <c r="D121" t="s">
        <v>15</v>
      </c>
      <c r="E121" t="s">
        <v>16</v>
      </c>
      <c r="F121">
        <v>23</v>
      </c>
      <c r="G121">
        <v>3582</v>
      </c>
      <c r="H121">
        <v>3870</v>
      </c>
      <c r="I121">
        <v>82386</v>
      </c>
      <c r="J121">
        <v>89010</v>
      </c>
    </row>
    <row r="122" spans="1:10">
      <c r="A122" s="42">
        <v>40957</v>
      </c>
      <c r="B122" t="s">
        <v>29</v>
      </c>
      <c r="C122" t="s">
        <v>30</v>
      </c>
      <c r="D122" t="s">
        <v>41</v>
      </c>
      <c r="E122" t="s">
        <v>13</v>
      </c>
      <c r="F122">
        <v>3</v>
      </c>
      <c r="G122">
        <v>2952</v>
      </c>
      <c r="H122">
        <v>3150</v>
      </c>
      <c r="I122">
        <v>8856</v>
      </c>
      <c r="J122">
        <v>9450</v>
      </c>
    </row>
    <row r="123" spans="1:10">
      <c r="A123" s="42">
        <v>40957</v>
      </c>
      <c r="B123" t="s">
        <v>24</v>
      </c>
      <c r="C123" t="s">
        <v>25</v>
      </c>
      <c r="D123" t="s">
        <v>19</v>
      </c>
      <c r="E123" t="s">
        <v>13</v>
      </c>
      <c r="F123">
        <v>24</v>
      </c>
      <c r="G123">
        <v>3978</v>
      </c>
      <c r="H123">
        <v>4230</v>
      </c>
      <c r="I123">
        <v>95472</v>
      </c>
      <c r="J123">
        <v>101520</v>
      </c>
    </row>
    <row r="124" spans="1:10">
      <c r="A124" s="42">
        <v>40957</v>
      </c>
      <c r="B124" t="s">
        <v>29</v>
      </c>
      <c r="C124" t="s">
        <v>30</v>
      </c>
      <c r="D124" t="s">
        <v>12</v>
      </c>
      <c r="E124" t="s">
        <v>13</v>
      </c>
      <c r="F124">
        <v>25</v>
      </c>
      <c r="G124">
        <v>2034</v>
      </c>
      <c r="H124">
        <v>2160</v>
      </c>
      <c r="I124">
        <v>50850</v>
      </c>
      <c r="J124">
        <v>54000</v>
      </c>
    </row>
    <row r="125" spans="1:10">
      <c r="A125" s="42">
        <v>40958</v>
      </c>
      <c r="B125" t="s">
        <v>34</v>
      </c>
      <c r="C125" t="s">
        <v>25</v>
      </c>
      <c r="D125" t="s">
        <v>40</v>
      </c>
      <c r="E125" t="s">
        <v>16</v>
      </c>
      <c r="F125">
        <v>5</v>
      </c>
      <c r="G125">
        <v>3924</v>
      </c>
      <c r="H125">
        <v>4230</v>
      </c>
      <c r="I125">
        <v>19620</v>
      </c>
      <c r="J125">
        <v>21150</v>
      </c>
    </row>
    <row r="126" spans="1:10">
      <c r="A126" s="42">
        <v>40958</v>
      </c>
      <c r="B126" t="s">
        <v>17</v>
      </c>
      <c r="C126" t="s">
        <v>18</v>
      </c>
      <c r="D126" t="s">
        <v>28</v>
      </c>
      <c r="E126" t="s">
        <v>13</v>
      </c>
      <c r="F126">
        <v>2</v>
      </c>
      <c r="G126">
        <v>5832</v>
      </c>
      <c r="H126">
        <v>6210</v>
      </c>
      <c r="I126">
        <v>11664</v>
      </c>
      <c r="J126">
        <v>12420</v>
      </c>
    </row>
    <row r="127" spans="1:10">
      <c r="A127" s="42">
        <v>40959</v>
      </c>
      <c r="B127" t="s">
        <v>24</v>
      </c>
      <c r="C127" t="s">
        <v>25</v>
      </c>
      <c r="D127" t="s">
        <v>38</v>
      </c>
      <c r="E127" t="s">
        <v>13</v>
      </c>
      <c r="F127">
        <v>14</v>
      </c>
      <c r="G127">
        <v>3546</v>
      </c>
      <c r="H127">
        <v>3780</v>
      </c>
      <c r="I127">
        <v>49644</v>
      </c>
      <c r="J127">
        <v>52920</v>
      </c>
    </row>
    <row r="128" spans="1:10">
      <c r="A128" s="42">
        <v>40959</v>
      </c>
      <c r="B128" t="s">
        <v>14</v>
      </c>
      <c r="C128" t="s">
        <v>11</v>
      </c>
      <c r="D128" t="s">
        <v>12</v>
      </c>
      <c r="E128" t="s">
        <v>13</v>
      </c>
      <c r="F128">
        <v>6</v>
      </c>
      <c r="G128">
        <v>2034</v>
      </c>
      <c r="H128">
        <v>2160</v>
      </c>
      <c r="I128">
        <v>12204</v>
      </c>
      <c r="J128">
        <v>12960</v>
      </c>
    </row>
    <row r="129" spans="1:10">
      <c r="A129" s="42">
        <v>40960</v>
      </c>
      <c r="B129" t="s">
        <v>22</v>
      </c>
      <c r="C129" t="s">
        <v>23</v>
      </c>
      <c r="D129" t="s">
        <v>12</v>
      </c>
      <c r="E129" t="s">
        <v>13</v>
      </c>
      <c r="F129">
        <v>13</v>
      </c>
      <c r="G129">
        <v>2034</v>
      </c>
      <c r="H129">
        <v>2160</v>
      </c>
      <c r="I129">
        <v>26442</v>
      </c>
      <c r="J129">
        <v>28080</v>
      </c>
    </row>
    <row r="130" spans="1:10">
      <c r="A130" s="42">
        <v>40961</v>
      </c>
      <c r="B130" t="s">
        <v>27</v>
      </c>
      <c r="C130" t="s">
        <v>23</v>
      </c>
      <c r="D130" t="s">
        <v>26</v>
      </c>
      <c r="E130" t="s">
        <v>13</v>
      </c>
      <c r="F130">
        <v>4</v>
      </c>
      <c r="G130">
        <v>3042</v>
      </c>
      <c r="H130">
        <v>3240</v>
      </c>
      <c r="I130">
        <v>12168</v>
      </c>
      <c r="J130">
        <v>12960</v>
      </c>
    </row>
    <row r="131" spans="1:10">
      <c r="A131" s="42">
        <v>40961</v>
      </c>
      <c r="B131" t="s">
        <v>34</v>
      </c>
      <c r="C131" t="s">
        <v>25</v>
      </c>
      <c r="D131" t="s">
        <v>26</v>
      </c>
      <c r="E131" t="s">
        <v>13</v>
      </c>
      <c r="F131">
        <v>21</v>
      </c>
      <c r="G131">
        <v>3042</v>
      </c>
      <c r="H131">
        <v>3240</v>
      </c>
      <c r="I131">
        <v>63882</v>
      </c>
      <c r="J131">
        <v>68040</v>
      </c>
    </row>
    <row r="132" spans="1:10">
      <c r="A132" s="42">
        <v>40961</v>
      </c>
      <c r="B132" t="s">
        <v>27</v>
      </c>
      <c r="C132" t="s">
        <v>23</v>
      </c>
      <c r="D132" t="s">
        <v>39</v>
      </c>
      <c r="E132" t="s">
        <v>13</v>
      </c>
      <c r="F132">
        <v>16</v>
      </c>
      <c r="G132">
        <v>3726</v>
      </c>
      <c r="H132">
        <v>3960</v>
      </c>
      <c r="I132">
        <v>59616</v>
      </c>
      <c r="J132">
        <v>63360</v>
      </c>
    </row>
    <row r="133" spans="1:10">
      <c r="A133" s="42">
        <v>40961</v>
      </c>
      <c r="B133" t="s">
        <v>17</v>
      </c>
      <c r="C133" t="s">
        <v>18</v>
      </c>
      <c r="D133" t="s">
        <v>21</v>
      </c>
      <c r="E133" t="s">
        <v>13</v>
      </c>
      <c r="F133">
        <v>10</v>
      </c>
      <c r="G133">
        <v>2196</v>
      </c>
      <c r="H133">
        <v>2340</v>
      </c>
      <c r="I133">
        <v>21960</v>
      </c>
      <c r="J133">
        <v>23400</v>
      </c>
    </row>
    <row r="134" spans="1:10">
      <c r="A134" s="42">
        <v>40963</v>
      </c>
      <c r="B134" t="s">
        <v>17</v>
      </c>
      <c r="C134" t="s">
        <v>18</v>
      </c>
      <c r="D134" t="s">
        <v>37</v>
      </c>
      <c r="E134" t="s">
        <v>13</v>
      </c>
      <c r="F134">
        <v>3</v>
      </c>
      <c r="G134">
        <v>4482</v>
      </c>
      <c r="H134">
        <v>4770</v>
      </c>
      <c r="I134">
        <v>13446</v>
      </c>
      <c r="J134">
        <v>14310</v>
      </c>
    </row>
    <row r="135" spans="1:10">
      <c r="A135" s="42">
        <v>40963</v>
      </c>
      <c r="B135" t="s">
        <v>31</v>
      </c>
      <c r="C135" t="s">
        <v>30</v>
      </c>
      <c r="D135" t="s">
        <v>35</v>
      </c>
      <c r="E135" t="s">
        <v>13</v>
      </c>
      <c r="F135">
        <v>1</v>
      </c>
      <c r="G135">
        <v>5148</v>
      </c>
      <c r="H135">
        <v>5490</v>
      </c>
      <c r="I135">
        <v>5148</v>
      </c>
      <c r="J135">
        <v>5490</v>
      </c>
    </row>
    <row r="136" spans="1:10">
      <c r="A136" s="42">
        <v>40964</v>
      </c>
      <c r="B136" t="s">
        <v>31</v>
      </c>
      <c r="C136" t="s">
        <v>30</v>
      </c>
      <c r="D136" t="s">
        <v>19</v>
      </c>
      <c r="E136" t="s">
        <v>13</v>
      </c>
      <c r="F136">
        <v>13</v>
      </c>
      <c r="G136">
        <v>3978</v>
      </c>
      <c r="H136">
        <v>4230</v>
      </c>
      <c r="I136">
        <v>51714</v>
      </c>
      <c r="J136">
        <v>54990</v>
      </c>
    </row>
    <row r="137" spans="1:10">
      <c r="A137" s="42">
        <v>40964</v>
      </c>
      <c r="B137" t="s">
        <v>22</v>
      </c>
      <c r="C137" t="s">
        <v>23</v>
      </c>
      <c r="D137" t="s">
        <v>36</v>
      </c>
      <c r="E137" t="s">
        <v>13</v>
      </c>
      <c r="F137">
        <v>15</v>
      </c>
      <c r="G137">
        <v>2106</v>
      </c>
      <c r="H137">
        <v>2250</v>
      </c>
      <c r="I137">
        <v>31590</v>
      </c>
      <c r="J137">
        <v>33750</v>
      </c>
    </row>
    <row r="138" spans="1:10">
      <c r="A138" s="42">
        <v>40964</v>
      </c>
      <c r="B138" t="s">
        <v>31</v>
      </c>
      <c r="C138" t="s">
        <v>30</v>
      </c>
      <c r="D138" t="s">
        <v>19</v>
      </c>
      <c r="E138" t="s">
        <v>13</v>
      </c>
      <c r="F138">
        <v>5</v>
      </c>
      <c r="G138">
        <v>3978</v>
      </c>
      <c r="H138">
        <v>4230</v>
      </c>
      <c r="I138">
        <v>19890</v>
      </c>
      <c r="J138">
        <v>21150</v>
      </c>
    </row>
    <row r="139" spans="1:10">
      <c r="A139" s="42">
        <v>40965</v>
      </c>
      <c r="B139" t="s">
        <v>29</v>
      </c>
      <c r="C139" t="s">
        <v>30</v>
      </c>
      <c r="D139" t="s">
        <v>12</v>
      </c>
      <c r="E139" t="s">
        <v>13</v>
      </c>
      <c r="F139">
        <v>25</v>
      </c>
      <c r="G139">
        <v>2034</v>
      </c>
      <c r="H139">
        <v>2160</v>
      </c>
      <c r="I139">
        <v>50850</v>
      </c>
      <c r="J139">
        <v>54000</v>
      </c>
    </row>
    <row r="140" spans="1:10">
      <c r="A140" s="42">
        <v>40965</v>
      </c>
      <c r="B140" t="s">
        <v>10</v>
      </c>
      <c r="C140" t="s">
        <v>11</v>
      </c>
      <c r="D140" t="s">
        <v>33</v>
      </c>
      <c r="E140" t="s">
        <v>13</v>
      </c>
      <c r="F140">
        <v>8</v>
      </c>
      <c r="G140">
        <v>2034</v>
      </c>
      <c r="H140">
        <v>2160</v>
      </c>
      <c r="I140">
        <v>19890</v>
      </c>
      <c r="J140">
        <v>21150</v>
      </c>
    </row>
    <row r="141" spans="1:10">
      <c r="A141" s="42">
        <v>40965</v>
      </c>
      <c r="B141" t="s">
        <v>10</v>
      </c>
      <c r="C141" t="s">
        <v>11</v>
      </c>
      <c r="D141" t="s">
        <v>38</v>
      </c>
      <c r="E141" t="s">
        <v>13</v>
      </c>
      <c r="F141">
        <v>21</v>
      </c>
      <c r="G141">
        <v>3582</v>
      </c>
      <c r="H141">
        <v>3870</v>
      </c>
      <c r="I141">
        <v>21276</v>
      </c>
      <c r="J141">
        <v>22680</v>
      </c>
    </row>
    <row r="142" spans="1:10">
      <c r="A142" s="42">
        <v>40965</v>
      </c>
      <c r="B142" t="s">
        <v>10</v>
      </c>
      <c r="C142" t="s">
        <v>11</v>
      </c>
      <c r="D142" t="s">
        <v>36</v>
      </c>
      <c r="E142" t="s">
        <v>13</v>
      </c>
      <c r="F142">
        <v>16</v>
      </c>
      <c r="G142">
        <v>3978</v>
      </c>
      <c r="H142">
        <v>4230</v>
      </c>
      <c r="I142">
        <v>23166</v>
      </c>
      <c r="J142">
        <v>24750</v>
      </c>
    </row>
    <row r="143" spans="1:10">
      <c r="A143" s="42">
        <v>40966</v>
      </c>
      <c r="B143" t="s">
        <v>24</v>
      </c>
      <c r="C143" t="s">
        <v>25</v>
      </c>
      <c r="D143" t="s">
        <v>38</v>
      </c>
      <c r="E143" t="s">
        <v>13</v>
      </c>
      <c r="F143">
        <v>23</v>
      </c>
      <c r="G143">
        <v>2196</v>
      </c>
      <c r="H143">
        <v>2340</v>
      </c>
      <c r="I143">
        <v>31914</v>
      </c>
      <c r="J143">
        <v>34020</v>
      </c>
    </row>
    <row r="144" spans="1:10">
      <c r="A144" s="42">
        <v>40966</v>
      </c>
      <c r="B144" t="s">
        <v>10</v>
      </c>
      <c r="C144" t="s">
        <v>11</v>
      </c>
      <c r="D144" t="s">
        <v>19</v>
      </c>
      <c r="E144" t="s">
        <v>13</v>
      </c>
      <c r="F144">
        <v>22</v>
      </c>
      <c r="G144">
        <v>3978</v>
      </c>
      <c r="H144">
        <v>4230</v>
      </c>
      <c r="I144">
        <v>87516</v>
      </c>
      <c r="J144">
        <v>93060</v>
      </c>
    </row>
    <row r="145" spans="1:10">
      <c r="A145" s="42">
        <v>40967</v>
      </c>
      <c r="B145" t="s">
        <v>27</v>
      </c>
      <c r="C145" t="s">
        <v>23</v>
      </c>
      <c r="D145" t="s">
        <v>19</v>
      </c>
      <c r="E145" t="s">
        <v>13</v>
      </c>
      <c r="F145">
        <v>13</v>
      </c>
      <c r="G145">
        <v>3978</v>
      </c>
      <c r="H145">
        <v>4230</v>
      </c>
      <c r="I145">
        <v>43758</v>
      </c>
      <c r="J145">
        <v>46530</v>
      </c>
    </row>
    <row r="146" spans="1:10">
      <c r="A146" s="42">
        <v>40967</v>
      </c>
      <c r="B146" t="s">
        <v>20</v>
      </c>
      <c r="C146" t="s">
        <v>18</v>
      </c>
      <c r="D146" t="s">
        <v>40</v>
      </c>
      <c r="E146" t="s">
        <v>16</v>
      </c>
      <c r="F146">
        <v>27</v>
      </c>
      <c r="G146">
        <v>3042</v>
      </c>
      <c r="H146">
        <v>3240</v>
      </c>
      <c r="I146">
        <v>58860</v>
      </c>
      <c r="J146">
        <v>63450</v>
      </c>
    </row>
    <row r="147" spans="1:10">
      <c r="A147" s="42">
        <v>40968</v>
      </c>
      <c r="B147" t="s">
        <v>10</v>
      </c>
      <c r="C147" t="s">
        <v>11</v>
      </c>
      <c r="D147" t="s">
        <v>36</v>
      </c>
      <c r="E147" t="s">
        <v>13</v>
      </c>
      <c r="F147">
        <v>27</v>
      </c>
      <c r="G147">
        <v>3978</v>
      </c>
      <c r="H147">
        <v>4230</v>
      </c>
      <c r="I147">
        <v>52650</v>
      </c>
      <c r="J147">
        <v>56250</v>
      </c>
    </row>
    <row r="148" spans="1:10">
      <c r="A148" s="42">
        <v>40968</v>
      </c>
      <c r="B148" t="s">
        <v>34</v>
      </c>
      <c r="C148" t="s">
        <v>25</v>
      </c>
      <c r="D148" t="s">
        <v>43</v>
      </c>
      <c r="E148" t="s">
        <v>13</v>
      </c>
      <c r="F148">
        <v>27</v>
      </c>
      <c r="G148">
        <v>3978</v>
      </c>
      <c r="H148">
        <v>4230</v>
      </c>
      <c r="I148">
        <v>20304</v>
      </c>
      <c r="J148">
        <v>21600</v>
      </c>
    </row>
    <row r="149" spans="1:10">
      <c r="A149" s="42">
        <v>40969</v>
      </c>
      <c r="B149" t="s">
        <v>14</v>
      </c>
      <c r="C149" t="s">
        <v>11</v>
      </c>
      <c r="D149" t="s">
        <v>35</v>
      </c>
      <c r="E149" t="s">
        <v>13</v>
      </c>
      <c r="F149">
        <v>27</v>
      </c>
      <c r="G149">
        <v>5832</v>
      </c>
      <c r="H149">
        <v>6210</v>
      </c>
      <c r="I149">
        <v>61776</v>
      </c>
      <c r="J149">
        <v>65880</v>
      </c>
    </row>
    <row r="150" spans="1:10">
      <c r="A150" s="42">
        <v>40969</v>
      </c>
      <c r="B150" t="s">
        <v>14</v>
      </c>
      <c r="C150" t="s">
        <v>11</v>
      </c>
      <c r="D150" t="s">
        <v>42</v>
      </c>
      <c r="E150" t="s">
        <v>16</v>
      </c>
      <c r="F150">
        <v>27</v>
      </c>
      <c r="G150">
        <v>2196</v>
      </c>
      <c r="H150">
        <v>2340</v>
      </c>
      <c r="I150">
        <v>82566</v>
      </c>
      <c r="J150">
        <v>89100</v>
      </c>
    </row>
    <row r="151" spans="1:10">
      <c r="A151" s="42">
        <v>40970</v>
      </c>
      <c r="B151" t="s">
        <v>20</v>
      </c>
      <c r="C151" t="s">
        <v>18</v>
      </c>
      <c r="D151" t="s">
        <v>26</v>
      </c>
      <c r="E151" t="s">
        <v>13</v>
      </c>
      <c r="F151">
        <v>27</v>
      </c>
      <c r="G151">
        <v>3546</v>
      </c>
      <c r="H151">
        <v>3780</v>
      </c>
      <c r="I151">
        <v>24336</v>
      </c>
      <c r="J151">
        <v>25920</v>
      </c>
    </row>
    <row r="152" spans="1:10">
      <c r="A152" s="42">
        <v>40971</v>
      </c>
      <c r="B152" t="s">
        <v>34</v>
      </c>
      <c r="C152" t="s">
        <v>25</v>
      </c>
      <c r="D152" t="s">
        <v>38</v>
      </c>
      <c r="E152" t="s">
        <v>13</v>
      </c>
      <c r="F152">
        <v>12</v>
      </c>
      <c r="G152">
        <v>3582</v>
      </c>
      <c r="H152">
        <v>3870</v>
      </c>
      <c r="I152">
        <v>3546</v>
      </c>
      <c r="J152">
        <v>3780</v>
      </c>
    </row>
    <row r="153" spans="1:10">
      <c r="A153" s="42">
        <v>40971</v>
      </c>
      <c r="B153" t="s">
        <v>17</v>
      </c>
      <c r="C153" t="s">
        <v>18</v>
      </c>
      <c r="D153" t="s">
        <v>40</v>
      </c>
      <c r="E153" t="s">
        <v>16</v>
      </c>
      <c r="F153">
        <v>18</v>
      </c>
      <c r="G153">
        <v>3978</v>
      </c>
      <c r="H153">
        <v>4230</v>
      </c>
      <c r="I153">
        <v>19620</v>
      </c>
      <c r="J153">
        <v>21150</v>
      </c>
    </row>
    <row r="154" spans="1:10">
      <c r="A154" s="42">
        <v>40971</v>
      </c>
      <c r="B154" t="s">
        <v>14</v>
      </c>
      <c r="C154" t="s">
        <v>11</v>
      </c>
      <c r="D154" t="s">
        <v>21</v>
      </c>
      <c r="E154" t="s">
        <v>13</v>
      </c>
      <c r="F154">
        <v>8</v>
      </c>
      <c r="G154">
        <v>3978</v>
      </c>
      <c r="H154">
        <v>4230</v>
      </c>
      <c r="I154">
        <v>24156</v>
      </c>
      <c r="J154">
        <v>25740</v>
      </c>
    </row>
    <row r="155" spans="1:10">
      <c r="A155" s="42">
        <v>40971</v>
      </c>
      <c r="B155" t="s">
        <v>20</v>
      </c>
      <c r="C155" t="s">
        <v>18</v>
      </c>
      <c r="D155" t="s">
        <v>26</v>
      </c>
      <c r="E155" t="s">
        <v>13</v>
      </c>
      <c r="F155">
        <v>21</v>
      </c>
      <c r="G155">
        <v>2034</v>
      </c>
      <c r="H155">
        <v>2160</v>
      </c>
      <c r="I155">
        <v>30420</v>
      </c>
      <c r="J155">
        <v>32400</v>
      </c>
    </row>
    <row r="156" spans="1:10">
      <c r="A156" s="42">
        <v>40971</v>
      </c>
      <c r="B156" t="s">
        <v>31</v>
      </c>
      <c r="C156" t="s">
        <v>30</v>
      </c>
      <c r="D156" t="s">
        <v>41</v>
      </c>
      <c r="E156" t="s">
        <v>13</v>
      </c>
      <c r="F156">
        <v>25</v>
      </c>
      <c r="G156">
        <v>3042</v>
      </c>
      <c r="H156">
        <v>3240</v>
      </c>
      <c r="I156">
        <v>5904</v>
      </c>
      <c r="J156">
        <v>6300</v>
      </c>
    </row>
    <row r="157" spans="1:10">
      <c r="A157" s="42">
        <v>40972</v>
      </c>
      <c r="B157" t="s">
        <v>20</v>
      </c>
      <c r="C157" t="s">
        <v>18</v>
      </c>
      <c r="D157" t="s">
        <v>28</v>
      </c>
      <c r="E157" t="s">
        <v>13</v>
      </c>
      <c r="F157">
        <v>12</v>
      </c>
      <c r="G157">
        <v>5148</v>
      </c>
      <c r="H157">
        <v>5490</v>
      </c>
      <c r="I157">
        <v>64152</v>
      </c>
      <c r="J157">
        <v>68310</v>
      </c>
    </row>
    <row r="158" spans="1:10">
      <c r="A158" s="42">
        <v>40972</v>
      </c>
      <c r="B158" t="s">
        <v>29</v>
      </c>
      <c r="C158" t="s">
        <v>30</v>
      </c>
      <c r="D158" t="s">
        <v>43</v>
      </c>
      <c r="E158" t="s">
        <v>13</v>
      </c>
      <c r="F158">
        <v>9</v>
      </c>
      <c r="G158">
        <v>2106</v>
      </c>
      <c r="H158">
        <v>2250</v>
      </c>
      <c r="I158">
        <v>77832</v>
      </c>
      <c r="J158">
        <v>82800</v>
      </c>
    </row>
    <row r="159" spans="1:10">
      <c r="A159" s="42">
        <v>40972</v>
      </c>
      <c r="B159" t="s">
        <v>10</v>
      </c>
      <c r="C159" t="s">
        <v>11</v>
      </c>
      <c r="D159" t="s">
        <v>12</v>
      </c>
      <c r="E159" t="s">
        <v>13</v>
      </c>
      <c r="F159">
        <v>23</v>
      </c>
      <c r="G159">
        <v>4482</v>
      </c>
      <c r="H159">
        <v>4770</v>
      </c>
      <c r="I159">
        <v>28476</v>
      </c>
      <c r="J159">
        <v>30240</v>
      </c>
    </row>
    <row r="160" spans="1:10">
      <c r="A160" s="42">
        <v>40973</v>
      </c>
      <c r="B160" t="s">
        <v>34</v>
      </c>
      <c r="C160" t="s">
        <v>25</v>
      </c>
      <c r="D160" t="s">
        <v>43</v>
      </c>
      <c r="E160" t="s">
        <v>13</v>
      </c>
      <c r="F160">
        <v>23</v>
      </c>
      <c r="G160">
        <v>3546</v>
      </c>
      <c r="H160">
        <v>3780</v>
      </c>
      <c r="I160">
        <v>57528</v>
      </c>
      <c r="J160">
        <v>61200</v>
      </c>
    </row>
    <row r="161" spans="1:10">
      <c r="A161" s="42">
        <v>40973</v>
      </c>
      <c r="B161" t="s">
        <v>20</v>
      </c>
      <c r="C161" t="s">
        <v>18</v>
      </c>
      <c r="D161" t="s">
        <v>37</v>
      </c>
      <c r="E161" t="s">
        <v>13</v>
      </c>
      <c r="F161">
        <v>20</v>
      </c>
      <c r="G161">
        <v>4482</v>
      </c>
      <c r="H161">
        <v>4770</v>
      </c>
      <c r="I161">
        <v>31374</v>
      </c>
      <c r="J161">
        <v>33390</v>
      </c>
    </row>
    <row r="162" spans="1:10">
      <c r="A162" s="42">
        <v>40973</v>
      </c>
      <c r="B162" t="s">
        <v>20</v>
      </c>
      <c r="C162" t="s">
        <v>18</v>
      </c>
      <c r="D162" t="s">
        <v>32</v>
      </c>
      <c r="E162" t="s">
        <v>13</v>
      </c>
      <c r="F162">
        <v>25</v>
      </c>
      <c r="G162">
        <v>4482</v>
      </c>
      <c r="H162">
        <v>4770</v>
      </c>
      <c r="I162">
        <v>70920</v>
      </c>
      <c r="J162">
        <v>75600</v>
      </c>
    </row>
    <row r="163" spans="1:10">
      <c r="A163" s="42">
        <v>40973</v>
      </c>
      <c r="B163" t="s">
        <v>10</v>
      </c>
      <c r="C163" t="s">
        <v>11</v>
      </c>
      <c r="D163" t="s">
        <v>38</v>
      </c>
      <c r="E163" t="s">
        <v>13</v>
      </c>
      <c r="F163">
        <v>4</v>
      </c>
      <c r="G163">
        <v>2034</v>
      </c>
      <c r="H163">
        <v>2160</v>
      </c>
      <c r="I163">
        <v>53190</v>
      </c>
      <c r="J163">
        <v>56700</v>
      </c>
    </row>
    <row r="164" spans="1:10">
      <c r="A164" s="42">
        <v>40973</v>
      </c>
      <c r="B164" t="s">
        <v>17</v>
      </c>
      <c r="C164" t="s">
        <v>18</v>
      </c>
      <c r="D164" t="s">
        <v>38</v>
      </c>
      <c r="E164" t="s">
        <v>13</v>
      </c>
      <c r="F164">
        <v>24</v>
      </c>
      <c r="G164">
        <v>3978</v>
      </c>
      <c r="H164">
        <v>4230</v>
      </c>
      <c r="I164">
        <v>85104</v>
      </c>
      <c r="J164">
        <v>90720</v>
      </c>
    </row>
    <row r="165" spans="1:10">
      <c r="A165" s="42">
        <v>40974</v>
      </c>
      <c r="B165" t="s">
        <v>20</v>
      </c>
      <c r="C165" t="s">
        <v>18</v>
      </c>
      <c r="D165" t="s">
        <v>32</v>
      </c>
      <c r="E165" t="s">
        <v>13</v>
      </c>
      <c r="F165">
        <v>24</v>
      </c>
      <c r="G165">
        <v>5832</v>
      </c>
      <c r="H165">
        <v>6210</v>
      </c>
      <c r="I165">
        <v>74466</v>
      </c>
      <c r="J165">
        <v>79380</v>
      </c>
    </row>
    <row r="166" spans="1:10">
      <c r="A166" s="42">
        <v>40974</v>
      </c>
      <c r="B166" t="s">
        <v>31</v>
      </c>
      <c r="C166" t="s">
        <v>30</v>
      </c>
      <c r="D166" t="s">
        <v>35</v>
      </c>
      <c r="E166" t="s">
        <v>13</v>
      </c>
      <c r="F166">
        <v>16</v>
      </c>
      <c r="G166">
        <v>3978</v>
      </c>
      <c r="H166">
        <v>4230</v>
      </c>
      <c r="I166">
        <v>66924</v>
      </c>
      <c r="J166">
        <v>71370</v>
      </c>
    </row>
    <row r="167" spans="1:10">
      <c r="A167" s="42">
        <v>40975</v>
      </c>
      <c r="B167" t="s">
        <v>22</v>
      </c>
      <c r="C167" t="s">
        <v>23</v>
      </c>
      <c r="D167" t="s">
        <v>33</v>
      </c>
      <c r="E167" t="s">
        <v>13</v>
      </c>
      <c r="F167">
        <v>6</v>
      </c>
      <c r="G167">
        <v>3978</v>
      </c>
      <c r="H167">
        <v>4230</v>
      </c>
      <c r="I167">
        <v>67626</v>
      </c>
      <c r="J167">
        <v>71910</v>
      </c>
    </row>
    <row r="168" spans="1:10">
      <c r="A168" s="42">
        <v>40975</v>
      </c>
      <c r="B168" t="s">
        <v>24</v>
      </c>
      <c r="C168" t="s">
        <v>25</v>
      </c>
      <c r="D168" t="s">
        <v>38</v>
      </c>
      <c r="E168" t="s">
        <v>13</v>
      </c>
      <c r="F168">
        <v>4</v>
      </c>
      <c r="G168">
        <v>5148</v>
      </c>
      <c r="H168">
        <v>5490</v>
      </c>
      <c r="I168">
        <v>88650</v>
      </c>
      <c r="J168">
        <v>94500</v>
      </c>
    </row>
    <row r="169" spans="1:10">
      <c r="A169" s="42">
        <v>40975</v>
      </c>
      <c r="B169" t="s">
        <v>17</v>
      </c>
      <c r="C169" t="s">
        <v>18</v>
      </c>
      <c r="D169" t="s">
        <v>12</v>
      </c>
      <c r="E169" t="s">
        <v>13</v>
      </c>
      <c r="F169">
        <v>24</v>
      </c>
      <c r="G169">
        <v>5832</v>
      </c>
      <c r="H169">
        <v>6210</v>
      </c>
      <c r="I169">
        <v>50850</v>
      </c>
      <c r="J169">
        <v>54000</v>
      </c>
    </row>
    <row r="170" spans="1:10">
      <c r="A170" s="42">
        <v>40975</v>
      </c>
      <c r="B170" t="s">
        <v>27</v>
      </c>
      <c r="C170" t="s">
        <v>23</v>
      </c>
      <c r="D170" t="s">
        <v>40</v>
      </c>
      <c r="E170" t="s">
        <v>16</v>
      </c>
      <c r="F170">
        <v>21</v>
      </c>
      <c r="G170">
        <v>2034</v>
      </c>
      <c r="H170">
        <v>2160</v>
      </c>
      <c r="I170">
        <v>35316</v>
      </c>
      <c r="J170">
        <v>38070</v>
      </c>
    </row>
    <row r="171" spans="1:10">
      <c r="A171" s="42">
        <v>40975</v>
      </c>
      <c r="B171" t="s">
        <v>14</v>
      </c>
      <c r="C171" t="s">
        <v>11</v>
      </c>
      <c r="D171" t="s">
        <v>41</v>
      </c>
      <c r="E171" t="s">
        <v>13</v>
      </c>
      <c r="F171">
        <v>13</v>
      </c>
      <c r="G171">
        <v>5832</v>
      </c>
      <c r="H171">
        <v>6210</v>
      </c>
      <c r="I171">
        <v>56088</v>
      </c>
      <c r="J171">
        <v>59850</v>
      </c>
    </row>
    <row r="172" spans="1:10">
      <c r="A172" s="42">
        <v>40975</v>
      </c>
      <c r="B172" t="s">
        <v>14</v>
      </c>
      <c r="C172" t="s">
        <v>11</v>
      </c>
      <c r="D172" t="s">
        <v>36</v>
      </c>
      <c r="E172" t="s">
        <v>13</v>
      </c>
      <c r="F172">
        <v>2</v>
      </c>
      <c r="G172">
        <v>3546</v>
      </c>
      <c r="H172">
        <v>3780</v>
      </c>
      <c r="I172">
        <v>4212</v>
      </c>
      <c r="J172">
        <v>4500</v>
      </c>
    </row>
    <row r="173" spans="1:10">
      <c r="A173" s="42">
        <v>40976</v>
      </c>
      <c r="B173" t="s">
        <v>20</v>
      </c>
      <c r="C173" t="s">
        <v>18</v>
      </c>
      <c r="D173" t="s">
        <v>42</v>
      </c>
      <c r="E173" t="s">
        <v>16</v>
      </c>
      <c r="F173">
        <v>20</v>
      </c>
      <c r="G173">
        <v>3726</v>
      </c>
      <c r="H173">
        <v>3960</v>
      </c>
      <c r="I173">
        <v>187650</v>
      </c>
      <c r="J173">
        <v>202500</v>
      </c>
    </row>
    <row r="174" spans="1:10">
      <c r="A174" s="42">
        <v>40976</v>
      </c>
      <c r="B174" t="s">
        <v>10</v>
      </c>
      <c r="C174" t="s">
        <v>11</v>
      </c>
      <c r="D174" t="s">
        <v>28</v>
      </c>
      <c r="E174" t="s">
        <v>13</v>
      </c>
      <c r="F174">
        <v>21</v>
      </c>
      <c r="G174">
        <v>3978</v>
      </c>
      <c r="H174">
        <v>4230</v>
      </c>
      <c r="I174">
        <v>99144</v>
      </c>
      <c r="J174">
        <v>105570</v>
      </c>
    </row>
    <row r="175" spans="1:10">
      <c r="A175" s="42">
        <v>40976</v>
      </c>
      <c r="B175" t="s">
        <v>34</v>
      </c>
      <c r="C175" t="s">
        <v>25</v>
      </c>
      <c r="D175" t="s">
        <v>42</v>
      </c>
      <c r="E175" t="s">
        <v>16</v>
      </c>
      <c r="F175">
        <v>12</v>
      </c>
      <c r="G175">
        <v>3042</v>
      </c>
      <c r="H175">
        <v>3240</v>
      </c>
      <c r="I175">
        <v>45036</v>
      </c>
      <c r="J175">
        <v>48600</v>
      </c>
    </row>
    <row r="176" spans="1:10">
      <c r="A176" s="42">
        <v>40976</v>
      </c>
      <c r="B176" t="s">
        <v>10</v>
      </c>
      <c r="C176" t="s">
        <v>11</v>
      </c>
      <c r="D176" t="s">
        <v>26</v>
      </c>
      <c r="E176" t="s">
        <v>13</v>
      </c>
      <c r="F176">
        <v>23</v>
      </c>
      <c r="G176">
        <v>3546</v>
      </c>
      <c r="H176">
        <v>3780</v>
      </c>
      <c r="I176">
        <v>42588</v>
      </c>
      <c r="J176">
        <v>45360</v>
      </c>
    </row>
    <row r="177" spans="1:10">
      <c r="A177" s="42">
        <v>40977</v>
      </c>
      <c r="B177" t="s">
        <v>14</v>
      </c>
      <c r="C177" t="s">
        <v>11</v>
      </c>
      <c r="D177" t="s">
        <v>37</v>
      </c>
      <c r="E177" t="s">
        <v>13</v>
      </c>
      <c r="F177">
        <v>23</v>
      </c>
      <c r="G177">
        <v>4482</v>
      </c>
      <c r="H177">
        <v>4770</v>
      </c>
      <c r="I177">
        <v>44820</v>
      </c>
      <c r="J177">
        <v>47700</v>
      </c>
    </row>
    <row r="178" spans="1:10">
      <c r="A178" s="42">
        <v>40977</v>
      </c>
      <c r="B178" t="s">
        <v>29</v>
      </c>
      <c r="C178" t="s">
        <v>30</v>
      </c>
      <c r="D178" t="s">
        <v>12</v>
      </c>
      <c r="E178" t="s">
        <v>13</v>
      </c>
      <c r="F178">
        <v>24</v>
      </c>
      <c r="G178">
        <v>3924</v>
      </c>
      <c r="H178">
        <v>4230</v>
      </c>
      <c r="I178">
        <v>26442</v>
      </c>
      <c r="J178">
        <v>28080</v>
      </c>
    </row>
    <row r="179" spans="1:10">
      <c r="A179" s="42">
        <v>40977</v>
      </c>
      <c r="B179" t="s">
        <v>22</v>
      </c>
      <c r="C179" t="s">
        <v>23</v>
      </c>
      <c r="D179" t="s">
        <v>21</v>
      </c>
      <c r="E179" t="s">
        <v>13</v>
      </c>
      <c r="F179">
        <v>25</v>
      </c>
      <c r="G179">
        <v>2952</v>
      </c>
      <c r="H179">
        <v>3150</v>
      </c>
      <c r="I179">
        <v>39528</v>
      </c>
      <c r="J179">
        <v>42120</v>
      </c>
    </row>
    <row r="180" spans="1:10">
      <c r="A180" s="42">
        <v>40977</v>
      </c>
      <c r="B180" t="s">
        <v>31</v>
      </c>
      <c r="C180" t="s">
        <v>30</v>
      </c>
      <c r="D180" t="s">
        <v>15</v>
      </c>
      <c r="E180" t="s">
        <v>16</v>
      </c>
      <c r="F180">
        <v>17</v>
      </c>
      <c r="G180">
        <v>3726</v>
      </c>
      <c r="H180">
        <v>3960</v>
      </c>
      <c r="I180">
        <v>21492</v>
      </c>
      <c r="J180">
        <v>23220</v>
      </c>
    </row>
    <row r="181" spans="1:10">
      <c r="A181" s="42">
        <v>40978</v>
      </c>
      <c r="B181" t="s">
        <v>17</v>
      </c>
      <c r="C181" t="s">
        <v>18</v>
      </c>
      <c r="D181" t="s">
        <v>21</v>
      </c>
      <c r="E181" t="s">
        <v>13</v>
      </c>
      <c r="F181">
        <v>21</v>
      </c>
      <c r="G181">
        <v>3978</v>
      </c>
      <c r="H181">
        <v>4230</v>
      </c>
      <c r="I181">
        <v>48312</v>
      </c>
      <c r="J181">
        <v>51480</v>
      </c>
    </row>
    <row r="182" spans="1:10">
      <c r="A182" s="42">
        <v>40978</v>
      </c>
      <c r="B182" t="s">
        <v>24</v>
      </c>
      <c r="C182" t="s">
        <v>25</v>
      </c>
      <c r="D182" t="s">
        <v>35</v>
      </c>
      <c r="E182" t="s">
        <v>13</v>
      </c>
      <c r="F182">
        <v>9</v>
      </c>
      <c r="G182">
        <v>3726</v>
      </c>
      <c r="H182">
        <v>3960</v>
      </c>
      <c r="I182">
        <v>15444</v>
      </c>
      <c r="J182">
        <v>16470</v>
      </c>
    </row>
    <row r="183" spans="1:10">
      <c r="A183" s="42">
        <v>40978</v>
      </c>
      <c r="B183" t="s">
        <v>34</v>
      </c>
      <c r="C183" t="s">
        <v>25</v>
      </c>
      <c r="D183" t="s">
        <v>42</v>
      </c>
      <c r="E183" t="s">
        <v>16</v>
      </c>
      <c r="F183">
        <v>11</v>
      </c>
      <c r="G183">
        <v>4482</v>
      </c>
      <c r="H183">
        <v>4770</v>
      </c>
      <c r="I183">
        <v>82566</v>
      </c>
      <c r="J183">
        <v>89100</v>
      </c>
    </row>
    <row r="184" spans="1:10">
      <c r="A184" s="42">
        <v>40978</v>
      </c>
      <c r="B184" t="s">
        <v>22</v>
      </c>
      <c r="C184" t="s">
        <v>23</v>
      </c>
      <c r="D184" t="s">
        <v>39</v>
      </c>
      <c r="E184" t="s">
        <v>13</v>
      </c>
      <c r="F184">
        <v>4</v>
      </c>
      <c r="G184">
        <v>3582</v>
      </c>
      <c r="H184">
        <v>3870</v>
      </c>
      <c r="I184">
        <v>52164</v>
      </c>
      <c r="J184">
        <v>55440</v>
      </c>
    </row>
    <row r="185" spans="1:10">
      <c r="A185" s="42">
        <v>40978</v>
      </c>
      <c r="B185" t="s">
        <v>14</v>
      </c>
      <c r="C185" t="s">
        <v>11</v>
      </c>
      <c r="D185" t="s">
        <v>26</v>
      </c>
      <c r="E185" t="s">
        <v>13</v>
      </c>
      <c r="F185">
        <v>22</v>
      </c>
      <c r="G185">
        <v>4482</v>
      </c>
      <c r="H185">
        <v>4770</v>
      </c>
      <c r="I185">
        <v>57798</v>
      </c>
      <c r="J185">
        <v>61560</v>
      </c>
    </row>
    <row r="186" spans="1:10">
      <c r="A186" s="42">
        <v>40979</v>
      </c>
      <c r="B186" t="s">
        <v>24</v>
      </c>
      <c r="C186" t="s">
        <v>25</v>
      </c>
      <c r="D186" t="s">
        <v>42</v>
      </c>
      <c r="E186" t="s">
        <v>16</v>
      </c>
      <c r="F186">
        <v>15</v>
      </c>
      <c r="G186">
        <v>3924</v>
      </c>
      <c r="H186">
        <v>4230</v>
      </c>
      <c r="I186">
        <v>120096</v>
      </c>
      <c r="J186">
        <v>129600</v>
      </c>
    </row>
    <row r="187" spans="1:10">
      <c r="A187" s="42">
        <v>40979</v>
      </c>
      <c r="B187" t="s">
        <v>17</v>
      </c>
      <c r="C187" t="s">
        <v>18</v>
      </c>
      <c r="D187" t="s">
        <v>42</v>
      </c>
      <c r="E187" t="s">
        <v>16</v>
      </c>
      <c r="F187">
        <v>23</v>
      </c>
      <c r="G187">
        <v>7506</v>
      </c>
      <c r="H187">
        <v>8100</v>
      </c>
      <c r="I187">
        <v>7506</v>
      </c>
      <c r="J187">
        <v>8100</v>
      </c>
    </row>
    <row r="188" spans="1:10">
      <c r="A188" s="42">
        <v>40979</v>
      </c>
      <c r="B188" t="s">
        <v>20</v>
      </c>
      <c r="C188" t="s">
        <v>18</v>
      </c>
      <c r="D188" t="s">
        <v>40</v>
      </c>
      <c r="E188" t="s">
        <v>16</v>
      </c>
      <c r="F188">
        <v>9</v>
      </c>
      <c r="G188">
        <v>3546</v>
      </c>
      <c r="H188">
        <v>3780</v>
      </c>
      <c r="I188">
        <v>47088</v>
      </c>
      <c r="J188">
        <v>50760</v>
      </c>
    </row>
    <row r="189" spans="1:10">
      <c r="A189" s="42">
        <v>40979</v>
      </c>
      <c r="B189" t="s">
        <v>22</v>
      </c>
      <c r="C189" t="s">
        <v>23</v>
      </c>
      <c r="D189" t="s">
        <v>39</v>
      </c>
      <c r="E189" t="s">
        <v>13</v>
      </c>
      <c r="F189">
        <v>7</v>
      </c>
      <c r="G189">
        <v>3042</v>
      </c>
      <c r="H189">
        <v>3240</v>
      </c>
      <c r="I189">
        <v>89424</v>
      </c>
      <c r="J189">
        <v>95040</v>
      </c>
    </row>
    <row r="190" spans="1:10">
      <c r="A190" s="42">
        <v>40979</v>
      </c>
      <c r="B190" t="s">
        <v>10</v>
      </c>
      <c r="C190" t="s">
        <v>11</v>
      </c>
      <c r="D190" t="s">
        <v>36</v>
      </c>
      <c r="E190" t="s">
        <v>13</v>
      </c>
      <c r="F190">
        <v>25</v>
      </c>
      <c r="G190">
        <v>3042</v>
      </c>
      <c r="H190">
        <v>3240</v>
      </c>
      <c r="I190">
        <v>44226</v>
      </c>
      <c r="J190">
        <v>47250</v>
      </c>
    </row>
    <row r="191" spans="1:10">
      <c r="A191" s="42">
        <v>40979</v>
      </c>
      <c r="B191" t="s">
        <v>24</v>
      </c>
      <c r="C191" t="s">
        <v>25</v>
      </c>
      <c r="D191" t="s">
        <v>12</v>
      </c>
      <c r="E191" t="s">
        <v>13</v>
      </c>
      <c r="F191">
        <v>10</v>
      </c>
      <c r="G191">
        <v>3978</v>
      </c>
      <c r="H191">
        <v>4230</v>
      </c>
      <c r="I191">
        <v>10170</v>
      </c>
      <c r="J191">
        <v>10800</v>
      </c>
    </row>
    <row r="192" spans="1:10">
      <c r="A192" s="42">
        <v>40979</v>
      </c>
      <c r="B192" t="s">
        <v>17</v>
      </c>
      <c r="C192" t="s">
        <v>18</v>
      </c>
      <c r="D192" t="s">
        <v>41</v>
      </c>
      <c r="E192" t="s">
        <v>13</v>
      </c>
      <c r="F192">
        <v>8</v>
      </c>
      <c r="G192">
        <v>5148</v>
      </c>
      <c r="H192">
        <v>5490</v>
      </c>
      <c r="I192">
        <v>8856</v>
      </c>
      <c r="J192">
        <v>9450</v>
      </c>
    </row>
    <row r="193" spans="1:10">
      <c r="A193" s="42">
        <v>40980</v>
      </c>
      <c r="B193" t="s">
        <v>27</v>
      </c>
      <c r="C193" t="s">
        <v>23</v>
      </c>
      <c r="D193" t="s">
        <v>39</v>
      </c>
      <c r="E193" t="s">
        <v>13</v>
      </c>
      <c r="F193">
        <v>18</v>
      </c>
      <c r="G193">
        <v>3042</v>
      </c>
      <c r="H193">
        <v>3240</v>
      </c>
      <c r="I193">
        <v>74520</v>
      </c>
      <c r="J193">
        <v>79200</v>
      </c>
    </row>
    <row r="194" spans="1:10">
      <c r="A194" s="42">
        <v>40980</v>
      </c>
      <c r="B194" t="s">
        <v>29</v>
      </c>
      <c r="C194" t="s">
        <v>30</v>
      </c>
      <c r="D194" t="s">
        <v>28</v>
      </c>
      <c r="E194" t="s">
        <v>13</v>
      </c>
      <c r="F194">
        <v>8</v>
      </c>
      <c r="G194">
        <v>5148</v>
      </c>
      <c r="H194">
        <v>5490</v>
      </c>
      <c r="I194">
        <v>110808</v>
      </c>
      <c r="J194">
        <v>117990</v>
      </c>
    </row>
    <row r="195" spans="1:10">
      <c r="A195" s="42">
        <v>40980</v>
      </c>
      <c r="B195" t="s">
        <v>27</v>
      </c>
      <c r="C195" t="s">
        <v>23</v>
      </c>
      <c r="D195" t="s">
        <v>28</v>
      </c>
      <c r="E195" t="s">
        <v>13</v>
      </c>
      <c r="F195">
        <v>25</v>
      </c>
      <c r="G195">
        <v>7506</v>
      </c>
      <c r="H195">
        <v>8100</v>
      </c>
      <c r="I195">
        <v>134136</v>
      </c>
      <c r="J195">
        <v>142830</v>
      </c>
    </row>
    <row r="196" spans="1:10">
      <c r="A196" s="42">
        <v>40980</v>
      </c>
      <c r="B196" t="s">
        <v>24</v>
      </c>
      <c r="C196" t="s">
        <v>25</v>
      </c>
      <c r="D196" t="s">
        <v>39</v>
      </c>
      <c r="E196" t="s">
        <v>13</v>
      </c>
      <c r="F196">
        <v>7</v>
      </c>
      <c r="G196">
        <v>3042</v>
      </c>
      <c r="H196">
        <v>3240</v>
      </c>
      <c r="I196">
        <v>29808</v>
      </c>
      <c r="J196">
        <v>31680</v>
      </c>
    </row>
    <row r="197" spans="1:10">
      <c r="A197" s="42">
        <v>40981</v>
      </c>
      <c r="B197" t="s">
        <v>29</v>
      </c>
      <c r="C197" t="s">
        <v>30</v>
      </c>
      <c r="D197" t="s">
        <v>41</v>
      </c>
      <c r="E197" t="s">
        <v>13</v>
      </c>
      <c r="F197">
        <v>17</v>
      </c>
      <c r="G197">
        <v>3978</v>
      </c>
      <c r="H197">
        <v>4230</v>
      </c>
      <c r="I197">
        <v>67896</v>
      </c>
      <c r="J197">
        <v>72450</v>
      </c>
    </row>
    <row r="198" spans="1:10">
      <c r="A198" s="42">
        <v>40981</v>
      </c>
      <c r="B198" t="s">
        <v>27</v>
      </c>
      <c r="C198" t="s">
        <v>23</v>
      </c>
      <c r="D198" t="s">
        <v>19</v>
      </c>
      <c r="E198" t="s">
        <v>13</v>
      </c>
      <c r="F198">
        <v>3</v>
      </c>
      <c r="G198">
        <v>2952</v>
      </c>
      <c r="H198">
        <v>3150</v>
      </c>
      <c r="I198">
        <v>67626</v>
      </c>
      <c r="J198">
        <v>71910</v>
      </c>
    </row>
    <row r="199" spans="1:10">
      <c r="A199" s="42">
        <v>40981</v>
      </c>
      <c r="B199" t="s">
        <v>24</v>
      </c>
      <c r="C199" t="s">
        <v>25</v>
      </c>
      <c r="D199" t="s">
        <v>15</v>
      </c>
      <c r="E199" t="s">
        <v>16</v>
      </c>
      <c r="F199">
        <v>13</v>
      </c>
      <c r="G199">
        <v>2034</v>
      </c>
      <c r="H199">
        <v>2160</v>
      </c>
      <c r="I199">
        <v>68058</v>
      </c>
      <c r="J199">
        <v>73530</v>
      </c>
    </row>
    <row r="200" spans="1:10">
      <c r="A200" s="42">
        <v>40983</v>
      </c>
      <c r="B200" t="s">
        <v>24</v>
      </c>
      <c r="C200" t="s">
        <v>25</v>
      </c>
      <c r="D200" t="s">
        <v>35</v>
      </c>
      <c r="E200" t="s">
        <v>13</v>
      </c>
      <c r="F200">
        <v>17</v>
      </c>
      <c r="G200">
        <v>3582</v>
      </c>
      <c r="H200">
        <v>3870</v>
      </c>
      <c r="I200">
        <v>97812</v>
      </c>
      <c r="J200">
        <v>104310</v>
      </c>
    </row>
    <row r="201" spans="1:10">
      <c r="A201" s="42">
        <v>40983</v>
      </c>
      <c r="B201" t="s">
        <v>10</v>
      </c>
      <c r="C201" t="s">
        <v>11</v>
      </c>
      <c r="D201" t="s">
        <v>28</v>
      </c>
      <c r="E201" t="s">
        <v>13</v>
      </c>
      <c r="F201">
        <v>22</v>
      </c>
      <c r="G201">
        <v>3978</v>
      </c>
      <c r="H201">
        <v>4230</v>
      </c>
      <c r="I201">
        <v>139968</v>
      </c>
      <c r="J201">
        <v>149040</v>
      </c>
    </row>
    <row r="202" spans="1:10">
      <c r="A202" s="42">
        <v>40983</v>
      </c>
      <c r="B202" t="s">
        <v>10</v>
      </c>
      <c r="C202" t="s">
        <v>11</v>
      </c>
      <c r="D202" t="s">
        <v>15</v>
      </c>
      <c r="E202" t="s">
        <v>16</v>
      </c>
      <c r="F202">
        <v>23</v>
      </c>
      <c r="G202">
        <v>2196</v>
      </c>
      <c r="H202">
        <v>2340</v>
      </c>
      <c r="I202">
        <v>46566</v>
      </c>
      <c r="J202">
        <v>50310</v>
      </c>
    </row>
    <row r="203" spans="1:10">
      <c r="A203" s="42">
        <v>40983</v>
      </c>
      <c r="B203" t="s">
        <v>31</v>
      </c>
      <c r="C203" t="s">
        <v>30</v>
      </c>
      <c r="D203" t="s">
        <v>28</v>
      </c>
      <c r="E203" t="s">
        <v>13</v>
      </c>
      <c r="F203">
        <v>1</v>
      </c>
      <c r="G203">
        <v>2034</v>
      </c>
      <c r="H203">
        <v>2160</v>
      </c>
      <c r="I203">
        <v>134136</v>
      </c>
      <c r="J203">
        <v>142830</v>
      </c>
    </row>
    <row r="204" spans="1:10">
      <c r="A204" s="42">
        <v>40983</v>
      </c>
      <c r="B204" t="s">
        <v>20</v>
      </c>
      <c r="C204" t="s">
        <v>18</v>
      </c>
      <c r="D204" t="s">
        <v>37</v>
      </c>
      <c r="E204" t="s">
        <v>13</v>
      </c>
      <c r="F204">
        <v>25</v>
      </c>
      <c r="G204">
        <v>5148</v>
      </c>
      <c r="H204">
        <v>5490</v>
      </c>
      <c r="I204">
        <v>17928</v>
      </c>
      <c r="J204">
        <v>19080</v>
      </c>
    </row>
    <row r="205" spans="1:10">
      <c r="A205" s="42">
        <v>40983</v>
      </c>
      <c r="B205" t="s">
        <v>14</v>
      </c>
      <c r="C205" t="s">
        <v>11</v>
      </c>
      <c r="D205" t="s">
        <v>15</v>
      </c>
      <c r="E205" t="s">
        <v>16</v>
      </c>
      <c r="F205">
        <v>22</v>
      </c>
      <c r="G205">
        <v>3384</v>
      </c>
      <c r="H205">
        <v>3600</v>
      </c>
      <c r="I205">
        <v>17910</v>
      </c>
      <c r="J205">
        <v>19350</v>
      </c>
    </row>
    <row r="206" spans="1:10">
      <c r="A206" s="42">
        <v>40984</v>
      </c>
      <c r="B206" t="s">
        <v>31</v>
      </c>
      <c r="C206" t="s">
        <v>30</v>
      </c>
      <c r="D206" t="s">
        <v>26</v>
      </c>
      <c r="E206" t="s">
        <v>13</v>
      </c>
      <c r="F206">
        <v>2</v>
      </c>
      <c r="G206">
        <v>3978</v>
      </c>
      <c r="H206">
        <v>4230</v>
      </c>
      <c r="I206">
        <v>69966</v>
      </c>
      <c r="J206">
        <v>74520</v>
      </c>
    </row>
    <row r="207" spans="1:10">
      <c r="A207" s="42">
        <v>40984</v>
      </c>
      <c r="B207" t="s">
        <v>29</v>
      </c>
      <c r="C207" t="s">
        <v>30</v>
      </c>
      <c r="D207" t="s">
        <v>21</v>
      </c>
      <c r="E207" t="s">
        <v>13</v>
      </c>
      <c r="F207">
        <v>11</v>
      </c>
      <c r="G207">
        <v>3582</v>
      </c>
      <c r="H207">
        <v>3870</v>
      </c>
      <c r="I207">
        <v>4392</v>
      </c>
      <c r="J207">
        <v>4680</v>
      </c>
    </row>
    <row r="208" spans="1:10">
      <c r="A208" s="42">
        <v>40985</v>
      </c>
      <c r="B208" t="s">
        <v>31</v>
      </c>
      <c r="C208" t="s">
        <v>30</v>
      </c>
      <c r="D208" t="s">
        <v>33</v>
      </c>
      <c r="E208" t="s">
        <v>13</v>
      </c>
      <c r="F208">
        <v>11</v>
      </c>
      <c r="G208">
        <v>3546</v>
      </c>
      <c r="H208">
        <v>3780</v>
      </c>
      <c r="I208">
        <v>19890</v>
      </c>
      <c r="J208">
        <v>21150</v>
      </c>
    </row>
    <row r="209" spans="1:10">
      <c r="A209" s="42">
        <v>40985</v>
      </c>
      <c r="B209" t="s">
        <v>22</v>
      </c>
      <c r="C209" t="s">
        <v>23</v>
      </c>
      <c r="D209" t="s">
        <v>35</v>
      </c>
      <c r="E209" t="s">
        <v>13</v>
      </c>
      <c r="F209">
        <v>1</v>
      </c>
      <c r="G209">
        <v>7506</v>
      </c>
      <c r="H209">
        <v>8100</v>
      </c>
      <c r="I209">
        <v>128700</v>
      </c>
      <c r="J209">
        <v>137250</v>
      </c>
    </row>
    <row r="210" spans="1:10">
      <c r="A210" s="42">
        <v>40985</v>
      </c>
      <c r="B210" t="s">
        <v>10</v>
      </c>
      <c r="C210" t="s">
        <v>11</v>
      </c>
      <c r="D210" t="s">
        <v>41</v>
      </c>
      <c r="E210" t="s">
        <v>13</v>
      </c>
      <c r="F210">
        <v>14</v>
      </c>
      <c r="G210">
        <v>3978</v>
      </c>
      <c r="H210">
        <v>4230</v>
      </c>
      <c r="I210">
        <v>32472</v>
      </c>
      <c r="J210">
        <v>34650</v>
      </c>
    </row>
    <row r="211" spans="1:10">
      <c r="A211" s="42">
        <v>40986</v>
      </c>
      <c r="B211" t="s">
        <v>20</v>
      </c>
      <c r="C211" t="s">
        <v>18</v>
      </c>
      <c r="D211" t="s">
        <v>36</v>
      </c>
      <c r="E211" t="s">
        <v>13</v>
      </c>
      <c r="F211">
        <v>11</v>
      </c>
      <c r="G211">
        <v>2034</v>
      </c>
      <c r="H211">
        <v>2160</v>
      </c>
      <c r="I211">
        <v>31590</v>
      </c>
      <c r="J211">
        <v>33750</v>
      </c>
    </row>
    <row r="212" spans="1:10">
      <c r="A212" s="42">
        <v>40986</v>
      </c>
      <c r="B212" t="s">
        <v>34</v>
      </c>
      <c r="C212" t="s">
        <v>25</v>
      </c>
      <c r="D212" t="s">
        <v>41</v>
      </c>
      <c r="E212" t="s">
        <v>13</v>
      </c>
      <c r="F212">
        <v>8</v>
      </c>
      <c r="G212">
        <v>2952</v>
      </c>
      <c r="H212">
        <v>3150</v>
      </c>
      <c r="I212">
        <v>67896</v>
      </c>
      <c r="J212">
        <v>72450</v>
      </c>
    </row>
    <row r="213" spans="1:10">
      <c r="A213" s="42">
        <v>40987</v>
      </c>
      <c r="B213" t="s">
        <v>22</v>
      </c>
      <c r="C213" t="s">
        <v>23</v>
      </c>
      <c r="D213" t="s">
        <v>38</v>
      </c>
      <c r="E213" t="s">
        <v>13</v>
      </c>
      <c r="F213">
        <v>1</v>
      </c>
      <c r="G213">
        <v>3546</v>
      </c>
      <c r="H213">
        <v>3780</v>
      </c>
      <c r="I213">
        <v>39006</v>
      </c>
      <c r="J213">
        <v>41580</v>
      </c>
    </row>
    <row r="214" spans="1:10">
      <c r="A214" s="42">
        <v>40987</v>
      </c>
      <c r="B214" t="s">
        <v>20</v>
      </c>
      <c r="C214" t="s">
        <v>18</v>
      </c>
      <c r="D214" t="s">
        <v>26</v>
      </c>
      <c r="E214" t="s">
        <v>13</v>
      </c>
      <c r="F214">
        <v>24</v>
      </c>
      <c r="G214">
        <v>3546</v>
      </c>
      <c r="H214">
        <v>3780</v>
      </c>
      <c r="I214">
        <v>63882</v>
      </c>
      <c r="J214">
        <v>68040</v>
      </c>
    </row>
    <row r="215" spans="1:10">
      <c r="A215" s="42">
        <v>40987</v>
      </c>
      <c r="B215" t="s">
        <v>20</v>
      </c>
      <c r="C215" t="s">
        <v>18</v>
      </c>
      <c r="D215" t="s">
        <v>39</v>
      </c>
      <c r="E215" t="s">
        <v>13</v>
      </c>
      <c r="F215">
        <v>15</v>
      </c>
      <c r="G215">
        <v>3978</v>
      </c>
      <c r="H215">
        <v>4230</v>
      </c>
      <c r="I215">
        <v>59616</v>
      </c>
      <c r="J215">
        <v>63360</v>
      </c>
    </row>
    <row r="216" spans="1:10">
      <c r="A216" s="42">
        <v>40988</v>
      </c>
      <c r="B216" t="s">
        <v>31</v>
      </c>
      <c r="C216" t="s">
        <v>30</v>
      </c>
      <c r="D216" t="s">
        <v>39</v>
      </c>
      <c r="E216" t="s">
        <v>13</v>
      </c>
      <c r="F216">
        <v>20</v>
      </c>
      <c r="G216">
        <v>3546</v>
      </c>
      <c r="H216">
        <v>3780</v>
      </c>
      <c r="I216">
        <v>29808</v>
      </c>
      <c r="J216">
        <v>31680</v>
      </c>
    </row>
    <row r="217" spans="1:10">
      <c r="A217" s="42">
        <v>40988</v>
      </c>
      <c r="B217" t="s">
        <v>17</v>
      </c>
      <c r="C217" t="s">
        <v>18</v>
      </c>
      <c r="D217" t="s">
        <v>26</v>
      </c>
      <c r="E217" t="s">
        <v>13</v>
      </c>
      <c r="F217">
        <v>1</v>
      </c>
      <c r="G217">
        <v>5148</v>
      </c>
      <c r="H217">
        <v>5490</v>
      </c>
      <c r="I217">
        <v>48672</v>
      </c>
      <c r="J217">
        <v>51840</v>
      </c>
    </row>
    <row r="218" spans="1:10">
      <c r="A218" s="42">
        <v>40989</v>
      </c>
      <c r="B218" t="s">
        <v>29</v>
      </c>
      <c r="C218" t="s">
        <v>30</v>
      </c>
      <c r="D218" t="s">
        <v>28</v>
      </c>
      <c r="E218" t="s">
        <v>13</v>
      </c>
      <c r="F218">
        <v>5</v>
      </c>
      <c r="G218">
        <v>2196</v>
      </c>
      <c r="H218">
        <v>2340</v>
      </c>
      <c r="I218">
        <v>17496</v>
      </c>
      <c r="J218">
        <v>18630</v>
      </c>
    </row>
    <row r="219" spans="1:10">
      <c r="A219" s="42">
        <v>40989</v>
      </c>
      <c r="B219" t="s">
        <v>24</v>
      </c>
      <c r="C219" t="s">
        <v>25</v>
      </c>
      <c r="D219" t="s">
        <v>33</v>
      </c>
      <c r="E219" t="s">
        <v>13</v>
      </c>
      <c r="F219">
        <v>2</v>
      </c>
      <c r="G219">
        <v>3924</v>
      </c>
      <c r="H219">
        <v>4230</v>
      </c>
      <c r="I219">
        <v>71604</v>
      </c>
      <c r="J219">
        <v>76140</v>
      </c>
    </row>
    <row r="220" spans="1:10">
      <c r="A220" s="42">
        <v>40989</v>
      </c>
      <c r="B220" t="s">
        <v>24</v>
      </c>
      <c r="C220" t="s">
        <v>25</v>
      </c>
      <c r="D220" t="s">
        <v>43</v>
      </c>
      <c r="E220" t="s">
        <v>13</v>
      </c>
      <c r="F220">
        <v>15</v>
      </c>
      <c r="G220">
        <v>3978</v>
      </c>
      <c r="H220">
        <v>4230</v>
      </c>
      <c r="I220">
        <v>64296</v>
      </c>
      <c r="J220">
        <v>68400</v>
      </c>
    </row>
    <row r="221" spans="1:10">
      <c r="A221" s="42">
        <v>40989</v>
      </c>
      <c r="B221" t="s">
        <v>17</v>
      </c>
      <c r="C221" t="s">
        <v>18</v>
      </c>
      <c r="D221" t="s">
        <v>39</v>
      </c>
      <c r="E221" t="s">
        <v>13</v>
      </c>
      <c r="F221">
        <v>24</v>
      </c>
      <c r="G221">
        <v>2106</v>
      </c>
      <c r="H221">
        <v>2250</v>
      </c>
      <c r="I221">
        <v>48438</v>
      </c>
      <c r="J221">
        <v>51480</v>
      </c>
    </row>
    <row r="222" spans="1:10">
      <c r="A222" s="42">
        <v>40989</v>
      </c>
      <c r="B222" t="s">
        <v>34</v>
      </c>
      <c r="C222" t="s">
        <v>25</v>
      </c>
      <c r="D222" t="s">
        <v>41</v>
      </c>
      <c r="E222" t="s">
        <v>13</v>
      </c>
      <c r="F222">
        <v>23</v>
      </c>
      <c r="G222">
        <v>5148</v>
      </c>
      <c r="H222">
        <v>5490</v>
      </c>
      <c r="I222">
        <v>8856</v>
      </c>
      <c r="J222">
        <v>9450</v>
      </c>
    </row>
    <row r="223" spans="1:10">
      <c r="A223" s="42">
        <v>40990</v>
      </c>
      <c r="B223" t="s">
        <v>22</v>
      </c>
      <c r="C223" t="s">
        <v>23</v>
      </c>
      <c r="D223" t="s">
        <v>35</v>
      </c>
      <c r="E223" t="s">
        <v>13</v>
      </c>
      <c r="F223">
        <v>20</v>
      </c>
      <c r="G223">
        <v>3546</v>
      </c>
      <c r="H223">
        <v>3780</v>
      </c>
      <c r="I223">
        <v>72072</v>
      </c>
      <c r="J223">
        <v>76860</v>
      </c>
    </row>
    <row r="224" spans="1:10">
      <c r="A224" s="42">
        <v>40990</v>
      </c>
      <c r="B224" t="s">
        <v>14</v>
      </c>
      <c r="C224" t="s">
        <v>11</v>
      </c>
      <c r="D224" t="s">
        <v>12</v>
      </c>
      <c r="E224" t="s">
        <v>13</v>
      </c>
      <c r="F224">
        <v>23</v>
      </c>
      <c r="G224">
        <v>3546</v>
      </c>
      <c r="H224">
        <v>3780</v>
      </c>
      <c r="I224">
        <v>36612</v>
      </c>
      <c r="J224">
        <v>38880</v>
      </c>
    </row>
    <row r="225" spans="1:10">
      <c r="A225" s="42">
        <v>40991</v>
      </c>
      <c r="B225" t="s">
        <v>34</v>
      </c>
      <c r="C225" t="s">
        <v>25</v>
      </c>
      <c r="D225" t="s">
        <v>33</v>
      </c>
      <c r="E225" t="s">
        <v>13</v>
      </c>
      <c r="F225">
        <v>22</v>
      </c>
      <c r="G225">
        <v>5148</v>
      </c>
      <c r="H225">
        <v>5490</v>
      </c>
      <c r="I225">
        <v>87516</v>
      </c>
      <c r="J225">
        <v>93060</v>
      </c>
    </row>
    <row r="226" spans="1:10">
      <c r="A226" s="42">
        <v>40991</v>
      </c>
      <c r="B226" t="s">
        <v>29</v>
      </c>
      <c r="C226" t="s">
        <v>30</v>
      </c>
      <c r="D226" t="s">
        <v>36</v>
      </c>
      <c r="E226" t="s">
        <v>13</v>
      </c>
      <c r="F226">
        <v>10</v>
      </c>
      <c r="G226">
        <v>3384</v>
      </c>
      <c r="H226">
        <v>3600</v>
      </c>
      <c r="I226">
        <v>52650</v>
      </c>
      <c r="J226">
        <v>56250</v>
      </c>
    </row>
    <row r="227" spans="1:10">
      <c r="A227" s="42">
        <v>40991</v>
      </c>
      <c r="B227" t="s">
        <v>20</v>
      </c>
      <c r="C227" t="s">
        <v>18</v>
      </c>
      <c r="D227" t="s">
        <v>42</v>
      </c>
      <c r="E227" t="s">
        <v>16</v>
      </c>
      <c r="F227">
        <v>5</v>
      </c>
      <c r="G227">
        <v>3042</v>
      </c>
      <c r="H227">
        <v>3240</v>
      </c>
      <c r="I227">
        <v>7506</v>
      </c>
      <c r="J227">
        <v>8100</v>
      </c>
    </row>
    <row r="228" spans="1:10">
      <c r="A228" s="42">
        <v>40991</v>
      </c>
      <c r="B228" t="s">
        <v>24</v>
      </c>
      <c r="C228" t="s">
        <v>25</v>
      </c>
      <c r="D228" t="s">
        <v>35</v>
      </c>
      <c r="E228" t="s">
        <v>13</v>
      </c>
      <c r="F228">
        <v>12</v>
      </c>
      <c r="G228">
        <v>3978</v>
      </c>
      <c r="H228">
        <v>4230</v>
      </c>
      <c r="I228">
        <v>30888</v>
      </c>
      <c r="J228">
        <v>32940</v>
      </c>
    </row>
    <row r="229" spans="1:10">
      <c r="A229" s="42">
        <v>40991</v>
      </c>
      <c r="B229" t="s">
        <v>29</v>
      </c>
      <c r="C229" t="s">
        <v>30</v>
      </c>
      <c r="D229" t="s">
        <v>28</v>
      </c>
      <c r="E229" t="s">
        <v>13</v>
      </c>
      <c r="F229">
        <v>19</v>
      </c>
      <c r="G229">
        <v>3978</v>
      </c>
      <c r="H229">
        <v>4230</v>
      </c>
      <c r="I229">
        <v>46656</v>
      </c>
      <c r="J229">
        <v>49680</v>
      </c>
    </row>
    <row r="230" spans="1:10">
      <c r="A230" s="42">
        <v>40991</v>
      </c>
      <c r="B230" t="s">
        <v>22</v>
      </c>
      <c r="C230" t="s">
        <v>23</v>
      </c>
      <c r="D230" t="s">
        <v>21</v>
      </c>
      <c r="E230" t="s">
        <v>13</v>
      </c>
      <c r="F230">
        <v>18</v>
      </c>
      <c r="G230">
        <v>3924</v>
      </c>
      <c r="H230">
        <v>4230</v>
      </c>
      <c r="I230">
        <v>43920</v>
      </c>
      <c r="J230">
        <v>46800</v>
      </c>
    </row>
    <row r="231" spans="1:10">
      <c r="A231" s="42">
        <v>40991</v>
      </c>
      <c r="B231" t="s">
        <v>34</v>
      </c>
      <c r="C231" t="s">
        <v>25</v>
      </c>
      <c r="D231" t="s">
        <v>33</v>
      </c>
      <c r="E231" t="s">
        <v>13</v>
      </c>
      <c r="F231">
        <v>1</v>
      </c>
      <c r="G231">
        <v>2952</v>
      </c>
      <c r="H231">
        <v>3150</v>
      </c>
      <c r="I231">
        <v>3978</v>
      </c>
      <c r="J231">
        <v>4230</v>
      </c>
    </row>
    <row r="232" spans="1:10">
      <c r="A232" s="42">
        <v>40991</v>
      </c>
      <c r="B232" t="s">
        <v>17</v>
      </c>
      <c r="C232" t="s">
        <v>18</v>
      </c>
      <c r="D232" t="s">
        <v>38</v>
      </c>
      <c r="E232" t="s">
        <v>13</v>
      </c>
      <c r="F232">
        <v>15</v>
      </c>
      <c r="G232">
        <v>3042</v>
      </c>
      <c r="H232">
        <v>3240</v>
      </c>
      <c r="I232">
        <v>35460</v>
      </c>
      <c r="J232">
        <v>37800</v>
      </c>
    </row>
    <row r="233" spans="1:10">
      <c r="A233" s="42">
        <v>40992</v>
      </c>
      <c r="B233" t="s">
        <v>31</v>
      </c>
      <c r="C233" t="s">
        <v>30</v>
      </c>
      <c r="D233" t="s">
        <v>41</v>
      </c>
      <c r="E233" t="s">
        <v>13</v>
      </c>
      <c r="F233">
        <v>4</v>
      </c>
      <c r="G233">
        <v>3978</v>
      </c>
      <c r="H233">
        <v>4230</v>
      </c>
      <c r="I233">
        <v>8856</v>
      </c>
      <c r="J233">
        <v>9450</v>
      </c>
    </row>
    <row r="234" spans="1:10">
      <c r="A234" s="42">
        <v>40993</v>
      </c>
      <c r="B234" t="s">
        <v>17</v>
      </c>
      <c r="C234" t="s">
        <v>18</v>
      </c>
      <c r="D234" t="s">
        <v>21</v>
      </c>
      <c r="E234" t="s">
        <v>13</v>
      </c>
      <c r="F234">
        <v>16</v>
      </c>
      <c r="G234">
        <v>2106</v>
      </c>
      <c r="H234">
        <v>2250</v>
      </c>
      <c r="I234">
        <v>26352</v>
      </c>
      <c r="J234">
        <v>28080</v>
      </c>
    </row>
    <row r="235" spans="1:10">
      <c r="A235" s="42">
        <v>40994</v>
      </c>
      <c r="B235" t="s">
        <v>14</v>
      </c>
      <c r="C235" t="s">
        <v>11</v>
      </c>
      <c r="D235" t="s">
        <v>43</v>
      </c>
      <c r="E235" t="s">
        <v>13</v>
      </c>
      <c r="F235">
        <v>10</v>
      </c>
      <c r="G235">
        <v>2034</v>
      </c>
      <c r="H235">
        <v>2160</v>
      </c>
      <c r="I235">
        <v>50760</v>
      </c>
      <c r="J235">
        <v>54000</v>
      </c>
    </row>
    <row r="236" spans="1:10">
      <c r="A236" s="42">
        <v>40994</v>
      </c>
      <c r="B236" t="s">
        <v>22</v>
      </c>
      <c r="C236" t="s">
        <v>23</v>
      </c>
      <c r="D236" t="s">
        <v>21</v>
      </c>
      <c r="E236" t="s">
        <v>13</v>
      </c>
      <c r="F236">
        <v>21</v>
      </c>
      <c r="G236">
        <v>4482</v>
      </c>
      <c r="H236">
        <v>4770</v>
      </c>
      <c r="I236">
        <v>32940</v>
      </c>
      <c r="J236">
        <v>35100</v>
      </c>
    </row>
    <row r="237" spans="1:10">
      <c r="A237" s="42">
        <v>40995</v>
      </c>
      <c r="B237" t="s">
        <v>14</v>
      </c>
      <c r="C237" t="s">
        <v>11</v>
      </c>
      <c r="D237" t="s">
        <v>40</v>
      </c>
      <c r="E237" t="s">
        <v>16</v>
      </c>
      <c r="F237">
        <v>7</v>
      </c>
      <c r="G237">
        <v>3726</v>
      </c>
      <c r="H237">
        <v>3960</v>
      </c>
      <c r="I237">
        <v>66708</v>
      </c>
      <c r="J237">
        <v>71910</v>
      </c>
    </row>
    <row r="238" spans="1:10">
      <c r="A238" s="42">
        <v>40996</v>
      </c>
      <c r="B238" t="s">
        <v>14</v>
      </c>
      <c r="C238" t="s">
        <v>11</v>
      </c>
      <c r="D238" t="s">
        <v>42</v>
      </c>
      <c r="E238" t="s">
        <v>16</v>
      </c>
      <c r="F238">
        <v>22</v>
      </c>
      <c r="G238">
        <v>2952</v>
      </c>
      <c r="H238">
        <v>3150</v>
      </c>
      <c r="I238">
        <v>165132</v>
      </c>
      <c r="J238">
        <v>178200</v>
      </c>
    </row>
    <row r="239" spans="1:10">
      <c r="A239" s="42">
        <v>40996</v>
      </c>
      <c r="B239" t="s">
        <v>10</v>
      </c>
      <c r="C239" t="s">
        <v>11</v>
      </c>
      <c r="D239" t="s">
        <v>40</v>
      </c>
      <c r="E239" t="s">
        <v>16</v>
      </c>
      <c r="F239">
        <v>15</v>
      </c>
      <c r="G239">
        <v>3384</v>
      </c>
      <c r="H239">
        <v>3600</v>
      </c>
      <c r="I239">
        <v>7848</v>
      </c>
      <c r="J239">
        <v>8460</v>
      </c>
    </row>
    <row r="240" spans="1:10">
      <c r="A240" s="42">
        <v>40997</v>
      </c>
      <c r="B240" t="s">
        <v>34</v>
      </c>
      <c r="C240" t="s">
        <v>25</v>
      </c>
      <c r="D240" t="s">
        <v>37</v>
      </c>
      <c r="E240" t="s">
        <v>13</v>
      </c>
      <c r="F240">
        <v>7</v>
      </c>
      <c r="G240">
        <v>3546</v>
      </c>
      <c r="H240">
        <v>3780</v>
      </c>
      <c r="I240">
        <v>26892</v>
      </c>
      <c r="J240">
        <v>28620</v>
      </c>
    </row>
    <row r="241" spans="1:10">
      <c r="A241" s="42">
        <v>40997</v>
      </c>
      <c r="B241" t="s">
        <v>29</v>
      </c>
      <c r="C241" t="s">
        <v>30</v>
      </c>
      <c r="D241" t="s">
        <v>33</v>
      </c>
      <c r="E241" t="s">
        <v>13</v>
      </c>
      <c r="F241">
        <v>17</v>
      </c>
      <c r="G241">
        <v>5148</v>
      </c>
      <c r="H241">
        <v>5490</v>
      </c>
      <c r="I241">
        <v>3978</v>
      </c>
      <c r="J241">
        <v>4230</v>
      </c>
    </row>
    <row r="242" spans="1:10">
      <c r="A242" s="42">
        <v>40997</v>
      </c>
      <c r="B242" t="s">
        <v>24</v>
      </c>
      <c r="C242" t="s">
        <v>25</v>
      </c>
      <c r="D242" t="s">
        <v>39</v>
      </c>
      <c r="E242" t="s">
        <v>13</v>
      </c>
      <c r="F242">
        <v>20</v>
      </c>
      <c r="G242">
        <v>2034</v>
      </c>
      <c r="H242">
        <v>2160</v>
      </c>
      <c r="I242">
        <v>52164</v>
      </c>
      <c r="J242">
        <v>55440</v>
      </c>
    </row>
    <row r="243" spans="1:10">
      <c r="A243" s="42">
        <v>40997</v>
      </c>
      <c r="B243" t="s">
        <v>17</v>
      </c>
      <c r="C243" t="s">
        <v>18</v>
      </c>
      <c r="D243" t="s">
        <v>43</v>
      </c>
      <c r="E243" t="s">
        <v>13</v>
      </c>
      <c r="F243">
        <v>5</v>
      </c>
      <c r="G243">
        <v>2196</v>
      </c>
      <c r="H243">
        <v>2340</v>
      </c>
      <c r="I243">
        <v>47376</v>
      </c>
      <c r="J243">
        <v>50400</v>
      </c>
    </row>
    <row r="244" spans="1:10">
      <c r="A244" s="42">
        <v>40998</v>
      </c>
      <c r="B244" t="s">
        <v>24</v>
      </c>
      <c r="C244" t="s">
        <v>25</v>
      </c>
      <c r="D244" t="s">
        <v>26</v>
      </c>
      <c r="E244" t="s">
        <v>13</v>
      </c>
      <c r="F244">
        <v>14</v>
      </c>
      <c r="G244">
        <v>3546</v>
      </c>
      <c r="H244">
        <v>3780</v>
      </c>
      <c r="I244">
        <v>3042</v>
      </c>
      <c r="J244">
        <v>3240</v>
      </c>
    </row>
    <row r="245" spans="1:10">
      <c r="A245" s="42">
        <v>40998</v>
      </c>
      <c r="B245" t="s">
        <v>10</v>
      </c>
      <c r="C245" t="s">
        <v>11</v>
      </c>
      <c r="D245" t="s">
        <v>36</v>
      </c>
      <c r="E245" t="s">
        <v>13</v>
      </c>
      <c r="F245">
        <v>6</v>
      </c>
      <c r="G245">
        <v>3546</v>
      </c>
      <c r="H245">
        <v>3780</v>
      </c>
      <c r="I245">
        <v>8424</v>
      </c>
      <c r="J245">
        <v>9000</v>
      </c>
    </row>
    <row r="246" spans="1:10">
      <c r="A246" s="42">
        <v>40998</v>
      </c>
      <c r="B246" t="s">
        <v>34</v>
      </c>
      <c r="C246" t="s">
        <v>25</v>
      </c>
      <c r="D246" t="s">
        <v>42</v>
      </c>
      <c r="E246" t="s">
        <v>16</v>
      </c>
      <c r="F246">
        <v>22</v>
      </c>
      <c r="G246">
        <v>7506</v>
      </c>
      <c r="H246">
        <v>8100</v>
      </c>
      <c r="I246">
        <v>7506</v>
      </c>
      <c r="J246">
        <v>8100</v>
      </c>
    </row>
    <row r="247" spans="1:10">
      <c r="A247" s="42">
        <v>40998</v>
      </c>
      <c r="B247" t="s">
        <v>31</v>
      </c>
      <c r="C247" t="s">
        <v>30</v>
      </c>
      <c r="D247" t="s">
        <v>28</v>
      </c>
      <c r="E247" t="s">
        <v>13</v>
      </c>
      <c r="F247">
        <v>6</v>
      </c>
      <c r="G247">
        <v>3924</v>
      </c>
      <c r="H247">
        <v>4230</v>
      </c>
      <c r="I247">
        <v>87480</v>
      </c>
      <c r="J247">
        <v>93150</v>
      </c>
    </row>
    <row r="248" spans="1:10">
      <c r="A248" s="42">
        <v>40998</v>
      </c>
      <c r="B248" t="s">
        <v>20</v>
      </c>
      <c r="C248" t="s">
        <v>18</v>
      </c>
      <c r="D248" t="s">
        <v>39</v>
      </c>
      <c r="E248" t="s">
        <v>13</v>
      </c>
      <c r="F248">
        <v>6</v>
      </c>
      <c r="G248">
        <v>4482</v>
      </c>
      <c r="H248">
        <v>4770</v>
      </c>
      <c r="I248">
        <v>3726</v>
      </c>
      <c r="J248">
        <v>3960</v>
      </c>
    </row>
    <row r="249" spans="1:10">
      <c r="A249" s="42">
        <v>40999</v>
      </c>
      <c r="B249" t="s">
        <v>29</v>
      </c>
      <c r="C249" t="s">
        <v>30</v>
      </c>
      <c r="D249" t="s">
        <v>39</v>
      </c>
      <c r="E249" t="s">
        <v>13</v>
      </c>
      <c r="F249">
        <v>2</v>
      </c>
      <c r="G249">
        <v>3546</v>
      </c>
      <c r="H249">
        <v>3780</v>
      </c>
      <c r="I249">
        <v>29808</v>
      </c>
      <c r="J249">
        <v>31680</v>
      </c>
    </row>
    <row r="250" spans="1:10">
      <c r="A250" s="42">
        <v>40999</v>
      </c>
      <c r="B250" t="s">
        <v>27</v>
      </c>
      <c r="C250" t="s">
        <v>23</v>
      </c>
      <c r="D250" t="s">
        <v>38</v>
      </c>
      <c r="E250" t="s">
        <v>13</v>
      </c>
      <c r="F250">
        <v>24</v>
      </c>
      <c r="G250">
        <v>3726</v>
      </c>
      <c r="H250">
        <v>3960</v>
      </c>
      <c r="I250">
        <v>85104</v>
      </c>
      <c r="J250">
        <v>90720</v>
      </c>
    </row>
    <row r="251" spans="1:10">
      <c r="A251" s="42">
        <v>40999</v>
      </c>
      <c r="B251" t="s">
        <v>24</v>
      </c>
      <c r="C251" t="s">
        <v>25</v>
      </c>
      <c r="D251" t="s">
        <v>43</v>
      </c>
      <c r="E251" t="s">
        <v>13</v>
      </c>
      <c r="F251">
        <v>11</v>
      </c>
      <c r="G251">
        <v>2106</v>
      </c>
      <c r="H251">
        <v>2250</v>
      </c>
      <c r="I251">
        <v>74448</v>
      </c>
      <c r="J251">
        <v>79200</v>
      </c>
    </row>
    <row r="252" spans="1:10">
      <c r="A252" s="42">
        <v>40999</v>
      </c>
      <c r="B252" t="s">
        <v>14</v>
      </c>
      <c r="C252" t="s">
        <v>11</v>
      </c>
      <c r="D252" t="s">
        <v>42</v>
      </c>
      <c r="E252" t="s">
        <v>16</v>
      </c>
      <c r="F252">
        <v>10</v>
      </c>
      <c r="G252">
        <v>3546</v>
      </c>
      <c r="H252">
        <v>3780</v>
      </c>
      <c r="I252">
        <v>127602</v>
      </c>
      <c r="J252">
        <v>137700</v>
      </c>
    </row>
    <row r="253" spans="1:10">
      <c r="A253" s="42">
        <v>40999</v>
      </c>
      <c r="B253" t="s">
        <v>27</v>
      </c>
      <c r="C253" t="s">
        <v>23</v>
      </c>
      <c r="D253" t="s">
        <v>12</v>
      </c>
      <c r="E253" t="s">
        <v>13</v>
      </c>
      <c r="F253">
        <v>7</v>
      </c>
      <c r="G253">
        <v>3384</v>
      </c>
      <c r="H253">
        <v>3600</v>
      </c>
      <c r="I253">
        <v>4068</v>
      </c>
      <c r="J253">
        <v>4320</v>
      </c>
    </row>
    <row r="254" spans="1:10">
      <c r="A254" s="42">
        <v>41000</v>
      </c>
      <c r="B254" t="s">
        <v>10</v>
      </c>
      <c r="C254" t="s">
        <v>11</v>
      </c>
      <c r="D254" t="s">
        <v>28</v>
      </c>
      <c r="E254" t="s">
        <v>13</v>
      </c>
      <c r="F254">
        <v>22</v>
      </c>
      <c r="G254">
        <v>2106</v>
      </c>
      <c r="H254">
        <v>2250</v>
      </c>
      <c r="I254">
        <v>69984</v>
      </c>
      <c r="J254">
        <v>74520</v>
      </c>
    </row>
    <row r="255" spans="1:10">
      <c r="A255" s="42">
        <v>41000</v>
      </c>
      <c r="B255" t="s">
        <v>10</v>
      </c>
      <c r="C255" t="s">
        <v>11</v>
      </c>
      <c r="D255" t="s">
        <v>32</v>
      </c>
      <c r="E255" t="s">
        <v>13</v>
      </c>
      <c r="F255">
        <v>7</v>
      </c>
      <c r="G255">
        <v>3924</v>
      </c>
      <c r="H255">
        <v>4230</v>
      </c>
      <c r="I255">
        <v>70920</v>
      </c>
      <c r="J255">
        <v>75600</v>
      </c>
    </row>
    <row r="256" spans="1:10">
      <c r="A256" s="42">
        <v>41000</v>
      </c>
      <c r="B256" t="s">
        <v>24</v>
      </c>
      <c r="C256" t="s">
        <v>25</v>
      </c>
      <c r="D256" t="s">
        <v>15</v>
      </c>
      <c r="E256" t="s">
        <v>16</v>
      </c>
      <c r="F256">
        <v>18</v>
      </c>
      <c r="G256">
        <v>3582</v>
      </c>
      <c r="H256">
        <v>3870</v>
      </c>
      <c r="I256">
        <v>46566</v>
      </c>
      <c r="J256">
        <v>50310</v>
      </c>
    </row>
    <row r="257" spans="1:10">
      <c r="A257" s="42">
        <v>41001</v>
      </c>
      <c r="B257" t="s">
        <v>31</v>
      </c>
      <c r="C257" t="s">
        <v>30</v>
      </c>
      <c r="D257" t="s">
        <v>33</v>
      </c>
      <c r="E257" t="s">
        <v>13</v>
      </c>
      <c r="F257">
        <v>12</v>
      </c>
      <c r="G257">
        <v>3582</v>
      </c>
      <c r="H257">
        <v>3870</v>
      </c>
      <c r="I257">
        <v>11934</v>
      </c>
      <c r="J257">
        <v>12690</v>
      </c>
    </row>
    <row r="258" spans="1:10">
      <c r="A258" s="42">
        <v>41001</v>
      </c>
      <c r="B258" t="s">
        <v>14</v>
      </c>
      <c r="C258" t="s">
        <v>11</v>
      </c>
      <c r="D258" t="s">
        <v>37</v>
      </c>
      <c r="E258" t="s">
        <v>13</v>
      </c>
      <c r="F258">
        <v>19</v>
      </c>
      <c r="G258">
        <v>3726</v>
      </c>
      <c r="H258">
        <v>3960</v>
      </c>
      <c r="I258">
        <v>35856</v>
      </c>
      <c r="J258">
        <v>38160</v>
      </c>
    </row>
    <row r="259" spans="1:10">
      <c r="A259" s="42">
        <v>41001</v>
      </c>
      <c r="B259" t="s">
        <v>29</v>
      </c>
      <c r="C259" t="s">
        <v>30</v>
      </c>
      <c r="D259" t="s">
        <v>40</v>
      </c>
      <c r="E259" t="s">
        <v>16</v>
      </c>
      <c r="F259">
        <v>23</v>
      </c>
      <c r="G259">
        <v>3582</v>
      </c>
      <c r="H259">
        <v>3870</v>
      </c>
      <c r="I259">
        <v>62784</v>
      </c>
      <c r="J259">
        <v>67680</v>
      </c>
    </row>
    <row r="260" spans="1:10">
      <c r="A260" s="42">
        <v>41001</v>
      </c>
      <c r="B260" t="s">
        <v>31</v>
      </c>
      <c r="C260" t="s">
        <v>30</v>
      </c>
      <c r="D260" t="s">
        <v>28</v>
      </c>
      <c r="E260" t="s">
        <v>13</v>
      </c>
      <c r="F260">
        <v>3</v>
      </c>
      <c r="G260">
        <v>2952</v>
      </c>
      <c r="H260">
        <v>3150</v>
      </c>
      <c r="I260">
        <v>134136</v>
      </c>
      <c r="J260">
        <v>142830</v>
      </c>
    </row>
    <row r="261" spans="1:10">
      <c r="A261" s="42">
        <v>41002</v>
      </c>
      <c r="B261" t="s">
        <v>17</v>
      </c>
      <c r="C261" t="s">
        <v>18</v>
      </c>
      <c r="D261" t="s">
        <v>40</v>
      </c>
      <c r="E261" t="s">
        <v>16</v>
      </c>
      <c r="F261">
        <v>24</v>
      </c>
      <c r="G261">
        <v>3978</v>
      </c>
      <c r="H261">
        <v>4230</v>
      </c>
      <c r="I261">
        <v>15696</v>
      </c>
      <c r="J261">
        <v>16920</v>
      </c>
    </row>
    <row r="262" spans="1:10">
      <c r="A262" s="42">
        <v>41002</v>
      </c>
      <c r="B262" t="s">
        <v>29</v>
      </c>
      <c r="C262" t="s">
        <v>30</v>
      </c>
      <c r="D262" t="s">
        <v>42</v>
      </c>
      <c r="E262" t="s">
        <v>16</v>
      </c>
      <c r="F262">
        <v>25</v>
      </c>
      <c r="G262">
        <v>2034</v>
      </c>
      <c r="H262">
        <v>2160</v>
      </c>
      <c r="I262">
        <v>45036</v>
      </c>
      <c r="J262">
        <v>48600</v>
      </c>
    </row>
    <row r="263" spans="1:10">
      <c r="A263" s="42">
        <v>41003</v>
      </c>
      <c r="B263" t="s">
        <v>34</v>
      </c>
      <c r="C263" t="s">
        <v>25</v>
      </c>
      <c r="D263" t="s">
        <v>36</v>
      </c>
      <c r="E263" t="s">
        <v>13</v>
      </c>
      <c r="F263">
        <v>5</v>
      </c>
      <c r="G263">
        <v>3924</v>
      </c>
      <c r="H263">
        <v>4230</v>
      </c>
      <c r="I263">
        <v>10530</v>
      </c>
      <c r="J263">
        <v>11250</v>
      </c>
    </row>
    <row r="264" spans="1:10">
      <c r="A264" s="42">
        <v>41004</v>
      </c>
      <c r="B264" t="s">
        <v>27</v>
      </c>
      <c r="C264" t="s">
        <v>23</v>
      </c>
      <c r="D264" t="s">
        <v>35</v>
      </c>
      <c r="E264" t="s">
        <v>13</v>
      </c>
      <c r="F264">
        <v>2</v>
      </c>
      <c r="G264">
        <v>5832</v>
      </c>
      <c r="H264">
        <v>6210</v>
      </c>
      <c r="I264">
        <v>102960</v>
      </c>
      <c r="J264">
        <v>109800</v>
      </c>
    </row>
    <row r="265" spans="1:10">
      <c r="A265" s="42">
        <v>41004</v>
      </c>
      <c r="B265" t="s">
        <v>17</v>
      </c>
      <c r="C265" t="s">
        <v>18</v>
      </c>
      <c r="D265" t="s">
        <v>38</v>
      </c>
      <c r="E265" t="s">
        <v>13</v>
      </c>
      <c r="F265">
        <v>14</v>
      </c>
      <c r="G265">
        <v>3546</v>
      </c>
      <c r="H265">
        <v>3780</v>
      </c>
      <c r="I265">
        <v>24822</v>
      </c>
      <c r="J265">
        <v>26460</v>
      </c>
    </row>
    <row r="266" spans="1:10">
      <c r="A266" s="42">
        <v>41004</v>
      </c>
      <c r="B266" t="s">
        <v>31</v>
      </c>
      <c r="C266" t="s">
        <v>30</v>
      </c>
      <c r="D266" t="s">
        <v>28</v>
      </c>
      <c r="E266" t="s">
        <v>13</v>
      </c>
      <c r="F266">
        <v>6</v>
      </c>
      <c r="G266">
        <v>2034</v>
      </c>
      <c r="H266">
        <v>2160</v>
      </c>
      <c r="I266">
        <v>5832</v>
      </c>
      <c r="J266">
        <v>6210</v>
      </c>
    </row>
    <row r="267" spans="1:10">
      <c r="A267" s="42">
        <v>41005</v>
      </c>
      <c r="B267" t="s">
        <v>31</v>
      </c>
      <c r="C267" t="s">
        <v>30</v>
      </c>
      <c r="D267" t="s">
        <v>21</v>
      </c>
      <c r="E267" t="s">
        <v>13</v>
      </c>
      <c r="F267">
        <v>13</v>
      </c>
      <c r="G267">
        <v>2034</v>
      </c>
      <c r="H267">
        <v>2160</v>
      </c>
      <c r="I267">
        <v>13176</v>
      </c>
      <c r="J267">
        <v>14040</v>
      </c>
    </row>
    <row r="268" spans="1:10">
      <c r="A268" s="42">
        <v>41006</v>
      </c>
      <c r="B268" t="s">
        <v>27</v>
      </c>
      <c r="C268" t="s">
        <v>23</v>
      </c>
      <c r="D268" t="s">
        <v>28</v>
      </c>
      <c r="E268" t="s">
        <v>13</v>
      </c>
      <c r="F268">
        <v>4</v>
      </c>
      <c r="G268">
        <v>3042</v>
      </c>
      <c r="H268">
        <v>3240</v>
      </c>
      <c r="I268">
        <v>64152</v>
      </c>
      <c r="J268">
        <v>68310</v>
      </c>
    </row>
    <row r="269" spans="1:10">
      <c r="A269" s="42">
        <v>41006</v>
      </c>
      <c r="B269" t="s">
        <v>34</v>
      </c>
      <c r="C269" t="s">
        <v>25</v>
      </c>
      <c r="D269" t="s">
        <v>42</v>
      </c>
      <c r="E269" t="s">
        <v>16</v>
      </c>
      <c r="F269">
        <v>21</v>
      </c>
      <c r="G269">
        <v>3042</v>
      </c>
      <c r="H269">
        <v>3240</v>
      </c>
      <c r="I269">
        <v>120096</v>
      </c>
      <c r="J269">
        <v>129600</v>
      </c>
    </row>
    <row r="270" spans="1:10">
      <c r="A270" s="42">
        <v>41006</v>
      </c>
      <c r="B270" t="s">
        <v>14</v>
      </c>
      <c r="C270" t="s">
        <v>11</v>
      </c>
      <c r="D270" t="s">
        <v>21</v>
      </c>
      <c r="E270" t="s">
        <v>13</v>
      </c>
      <c r="F270">
        <v>16</v>
      </c>
      <c r="G270">
        <v>3726</v>
      </c>
      <c r="H270">
        <v>3960</v>
      </c>
      <c r="I270">
        <v>48312</v>
      </c>
      <c r="J270">
        <v>51480</v>
      </c>
    </row>
    <row r="271" spans="1:10">
      <c r="A271" s="42">
        <v>41006</v>
      </c>
      <c r="B271" t="s">
        <v>14</v>
      </c>
      <c r="C271" t="s">
        <v>11</v>
      </c>
      <c r="D271" t="s">
        <v>21</v>
      </c>
      <c r="E271" t="s">
        <v>13</v>
      </c>
      <c r="F271">
        <v>10</v>
      </c>
      <c r="G271">
        <v>2196</v>
      </c>
      <c r="H271">
        <v>2340</v>
      </c>
      <c r="I271">
        <v>4392</v>
      </c>
      <c r="J271">
        <v>4680</v>
      </c>
    </row>
    <row r="272" spans="1:10">
      <c r="A272" s="42">
        <v>41007</v>
      </c>
      <c r="B272" t="s">
        <v>10</v>
      </c>
      <c r="C272" t="s">
        <v>11</v>
      </c>
      <c r="D272" t="s">
        <v>39</v>
      </c>
      <c r="E272" t="s">
        <v>13</v>
      </c>
      <c r="F272">
        <v>3</v>
      </c>
      <c r="G272">
        <v>4482</v>
      </c>
      <c r="H272">
        <v>4770</v>
      </c>
      <c r="I272">
        <v>78246</v>
      </c>
      <c r="J272">
        <v>83160</v>
      </c>
    </row>
    <row r="273" spans="1:10">
      <c r="A273" s="42">
        <v>41007</v>
      </c>
      <c r="B273" t="s">
        <v>10</v>
      </c>
      <c r="C273" t="s">
        <v>11</v>
      </c>
      <c r="D273" t="s">
        <v>32</v>
      </c>
      <c r="E273" t="s">
        <v>13</v>
      </c>
      <c r="F273">
        <v>1</v>
      </c>
      <c r="G273">
        <v>5148</v>
      </c>
      <c r="H273">
        <v>5490</v>
      </c>
      <c r="I273">
        <v>21276</v>
      </c>
      <c r="J273">
        <v>22680</v>
      </c>
    </row>
    <row r="274" spans="1:10">
      <c r="A274" s="42">
        <v>41007</v>
      </c>
      <c r="B274" t="s">
        <v>22</v>
      </c>
      <c r="C274" t="s">
        <v>23</v>
      </c>
      <c r="D274" t="s">
        <v>12</v>
      </c>
      <c r="E274" t="s">
        <v>13</v>
      </c>
      <c r="F274">
        <v>13</v>
      </c>
      <c r="G274">
        <v>3978</v>
      </c>
      <c r="H274">
        <v>4230</v>
      </c>
      <c r="I274">
        <v>26442</v>
      </c>
      <c r="J274">
        <v>28080</v>
      </c>
    </row>
    <row r="275" spans="1:10">
      <c r="A275" s="42">
        <v>41007</v>
      </c>
      <c r="B275" t="s">
        <v>22</v>
      </c>
      <c r="C275" t="s">
        <v>23</v>
      </c>
      <c r="D275" t="s">
        <v>35</v>
      </c>
      <c r="E275" t="s">
        <v>13</v>
      </c>
      <c r="F275">
        <v>15</v>
      </c>
      <c r="G275">
        <v>2106</v>
      </c>
      <c r="H275">
        <v>2250</v>
      </c>
      <c r="I275">
        <v>77220</v>
      </c>
      <c r="J275">
        <v>82350</v>
      </c>
    </row>
    <row r="276" spans="1:10">
      <c r="A276" s="42">
        <v>41007</v>
      </c>
      <c r="B276" t="s">
        <v>24</v>
      </c>
      <c r="C276" t="s">
        <v>25</v>
      </c>
      <c r="D276" t="s">
        <v>19</v>
      </c>
      <c r="E276" t="s">
        <v>13</v>
      </c>
      <c r="F276">
        <v>5</v>
      </c>
      <c r="G276">
        <v>3978</v>
      </c>
      <c r="H276">
        <v>4230</v>
      </c>
      <c r="I276">
        <v>51714</v>
      </c>
      <c r="J276">
        <v>54990</v>
      </c>
    </row>
    <row r="277" spans="1:10">
      <c r="A277" s="42">
        <v>41007</v>
      </c>
      <c r="B277" t="s">
        <v>10</v>
      </c>
      <c r="C277" t="s">
        <v>11</v>
      </c>
      <c r="D277" t="s">
        <v>33</v>
      </c>
      <c r="E277" t="s">
        <v>13</v>
      </c>
      <c r="F277">
        <v>25</v>
      </c>
      <c r="G277">
        <v>2034</v>
      </c>
      <c r="H277">
        <v>2160</v>
      </c>
      <c r="I277">
        <v>75582</v>
      </c>
      <c r="J277">
        <v>80370</v>
      </c>
    </row>
    <row r="278" spans="1:10">
      <c r="A278" s="42">
        <v>41007</v>
      </c>
      <c r="B278" t="s">
        <v>20</v>
      </c>
      <c r="C278" t="s">
        <v>18</v>
      </c>
      <c r="D278" t="s">
        <v>40</v>
      </c>
      <c r="E278" t="s">
        <v>16</v>
      </c>
      <c r="F278">
        <v>8</v>
      </c>
      <c r="G278">
        <v>2034</v>
      </c>
      <c r="H278">
        <v>2160</v>
      </c>
      <c r="I278">
        <v>23544</v>
      </c>
      <c r="J278">
        <v>25380</v>
      </c>
    </row>
    <row r="279" spans="1:10">
      <c r="A279" s="42">
        <v>41008</v>
      </c>
      <c r="B279" t="s">
        <v>10</v>
      </c>
      <c r="C279" t="s">
        <v>11</v>
      </c>
      <c r="D279" t="s">
        <v>37</v>
      </c>
      <c r="E279" t="s">
        <v>13</v>
      </c>
      <c r="F279">
        <v>21</v>
      </c>
      <c r="G279">
        <v>3582</v>
      </c>
      <c r="H279">
        <v>3870</v>
      </c>
      <c r="I279">
        <v>71712</v>
      </c>
      <c r="J279">
        <v>76320</v>
      </c>
    </row>
    <row r="280" spans="1:10">
      <c r="A280" s="42">
        <v>41008</v>
      </c>
      <c r="B280" t="s">
        <v>14</v>
      </c>
      <c r="C280" t="s">
        <v>11</v>
      </c>
      <c r="D280" t="s">
        <v>39</v>
      </c>
      <c r="E280" t="s">
        <v>13</v>
      </c>
      <c r="F280">
        <v>16</v>
      </c>
      <c r="G280">
        <v>3978</v>
      </c>
      <c r="H280">
        <v>4230</v>
      </c>
      <c r="I280">
        <v>52164</v>
      </c>
      <c r="J280">
        <v>55440</v>
      </c>
    </row>
    <row r="281" spans="1:10">
      <c r="A281" s="42">
        <v>41008</v>
      </c>
      <c r="B281" t="s">
        <v>14</v>
      </c>
      <c r="C281" t="s">
        <v>11</v>
      </c>
      <c r="D281" t="s">
        <v>15</v>
      </c>
      <c r="E281" t="s">
        <v>16</v>
      </c>
      <c r="F281">
        <v>23</v>
      </c>
      <c r="G281">
        <v>2196</v>
      </c>
      <c r="H281">
        <v>2340</v>
      </c>
      <c r="I281">
        <v>71640</v>
      </c>
      <c r="J281">
        <v>77400</v>
      </c>
    </row>
    <row r="282" spans="1:10">
      <c r="A282" s="42">
        <v>41009</v>
      </c>
      <c r="B282" t="s">
        <v>14</v>
      </c>
      <c r="C282" t="s">
        <v>11</v>
      </c>
      <c r="D282" t="s">
        <v>37</v>
      </c>
      <c r="E282" t="s">
        <v>13</v>
      </c>
      <c r="F282">
        <v>22</v>
      </c>
      <c r="G282">
        <v>3978</v>
      </c>
      <c r="H282">
        <v>4230</v>
      </c>
      <c r="I282">
        <v>8964</v>
      </c>
      <c r="J282">
        <v>9540</v>
      </c>
    </row>
    <row r="283" spans="1:10">
      <c r="A283" s="42">
        <v>41009</v>
      </c>
      <c r="B283" t="s">
        <v>10</v>
      </c>
      <c r="C283" t="s">
        <v>11</v>
      </c>
      <c r="D283" t="s">
        <v>41</v>
      </c>
      <c r="E283" t="s">
        <v>13</v>
      </c>
      <c r="F283">
        <v>13</v>
      </c>
      <c r="G283">
        <v>3978</v>
      </c>
      <c r="H283">
        <v>4230</v>
      </c>
      <c r="I283">
        <v>5904</v>
      </c>
      <c r="J283">
        <v>6300</v>
      </c>
    </row>
    <row r="284" spans="1:10">
      <c r="A284" s="42">
        <v>41009</v>
      </c>
      <c r="B284" t="s">
        <v>31</v>
      </c>
      <c r="C284" t="s">
        <v>30</v>
      </c>
      <c r="D284" t="s">
        <v>42</v>
      </c>
      <c r="E284" t="s">
        <v>16</v>
      </c>
      <c r="F284">
        <v>27</v>
      </c>
      <c r="G284">
        <v>3042</v>
      </c>
      <c r="H284">
        <v>3240</v>
      </c>
      <c r="I284">
        <v>150120</v>
      </c>
      <c r="J284">
        <v>162000</v>
      </c>
    </row>
    <row r="285" spans="1:10">
      <c r="A285" s="42">
        <v>41009</v>
      </c>
      <c r="B285" t="s">
        <v>20</v>
      </c>
      <c r="C285" t="s">
        <v>18</v>
      </c>
      <c r="D285" t="s">
        <v>40</v>
      </c>
      <c r="E285" t="s">
        <v>16</v>
      </c>
      <c r="F285">
        <v>27</v>
      </c>
      <c r="G285">
        <v>3978</v>
      </c>
      <c r="H285">
        <v>4230</v>
      </c>
      <c r="I285">
        <v>51012</v>
      </c>
      <c r="J285">
        <v>54990</v>
      </c>
    </row>
    <row r="286" spans="1:10">
      <c r="A286" s="42">
        <v>41010</v>
      </c>
      <c r="B286" t="s">
        <v>22</v>
      </c>
      <c r="C286" t="s">
        <v>23</v>
      </c>
      <c r="D286" t="s">
        <v>26</v>
      </c>
      <c r="E286" t="s">
        <v>13</v>
      </c>
      <c r="F286">
        <v>27</v>
      </c>
      <c r="G286">
        <v>3978</v>
      </c>
      <c r="H286">
        <v>4230</v>
      </c>
      <c r="I286">
        <v>33462</v>
      </c>
      <c r="J286">
        <v>35640</v>
      </c>
    </row>
    <row r="287" spans="1:10">
      <c r="A287" s="42">
        <v>41010</v>
      </c>
      <c r="B287" t="s">
        <v>24</v>
      </c>
      <c r="C287" t="s">
        <v>25</v>
      </c>
      <c r="D287" t="s">
        <v>39</v>
      </c>
      <c r="E287" t="s">
        <v>13</v>
      </c>
      <c r="F287">
        <v>27</v>
      </c>
      <c r="G287">
        <v>5832</v>
      </c>
      <c r="H287">
        <v>6210</v>
      </c>
      <c r="I287">
        <v>33534</v>
      </c>
      <c r="J287">
        <v>35640</v>
      </c>
    </row>
    <row r="288" spans="1:10">
      <c r="A288" s="42">
        <v>41010</v>
      </c>
      <c r="B288" t="s">
        <v>10</v>
      </c>
      <c r="C288" t="s">
        <v>11</v>
      </c>
      <c r="D288" t="s">
        <v>41</v>
      </c>
      <c r="E288" t="s">
        <v>13</v>
      </c>
      <c r="F288">
        <v>27</v>
      </c>
      <c r="G288">
        <v>2196</v>
      </c>
      <c r="H288">
        <v>2340</v>
      </c>
      <c r="I288">
        <v>26568</v>
      </c>
      <c r="J288">
        <v>28350</v>
      </c>
    </row>
    <row r="289" spans="1:10">
      <c r="A289" s="42">
        <v>41011</v>
      </c>
      <c r="B289" t="s">
        <v>17</v>
      </c>
      <c r="C289" t="s">
        <v>18</v>
      </c>
      <c r="D289" t="s">
        <v>15</v>
      </c>
      <c r="E289" t="s">
        <v>16</v>
      </c>
      <c r="F289">
        <v>27</v>
      </c>
      <c r="G289">
        <v>3546</v>
      </c>
      <c r="H289">
        <v>3780</v>
      </c>
      <c r="I289">
        <v>21492</v>
      </c>
      <c r="J289">
        <v>23220</v>
      </c>
    </row>
    <row r="290" spans="1:10">
      <c r="A290" s="42">
        <v>41011</v>
      </c>
      <c r="B290" t="s">
        <v>34</v>
      </c>
      <c r="C290" t="s">
        <v>25</v>
      </c>
      <c r="D290" t="s">
        <v>12</v>
      </c>
      <c r="E290" t="s">
        <v>13</v>
      </c>
      <c r="F290">
        <v>12</v>
      </c>
      <c r="G290">
        <v>3582</v>
      </c>
      <c r="H290">
        <v>3870</v>
      </c>
      <c r="I290">
        <v>2034</v>
      </c>
      <c r="J290">
        <v>2160</v>
      </c>
    </row>
    <row r="291" spans="1:10">
      <c r="A291" s="42">
        <v>41012</v>
      </c>
      <c r="B291" t="s">
        <v>31</v>
      </c>
      <c r="C291" t="s">
        <v>30</v>
      </c>
      <c r="D291" t="s">
        <v>43</v>
      </c>
      <c r="E291" t="s">
        <v>13</v>
      </c>
      <c r="F291">
        <v>18</v>
      </c>
      <c r="G291">
        <v>3978</v>
      </c>
      <c r="H291">
        <v>4230</v>
      </c>
      <c r="I291">
        <v>43992</v>
      </c>
      <c r="J291">
        <v>46800</v>
      </c>
    </row>
    <row r="292" spans="1:10">
      <c r="A292" s="42">
        <v>41012</v>
      </c>
      <c r="B292" t="s">
        <v>34</v>
      </c>
      <c r="C292" t="s">
        <v>25</v>
      </c>
      <c r="D292" t="s">
        <v>40</v>
      </c>
      <c r="E292" t="s">
        <v>16</v>
      </c>
      <c r="F292">
        <v>8</v>
      </c>
      <c r="G292">
        <v>3978</v>
      </c>
      <c r="H292">
        <v>4230</v>
      </c>
      <c r="I292">
        <v>70632</v>
      </c>
      <c r="J292">
        <v>76140</v>
      </c>
    </row>
    <row r="293" spans="1:10">
      <c r="A293" s="42">
        <v>41012</v>
      </c>
      <c r="B293" t="s">
        <v>20</v>
      </c>
      <c r="C293" t="s">
        <v>18</v>
      </c>
      <c r="D293" t="s">
        <v>28</v>
      </c>
      <c r="E293" t="s">
        <v>13</v>
      </c>
      <c r="F293">
        <v>21</v>
      </c>
      <c r="G293">
        <v>2034</v>
      </c>
      <c r="H293">
        <v>2160</v>
      </c>
      <c r="I293">
        <v>128304</v>
      </c>
      <c r="J293">
        <v>136620</v>
      </c>
    </row>
    <row r="294" spans="1:10">
      <c r="A294" s="42">
        <v>41012</v>
      </c>
      <c r="B294" t="s">
        <v>24</v>
      </c>
      <c r="C294" t="s">
        <v>25</v>
      </c>
      <c r="D294" t="s">
        <v>38</v>
      </c>
      <c r="E294" t="s">
        <v>13</v>
      </c>
      <c r="F294">
        <v>25</v>
      </c>
      <c r="G294">
        <v>3042</v>
      </c>
      <c r="H294">
        <v>3240</v>
      </c>
      <c r="I294">
        <v>31914</v>
      </c>
      <c r="J294">
        <v>34020</v>
      </c>
    </row>
    <row r="295" spans="1:10">
      <c r="A295" s="42">
        <v>41013</v>
      </c>
      <c r="B295" t="s">
        <v>22</v>
      </c>
      <c r="C295" t="s">
        <v>23</v>
      </c>
      <c r="D295" t="s">
        <v>41</v>
      </c>
      <c r="E295" t="s">
        <v>13</v>
      </c>
      <c r="F295">
        <v>12</v>
      </c>
      <c r="G295">
        <v>5148</v>
      </c>
      <c r="H295">
        <v>5490</v>
      </c>
      <c r="I295">
        <v>14760</v>
      </c>
      <c r="J295">
        <v>15750</v>
      </c>
    </row>
    <row r="296" spans="1:10">
      <c r="A296" s="42">
        <v>41013</v>
      </c>
      <c r="B296" t="s">
        <v>29</v>
      </c>
      <c r="C296" t="s">
        <v>30</v>
      </c>
      <c r="D296" t="s">
        <v>39</v>
      </c>
      <c r="E296" t="s">
        <v>13</v>
      </c>
      <c r="F296">
        <v>9</v>
      </c>
      <c r="G296">
        <v>2106</v>
      </c>
      <c r="H296">
        <v>2250</v>
      </c>
      <c r="I296">
        <v>93150</v>
      </c>
      <c r="J296">
        <v>99000</v>
      </c>
    </row>
    <row r="297" spans="1:10">
      <c r="A297" s="42">
        <v>41013</v>
      </c>
      <c r="B297" t="s">
        <v>17</v>
      </c>
      <c r="C297" t="s">
        <v>18</v>
      </c>
      <c r="D297" t="s">
        <v>15</v>
      </c>
      <c r="E297" t="s">
        <v>16</v>
      </c>
      <c r="F297">
        <v>23</v>
      </c>
      <c r="G297">
        <v>4482</v>
      </c>
      <c r="H297">
        <v>4770</v>
      </c>
      <c r="I297">
        <v>82386</v>
      </c>
      <c r="J297">
        <v>89010</v>
      </c>
    </row>
    <row r="298" spans="1:10">
      <c r="A298" s="42">
        <v>41013</v>
      </c>
      <c r="B298" t="s">
        <v>24</v>
      </c>
      <c r="C298" t="s">
        <v>25</v>
      </c>
      <c r="D298" t="s">
        <v>21</v>
      </c>
      <c r="E298" t="s">
        <v>13</v>
      </c>
      <c r="F298">
        <v>23</v>
      </c>
      <c r="G298">
        <v>3546</v>
      </c>
      <c r="H298">
        <v>3780</v>
      </c>
      <c r="I298">
        <v>19764</v>
      </c>
      <c r="J298">
        <v>21060</v>
      </c>
    </row>
    <row r="299" spans="1:10">
      <c r="A299" s="42">
        <v>41014</v>
      </c>
      <c r="B299" t="s">
        <v>27</v>
      </c>
      <c r="C299" t="s">
        <v>23</v>
      </c>
      <c r="D299" t="s">
        <v>12</v>
      </c>
      <c r="E299" t="s">
        <v>13</v>
      </c>
      <c r="F299">
        <v>20</v>
      </c>
      <c r="G299">
        <v>4482</v>
      </c>
      <c r="H299">
        <v>4770</v>
      </c>
      <c r="I299">
        <v>36612</v>
      </c>
      <c r="J299">
        <v>38880</v>
      </c>
    </row>
    <row r="300" spans="1:10">
      <c r="A300" s="42">
        <v>41014</v>
      </c>
      <c r="B300" t="s">
        <v>29</v>
      </c>
      <c r="C300" t="s">
        <v>30</v>
      </c>
      <c r="D300" t="s">
        <v>42</v>
      </c>
      <c r="E300" t="s">
        <v>16</v>
      </c>
      <c r="F300">
        <v>25</v>
      </c>
      <c r="G300">
        <v>4482</v>
      </c>
      <c r="H300">
        <v>4770</v>
      </c>
      <c r="I300">
        <v>112590</v>
      </c>
      <c r="J300">
        <v>121500</v>
      </c>
    </row>
    <row r="301" spans="1:10">
      <c r="A301" s="42">
        <v>41014</v>
      </c>
      <c r="B301" t="s">
        <v>34</v>
      </c>
      <c r="C301" t="s">
        <v>25</v>
      </c>
      <c r="D301" t="s">
        <v>32</v>
      </c>
      <c r="E301" t="s">
        <v>13</v>
      </c>
      <c r="F301">
        <v>4</v>
      </c>
      <c r="G301">
        <v>2034</v>
      </c>
      <c r="H301">
        <v>2160</v>
      </c>
      <c r="I301">
        <v>28368</v>
      </c>
      <c r="J301">
        <v>30240</v>
      </c>
    </row>
    <row r="302" spans="1:10">
      <c r="A302" s="42">
        <v>41014</v>
      </c>
      <c r="B302" t="s">
        <v>20</v>
      </c>
      <c r="C302" t="s">
        <v>18</v>
      </c>
      <c r="D302" t="s">
        <v>36</v>
      </c>
      <c r="E302" t="s">
        <v>13</v>
      </c>
      <c r="F302">
        <v>24</v>
      </c>
      <c r="G302">
        <v>3978</v>
      </c>
      <c r="H302">
        <v>4230</v>
      </c>
      <c r="I302">
        <v>21060</v>
      </c>
      <c r="J302">
        <v>22500</v>
      </c>
    </row>
    <row r="303" spans="1:10">
      <c r="A303" s="42">
        <v>41014</v>
      </c>
      <c r="B303" t="s">
        <v>22</v>
      </c>
      <c r="C303" t="s">
        <v>23</v>
      </c>
      <c r="D303" t="s">
        <v>43</v>
      </c>
      <c r="E303" t="s">
        <v>13</v>
      </c>
      <c r="F303">
        <v>24</v>
      </c>
      <c r="G303">
        <v>5832</v>
      </c>
      <c r="H303">
        <v>6210</v>
      </c>
      <c r="I303">
        <v>16920</v>
      </c>
      <c r="J303">
        <v>18000</v>
      </c>
    </row>
    <row r="304" spans="1:10">
      <c r="A304" s="42">
        <v>41015</v>
      </c>
      <c r="B304" t="s">
        <v>22</v>
      </c>
      <c r="C304" t="s">
        <v>23</v>
      </c>
      <c r="D304" t="s">
        <v>39</v>
      </c>
      <c r="E304" t="s">
        <v>13</v>
      </c>
      <c r="F304">
        <v>16</v>
      </c>
      <c r="G304">
        <v>3978</v>
      </c>
      <c r="H304">
        <v>4230</v>
      </c>
      <c r="I304">
        <v>85698</v>
      </c>
      <c r="J304">
        <v>91080</v>
      </c>
    </row>
    <row r="305" spans="1:10">
      <c r="A305" s="42">
        <v>41015</v>
      </c>
      <c r="B305" t="s">
        <v>14</v>
      </c>
      <c r="C305" t="s">
        <v>11</v>
      </c>
      <c r="D305" t="s">
        <v>42</v>
      </c>
      <c r="E305" t="s">
        <v>16</v>
      </c>
      <c r="F305">
        <v>6</v>
      </c>
      <c r="G305">
        <v>3978</v>
      </c>
      <c r="H305">
        <v>4230</v>
      </c>
      <c r="I305">
        <v>52542</v>
      </c>
      <c r="J305">
        <v>56700</v>
      </c>
    </row>
    <row r="306" spans="1:10">
      <c r="A306" s="42">
        <v>41016</v>
      </c>
      <c r="B306" t="s">
        <v>24</v>
      </c>
      <c r="C306" t="s">
        <v>25</v>
      </c>
      <c r="D306" t="s">
        <v>15</v>
      </c>
      <c r="E306" t="s">
        <v>16</v>
      </c>
      <c r="F306">
        <v>4</v>
      </c>
      <c r="G306">
        <v>5148</v>
      </c>
      <c r="H306">
        <v>5490</v>
      </c>
      <c r="I306">
        <v>60894</v>
      </c>
      <c r="J306">
        <v>65790</v>
      </c>
    </row>
    <row r="307" spans="1:10">
      <c r="A307" s="42">
        <v>41016</v>
      </c>
      <c r="B307" t="s">
        <v>14</v>
      </c>
      <c r="C307" t="s">
        <v>11</v>
      </c>
      <c r="D307" t="s">
        <v>40</v>
      </c>
      <c r="E307" t="s">
        <v>16</v>
      </c>
      <c r="F307">
        <v>24</v>
      </c>
      <c r="G307">
        <v>5832</v>
      </c>
      <c r="H307">
        <v>6210</v>
      </c>
      <c r="I307">
        <v>15696</v>
      </c>
      <c r="J307">
        <v>16920</v>
      </c>
    </row>
    <row r="308" spans="1:10">
      <c r="A308" s="42">
        <v>41016</v>
      </c>
      <c r="B308" t="s">
        <v>17</v>
      </c>
      <c r="C308" t="s">
        <v>18</v>
      </c>
      <c r="D308" t="s">
        <v>33</v>
      </c>
      <c r="E308" t="s">
        <v>13</v>
      </c>
      <c r="F308">
        <v>21</v>
      </c>
      <c r="G308">
        <v>2034</v>
      </c>
      <c r="H308">
        <v>2160</v>
      </c>
      <c r="I308">
        <v>47736</v>
      </c>
      <c r="J308">
        <v>50760</v>
      </c>
    </row>
    <row r="309" spans="1:10">
      <c r="A309" s="42">
        <v>41016</v>
      </c>
      <c r="B309" t="s">
        <v>20</v>
      </c>
      <c r="C309" t="s">
        <v>18</v>
      </c>
      <c r="D309" t="s">
        <v>40</v>
      </c>
      <c r="E309" t="s">
        <v>16</v>
      </c>
      <c r="F309">
        <v>13</v>
      </c>
      <c r="G309">
        <v>5832</v>
      </c>
      <c r="H309">
        <v>6210</v>
      </c>
      <c r="I309">
        <v>7848</v>
      </c>
      <c r="J309">
        <v>8460</v>
      </c>
    </row>
    <row r="310" spans="1:10">
      <c r="A310" s="42">
        <v>41016</v>
      </c>
      <c r="B310" t="s">
        <v>22</v>
      </c>
      <c r="C310" t="s">
        <v>23</v>
      </c>
      <c r="D310" t="s">
        <v>36</v>
      </c>
      <c r="E310" t="s">
        <v>13</v>
      </c>
      <c r="F310">
        <v>2</v>
      </c>
      <c r="G310">
        <v>3546</v>
      </c>
      <c r="H310">
        <v>3780</v>
      </c>
      <c r="I310">
        <v>27378</v>
      </c>
      <c r="J310">
        <v>29250</v>
      </c>
    </row>
    <row r="311" spans="1:10">
      <c r="A311" s="42">
        <v>41017</v>
      </c>
      <c r="B311" t="s">
        <v>27</v>
      </c>
      <c r="C311" t="s">
        <v>23</v>
      </c>
      <c r="D311" t="s">
        <v>39</v>
      </c>
      <c r="E311" t="s">
        <v>13</v>
      </c>
      <c r="F311">
        <v>20</v>
      </c>
      <c r="G311">
        <v>3726</v>
      </c>
      <c r="H311">
        <v>3960</v>
      </c>
      <c r="I311">
        <v>3726</v>
      </c>
      <c r="J311">
        <v>3960</v>
      </c>
    </row>
    <row r="312" spans="1:10">
      <c r="A312" s="42">
        <v>41017</v>
      </c>
      <c r="B312" t="s">
        <v>14</v>
      </c>
      <c r="C312" t="s">
        <v>11</v>
      </c>
      <c r="D312" t="s">
        <v>28</v>
      </c>
      <c r="E312" t="s">
        <v>13</v>
      </c>
      <c r="F312">
        <v>21</v>
      </c>
      <c r="G312">
        <v>3978</v>
      </c>
      <c r="H312">
        <v>4230</v>
      </c>
      <c r="I312">
        <v>23328</v>
      </c>
      <c r="J312">
        <v>24840</v>
      </c>
    </row>
    <row r="313" spans="1:10">
      <c r="A313" s="42">
        <v>41017</v>
      </c>
      <c r="B313" t="s">
        <v>31</v>
      </c>
      <c r="C313" t="s">
        <v>30</v>
      </c>
      <c r="D313" t="s">
        <v>28</v>
      </c>
      <c r="E313" t="s">
        <v>13</v>
      </c>
      <c r="F313">
        <v>12</v>
      </c>
      <c r="G313">
        <v>3042</v>
      </c>
      <c r="H313">
        <v>3240</v>
      </c>
      <c r="I313">
        <v>46656</v>
      </c>
      <c r="J313">
        <v>49680</v>
      </c>
    </row>
    <row r="314" spans="1:10">
      <c r="A314" s="42">
        <v>41017</v>
      </c>
      <c r="B314" t="s">
        <v>10</v>
      </c>
      <c r="C314" t="s">
        <v>11</v>
      </c>
      <c r="D314" t="s">
        <v>40</v>
      </c>
      <c r="E314" t="s">
        <v>16</v>
      </c>
      <c r="F314">
        <v>23</v>
      </c>
      <c r="G314">
        <v>3546</v>
      </c>
      <c r="H314">
        <v>3780</v>
      </c>
      <c r="I314">
        <v>98100</v>
      </c>
      <c r="J314">
        <v>105750</v>
      </c>
    </row>
    <row r="315" spans="1:10">
      <c r="A315" s="42">
        <v>41017</v>
      </c>
      <c r="B315" t="s">
        <v>27</v>
      </c>
      <c r="C315" t="s">
        <v>23</v>
      </c>
      <c r="D315" t="s">
        <v>35</v>
      </c>
      <c r="E315" t="s">
        <v>13</v>
      </c>
      <c r="F315">
        <v>23</v>
      </c>
      <c r="G315">
        <v>4482</v>
      </c>
      <c r="H315">
        <v>4770</v>
      </c>
      <c r="I315">
        <v>10296</v>
      </c>
      <c r="J315">
        <v>10980</v>
      </c>
    </row>
    <row r="316" spans="1:10">
      <c r="A316" s="42">
        <v>41017</v>
      </c>
      <c r="B316" t="s">
        <v>27</v>
      </c>
      <c r="C316" t="s">
        <v>23</v>
      </c>
      <c r="D316" t="s">
        <v>21</v>
      </c>
      <c r="E316" t="s">
        <v>13</v>
      </c>
      <c r="F316">
        <v>24</v>
      </c>
      <c r="G316">
        <v>3924</v>
      </c>
      <c r="H316">
        <v>4230</v>
      </c>
      <c r="I316">
        <v>10980</v>
      </c>
      <c r="J316">
        <v>11700</v>
      </c>
    </row>
    <row r="317" spans="1:10">
      <c r="A317" s="42">
        <v>41017</v>
      </c>
      <c r="B317" t="s">
        <v>31</v>
      </c>
      <c r="C317" t="s">
        <v>30</v>
      </c>
      <c r="D317" t="s">
        <v>15</v>
      </c>
      <c r="E317" t="s">
        <v>16</v>
      </c>
      <c r="F317">
        <v>25</v>
      </c>
      <c r="G317">
        <v>2952</v>
      </c>
      <c r="H317">
        <v>3150</v>
      </c>
      <c r="I317">
        <v>60894</v>
      </c>
      <c r="J317">
        <v>65790</v>
      </c>
    </row>
    <row r="318" spans="1:10">
      <c r="A318" s="42">
        <v>41018</v>
      </c>
      <c r="B318" t="s">
        <v>17</v>
      </c>
      <c r="C318" t="s">
        <v>18</v>
      </c>
      <c r="D318" t="s">
        <v>42</v>
      </c>
      <c r="E318" t="s">
        <v>16</v>
      </c>
      <c r="F318">
        <v>17</v>
      </c>
      <c r="G318">
        <v>3726</v>
      </c>
      <c r="H318">
        <v>3960</v>
      </c>
      <c r="I318">
        <v>127602</v>
      </c>
      <c r="J318">
        <v>137700</v>
      </c>
    </row>
    <row r="319" spans="1:10">
      <c r="A319" s="42">
        <v>41018</v>
      </c>
      <c r="B319" t="s">
        <v>29</v>
      </c>
      <c r="C319" t="s">
        <v>30</v>
      </c>
      <c r="D319" t="s">
        <v>41</v>
      </c>
      <c r="E319" t="s">
        <v>13</v>
      </c>
      <c r="F319">
        <v>21</v>
      </c>
      <c r="G319">
        <v>3978</v>
      </c>
      <c r="H319">
        <v>4230</v>
      </c>
      <c r="I319">
        <v>8856</v>
      </c>
      <c r="J319">
        <v>9450</v>
      </c>
    </row>
    <row r="320" spans="1:10">
      <c r="A320" s="42">
        <v>41018</v>
      </c>
      <c r="B320" t="s">
        <v>10</v>
      </c>
      <c r="C320" t="s">
        <v>11</v>
      </c>
      <c r="D320" t="s">
        <v>15</v>
      </c>
      <c r="E320" t="s">
        <v>16</v>
      </c>
      <c r="F320">
        <v>9</v>
      </c>
      <c r="G320">
        <v>3726</v>
      </c>
      <c r="H320">
        <v>3960</v>
      </c>
      <c r="I320">
        <v>75222</v>
      </c>
      <c r="J320">
        <v>81270</v>
      </c>
    </row>
    <row r="321" spans="1:10">
      <c r="A321" s="42">
        <v>41018</v>
      </c>
      <c r="B321" t="s">
        <v>20</v>
      </c>
      <c r="C321" t="s">
        <v>18</v>
      </c>
      <c r="D321" t="s">
        <v>12</v>
      </c>
      <c r="E321" t="s">
        <v>13</v>
      </c>
      <c r="F321">
        <v>11</v>
      </c>
      <c r="G321">
        <v>4482</v>
      </c>
      <c r="H321">
        <v>4770</v>
      </c>
      <c r="I321">
        <v>28476</v>
      </c>
      <c r="J321">
        <v>30240</v>
      </c>
    </row>
    <row r="322" spans="1:10">
      <c r="A322" s="42">
        <v>41019</v>
      </c>
      <c r="B322" t="s">
        <v>31</v>
      </c>
      <c r="C322" t="s">
        <v>30</v>
      </c>
      <c r="D322" t="s">
        <v>19</v>
      </c>
      <c r="E322" t="s">
        <v>13</v>
      </c>
      <c r="F322">
        <v>4</v>
      </c>
      <c r="G322">
        <v>3582</v>
      </c>
      <c r="H322">
        <v>3870</v>
      </c>
      <c r="I322">
        <v>19890</v>
      </c>
      <c r="J322">
        <v>21150</v>
      </c>
    </row>
    <row r="323" spans="1:10">
      <c r="A323" s="42">
        <v>41019</v>
      </c>
      <c r="B323" t="s">
        <v>10</v>
      </c>
      <c r="C323" t="s">
        <v>11</v>
      </c>
      <c r="D323" t="s">
        <v>40</v>
      </c>
      <c r="E323" t="s">
        <v>16</v>
      </c>
      <c r="F323">
        <v>22</v>
      </c>
      <c r="G323">
        <v>4482</v>
      </c>
      <c r="H323">
        <v>4770</v>
      </c>
      <c r="I323">
        <v>62784</v>
      </c>
      <c r="J323">
        <v>67680</v>
      </c>
    </row>
    <row r="324" spans="1:10">
      <c r="A324" s="42">
        <v>41019</v>
      </c>
      <c r="B324" t="s">
        <v>29</v>
      </c>
      <c r="C324" t="s">
        <v>30</v>
      </c>
      <c r="D324" t="s">
        <v>39</v>
      </c>
      <c r="E324" t="s">
        <v>13</v>
      </c>
      <c r="F324">
        <v>15</v>
      </c>
      <c r="G324">
        <v>3924</v>
      </c>
      <c r="H324">
        <v>4230</v>
      </c>
      <c r="I324">
        <v>26082</v>
      </c>
      <c r="J324">
        <v>27720</v>
      </c>
    </row>
    <row r="325" spans="1:10">
      <c r="A325" s="42">
        <v>41019</v>
      </c>
      <c r="B325" t="s">
        <v>29</v>
      </c>
      <c r="C325" t="s">
        <v>30</v>
      </c>
      <c r="D325" t="s">
        <v>12</v>
      </c>
      <c r="E325" t="s">
        <v>13</v>
      </c>
      <c r="F325">
        <v>23</v>
      </c>
      <c r="G325">
        <v>7506</v>
      </c>
      <c r="H325">
        <v>8100</v>
      </c>
      <c r="I325">
        <v>12204</v>
      </c>
      <c r="J325">
        <v>12960</v>
      </c>
    </row>
    <row r="326" spans="1:10">
      <c r="A326" s="42">
        <v>41019</v>
      </c>
      <c r="B326" t="s">
        <v>20</v>
      </c>
      <c r="C326" t="s">
        <v>18</v>
      </c>
      <c r="D326" t="s">
        <v>42</v>
      </c>
      <c r="E326" t="s">
        <v>16</v>
      </c>
      <c r="F326">
        <v>9</v>
      </c>
      <c r="G326">
        <v>3546</v>
      </c>
      <c r="H326">
        <v>3780</v>
      </c>
      <c r="I326">
        <v>180144</v>
      </c>
      <c r="J326">
        <v>194400</v>
      </c>
    </row>
    <row r="327" spans="1:10">
      <c r="A327" s="42">
        <v>41019</v>
      </c>
      <c r="B327" t="s">
        <v>24</v>
      </c>
      <c r="C327" t="s">
        <v>25</v>
      </c>
      <c r="D327" t="s">
        <v>40</v>
      </c>
      <c r="E327" t="s">
        <v>16</v>
      </c>
      <c r="F327">
        <v>7</v>
      </c>
      <c r="G327">
        <v>3042</v>
      </c>
      <c r="H327">
        <v>3240</v>
      </c>
      <c r="I327">
        <v>15696</v>
      </c>
      <c r="J327">
        <v>16920</v>
      </c>
    </row>
    <row r="328" spans="1:10">
      <c r="A328" s="42">
        <v>41020</v>
      </c>
      <c r="B328" t="s">
        <v>20</v>
      </c>
      <c r="C328" t="s">
        <v>18</v>
      </c>
      <c r="D328" t="s">
        <v>32</v>
      </c>
      <c r="E328" t="s">
        <v>13</v>
      </c>
      <c r="F328">
        <v>25</v>
      </c>
      <c r="G328">
        <v>3042</v>
      </c>
      <c r="H328">
        <v>3240</v>
      </c>
      <c r="I328">
        <v>24822</v>
      </c>
      <c r="J328">
        <v>26460</v>
      </c>
    </row>
    <row r="329" spans="1:10">
      <c r="A329" s="42">
        <v>41020</v>
      </c>
      <c r="B329" t="s">
        <v>24</v>
      </c>
      <c r="C329" t="s">
        <v>25</v>
      </c>
      <c r="D329" t="s">
        <v>38</v>
      </c>
      <c r="E329" t="s">
        <v>13</v>
      </c>
      <c r="F329">
        <v>10</v>
      </c>
      <c r="G329">
        <v>3978</v>
      </c>
      <c r="H329">
        <v>4230</v>
      </c>
      <c r="I329">
        <v>39006</v>
      </c>
      <c r="J329">
        <v>41580</v>
      </c>
    </row>
    <row r="330" spans="1:10">
      <c r="A330" s="42">
        <v>41020</v>
      </c>
      <c r="B330" t="s">
        <v>27</v>
      </c>
      <c r="C330" t="s">
        <v>23</v>
      </c>
      <c r="D330" t="s">
        <v>12</v>
      </c>
      <c r="E330" t="s">
        <v>13</v>
      </c>
      <c r="F330">
        <v>8</v>
      </c>
      <c r="G330">
        <v>5148</v>
      </c>
      <c r="H330">
        <v>5490</v>
      </c>
      <c r="I330">
        <v>10170</v>
      </c>
      <c r="J330">
        <v>10800</v>
      </c>
    </row>
    <row r="331" spans="1:10">
      <c r="A331" s="42">
        <v>41020</v>
      </c>
      <c r="B331" t="s">
        <v>20</v>
      </c>
      <c r="C331" t="s">
        <v>18</v>
      </c>
      <c r="D331" t="s">
        <v>40</v>
      </c>
      <c r="E331" t="s">
        <v>16</v>
      </c>
      <c r="F331">
        <v>18</v>
      </c>
      <c r="G331">
        <v>3042</v>
      </c>
      <c r="H331">
        <v>3240</v>
      </c>
      <c r="I331">
        <v>62784</v>
      </c>
      <c r="J331">
        <v>67680</v>
      </c>
    </row>
    <row r="332" spans="1:10">
      <c r="A332" s="42">
        <v>41020</v>
      </c>
      <c r="B332" t="s">
        <v>34</v>
      </c>
      <c r="C332" t="s">
        <v>25</v>
      </c>
      <c r="D332" t="s">
        <v>15</v>
      </c>
      <c r="E332" t="s">
        <v>16</v>
      </c>
      <c r="F332">
        <v>8</v>
      </c>
      <c r="G332">
        <v>5148</v>
      </c>
      <c r="H332">
        <v>5490</v>
      </c>
      <c r="I332">
        <v>64476</v>
      </c>
      <c r="J332">
        <v>69660</v>
      </c>
    </row>
    <row r="333" spans="1:10">
      <c r="A333" s="42">
        <v>41020</v>
      </c>
      <c r="B333" t="s">
        <v>31</v>
      </c>
      <c r="C333" t="s">
        <v>30</v>
      </c>
      <c r="D333" t="s">
        <v>15</v>
      </c>
      <c r="E333" t="s">
        <v>16</v>
      </c>
      <c r="F333">
        <v>25</v>
      </c>
      <c r="G333">
        <v>7506</v>
      </c>
      <c r="H333">
        <v>8100</v>
      </c>
      <c r="I333">
        <v>28656</v>
      </c>
      <c r="J333">
        <v>30960</v>
      </c>
    </row>
    <row r="334" spans="1:10">
      <c r="A334" s="42">
        <v>41021</v>
      </c>
      <c r="B334" t="s">
        <v>10</v>
      </c>
      <c r="C334" t="s">
        <v>11</v>
      </c>
      <c r="D334" t="s">
        <v>43</v>
      </c>
      <c r="E334" t="s">
        <v>13</v>
      </c>
      <c r="F334">
        <v>7</v>
      </c>
      <c r="G334">
        <v>3042</v>
      </c>
      <c r="H334">
        <v>3240</v>
      </c>
      <c r="I334">
        <v>27072</v>
      </c>
      <c r="J334">
        <v>28800</v>
      </c>
    </row>
    <row r="335" spans="1:10">
      <c r="A335" s="42">
        <v>41021</v>
      </c>
      <c r="B335" t="s">
        <v>17</v>
      </c>
      <c r="C335" t="s">
        <v>18</v>
      </c>
      <c r="D335" t="s">
        <v>19</v>
      </c>
      <c r="E335" t="s">
        <v>13</v>
      </c>
      <c r="F335">
        <v>17</v>
      </c>
      <c r="G335">
        <v>3978</v>
      </c>
      <c r="H335">
        <v>4230</v>
      </c>
      <c r="I335">
        <v>35802</v>
      </c>
      <c r="J335">
        <v>38070</v>
      </c>
    </row>
    <row r="336" spans="1:10">
      <c r="A336" s="42">
        <v>41021</v>
      </c>
      <c r="B336" t="s">
        <v>27</v>
      </c>
      <c r="C336" t="s">
        <v>23</v>
      </c>
      <c r="D336" t="s">
        <v>28</v>
      </c>
      <c r="E336" t="s">
        <v>13</v>
      </c>
      <c r="F336">
        <v>3</v>
      </c>
      <c r="G336">
        <v>2952</v>
      </c>
      <c r="H336">
        <v>3150</v>
      </c>
      <c r="I336">
        <v>75816</v>
      </c>
      <c r="J336">
        <v>80730</v>
      </c>
    </row>
    <row r="337" spans="1:10">
      <c r="A337" s="42">
        <v>41021</v>
      </c>
      <c r="B337" t="s">
        <v>24</v>
      </c>
      <c r="C337" t="s">
        <v>25</v>
      </c>
      <c r="D337" t="s">
        <v>32</v>
      </c>
      <c r="E337" t="s">
        <v>13</v>
      </c>
      <c r="F337">
        <v>13</v>
      </c>
      <c r="G337">
        <v>2034</v>
      </c>
      <c r="H337">
        <v>2160</v>
      </c>
      <c r="I337">
        <v>63828</v>
      </c>
      <c r="J337">
        <v>68040</v>
      </c>
    </row>
    <row r="338" spans="1:10">
      <c r="A338" s="42">
        <v>41021</v>
      </c>
      <c r="B338" t="s">
        <v>24</v>
      </c>
      <c r="C338" t="s">
        <v>25</v>
      </c>
      <c r="D338" t="s">
        <v>42</v>
      </c>
      <c r="E338" t="s">
        <v>16</v>
      </c>
      <c r="F338">
        <v>17</v>
      </c>
      <c r="G338">
        <v>3582</v>
      </c>
      <c r="H338">
        <v>3870</v>
      </c>
      <c r="I338">
        <v>30024</v>
      </c>
      <c r="J338">
        <v>32400</v>
      </c>
    </row>
    <row r="339" spans="1:10">
      <c r="A339" s="42">
        <v>41021</v>
      </c>
      <c r="B339" t="s">
        <v>31</v>
      </c>
      <c r="C339" t="s">
        <v>30</v>
      </c>
      <c r="D339" t="s">
        <v>39</v>
      </c>
      <c r="E339" t="s">
        <v>13</v>
      </c>
      <c r="F339">
        <v>22</v>
      </c>
      <c r="G339">
        <v>3978</v>
      </c>
      <c r="H339">
        <v>4230</v>
      </c>
      <c r="I339">
        <v>26082</v>
      </c>
      <c r="J339">
        <v>27720</v>
      </c>
    </row>
    <row r="340" spans="1:10">
      <c r="A340" s="42">
        <v>41022</v>
      </c>
      <c r="B340" t="s">
        <v>17</v>
      </c>
      <c r="C340" t="s">
        <v>18</v>
      </c>
      <c r="D340" t="s">
        <v>26</v>
      </c>
      <c r="E340" t="s">
        <v>13</v>
      </c>
      <c r="F340">
        <v>23</v>
      </c>
      <c r="G340">
        <v>2196</v>
      </c>
      <c r="H340">
        <v>2340</v>
      </c>
      <c r="I340">
        <v>18252</v>
      </c>
      <c r="J340">
        <v>19440</v>
      </c>
    </row>
    <row r="341" spans="1:10">
      <c r="A341" s="42">
        <v>41023</v>
      </c>
      <c r="B341" t="s">
        <v>31</v>
      </c>
      <c r="C341" t="s">
        <v>30</v>
      </c>
      <c r="D341" t="s">
        <v>43</v>
      </c>
      <c r="E341" t="s">
        <v>13</v>
      </c>
      <c r="F341">
        <v>1</v>
      </c>
      <c r="G341">
        <v>2034</v>
      </c>
      <c r="H341">
        <v>2160</v>
      </c>
      <c r="I341">
        <v>50760</v>
      </c>
      <c r="J341">
        <v>54000</v>
      </c>
    </row>
    <row r="342" spans="1:10">
      <c r="A342" s="42">
        <v>41023</v>
      </c>
      <c r="B342" t="s">
        <v>22</v>
      </c>
      <c r="C342" t="s">
        <v>23</v>
      </c>
      <c r="D342" t="s">
        <v>36</v>
      </c>
      <c r="E342" t="s">
        <v>13</v>
      </c>
      <c r="F342">
        <v>25</v>
      </c>
      <c r="G342">
        <v>5148</v>
      </c>
      <c r="H342">
        <v>5490</v>
      </c>
      <c r="I342">
        <v>12636</v>
      </c>
      <c r="J342">
        <v>13500</v>
      </c>
    </row>
    <row r="343" spans="1:10">
      <c r="A343" s="42">
        <v>41023</v>
      </c>
      <c r="B343" t="s">
        <v>20</v>
      </c>
      <c r="C343" t="s">
        <v>18</v>
      </c>
      <c r="D343" t="s">
        <v>32</v>
      </c>
      <c r="E343" t="s">
        <v>13</v>
      </c>
      <c r="F343">
        <v>22</v>
      </c>
      <c r="G343">
        <v>3384</v>
      </c>
      <c r="H343">
        <v>3600</v>
      </c>
      <c r="I343">
        <v>70920</v>
      </c>
      <c r="J343">
        <v>75600</v>
      </c>
    </row>
    <row r="344" spans="1:10">
      <c r="A344" s="42">
        <v>41024</v>
      </c>
      <c r="B344" t="s">
        <v>29</v>
      </c>
      <c r="C344" t="s">
        <v>30</v>
      </c>
      <c r="D344" t="s">
        <v>26</v>
      </c>
      <c r="E344" t="s">
        <v>13</v>
      </c>
      <c r="F344">
        <v>2</v>
      </c>
      <c r="G344">
        <v>3978</v>
      </c>
      <c r="H344">
        <v>4230</v>
      </c>
      <c r="I344">
        <v>66924</v>
      </c>
      <c r="J344">
        <v>71280</v>
      </c>
    </row>
    <row r="345" spans="1:10">
      <c r="A345" s="42">
        <v>41024</v>
      </c>
      <c r="B345" t="s">
        <v>17</v>
      </c>
      <c r="C345" t="s">
        <v>18</v>
      </c>
      <c r="D345" t="s">
        <v>35</v>
      </c>
      <c r="E345" t="s">
        <v>13</v>
      </c>
      <c r="F345">
        <v>11</v>
      </c>
      <c r="G345">
        <v>3582</v>
      </c>
      <c r="H345">
        <v>3870</v>
      </c>
      <c r="I345">
        <v>30888</v>
      </c>
      <c r="J345">
        <v>32940</v>
      </c>
    </row>
    <row r="346" spans="1:10">
      <c r="A346" s="42">
        <v>41024</v>
      </c>
      <c r="B346" t="s">
        <v>24</v>
      </c>
      <c r="C346" t="s">
        <v>25</v>
      </c>
      <c r="D346" t="s">
        <v>12</v>
      </c>
      <c r="E346" t="s">
        <v>13</v>
      </c>
      <c r="F346">
        <v>11</v>
      </c>
      <c r="G346">
        <v>3546</v>
      </c>
      <c r="H346">
        <v>3780</v>
      </c>
      <c r="I346">
        <v>28476</v>
      </c>
      <c r="J346">
        <v>30240</v>
      </c>
    </row>
    <row r="347" spans="1:10">
      <c r="A347" s="42">
        <v>41024</v>
      </c>
      <c r="B347" t="s">
        <v>29</v>
      </c>
      <c r="C347" t="s">
        <v>30</v>
      </c>
      <c r="D347" t="s">
        <v>19</v>
      </c>
      <c r="E347" t="s">
        <v>13</v>
      </c>
      <c r="F347">
        <v>1</v>
      </c>
      <c r="G347">
        <v>7506</v>
      </c>
      <c r="H347">
        <v>8100</v>
      </c>
      <c r="I347">
        <v>59670</v>
      </c>
      <c r="J347">
        <v>63450</v>
      </c>
    </row>
    <row r="348" spans="1:10">
      <c r="A348" s="42">
        <v>41024</v>
      </c>
      <c r="B348" t="s">
        <v>27</v>
      </c>
      <c r="C348" t="s">
        <v>23</v>
      </c>
      <c r="D348" t="s">
        <v>42</v>
      </c>
      <c r="E348" t="s">
        <v>16</v>
      </c>
      <c r="F348">
        <v>14</v>
      </c>
      <c r="G348">
        <v>3978</v>
      </c>
      <c r="H348">
        <v>4230</v>
      </c>
      <c r="I348">
        <v>172638</v>
      </c>
      <c r="J348">
        <v>186300</v>
      </c>
    </row>
    <row r="349" spans="1:10">
      <c r="A349" s="42">
        <v>41025</v>
      </c>
      <c r="B349" t="s">
        <v>14</v>
      </c>
      <c r="C349" t="s">
        <v>11</v>
      </c>
      <c r="D349" t="s">
        <v>37</v>
      </c>
      <c r="E349" t="s">
        <v>13</v>
      </c>
      <c r="F349">
        <v>11</v>
      </c>
      <c r="G349">
        <v>2034</v>
      </c>
      <c r="H349">
        <v>2160</v>
      </c>
      <c r="I349">
        <v>31374</v>
      </c>
      <c r="J349">
        <v>33390</v>
      </c>
    </row>
    <row r="350" spans="1:10">
      <c r="A350" s="42">
        <v>41025</v>
      </c>
      <c r="B350" t="s">
        <v>22</v>
      </c>
      <c r="C350" t="s">
        <v>23</v>
      </c>
      <c r="D350" t="s">
        <v>37</v>
      </c>
      <c r="E350" t="s">
        <v>13</v>
      </c>
      <c r="F350">
        <v>8</v>
      </c>
      <c r="G350">
        <v>2952</v>
      </c>
      <c r="H350">
        <v>3150</v>
      </c>
      <c r="I350">
        <v>67230</v>
      </c>
      <c r="J350">
        <v>71550</v>
      </c>
    </row>
    <row r="351" spans="1:10">
      <c r="A351" s="42">
        <v>41026</v>
      </c>
      <c r="B351" t="s">
        <v>24</v>
      </c>
      <c r="C351" t="s">
        <v>25</v>
      </c>
      <c r="D351" t="s">
        <v>37</v>
      </c>
      <c r="E351" t="s">
        <v>13</v>
      </c>
      <c r="F351">
        <v>1</v>
      </c>
      <c r="G351">
        <v>3546</v>
      </c>
      <c r="H351">
        <v>3780</v>
      </c>
      <c r="I351">
        <v>80676</v>
      </c>
      <c r="J351">
        <v>85860</v>
      </c>
    </row>
    <row r="352" spans="1:10">
      <c r="A352" s="42">
        <v>41026</v>
      </c>
      <c r="B352" t="s">
        <v>10</v>
      </c>
      <c r="C352" t="s">
        <v>11</v>
      </c>
      <c r="D352" t="s">
        <v>32</v>
      </c>
      <c r="E352" t="s">
        <v>13</v>
      </c>
      <c r="F352">
        <v>24</v>
      </c>
      <c r="G352">
        <v>3546</v>
      </c>
      <c r="H352">
        <v>3780</v>
      </c>
      <c r="I352">
        <v>28368</v>
      </c>
      <c r="J352">
        <v>30240</v>
      </c>
    </row>
    <row r="353" spans="1:10">
      <c r="A353" s="42">
        <v>41026</v>
      </c>
      <c r="B353" t="s">
        <v>14</v>
      </c>
      <c r="C353" t="s">
        <v>11</v>
      </c>
      <c r="D353" t="s">
        <v>43</v>
      </c>
      <c r="E353" t="s">
        <v>13</v>
      </c>
      <c r="F353">
        <v>15</v>
      </c>
      <c r="G353">
        <v>3978</v>
      </c>
      <c r="H353">
        <v>4230</v>
      </c>
      <c r="I353">
        <v>23688</v>
      </c>
      <c r="J353">
        <v>25200</v>
      </c>
    </row>
    <row r="354" spans="1:10">
      <c r="A354" s="42">
        <v>41026</v>
      </c>
      <c r="B354" t="s">
        <v>24</v>
      </c>
      <c r="C354" t="s">
        <v>25</v>
      </c>
      <c r="D354" t="s">
        <v>12</v>
      </c>
      <c r="E354" t="s">
        <v>13</v>
      </c>
      <c r="F354">
        <v>20</v>
      </c>
      <c r="G354">
        <v>3546</v>
      </c>
      <c r="H354">
        <v>3780</v>
      </c>
      <c r="I354">
        <v>30510</v>
      </c>
      <c r="J354">
        <v>32400</v>
      </c>
    </row>
    <row r="355" spans="1:10">
      <c r="A355" s="42">
        <v>41026</v>
      </c>
      <c r="B355" t="s">
        <v>31</v>
      </c>
      <c r="C355" t="s">
        <v>30</v>
      </c>
      <c r="D355" t="s">
        <v>38</v>
      </c>
      <c r="E355" t="s">
        <v>13</v>
      </c>
      <c r="F355">
        <v>1</v>
      </c>
      <c r="G355">
        <v>5148</v>
      </c>
      <c r="H355">
        <v>5490</v>
      </c>
      <c r="I355">
        <v>53190</v>
      </c>
      <c r="J355">
        <v>56700</v>
      </c>
    </row>
    <row r="356" spans="1:10">
      <c r="A356" s="42">
        <v>41027</v>
      </c>
      <c r="B356" t="s">
        <v>29</v>
      </c>
      <c r="C356" t="s">
        <v>30</v>
      </c>
      <c r="D356" t="s">
        <v>15</v>
      </c>
      <c r="E356" t="s">
        <v>16</v>
      </c>
      <c r="F356">
        <v>5</v>
      </c>
      <c r="G356">
        <v>2196</v>
      </c>
      <c r="H356">
        <v>2340</v>
      </c>
      <c r="I356">
        <v>21492</v>
      </c>
      <c r="J356">
        <v>23220</v>
      </c>
    </row>
    <row r="357" spans="1:10">
      <c r="A357" s="42">
        <v>41027</v>
      </c>
      <c r="B357" t="s">
        <v>20</v>
      </c>
      <c r="C357" t="s">
        <v>18</v>
      </c>
      <c r="D357" t="s">
        <v>12</v>
      </c>
      <c r="E357" t="s">
        <v>13</v>
      </c>
      <c r="F357">
        <v>2</v>
      </c>
      <c r="G357">
        <v>3924</v>
      </c>
      <c r="H357">
        <v>4230</v>
      </c>
      <c r="I357">
        <v>36612</v>
      </c>
      <c r="J357">
        <v>38880</v>
      </c>
    </row>
    <row r="358" spans="1:10">
      <c r="A358" s="42">
        <v>41028</v>
      </c>
      <c r="B358" t="s">
        <v>20</v>
      </c>
      <c r="C358" t="s">
        <v>18</v>
      </c>
      <c r="D358" t="s">
        <v>42</v>
      </c>
      <c r="E358" t="s">
        <v>16</v>
      </c>
      <c r="F358">
        <v>15</v>
      </c>
      <c r="G358">
        <v>3978</v>
      </c>
      <c r="H358">
        <v>4230</v>
      </c>
      <c r="I358">
        <v>30024</v>
      </c>
      <c r="J358">
        <v>32400</v>
      </c>
    </row>
    <row r="359" spans="1:10">
      <c r="A359" s="42">
        <v>41029</v>
      </c>
      <c r="B359" t="s">
        <v>27</v>
      </c>
      <c r="C359" t="s">
        <v>23</v>
      </c>
      <c r="D359" t="s">
        <v>21</v>
      </c>
      <c r="E359" t="s">
        <v>13</v>
      </c>
      <c r="F359">
        <v>24</v>
      </c>
      <c r="G359">
        <v>2106</v>
      </c>
      <c r="H359">
        <v>2250</v>
      </c>
      <c r="I359">
        <v>30744</v>
      </c>
      <c r="J359">
        <v>32760</v>
      </c>
    </row>
    <row r="360" spans="1:10">
      <c r="A360" s="42">
        <v>41030</v>
      </c>
      <c r="B360" t="s">
        <v>17</v>
      </c>
      <c r="C360" t="s">
        <v>18</v>
      </c>
      <c r="D360" t="s">
        <v>41</v>
      </c>
      <c r="E360" t="s">
        <v>13</v>
      </c>
      <c r="F360">
        <v>23</v>
      </c>
      <c r="G360">
        <v>5148</v>
      </c>
      <c r="H360">
        <v>5490</v>
      </c>
      <c r="I360">
        <v>64944</v>
      </c>
      <c r="J360">
        <v>69300</v>
      </c>
    </row>
    <row r="361" spans="1:10">
      <c r="A361" s="42">
        <v>41031</v>
      </c>
      <c r="B361" t="s">
        <v>24</v>
      </c>
      <c r="C361" t="s">
        <v>25</v>
      </c>
      <c r="D361" t="s">
        <v>43</v>
      </c>
      <c r="E361" t="s">
        <v>13</v>
      </c>
      <c r="F361">
        <v>20</v>
      </c>
      <c r="G361">
        <v>3546</v>
      </c>
      <c r="H361">
        <v>3780</v>
      </c>
      <c r="I361">
        <v>6768</v>
      </c>
      <c r="J361">
        <v>7200</v>
      </c>
    </row>
    <row r="362" spans="1:10">
      <c r="A362" s="42">
        <v>41031</v>
      </c>
      <c r="B362" t="s">
        <v>10</v>
      </c>
      <c r="C362" t="s">
        <v>11</v>
      </c>
      <c r="D362" t="s">
        <v>33</v>
      </c>
      <c r="E362" t="s">
        <v>13</v>
      </c>
      <c r="F362">
        <v>23</v>
      </c>
      <c r="G362">
        <v>3546</v>
      </c>
      <c r="H362">
        <v>3780</v>
      </c>
      <c r="I362">
        <v>51714</v>
      </c>
      <c r="J362">
        <v>54990</v>
      </c>
    </row>
    <row r="363" spans="1:10">
      <c r="A363" s="42">
        <v>41031</v>
      </c>
      <c r="B363" t="s">
        <v>24</v>
      </c>
      <c r="C363" t="s">
        <v>25</v>
      </c>
      <c r="D363" t="s">
        <v>38</v>
      </c>
      <c r="E363" t="s">
        <v>13</v>
      </c>
      <c r="F363">
        <v>22</v>
      </c>
      <c r="G363">
        <v>5148</v>
      </c>
      <c r="H363">
        <v>5490</v>
      </c>
      <c r="I363">
        <v>49644</v>
      </c>
      <c r="J363">
        <v>52920</v>
      </c>
    </row>
    <row r="364" spans="1:10">
      <c r="A364" s="42">
        <v>41031</v>
      </c>
      <c r="B364" t="s">
        <v>31</v>
      </c>
      <c r="C364" t="s">
        <v>30</v>
      </c>
      <c r="D364" t="s">
        <v>19</v>
      </c>
      <c r="E364" t="s">
        <v>13</v>
      </c>
      <c r="F364">
        <v>10</v>
      </c>
      <c r="G364">
        <v>3384</v>
      </c>
      <c r="H364">
        <v>3600</v>
      </c>
      <c r="I364">
        <v>11934</v>
      </c>
      <c r="J364">
        <v>12690</v>
      </c>
    </row>
    <row r="365" spans="1:10">
      <c r="A365" s="42">
        <v>41032</v>
      </c>
      <c r="B365" t="s">
        <v>27</v>
      </c>
      <c r="C365" t="s">
        <v>23</v>
      </c>
      <c r="D365" t="s">
        <v>43</v>
      </c>
      <c r="E365" t="s">
        <v>13</v>
      </c>
      <c r="F365">
        <v>5</v>
      </c>
      <c r="G365">
        <v>3042</v>
      </c>
      <c r="H365">
        <v>3240</v>
      </c>
      <c r="I365">
        <v>23688</v>
      </c>
      <c r="J365">
        <v>25200</v>
      </c>
    </row>
    <row r="366" spans="1:10">
      <c r="A366" s="42">
        <v>41032</v>
      </c>
      <c r="B366" t="s">
        <v>10</v>
      </c>
      <c r="C366" t="s">
        <v>11</v>
      </c>
      <c r="D366" t="s">
        <v>26</v>
      </c>
      <c r="E366" t="s">
        <v>13</v>
      </c>
      <c r="F366">
        <v>12</v>
      </c>
      <c r="G366">
        <v>3978</v>
      </c>
      <c r="H366">
        <v>4230</v>
      </c>
      <c r="I366">
        <v>36504</v>
      </c>
      <c r="J366">
        <v>38880</v>
      </c>
    </row>
    <row r="367" spans="1:10">
      <c r="A367" s="42">
        <v>41032</v>
      </c>
      <c r="B367" t="s">
        <v>27</v>
      </c>
      <c r="C367" t="s">
        <v>23</v>
      </c>
      <c r="D367" t="s">
        <v>15</v>
      </c>
      <c r="E367" t="s">
        <v>16</v>
      </c>
      <c r="F367">
        <v>19</v>
      </c>
      <c r="G367">
        <v>3978</v>
      </c>
      <c r="H367">
        <v>4230</v>
      </c>
      <c r="I367">
        <v>17910</v>
      </c>
      <c r="J367">
        <v>19350</v>
      </c>
    </row>
    <row r="368" spans="1:10">
      <c r="A368" s="42">
        <v>41033</v>
      </c>
      <c r="B368" t="s">
        <v>34</v>
      </c>
      <c r="C368" t="s">
        <v>25</v>
      </c>
      <c r="D368" t="s">
        <v>39</v>
      </c>
      <c r="E368" t="s">
        <v>13</v>
      </c>
      <c r="F368">
        <v>18</v>
      </c>
      <c r="G368">
        <v>3924</v>
      </c>
      <c r="H368">
        <v>4230</v>
      </c>
      <c r="I368">
        <v>26082</v>
      </c>
      <c r="J368">
        <v>27720</v>
      </c>
    </row>
    <row r="369" spans="1:10">
      <c r="A369" s="42">
        <v>41033</v>
      </c>
      <c r="B369" t="s">
        <v>10</v>
      </c>
      <c r="C369" t="s">
        <v>11</v>
      </c>
      <c r="D369" t="s">
        <v>21</v>
      </c>
      <c r="E369" t="s">
        <v>13</v>
      </c>
      <c r="F369">
        <v>1</v>
      </c>
      <c r="G369">
        <v>2952</v>
      </c>
      <c r="H369">
        <v>3150</v>
      </c>
      <c r="I369">
        <v>24156</v>
      </c>
      <c r="J369">
        <v>25740</v>
      </c>
    </row>
    <row r="370" spans="1:10">
      <c r="A370" s="42">
        <v>41033</v>
      </c>
      <c r="B370" t="s">
        <v>24</v>
      </c>
      <c r="C370" t="s">
        <v>25</v>
      </c>
      <c r="D370" t="s">
        <v>15</v>
      </c>
      <c r="E370" t="s">
        <v>16</v>
      </c>
      <c r="F370">
        <v>15</v>
      </c>
      <c r="G370">
        <v>3042</v>
      </c>
      <c r="H370">
        <v>3240</v>
      </c>
      <c r="I370">
        <v>71640</v>
      </c>
      <c r="J370">
        <v>77400</v>
      </c>
    </row>
    <row r="371" spans="1:10">
      <c r="A371" s="42">
        <v>41033</v>
      </c>
      <c r="B371" t="s">
        <v>34</v>
      </c>
      <c r="C371" t="s">
        <v>25</v>
      </c>
      <c r="D371" t="s">
        <v>15</v>
      </c>
      <c r="E371" t="s">
        <v>16</v>
      </c>
      <c r="F371">
        <v>4</v>
      </c>
      <c r="G371">
        <v>3978</v>
      </c>
      <c r="H371">
        <v>4230</v>
      </c>
      <c r="I371">
        <v>85968</v>
      </c>
      <c r="J371">
        <v>92880</v>
      </c>
    </row>
    <row r="372" spans="1:10">
      <c r="A372" s="42">
        <v>41034</v>
      </c>
      <c r="B372" t="s">
        <v>20</v>
      </c>
      <c r="C372" t="s">
        <v>18</v>
      </c>
      <c r="D372" t="s">
        <v>43</v>
      </c>
      <c r="E372" t="s">
        <v>13</v>
      </c>
      <c r="F372">
        <v>16</v>
      </c>
      <c r="G372">
        <v>2106</v>
      </c>
      <c r="H372">
        <v>2250</v>
      </c>
      <c r="I372">
        <v>84600</v>
      </c>
      <c r="J372">
        <v>90000</v>
      </c>
    </row>
    <row r="373" spans="1:10">
      <c r="A373" s="42">
        <v>41034</v>
      </c>
      <c r="B373" t="s">
        <v>10</v>
      </c>
      <c r="C373" t="s">
        <v>11</v>
      </c>
      <c r="D373" t="s">
        <v>38</v>
      </c>
      <c r="E373" t="s">
        <v>13</v>
      </c>
      <c r="F373">
        <v>10</v>
      </c>
      <c r="G373">
        <v>2034</v>
      </c>
      <c r="H373">
        <v>2160</v>
      </c>
      <c r="I373">
        <v>74466</v>
      </c>
      <c r="J373">
        <v>79380</v>
      </c>
    </row>
    <row r="374" spans="1:10">
      <c r="A374" s="42">
        <v>41034</v>
      </c>
      <c r="B374" t="s">
        <v>22</v>
      </c>
      <c r="C374" t="s">
        <v>23</v>
      </c>
      <c r="D374" t="s">
        <v>41</v>
      </c>
      <c r="E374" t="s">
        <v>13</v>
      </c>
      <c r="F374">
        <v>21</v>
      </c>
      <c r="G374">
        <v>4482</v>
      </c>
      <c r="H374">
        <v>4770</v>
      </c>
      <c r="I374">
        <v>64944</v>
      </c>
      <c r="J374">
        <v>69300</v>
      </c>
    </row>
    <row r="375" spans="1:10">
      <c r="A375" s="42">
        <v>41034</v>
      </c>
      <c r="B375" t="s">
        <v>22</v>
      </c>
      <c r="C375" t="s">
        <v>23</v>
      </c>
      <c r="D375" t="s">
        <v>28</v>
      </c>
      <c r="E375" t="s">
        <v>13</v>
      </c>
      <c r="F375">
        <v>7</v>
      </c>
      <c r="G375">
        <v>3726</v>
      </c>
      <c r="H375">
        <v>3960</v>
      </c>
      <c r="I375">
        <v>110808</v>
      </c>
      <c r="J375">
        <v>117990</v>
      </c>
    </row>
    <row r="376" spans="1:10">
      <c r="A376" s="42">
        <v>41035</v>
      </c>
      <c r="B376" t="s">
        <v>29</v>
      </c>
      <c r="C376" t="s">
        <v>30</v>
      </c>
      <c r="D376" t="s">
        <v>36</v>
      </c>
      <c r="E376" t="s">
        <v>13</v>
      </c>
      <c r="F376">
        <v>22</v>
      </c>
      <c r="G376">
        <v>2952</v>
      </c>
      <c r="H376">
        <v>3150</v>
      </c>
      <c r="I376">
        <v>42120</v>
      </c>
      <c r="J376">
        <v>45000</v>
      </c>
    </row>
    <row r="377" spans="1:10">
      <c r="A377" s="42">
        <v>41035</v>
      </c>
      <c r="B377" t="s">
        <v>14</v>
      </c>
      <c r="C377" t="s">
        <v>11</v>
      </c>
      <c r="D377" t="s">
        <v>28</v>
      </c>
      <c r="E377" t="s">
        <v>13</v>
      </c>
      <c r="F377">
        <v>15</v>
      </c>
      <c r="G377">
        <v>3384</v>
      </c>
      <c r="H377">
        <v>3600</v>
      </c>
      <c r="I377">
        <v>58320</v>
      </c>
      <c r="J377">
        <v>62100</v>
      </c>
    </row>
    <row r="378" spans="1:10">
      <c r="A378" s="42">
        <v>41035</v>
      </c>
      <c r="B378" t="s">
        <v>31</v>
      </c>
      <c r="C378" t="s">
        <v>30</v>
      </c>
      <c r="D378" t="s">
        <v>42</v>
      </c>
      <c r="E378" t="s">
        <v>16</v>
      </c>
      <c r="F378">
        <v>7</v>
      </c>
      <c r="G378">
        <v>3546</v>
      </c>
      <c r="H378">
        <v>3780</v>
      </c>
      <c r="I378">
        <v>37530</v>
      </c>
      <c r="J378">
        <v>40500</v>
      </c>
    </row>
    <row r="379" spans="1:10">
      <c r="A379" s="42">
        <v>41035</v>
      </c>
      <c r="B379" t="s">
        <v>34</v>
      </c>
      <c r="C379" t="s">
        <v>25</v>
      </c>
      <c r="D379" t="s">
        <v>38</v>
      </c>
      <c r="E379" t="s">
        <v>13</v>
      </c>
      <c r="F379">
        <v>17</v>
      </c>
      <c r="G379">
        <v>5148</v>
      </c>
      <c r="H379">
        <v>5490</v>
      </c>
      <c r="I379">
        <v>88650</v>
      </c>
      <c r="J379">
        <v>94500</v>
      </c>
    </row>
    <row r="380" spans="1:10">
      <c r="A380" s="42">
        <v>41036</v>
      </c>
      <c r="B380" t="s">
        <v>14</v>
      </c>
      <c r="C380" t="s">
        <v>11</v>
      </c>
      <c r="D380" t="s">
        <v>32</v>
      </c>
      <c r="E380" t="s">
        <v>13</v>
      </c>
      <c r="F380">
        <v>20</v>
      </c>
      <c r="G380">
        <v>2034</v>
      </c>
      <c r="H380">
        <v>2160</v>
      </c>
      <c r="I380">
        <v>78012</v>
      </c>
      <c r="J380">
        <v>83160</v>
      </c>
    </row>
    <row r="381" spans="1:10">
      <c r="A381" s="42">
        <v>41036</v>
      </c>
      <c r="B381" t="s">
        <v>14</v>
      </c>
      <c r="C381" t="s">
        <v>11</v>
      </c>
      <c r="D381" t="s">
        <v>28</v>
      </c>
      <c r="E381" t="s">
        <v>13</v>
      </c>
      <c r="F381">
        <v>5</v>
      </c>
      <c r="G381">
        <v>2196</v>
      </c>
      <c r="H381">
        <v>2340</v>
      </c>
      <c r="I381">
        <v>40824</v>
      </c>
      <c r="J381">
        <v>43470</v>
      </c>
    </row>
    <row r="382" spans="1:10">
      <c r="A382" s="42">
        <v>41036</v>
      </c>
      <c r="B382" t="s">
        <v>31</v>
      </c>
      <c r="C382" t="s">
        <v>30</v>
      </c>
      <c r="D382" t="s">
        <v>35</v>
      </c>
      <c r="E382" t="s">
        <v>13</v>
      </c>
      <c r="F382">
        <v>14</v>
      </c>
      <c r="G382">
        <v>3546</v>
      </c>
      <c r="H382">
        <v>3780</v>
      </c>
      <c r="I382">
        <v>77220</v>
      </c>
      <c r="J382">
        <v>82350</v>
      </c>
    </row>
    <row r="383" spans="1:10">
      <c r="A383" s="42">
        <v>41036</v>
      </c>
      <c r="B383" t="s">
        <v>22</v>
      </c>
      <c r="C383" t="s">
        <v>23</v>
      </c>
      <c r="D383" t="s">
        <v>42</v>
      </c>
      <c r="E383" t="s">
        <v>16</v>
      </c>
      <c r="F383">
        <v>6</v>
      </c>
      <c r="G383">
        <v>3546</v>
      </c>
      <c r="H383">
        <v>3780</v>
      </c>
      <c r="I383">
        <v>82566</v>
      </c>
      <c r="J383">
        <v>89100</v>
      </c>
    </row>
    <row r="384" spans="1:10">
      <c r="A384" s="42">
        <v>41036</v>
      </c>
      <c r="B384" t="s">
        <v>24</v>
      </c>
      <c r="C384" t="s">
        <v>25</v>
      </c>
      <c r="D384" t="s">
        <v>35</v>
      </c>
      <c r="E384" t="s">
        <v>13</v>
      </c>
      <c r="F384">
        <v>22</v>
      </c>
      <c r="G384">
        <v>7506</v>
      </c>
      <c r="H384">
        <v>8100</v>
      </c>
      <c r="I384">
        <v>77220</v>
      </c>
      <c r="J384">
        <v>82350</v>
      </c>
    </row>
    <row r="385" spans="1:10">
      <c r="A385" s="42">
        <v>41036</v>
      </c>
      <c r="B385" t="s">
        <v>10</v>
      </c>
      <c r="C385" t="s">
        <v>11</v>
      </c>
      <c r="D385" t="s">
        <v>41</v>
      </c>
      <c r="E385" t="s">
        <v>13</v>
      </c>
      <c r="F385">
        <v>6</v>
      </c>
      <c r="G385">
        <v>3924</v>
      </c>
      <c r="H385">
        <v>4230</v>
      </c>
      <c r="I385">
        <v>53136</v>
      </c>
      <c r="J385">
        <v>56700</v>
      </c>
    </row>
    <row r="386" spans="1:10">
      <c r="A386" s="42">
        <v>41036</v>
      </c>
      <c r="B386" t="s">
        <v>29</v>
      </c>
      <c r="C386" t="s">
        <v>30</v>
      </c>
      <c r="D386" t="s">
        <v>36</v>
      </c>
      <c r="E386" t="s">
        <v>13</v>
      </c>
      <c r="F386">
        <v>6</v>
      </c>
      <c r="G386">
        <v>4482</v>
      </c>
      <c r="H386">
        <v>4770</v>
      </c>
      <c r="I386">
        <v>33696</v>
      </c>
      <c r="J386">
        <v>36000</v>
      </c>
    </row>
    <row r="387" spans="1:10">
      <c r="A387" s="42">
        <v>41037</v>
      </c>
      <c r="B387" t="s">
        <v>29</v>
      </c>
      <c r="C387" t="s">
        <v>30</v>
      </c>
      <c r="D387" t="s">
        <v>39</v>
      </c>
      <c r="E387" t="s">
        <v>13</v>
      </c>
      <c r="F387">
        <v>2</v>
      </c>
      <c r="G387">
        <v>3546</v>
      </c>
      <c r="H387">
        <v>3780</v>
      </c>
      <c r="I387">
        <v>59616</v>
      </c>
      <c r="J387">
        <v>63360</v>
      </c>
    </row>
    <row r="388" spans="1:10">
      <c r="A388" s="42">
        <v>41038</v>
      </c>
      <c r="B388" t="s">
        <v>17</v>
      </c>
      <c r="C388" t="s">
        <v>18</v>
      </c>
      <c r="D388" t="s">
        <v>21</v>
      </c>
      <c r="E388" t="s">
        <v>13</v>
      </c>
      <c r="F388">
        <v>24</v>
      </c>
      <c r="G388">
        <v>3726</v>
      </c>
      <c r="H388">
        <v>3960</v>
      </c>
      <c r="I388">
        <v>8784</v>
      </c>
      <c r="J388">
        <v>9360</v>
      </c>
    </row>
    <row r="389" spans="1:10">
      <c r="A389" s="42">
        <v>41039</v>
      </c>
      <c r="B389" t="s">
        <v>10</v>
      </c>
      <c r="C389" t="s">
        <v>11</v>
      </c>
      <c r="D389" t="s">
        <v>37</v>
      </c>
      <c r="E389" t="s">
        <v>13</v>
      </c>
      <c r="F389">
        <v>11</v>
      </c>
      <c r="G389">
        <v>2106</v>
      </c>
      <c r="H389">
        <v>2250</v>
      </c>
      <c r="I389">
        <v>26892</v>
      </c>
      <c r="J389">
        <v>28620</v>
      </c>
    </row>
    <row r="390" spans="1:10">
      <c r="A390" s="42">
        <v>41039</v>
      </c>
      <c r="B390" t="s">
        <v>17</v>
      </c>
      <c r="C390" t="s">
        <v>18</v>
      </c>
      <c r="D390" t="s">
        <v>19</v>
      </c>
      <c r="E390" t="s">
        <v>13</v>
      </c>
      <c r="F390">
        <v>10</v>
      </c>
      <c r="G390">
        <v>3546</v>
      </c>
      <c r="H390">
        <v>3780</v>
      </c>
      <c r="I390">
        <v>67626</v>
      </c>
      <c r="J390">
        <v>71910</v>
      </c>
    </row>
    <row r="391" spans="1:10">
      <c r="A391" s="42">
        <v>41039</v>
      </c>
      <c r="B391" t="s">
        <v>10</v>
      </c>
      <c r="C391" t="s">
        <v>11</v>
      </c>
      <c r="D391" t="s">
        <v>42</v>
      </c>
      <c r="E391" t="s">
        <v>16</v>
      </c>
      <c r="F391">
        <v>7</v>
      </c>
      <c r="G391">
        <v>3384</v>
      </c>
      <c r="H391">
        <v>3600</v>
      </c>
      <c r="I391">
        <v>67554</v>
      </c>
      <c r="J391">
        <v>72900</v>
      </c>
    </row>
    <row r="392" spans="1:10">
      <c r="A392" s="42">
        <v>41040</v>
      </c>
      <c r="B392" t="s">
        <v>17</v>
      </c>
      <c r="C392" t="s">
        <v>18</v>
      </c>
      <c r="D392" t="s">
        <v>42</v>
      </c>
      <c r="E392" t="s">
        <v>16</v>
      </c>
      <c r="F392">
        <v>22</v>
      </c>
      <c r="G392">
        <v>2106</v>
      </c>
      <c r="H392">
        <v>2250</v>
      </c>
      <c r="I392">
        <v>105084</v>
      </c>
      <c r="J392">
        <v>113400</v>
      </c>
    </row>
    <row r="393" spans="1:10">
      <c r="A393" s="42">
        <v>41041</v>
      </c>
      <c r="B393" t="s">
        <v>29</v>
      </c>
      <c r="C393" t="s">
        <v>30</v>
      </c>
      <c r="D393" t="s">
        <v>43</v>
      </c>
      <c r="E393" t="s">
        <v>13</v>
      </c>
      <c r="F393">
        <v>7</v>
      </c>
      <c r="G393">
        <v>3924</v>
      </c>
      <c r="H393">
        <v>4230</v>
      </c>
      <c r="I393">
        <v>57528</v>
      </c>
      <c r="J393">
        <v>61200</v>
      </c>
    </row>
    <row r="394" spans="1:10">
      <c r="A394" s="42">
        <v>41041</v>
      </c>
      <c r="B394" t="s">
        <v>34</v>
      </c>
      <c r="C394" t="s">
        <v>25</v>
      </c>
      <c r="D394" t="s">
        <v>15</v>
      </c>
      <c r="E394" t="s">
        <v>16</v>
      </c>
      <c r="F394">
        <v>18</v>
      </c>
      <c r="G394">
        <v>3582</v>
      </c>
      <c r="H394">
        <v>3870</v>
      </c>
      <c r="I394">
        <v>78804</v>
      </c>
      <c r="J394">
        <v>85140</v>
      </c>
    </row>
    <row r="395" spans="1:10">
      <c r="A395" s="42">
        <v>41041</v>
      </c>
      <c r="B395" t="s">
        <v>10</v>
      </c>
      <c r="C395" t="s">
        <v>11</v>
      </c>
      <c r="D395" t="s">
        <v>21</v>
      </c>
      <c r="E395" t="s">
        <v>13</v>
      </c>
      <c r="F395">
        <v>12</v>
      </c>
      <c r="G395">
        <v>3582</v>
      </c>
      <c r="H395">
        <v>3870</v>
      </c>
      <c r="I395">
        <v>48312</v>
      </c>
      <c r="J395">
        <v>51480</v>
      </c>
    </row>
    <row r="396" spans="1:10">
      <c r="A396" s="42">
        <v>41041</v>
      </c>
      <c r="B396" t="s">
        <v>14</v>
      </c>
      <c r="C396" t="s">
        <v>11</v>
      </c>
      <c r="D396" t="s">
        <v>41</v>
      </c>
      <c r="E396" t="s">
        <v>13</v>
      </c>
      <c r="F396">
        <v>19</v>
      </c>
      <c r="G396">
        <v>3726</v>
      </c>
      <c r="H396">
        <v>3960</v>
      </c>
      <c r="I396">
        <v>14760</v>
      </c>
      <c r="J396">
        <v>15750</v>
      </c>
    </row>
    <row r="397" spans="1:10">
      <c r="A397" s="42">
        <v>41042</v>
      </c>
      <c r="B397" t="s">
        <v>31</v>
      </c>
      <c r="C397" t="s">
        <v>30</v>
      </c>
      <c r="D397" t="s">
        <v>21</v>
      </c>
      <c r="E397" t="s">
        <v>13</v>
      </c>
      <c r="F397">
        <v>23</v>
      </c>
      <c r="G397">
        <v>3582</v>
      </c>
      <c r="H397">
        <v>3870</v>
      </c>
      <c r="I397">
        <v>43920</v>
      </c>
      <c r="J397">
        <v>46800</v>
      </c>
    </row>
    <row r="398" spans="1:10">
      <c r="A398" s="42">
        <v>41043</v>
      </c>
      <c r="B398" t="s">
        <v>34</v>
      </c>
      <c r="C398" t="s">
        <v>25</v>
      </c>
      <c r="D398" t="s">
        <v>21</v>
      </c>
      <c r="E398" t="s">
        <v>13</v>
      </c>
      <c r="F398">
        <v>3</v>
      </c>
      <c r="G398">
        <v>2952</v>
      </c>
      <c r="H398">
        <v>3150</v>
      </c>
      <c r="I398">
        <v>39528</v>
      </c>
      <c r="J398">
        <v>42120</v>
      </c>
    </row>
    <row r="399" spans="1:10">
      <c r="A399" s="42">
        <v>41043</v>
      </c>
      <c r="B399" t="s">
        <v>29</v>
      </c>
      <c r="C399" t="s">
        <v>30</v>
      </c>
      <c r="D399" t="s">
        <v>21</v>
      </c>
      <c r="E399" t="s">
        <v>13</v>
      </c>
      <c r="F399">
        <v>24</v>
      </c>
      <c r="G399">
        <v>3978</v>
      </c>
      <c r="H399">
        <v>4230</v>
      </c>
      <c r="I399">
        <v>24156</v>
      </c>
      <c r="J399">
        <v>25740</v>
      </c>
    </row>
    <row r="400" spans="1:10">
      <c r="A400" s="42">
        <v>41043</v>
      </c>
      <c r="B400" t="s">
        <v>14</v>
      </c>
      <c r="C400" t="s">
        <v>11</v>
      </c>
      <c r="D400" t="s">
        <v>12</v>
      </c>
      <c r="E400" t="s">
        <v>13</v>
      </c>
      <c r="F400">
        <v>25</v>
      </c>
      <c r="G400">
        <v>2034</v>
      </c>
      <c r="H400">
        <v>2160</v>
      </c>
      <c r="I400">
        <v>14238</v>
      </c>
      <c r="J400">
        <v>15120</v>
      </c>
    </row>
    <row r="401" spans="1:10">
      <c r="A401" s="42">
        <v>41044</v>
      </c>
      <c r="B401" t="s">
        <v>20</v>
      </c>
      <c r="C401" t="s">
        <v>18</v>
      </c>
      <c r="D401" t="s">
        <v>42</v>
      </c>
      <c r="E401" t="s">
        <v>16</v>
      </c>
      <c r="F401">
        <v>5</v>
      </c>
      <c r="G401">
        <v>3924</v>
      </c>
      <c r="H401">
        <v>4230</v>
      </c>
      <c r="I401">
        <v>30024</v>
      </c>
      <c r="J401">
        <v>32400</v>
      </c>
    </row>
    <row r="402" spans="1:10">
      <c r="A402" s="42">
        <v>41045</v>
      </c>
      <c r="B402" t="s">
        <v>14</v>
      </c>
      <c r="C402" t="s">
        <v>11</v>
      </c>
      <c r="D402" t="s">
        <v>42</v>
      </c>
      <c r="E402" t="s">
        <v>16</v>
      </c>
      <c r="F402">
        <v>2</v>
      </c>
      <c r="G402">
        <v>5832</v>
      </c>
      <c r="H402">
        <v>6210</v>
      </c>
      <c r="I402">
        <v>135108</v>
      </c>
      <c r="J402">
        <v>145800</v>
      </c>
    </row>
    <row r="403" spans="1:10">
      <c r="A403" s="42">
        <v>41045</v>
      </c>
      <c r="B403" t="s">
        <v>31</v>
      </c>
      <c r="C403" t="s">
        <v>30</v>
      </c>
      <c r="D403" t="s">
        <v>43</v>
      </c>
      <c r="E403" t="s">
        <v>13</v>
      </c>
      <c r="F403">
        <v>14</v>
      </c>
      <c r="G403">
        <v>3546</v>
      </c>
      <c r="H403">
        <v>3780</v>
      </c>
      <c r="I403">
        <v>30456</v>
      </c>
      <c r="J403">
        <v>32400</v>
      </c>
    </row>
    <row r="404" spans="1:10">
      <c r="A404" s="42">
        <v>41045</v>
      </c>
      <c r="B404" t="s">
        <v>10</v>
      </c>
      <c r="C404" t="s">
        <v>11</v>
      </c>
      <c r="D404" t="s">
        <v>32</v>
      </c>
      <c r="E404" t="s">
        <v>13</v>
      </c>
      <c r="F404">
        <v>6</v>
      </c>
      <c r="G404">
        <v>2034</v>
      </c>
      <c r="H404">
        <v>2160</v>
      </c>
      <c r="I404">
        <v>21276</v>
      </c>
      <c r="J404">
        <v>22680</v>
      </c>
    </row>
    <row r="405" spans="1:10">
      <c r="A405" s="42">
        <v>41046</v>
      </c>
      <c r="B405" t="s">
        <v>29</v>
      </c>
      <c r="C405" t="s">
        <v>30</v>
      </c>
      <c r="D405" t="s">
        <v>15</v>
      </c>
      <c r="E405" t="s">
        <v>16</v>
      </c>
      <c r="F405">
        <v>13</v>
      </c>
      <c r="G405">
        <v>2034</v>
      </c>
      <c r="H405">
        <v>2160</v>
      </c>
      <c r="I405">
        <v>53730</v>
      </c>
      <c r="J405">
        <v>58050</v>
      </c>
    </row>
    <row r="406" spans="1:10">
      <c r="A406" s="42">
        <v>41046</v>
      </c>
      <c r="B406" t="s">
        <v>29</v>
      </c>
      <c r="C406" t="s">
        <v>30</v>
      </c>
      <c r="D406" t="s">
        <v>28</v>
      </c>
      <c r="E406" t="s">
        <v>13</v>
      </c>
      <c r="F406">
        <v>4</v>
      </c>
      <c r="G406">
        <v>3042</v>
      </c>
      <c r="H406">
        <v>3240</v>
      </c>
      <c r="I406">
        <v>104976</v>
      </c>
      <c r="J406">
        <v>111780</v>
      </c>
    </row>
    <row r="407" spans="1:10">
      <c r="A407" s="42">
        <v>41047</v>
      </c>
      <c r="B407" t="s">
        <v>34</v>
      </c>
      <c r="C407" t="s">
        <v>25</v>
      </c>
      <c r="D407" t="s">
        <v>38</v>
      </c>
      <c r="E407" t="s">
        <v>13</v>
      </c>
      <c r="F407">
        <v>21</v>
      </c>
      <c r="G407">
        <v>3042</v>
      </c>
      <c r="H407">
        <v>3240</v>
      </c>
      <c r="I407">
        <v>49644</v>
      </c>
      <c r="J407">
        <v>52920</v>
      </c>
    </row>
    <row r="408" spans="1:10">
      <c r="A408" s="42">
        <v>41048</v>
      </c>
      <c r="B408" t="s">
        <v>10</v>
      </c>
      <c r="C408" t="s">
        <v>11</v>
      </c>
      <c r="D408" t="s">
        <v>32</v>
      </c>
      <c r="E408" t="s">
        <v>13</v>
      </c>
      <c r="F408">
        <v>16</v>
      </c>
      <c r="G408">
        <v>3726</v>
      </c>
      <c r="H408">
        <v>3960</v>
      </c>
      <c r="I408">
        <v>67374</v>
      </c>
      <c r="J408">
        <v>71820</v>
      </c>
    </row>
    <row r="409" spans="1:10">
      <c r="A409" s="42">
        <v>41048</v>
      </c>
      <c r="B409" t="s">
        <v>14</v>
      </c>
      <c r="C409" t="s">
        <v>11</v>
      </c>
      <c r="D409" t="s">
        <v>35</v>
      </c>
      <c r="E409" t="s">
        <v>13</v>
      </c>
      <c r="F409">
        <v>10</v>
      </c>
      <c r="G409">
        <v>2196</v>
      </c>
      <c r="H409">
        <v>2340</v>
      </c>
      <c r="I409">
        <v>10296</v>
      </c>
      <c r="J409">
        <v>10980</v>
      </c>
    </row>
    <row r="410" spans="1:10">
      <c r="A410" s="42">
        <v>41048</v>
      </c>
      <c r="B410" t="s">
        <v>10</v>
      </c>
      <c r="C410" t="s">
        <v>11</v>
      </c>
      <c r="D410" t="s">
        <v>39</v>
      </c>
      <c r="E410" t="s">
        <v>13</v>
      </c>
      <c r="F410">
        <v>3</v>
      </c>
      <c r="G410">
        <v>4482</v>
      </c>
      <c r="H410">
        <v>4770</v>
      </c>
      <c r="I410">
        <v>67068</v>
      </c>
      <c r="J410">
        <v>71280</v>
      </c>
    </row>
    <row r="411" spans="1:10">
      <c r="A411" s="42">
        <v>41049</v>
      </c>
      <c r="B411" t="s">
        <v>27</v>
      </c>
      <c r="C411" t="s">
        <v>23</v>
      </c>
      <c r="D411" t="s">
        <v>40</v>
      </c>
      <c r="E411" t="s">
        <v>16</v>
      </c>
      <c r="F411">
        <v>1</v>
      </c>
      <c r="G411">
        <v>5148</v>
      </c>
      <c r="H411">
        <v>5490</v>
      </c>
      <c r="I411">
        <v>66708</v>
      </c>
      <c r="J411">
        <v>71910</v>
      </c>
    </row>
    <row r="412" spans="1:10">
      <c r="A412" s="42">
        <v>41049</v>
      </c>
      <c r="B412" t="s">
        <v>31</v>
      </c>
      <c r="C412" t="s">
        <v>30</v>
      </c>
      <c r="D412" t="s">
        <v>41</v>
      </c>
      <c r="E412" t="s">
        <v>13</v>
      </c>
      <c r="F412">
        <v>13</v>
      </c>
      <c r="G412">
        <v>3978</v>
      </c>
      <c r="H412">
        <v>4230</v>
      </c>
      <c r="I412">
        <v>44280</v>
      </c>
      <c r="J412">
        <v>47250</v>
      </c>
    </row>
    <row r="413" spans="1:10">
      <c r="A413" s="42">
        <v>41049</v>
      </c>
      <c r="B413" t="s">
        <v>22</v>
      </c>
      <c r="C413" t="s">
        <v>23</v>
      </c>
      <c r="D413" t="s">
        <v>15</v>
      </c>
      <c r="E413" t="s">
        <v>16</v>
      </c>
      <c r="F413">
        <v>15</v>
      </c>
      <c r="G413">
        <v>2106</v>
      </c>
      <c r="H413">
        <v>2250</v>
      </c>
      <c r="I413">
        <v>46566</v>
      </c>
      <c r="J413">
        <v>50310</v>
      </c>
    </row>
    <row r="414" spans="1:10">
      <c r="A414" s="42">
        <v>41049</v>
      </c>
      <c r="B414" t="s">
        <v>24</v>
      </c>
      <c r="C414" t="s">
        <v>25</v>
      </c>
      <c r="D414" t="s">
        <v>19</v>
      </c>
      <c r="E414" t="s">
        <v>13</v>
      </c>
      <c r="F414">
        <v>5</v>
      </c>
      <c r="G414">
        <v>3978</v>
      </c>
      <c r="H414">
        <v>4230</v>
      </c>
      <c r="I414">
        <v>31824</v>
      </c>
      <c r="J414">
        <v>33840</v>
      </c>
    </row>
    <row r="415" spans="1:10">
      <c r="A415" s="42">
        <v>41050</v>
      </c>
      <c r="B415" t="s">
        <v>34</v>
      </c>
      <c r="C415" t="s">
        <v>25</v>
      </c>
      <c r="D415" t="s">
        <v>28</v>
      </c>
      <c r="E415" t="s">
        <v>13</v>
      </c>
      <c r="F415">
        <v>25</v>
      </c>
      <c r="G415">
        <v>2034</v>
      </c>
      <c r="H415">
        <v>2160</v>
      </c>
      <c r="I415">
        <v>69984</v>
      </c>
      <c r="J415">
        <v>74520</v>
      </c>
    </row>
    <row r="416" spans="1:10">
      <c r="A416" s="42">
        <v>41050</v>
      </c>
      <c r="B416" t="s">
        <v>29</v>
      </c>
      <c r="C416" t="s">
        <v>30</v>
      </c>
      <c r="D416" t="s">
        <v>32</v>
      </c>
      <c r="E416" t="s">
        <v>13</v>
      </c>
      <c r="F416">
        <v>8</v>
      </c>
      <c r="G416">
        <v>2034</v>
      </c>
      <c r="H416">
        <v>2160</v>
      </c>
      <c r="I416">
        <v>78012</v>
      </c>
      <c r="J416">
        <v>83160</v>
      </c>
    </row>
    <row r="417" spans="1:10">
      <c r="A417" s="42">
        <v>41050</v>
      </c>
      <c r="B417" t="s">
        <v>31</v>
      </c>
      <c r="C417" t="s">
        <v>30</v>
      </c>
      <c r="D417" t="s">
        <v>19</v>
      </c>
      <c r="E417" t="s">
        <v>13</v>
      </c>
      <c r="F417">
        <v>21</v>
      </c>
      <c r="G417">
        <v>3582</v>
      </c>
      <c r="H417">
        <v>3870</v>
      </c>
      <c r="I417">
        <v>95472</v>
      </c>
      <c r="J417">
        <v>101520</v>
      </c>
    </row>
    <row r="418" spans="1:10">
      <c r="A418" s="42">
        <v>41051</v>
      </c>
      <c r="B418" t="s">
        <v>17</v>
      </c>
      <c r="C418" t="s">
        <v>18</v>
      </c>
      <c r="D418" t="s">
        <v>19</v>
      </c>
      <c r="E418" t="s">
        <v>13</v>
      </c>
      <c r="F418">
        <v>16</v>
      </c>
      <c r="G418">
        <v>3978</v>
      </c>
      <c r="H418">
        <v>4230</v>
      </c>
      <c r="I418">
        <v>79560</v>
      </c>
      <c r="J418">
        <v>84600</v>
      </c>
    </row>
    <row r="419" spans="1:10">
      <c r="A419" s="42">
        <v>41051</v>
      </c>
      <c r="B419" t="s">
        <v>24</v>
      </c>
      <c r="C419" t="s">
        <v>25</v>
      </c>
      <c r="D419" t="s">
        <v>41</v>
      </c>
      <c r="E419" t="s">
        <v>13</v>
      </c>
      <c r="F419">
        <v>23</v>
      </c>
      <c r="G419">
        <v>2196</v>
      </c>
      <c r="H419">
        <v>2340</v>
      </c>
      <c r="I419">
        <v>35424</v>
      </c>
      <c r="J419">
        <v>37800</v>
      </c>
    </row>
    <row r="420" spans="1:10">
      <c r="A420" s="42">
        <v>41051</v>
      </c>
      <c r="B420" t="s">
        <v>31</v>
      </c>
      <c r="C420" t="s">
        <v>30</v>
      </c>
      <c r="D420" t="s">
        <v>26</v>
      </c>
      <c r="E420" t="s">
        <v>13</v>
      </c>
      <c r="F420">
        <v>22</v>
      </c>
      <c r="G420">
        <v>3978</v>
      </c>
      <c r="H420">
        <v>4230</v>
      </c>
      <c r="I420">
        <v>3042</v>
      </c>
      <c r="J420">
        <v>3240</v>
      </c>
    </row>
    <row r="421" spans="1:10">
      <c r="A421" s="42">
        <v>41052</v>
      </c>
      <c r="B421" t="s">
        <v>20</v>
      </c>
      <c r="C421" t="s">
        <v>18</v>
      </c>
      <c r="D421" t="s">
        <v>12</v>
      </c>
      <c r="E421" t="s">
        <v>13</v>
      </c>
      <c r="F421">
        <v>13</v>
      </c>
      <c r="G421">
        <v>3978</v>
      </c>
      <c r="H421">
        <v>4230</v>
      </c>
      <c r="I421">
        <v>44748</v>
      </c>
      <c r="J421">
        <v>47520</v>
      </c>
    </row>
    <row r="422" spans="1:10">
      <c r="A422" s="42">
        <v>41052</v>
      </c>
      <c r="B422" t="s">
        <v>14</v>
      </c>
      <c r="C422" t="s">
        <v>11</v>
      </c>
      <c r="D422" t="s">
        <v>42</v>
      </c>
      <c r="E422" t="s">
        <v>16</v>
      </c>
      <c r="F422">
        <v>27</v>
      </c>
      <c r="G422">
        <v>3042</v>
      </c>
      <c r="H422">
        <v>3240</v>
      </c>
      <c r="I422">
        <v>150120</v>
      </c>
      <c r="J422">
        <v>162000</v>
      </c>
    </row>
    <row r="423" spans="1:10">
      <c r="A423" s="42">
        <v>41052</v>
      </c>
      <c r="B423" t="s">
        <v>27</v>
      </c>
      <c r="C423" t="s">
        <v>23</v>
      </c>
      <c r="D423" t="s">
        <v>15</v>
      </c>
      <c r="E423" t="s">
        <v>16</v>
      </c>
      <c r="F423">
        <v>27</v>
      </c>
      <c r="G423">
        <v>3978</v>
      </c>
      <c r="H423">
        <v>4230</v>
      </c>
      <c r="I423">
        <v>32238</v>
      </c>
      <c r="J423">
        <v>34830</v>
      </c>
    </row>
    <row r="424" spans="1:10">
      <c r="A424" s="42">
        <v>41052</v>
      </c>
      <c r="B424" t="s">
        <v>22</v>
      </c>
      <c r="C424" t="s">
        <v>23</v>
      </c>
      <c r="D424" t="s">
        <v>33</v>
      </c>
      <c r="E424" t="s">
        <v>13</v>
      </c>
      <c r="F424">
        <v>27</v>
      </c>
      <c r="G424">
        <v>3978</v>
      </c>
      <c r="H424">
        <v>4230</v>
      </c>
      <c r="I424">
        <v>27846</v>
      </c>
      <c r="J424">
        <v>29610</v>
      </c>
    </row>
    <row r="425" spans="1:10">
      <c r="A425" s="42">
        <v>41053</v>
      </c>
      <c r="B425" t="s">
        <v>31</v>
      </c>
      <c r="C425" t="s">
        <v>30</v>
      </c>
      <c r="D425" t="s">
        <v>39</v>
      </c>
      <c r="E425" t="s">
        <v>13</v>
      </c>
      <c r="F425">
        <v>27</v>
      </c>
      <c r="G425">
        <v>5832</v>
      </c>
      <c r="H425">
        <v>6210</v>
      </c>
      <c r="I425">
        <v>67068</v>
      </c>
      <c r="J425">
        <v>71280</v>
      </c>
    </row>
    <row r="426" spans="1:10">
      <c r="A426" s="42">
        <v>41053</v>
      </c>
      <c r="B426" t="s">
        <v>34</v>
      </c>
      <c r="C426" t="s">
        <v>25</v>
      </c>
      <c r="D426" t="s">
        <v>37</v>
      </c>
      <c r="E426" t="s">
        <v>13</v>
      </c>
      <c r="F426">
        <v>27</v>
      </c>
      <c r="G426">
        <v>2196</v>
      </c>
      <c r="H426">
        <v>2340</v>
      </c>
      <c r="I426">
        <v>76194</v>
      </c>
      <c r="J426">
        <v>81090</v>
      </c>
    </row>
    <row r="427" spans="1:10">
      <c r="A427" s="42">
        <v>41053</v>
      </c>
      <c r="B427" t="s">
        <v>10</v>
      </c>
      <c r="C427" t="s">
        <v>11</v>
      </c>
      <c r="D427" t="s">
        <v>21</v>
      </c>
      <c r="E427" t="s">
        <v>13</v>
      </c>
      <c r="F427">
        <v>27</v>
      </c>
      <c r="G427">
        <v>3546</v>
      </c>
      <c r="H427">
        <v>3780</v>
      </c>
      <c r="I427">
        <v>21960</v>
      </c>
      <c r="J427">
        <v>23400</v>
      </c>
    </row>
    <row r="428" spans="1:10">
      <c r="A428" s="42">
        <v>41053</v>
      </c>
      <c r="B428" t="s">
        <v>27</v>
      </c>
      <c r="C428" t="s">
        <v>23</v>
      </c>
      <c r="D428" t="s">
        <v>28</v>
      </c>
      <c r="E428" t="s">
        <v>13</v>
      </c>
      <c r="F428">
        <v>12</v>
      </c>
      <c r="G428">
        <v>3582</v>
      </c>
      <c r="H428">
        <v>3870</v>
      </c>
      <c r="I428">
        <v>52488</v>
      </c>
      <c r="J428">
        <v>55890</v>
      </c>
    </row>
    <row r="429" spans="1:10">
      <c r="A429" s="42">
        <v>41054</v>
      </c>
      <c r="B429" t="s">
        <v>22</v>
      </c>
      <c r="C429" t="s">
        <v>23</v>
      </c>
      <c r="D429" t="s">
        <v>33</v>
      </c>
      <c r="E429" t="s">
        <v>13</v>
      </c>
      <c r="F429">
        <v>18</v>
      </c>
      <c r="G429">
        <v>3978</v>
      </c>
      <c r="H429">
        <v>4230</v>
      </c>
      <c r="I429">
        <v>47736</v>
      </c>
      <c r="J429">
        <v>50760</v>
      </c>
    </row>
    <row r="430" spans="1:10">
      <c r="A430" s="42">
        <v>41054</v>
      </c>
      <c r="B430" t="s">
        <v>24</v>
      </c>
      <c r="C430" t="s">
        <v>25</v>
      </c>
      <c r="D430" t="s">
        <v>12</v>
      </c>
      <c r="E430" t="s">
        <v>13</v>
      </c>
      <c r="F430">
        <v>8</v>
      </c>
      <c r="G430">
        <v>3978</v>
      </c>
      <c r="H430">
        <v>4230</v>
      </c>
      <c r="I430">
        <v>16272</v>
      </c>
      <c r="J430">
        <v>17280</v>
      </c>
    </row>
    <row r="431" spans="1:10">
      <c r="A431" s="42">
        <v>41054</v>
      </c>
      <c r="B431" t="s">
        <v>29</v>
      </c>
      <c r="C431" t="s">
        <v>30</v>
      </c>
      <c r="D431" t="s">
        <v>36</v>
      </c>
      <c r="E431" t="s">
        <v>13</v>
      </c>
      <c r="F431">
        <v>21</v>
      </c>
      <c r="G431">
        <v>2034</v>
      </c>
      <c r="H431">
        <v>2160</v>
      </c>
      <c r="I431">
        <v>4212</v>
      </c>
      <c r="J431">
        <v>4500</v>
      </c>
    </row>
    <row r="432" spans="1:10">
      <c r="A432" s="42">
        <v>41054</v>
      </c>
      <c r="B432" t="s">
        <v>27</v>
      </c>
      <c r="C432" t="s">
        <v>23</v>
      </c>
      <c r="D432" t="s">
        <v>35</v>
      </c>
      <c r="E432" t="s">
        <v>13</v>
      </c>
      <c r="F432">
        <v>25</v>
      </c>
      <c r="G432">
        <v>3042</v>
      </c>
      <c r="H432">
        <v>3240</v>
      </c>
      <c r="I432">
        <v>66924</v>
      </c>
      <c r="J432">
        <v>71370</v>
      </c>
    </row>
    <row r="433" spans="1:10">
      <c r="A433" s="42">
        <v>41054</v>
      </c>
      <c r="B433" t="s">
        <v>20</v>
      </c>
      <c r="C433" t="s">
        <v>18</v>
      </c>
      <c r="D433" t="s">
        <v>37</v>
      </c>
      <c r="E433" t="s">
        <v>13</v>
      </c>
      <c r="F433">
        <v>12</v>
      </c>
      <c r="G433">
        <v>5148</v>
      </c>
      <c r="H433">
        <v>5490</v>
      </c>
      <c r="I433">
        <v>112050</v>
      </c>
      <c r="J433">
        <v>119250</v>
      </c>
    </row>
    <row r="434" spans="1:10">
      <c r="A434" s="42">
        <v>41055</v>
      </c>
      <c r="B434" t="s">
        <v>17</v>
      </c>
      <c r="C434" t="s">
        <v>18</v>
      </c>
      <c r="D434" t="s">
        <v>41</v>
      </c>
      <c r="E434" t="s">
        <v>13</v>
      </c>
      <c r="F434">
        <v>9</v>
      </c>
      <c r="G434">
        <v>2106</v>
      </c>
      <c r="H434">
        <v>2250</v>
      </c>
      <c r="I434">
        <v>8856</v>
      </c>
      <c r="J434">
        <v>9450</v>
      </c>
    </row>
    <row r="435" spans="1:10">
      <c r="A435" s="42">
        <v>41056</v>
      </c>
      <c r="B435" t="s">
        <v>22</v>
      </c>
      <c r="C435" t="s">
        <v>23</v>
      </c>
      <c r="D435" t="s">
        <v>39</v>
      </c>
      <c r="E435" t="s">
        <v>13</v>
      </c>
      <c r="F435">
        <v>23</v>
      </c>
      <c r="G435">
        <v>4482</v>
      </c>
      <c r="H435">
        <v>4770</v>
      </c>
      <c r="I435">
        <v>59616</v>
      </c>
      <c r="J435">
        <v>63360</v>
      </c>
    </row>
    <row r="436" spans="1:10">
      <c r="A436" s="42">
        <v>41056</v>
      </c>
      <c r="B436" t="s">
        <v>17</v>
      </c>
      <c r="C436" t="s">
        <v>18</v>
      </c>
      <c r="D436" t="s">
        <v>43</v>
      </c>
      <c r="E436" t="s">
        <v>13</v>
      </c>
      <c r="F436">
        <v>23</v>
      </c>
      <c r="G436">
        <v>3546</v>
      </c>
      <c r="H436">
        <v>3780</v>
      </c>
      <c r="I436">
        <v>71064</v>
      </c>
      <c r="J436">
        <v>75600</v>
      </c>
    </row>
    <row r="437" spans="1:10">
      <c r="A437" s="42">
        <v>41056</v>
      </c>
      <c r="B437" t="s">
        <v>22</v>
      </c>
      <c r="C437" t="s">
        <v>23</v>
      </c>
      <c r="D437" t="s">
        <v>43</v>
      </c>
      <c r="E437" t="s">
        <v>13</v>
      </c>
      <c r="F437">
        <v>20</v>
      </c>
      <c r="G437">
        <v>4482</v>
      </c>
      <c r="H437">
        <v>4770</v>
      </c>
      <c r="I437">
        <v>40608</v>
      </c>
      <c r="J437">
        <v>43200</v>
      </c>
    </row>
    <row r="438" spans="1:10">
      <c r="A438" s="42">
        <v>41056</v>
      </c>
      <c r="B438" t="s">
        <v>31</v>
      </c>
      <c r="C438" t="s">
        <v>30</v>
      </c>
      <c r="D438" t="s">
        <v>40</v>
      </c>
      <c r="E438" t="s">
        <v>16</v>
      </c>
      <c r="F438">
        <v>25</v>
      </c>
      <c r="G438">
        <v>4482</v>
      </c>
      <c r="H438">
        <v>4770</v>
      </c>
      <c r="I438">
        <v>31392</v>
      </c>
      <c r="J438">
        <v>33840</v>
      </c>
    </row>
    <row r="439" spans="1:10">
      <c r="A439" s="42">
        <v>41057</v>
      </c>
      <c r="B439" t="s">
        <v>20</v>
      </c>
      <c r="C439" t="s">
        <v>18</v>
      </c>
      <c r="D439" t="s">
        <v>28</v>
      </c>
      <c r="E439" t="s">
        <v>13</v>
      </c>
      <c r="F439">
        <v>4</v>
      </c>
      <c r="G439">
        <v>2034</v>
      </c>
      <c r="H439">
        <v>2160</v>
      </c>
      <c r="I439">
        <v>99144</v>
      </c>
      <c r="J439">
        <v>105570</v>
      </c>
    </row>
    <row r="440" spans="1:10">
      <c r="A440" s="42">
        <v>41057</v>
      </c>
      <c r="B440" t="s">
        <v>22</v>
      </c>
      <c r="C440" t="s">
        <v>23</v>
      </c>
      <c r="D440" t="s">
        <v>33</v>
      </c>
      <c r="E440" t="s">
        <v>13</v>
      </c>
      <c r="F440">
        <v>24</v>
      </c>
      <c r="G440">
        <v>3978</v>
      </c>
      <c r="H440">
        <v>4230</v>
      </c>
      <c r="I440">
        <v>87516</v>
      </c>
      <c r="J440">
        <v>93060</v>
      </c>
    </row>
    <row r="441" spans="1:10">
      <c r="A441" s="42">
        <v>41057</v>
      </c>
      <c r="B441" t="s">
        <v>14</v>
      </c>
      <c r="C441" t="s">
        <v>11</v>
      </c>
      <c r="D441" t="s">
        <v>35</v>
      </c>
      <c r="E441" t="s">
        <v>13</v>
      </c>
      <c r="F441">
        <v>24</v>
      </c>
      <c r="G441">
        <v>5832</v>
      </c>
      <c r="H441">
        <v>6210</v>
      </c>
      <c r="I441">
        <v>20592</v>
      </c>
      <c r="J441">
        <v>21960</v>
      </c>
    </row>
    <row r="442" spans="1:10">
      <c r="A442" s="42">
        <v>41058</v>
      </c>
      <c r="B442" t="s">
        <v>20</v>
      </c>
      <c r="C442" t="s">
        <v>18</v>
      </c>
      <c r="D442" t="s">
        <v>35</v>
      </c>
      <c r="E442" t="s">
        <v>13</v>
      </c>
      <c r="F442">
        <v>16</v>
      </c>
      <c r="G442">
        <v>3978</v>
      </c>
      <c r="H442">
        <v>4230</v>
      </c>
      <c r="I442">
        <v>82368</v>
      </c>
      <c r="J442">
        <v>87840</v>
      </c>
    </row>
    <row r="443" spans="1:10">
      <c r="A443" s="42">
        <v>41059</v>
      </c>
      <c r="B443" t="s">
        <v>24</v>
      </c>
      <c r="C443" t="s">
        <v>25</v>
      </c>
      <c r="D443" t="s">
        <v>40</v>
      </c>
      <c r="E443" t="s">
        <v>16</v>
      </c>
      <c r="F443">
        <v>6</v>
      </c>
      <c r="G443">
        <v>3978</v>
      </c>
      <c r="H443">
        <v>4230</v>
      </c>
      <c r="I443">
        <v>94176</v>
      </c>
      <c r="J443">
        <v>101520</v>
      </c>
    </row>
    <row r="444" spans="1:10">
      <c r="A444" s="42">
        <v>41059</v>
      </c>
      <c r="B444" t="s">
        <v>31</v>
      </c>
      <c r="C444" t="s">
        <v>30</v>
      </c>
      <c r="D444" t="s">
        <v>35</v>
      </c>
      <c r="E444" t="s">
        <v>13</v>
      </c>
      <c r="F444">
        <v>4</v>
      </c>
      <c r="G444">
        <v>5148</v>
      </c>
      <c r="H444">
        <v>5490</v>
      </c>
      <c r="I444">
        <v>66924</v>
      </c>
      <c r="J444">
        <v>71370</v>
      </c>
    </row>
    <row r="445" spans="1:10">
      <c r="A445" s="42">
        <v>41059</v>
      </c>
      <c r="B445" t="s">
        <v>10</v>
      </c>
      <c r="C445" t="s">
        <v>11</v>
      </c>
      <c r="D445" t="s">
        <v>19</v>
      </c>
      <c r="E445" t="s">
        <v>13</v>
      </c>
      <c r="F445">
        <v>24</v>
      </c>
      <c r="G445">
        <v>5832</v>
      </c>
      <c r="H445">
        <v>6210</v>
      </c>
      <c r="I445">
        <v>31824</v>
      </c>
      <c r="J445">
        <v>33840</v>
      </c>
    </row>
    <row r="446" spans="1:10">
      <c r="A446" s="42">
        <v>41059</v>
      </c>
      <c r="B446" t="s">
        <v>34</v>
      </c>
      <c r="C446" t="s">
        <v>25</v>
      </c>
      <c r="D446" t="s">
        <v>26</v>
      </c>
      <c r="E446" t="s">
        <v>13</v>
      </c>
      <c r="F446">
        <v>21</v>
      </c>
      <c r="G446">
        <v>2034</v>
      </c>
      <c r="H446">
        <v>2160</v>
      </c>
      <c r="I446">
        <v>39546</v>
      </c>
      <c r="J446">
        <v>42120</v>
      </c>
    </row>
    <row r="447" spans="1:10">
      <c r="A447" s="42">
        <v>41059</v>
      </c>
      <c r="B447" t="s">
        <v>22</v>
      </c>
      <c r="C447" t="s">
        <v>23</v>
      </c>
      <c r="D447" t="s">
        <v>40</v>
      </c>
      <c r="E447" t="s">
        <v>16</v>
      </c>
      <c r="F447">
        <v>13</v>
      </c>
      <c r="G447">
        <v>5832</v>
      </c>
      <c r="H447">
        <v>6210</v>
      </c>
      <c r="I447">
        <v>82404</v>
      </c>
      <c r="J447">
        <v>88830</v>
      </c>
    </row>
    <row r="448" spans="1:10">
      <c r="A448" s="42">
        <v>41060</v>
      </c>
      <c r="B448" t="s">
        <v>22</v>
      </c>
      <c r="C448" t="s">
        <v>23</v>
      </c>
      <c r="D448" t="s">
        <v>15</v>
      </c>
      <c r="E448" t="s">
        <v>16</v>
      </c>
      <c r="F448">
        <v>2</v>
      </c>
      <c r="G448">
        <v>3546</v>
      </c>
      <c r="H448">
        <v>3780</v>
      </c>
      <c r="I448">
        <v>25074</v>
      </c>
      <c r="J448">
        <v>27090</v>
      </c>
    </row>
    <row r="449" spans="1:10">
      <c r="A449" s="42">
        <v>41060</v>
      </c>
      <c r="B449" t="s">
        <v>10</v>
      </c>
      <c r="C449" t="s">
        <v>11</v>
      </c>
      <c r="D449" t="s">
        <v>33</v>
      </c>
      <c r="E449" t="s">
        <v>13</v>
      </c>
      <c r="F449">
        <v>20</v>
      </c>
      <c r="G449">
        <v>3726</v>
      </c>
      <c r="H449">
        <v>3960</v>
      </c>
      <c r="I449">
        <v>23868</v>
      </c>
      <c r="J449">
        <v>25380</v>
      </c>
    </row>
    <row r="450" spans="1:10">
      <c r="A450" s="42">
        <v>41060</v>
      </c>
      <c r="B450" t="s">
        <v>34</v>
      </c>
      <c r="C450" t="s">
        <v>25</v>
      </c>
      <c r="D450" t="s">
        <v>38</v>
      </c>
      <c r="E450" t="s">
        <v>13</v>
      </c>
      <c r="F450">
        <v>21</v>
      </c>
      <c r="G450">
        <v>3978</v>
      </c>
      <c r="H450">
        <v>4230</v>
      </c>
      <c r="I450">
        <v>53190</v>
      </c>
      <c r="J450">
        <v>56700</v>
      </c>
    </row>
    <row r="451" spans="1:10">
      <c r="A451" s="42">
        <v>41061</v>
      </c>
      <c r="B451" t="s">
        <v>17</v>
      </c>
      <c r="C451" t="s">
        <v>18</v>
      </c>
      <c r="D451" t="s">
        <v>19</v>
      </c>
      <c r="E451" t="s">
        <v>13</v>
      </c>
      <c r="F451">
        <v>12</v>
      </c>
      <c r="G451">
        <v>3042</v>
      </c>
      <c r="H451">
        <v>3240</v>
      </c>
      <c r="I451">
        <v>15912</v>
      </c>
      <c r="J451">
        <v>16920</v>
      </c>
    </row>
    <row r="452" spans="1:10">
      <c r="A452" s="42">
        <v>41061</v>
      </c>
      <c r="B452" t="s">
        <v>14</v>
      </c>
      <c r="C452" t="s">
        <v>11</v>
      </c>
      <c r="D452" t="s">
        <v>39</v>
      </c>
      <c r="E452" t="s">
        <v>13</v>
      </c>
      <c r="F452">
        <v>23</v>
      </c>
      <c r="G452">
        <v>3546</v>
      </c>
      <c r="H452">
        <v>3780</v>
      </c>
      <c r="I452">
        <v>3726</v>
      </c>
      <c r="J452">
        <v>3960</v>
      </c>
    </row>
    <row r="453" spans="1:10">
      <c r="A453" s="42">
        <v>41061</v>
      </c>
      <c r="B453" t="s">
        <v>17</v>
      </c>
      <c r="C453" t="s">
        <v>18</v>
      </c>
      <c r="D453" t="s">
        <v>43</v>
      </c>
      <c r="E453" t="s">
        <v>13</v>
      </c>
      <c r="F453">
        <v>23</v>
      </c>
      <c r="G453">
        <v>4482</v>
      </c>
      <c r="H453">
        <v>4770</v>
      </c>
      <c r="I453">
        <v>20304</v>
      </c>
      <c r="J453">
        <v>21600</v>
      </c>
    </row>
    <row r="454" spans="1:10">
      <c r="A454" s="42">
        <v>41061</v>
      </c>
      <c r="B454" t="s">
        <v>14</v>
      </c>
      <c r="C454" t="s">
        <v>11</v>
      </c>
      <c r="D454" t="s">
        <v>43</v>
      </c>
      <c r="E454" t="s">
        <v>13</v>
      </c>
      <c r="F454">
        <v>24</v>
      </c>
      <c r="G454">
        <v>3924</v>
      </c>
      <c r="H454">
        <v>4230</v>
      </c>
      <c r="I454">
        <v>20304</v>
      </c>
      <c r="J454">
        <v>21600</v>
      </c>
    </row>
    <row r="455" spans="1:10">
      <c r="A455" s="42">
        <v>41062</v>
      </c>
      <c r="B455" t="s">
        <v>31</v>
      </c>
      <c r="C455" t="s">
        <v>30</v>
      </c>
      <c r="D455" t="s">
        <v>26</v>
      </c>
      <c r="E455" t="s">
        <v>13</v>
      </c>
      <c r="F455">
        <v>25</v>
      </c>
      <c r="G455">
        <v>2952</v>
      </c>
      <c r="H455">
        <v>3150</v>
      </c>
      <c r="I455">
        <v>42588</v>
      </c>
      <c r="J455">
        <v>45360</v>
      </c>
    </row>
    <row r="456" spans="1:10">
      <c r="A456" s="42">
        <v>41062</v>
      </c>
      <c r="B456" t="s">
        <v>10</v>
      </c>
      <c r="C456" t="s">
        <v>11</v>
      </c>
      <c r="D456" t="s">
        <v>12</v>
      </c>
      <c r="E456" t="s">
        <v>13</v>
      </c>
      <c r="F456">
        <v>17</v>
      </c>
      <c r="G456">
        <v>3726</v>
      </c>
      <c r="H456">
        <v>3960</v>
      </c>
      <c r="I456">
        <v>6102</v>
      </c>
      <c r="J456">
        <v>6480</v>
      </c>
    </row>
    <row r="457" spans="1:10">
      <c r="A457" s="42">
        <v>41063</v>
      </c>
      <c r="B457" t="s">
        <v>20</v>
      </c>
      <c r="C457" t="s">
        <v>18</v>
      </c>
      <c r="D457" t="s">
        <v>36</v>
      </c>
      <c r="E457" t="s">
        <v>13</v>
      </c>
      <c r="F457">
        <v>21</v>
      </c>
      <c r="G457">
        <v>3978</v>
      </c>
      <c r="H457">
        <v>4230</v>
      </c>
      <c r="I457">
        <v>2106</v>
      </c>
      <c r="J457">
        <v>2250</v>
      </c>
    </row>
    <row r="458" spans="1:10">
      <c r="A458" s="42">
        <v>41063</v>
      </c>
      <c r="B458" t="s">
        <v>31</v>
      </c>
      <c r="C458" t="s">
        <v>30</v>
      </c>
      <c r="D458" t="s">
        <v>12</v>
      </c>
      <c r="E458" t="s">
        <v>13</v>
      </c>
      <c r="F458">
        <v>9</v>
      </c>
      <c r="G458">
        <v>3726</v>
      </c>
      <c r="H458">
        <v>3960</v>
      </c>
      <c r="I458">
        <v>8136</v>
      </c>
      <c r="J458">
        <v>8640</v>
      </c>
    </row>
    <row r="459" spans="1:10">
      <c r="A459" s="42">
        <v>41063</v>
      </c>
      <c r="B459" t="s">
        <v>22</v>
      </c>
      <c r="C459" t="s">
        <v>23</v>
      </c>
      <c r="D459" t="s">
        <v>38</v>
      </c>
      <c r="E459" t="s">
        <v>13</v>
      </c>
      <c r="F459">
        <v>11</v>
      </c>
      <c r="G459">
        <v>4482</v>
      </c>
      <c r="H459">
        <v>4770</v>
      </c>
      <c r="I459">
        <v>63828</v>
      </c>
      <c r="J459">
        <v>68040</v>
      </c>
    </row>
    <row r="460" spans="1:10">
      <c r="A460" s="42">
        <v>41063</v>
      </c>
      <c r="B460" t="s">
        <v>29</v>
      </c>
      <c r="C460" t="s">
        <v>30</v>
      </c>
      <c r="D460" t="s">
        <v>43</v>
      </c>
      <c r="E460" t="s">
        <v>13</v>
      </c>
      <c r="F460">
        <v>4</v>
      </c>
      <c r="G460">
        <v>3582</v>
      </c>
      <c r="H460">
        <v>3870</v>
      </c>
      <c r="I460">
        <v>27072</v>
      </c>
      <c r="J460">
        <v>28800</v>
      </c>
    </row>
    <row r="461" spans="1:10">
      <c r="A461" s="42">
        <v>41064</v>
      </c>
      <c r="B461" t="s">
        <v>29</v>
      </c>
      <c r="C461" t="s">
        <v>30</v>
      </c>
      <c r="D461" t="s">
        <v>15</v>
      </c>
      <c r="E461" t="s">
        <v>16</v>
      </c>
      <c r="F461">
        <v>22</v>
      </c>
      <c r="G461">
        <v>4482</v>
      </c>
      <c r="H461">
        <v>4770</v>
      </c>
      <c r="I461">
        <v>82386</v>
      </c>
      <c r="J461">
        <v>89010</v>
      </c>
    </row>
    <row r="462" spans="1:10">
      <c r="A462" s="42">
        <v>41064</v>
      </c>
      <c r="B462" t="s">
        <v>24</v>
      </c>
      <c r="C462" t="s">
        <v>25</v>
      </c>
      <c r="D462" t="s">
        <v>37</v>
      </c>
      <c r="E462" t="s">
        <v>13</v>
      </c>
      <c r="F462">
        <v>15</v>
      </c>
      <c r="G462">
        <v>3924</v>
      </c>
      <c r="H462">
        <v>4230</v>
      </c>
      <c r="I462">
        <v>71712</v>
      </c>
      <c r="J462">
        <v>76320</v>
      </c>
    </row>
    <row r="463" spans="1:10">
      <c r="A463" s="42">
        <v>41064</v>
      </c>
      <c r="B463" t="s">
        <v>29</v>
      </c>
      <c r="C463" t="s">
        <v>30</v>
      </c>
      <c r="D463" t="s">
        <v>38</v>
      </c>
      <c r="E463" t="s">
        <v>13</v>
      </c>
      <c r="F463">
        <v>23</v>
      </c>
      <c r="G463">
        <v>7506</v>
      </c>
      <c r="H463">
        <v>8100</v>
      </c>
      <c r="I463">
        <v>60282</v>
      </c>
      <c r="J463">
        <v>64260</v>
      </c>
    </row>
    <row r="464" spans="1:10">
      <c r="A464" s="42">
        <v>41065</v>
      </c>
      <c r="B464" t="s">
        <v>31</v>
      </c>
      <c r="C464" t="s">
        <v>30</v>
      </c>
      <c r="D464" t="s">
        <v>12</v>
      </c>
      <c r="E464" t="s">
        <v>13</v>
      </c>
      <c r="F464">
        <v>9</v>
      </c>
      <c r="G464">
        <v>3546</v>
      </c>
      <c r="H464">
        <v>3780</v>
      </c>
      <c r="I464">
        <v>20340</v>
      </c>
      <c r="J464">
        <v>21600</v>
      </c>
    </row>
    <row r="465" spans="1:10">
      <c r="A465" s="42">
        <v>41065</v>
      </c>
      <c r="B465" t="s">
        <v>24</v>
      </c>
      <c r="C465" t="s">
        <v>25</v>
      </c>
      <c r="D465" t="s">
        <v>37</v>
      </c>
      <c r="E465" t="s">
        <v>13</v>
      </c>
      <c r="F465">
        <v>7</v>
      </c>
      <c r="G465">
        <v>3042</v>
      </c>
      <c r="H465">
        <v>3240</v>
      </c>
      <c r="I465">
        <v>103086</v>
      </c>
      <c r="J465">
        <v>109710</v>
      </c>
    </row>
    <row r="466" spans="1:10">
      <c r="A466" s="42">
        <v>41066</v>
      </c>
      <c r="B466" t="s">
        <v>20</v>
      </c>
      <c r="C466" t="s">
        <v>18</v>
      </c>
      <c r="D466" t="s">
        <v>19</v>
      </c>
      <c r="E466" t="s">
        <v>13</v>
      </c>
      <c r="F466">
        <v>25</v>
      </c>
      <c r="G466">
        <v>3042</v>
      </c>
      <c r="H466">
        <v>3240</v>
      </c>
      <c r="I466">
        <v>31824</v>
      </c>
      <c r="J466">
        <v>33840</v>
      </c>
    </row>
    <row r="467" spans="1:10">
      <c r="A467" s="42">
        <v>41067</v>
      </c>
      <c r="B467" t="s">
        <v>31</v>
      </c>
      <c r="C467" t="s">
        <v>30</v>
      </c>
      <c r="D467" t="s">
        <v>26</v>
      </c>
      <c r="E467" t="s">
        <v>13</v>
      </c>
      <c r="F467">
        <v>10</v>
      </c>
      <c r="G467">
        <v>3978</v>
      </c>
      <c r="H467">
        <v>4230</v>
      </c>
      <c r="I467">
        <v>48672</v>
      </c>
      <c r="J467">
        <v>51840</v>
      </c>
    </row>
    <row r="468" spans="1:10">
      <c r="A468" s="42">
        <v>41067</v>
      </c>
      <c r="B468" t="s">
        <v>29</v>
      </c>
      <c r="C468" t="s">
        <v>30</v>
      </c>
      <c r="D468" t="s">
        <v>35</v>
      </c>
      <c r="E468" t="s">
        <v>13</v>
      </c>
      <c r="F468">
        <v>8</v>
      </c>
      <c r="G468">
        <v>5148</v>
      </c>
      <c r="H468">
        <v>5490</v>
      </c>
      <c r="I468">
        <v>92664</v>
      </c>
      <c r="J468">
        <v>98820</v>
      </c>
    </row>
    <row r="469" spans="1:10">
      <c r="A469" s="42">
        <v>41067</v>
      </c>
      <c r="B469" t="s">
        <v>22</v>
      </c>
      <c r="C469" t="s">
        <v>23</v>
      </c>
      <c r="D469" t="s">
        <v>36</v>
      </c>
      <c r="E469" t="s">
        <v>13</v>
      </c>
      <c r="F469">
        <v>18</v>
      </c>
      <c r="G469">
        <v>3042</v>
      </c>
      <c r="H469">
        <v>3240</v>
      </c>
      <c r="I469">
        <v>23166</v>
      </c>
      <c r="J469">
        <v>24750</v>
      </c>
    </row>
    <row r="470" spans="1:10">
      <c r="A470" s="42">
        <v>41067</v>
      </c>
      <c r="B470" t="s">
        <v>17</v>
      </c>
      <c r="C470" t="s">
        <v>18</v>
      </c>
      <c r="D470" t="s">
        <v>21</v>
      </c>
      <c r="E470" t="s">
        <v>13</v>
      </c>
      <c r="F470">
        <v>8</v>
      </c>
      <c r="G470">
        <v>5148</v>
      </c>
      <c r="H470">
        <v>5490</v>
      </c>
      <c r="I470">
        <v>46116</v>
      </c>
      <c r="J470">
        <v>49140</v>
      </c>
    </row>
    <row r="471" spans="1:10">
      <c r="A471" s="42">
        <v>41068</v>
      </c>
      <c r="B471" t="s">
        <v>17</v>
      </c>
      <c r="C471" t="s">
        <v>18</v>
      </c>
      <c r="D471" t="s">
        <v>38</v>
      </c>
      <c r="E471" t="s">
        <v>13</v>
      </c>
      <c r="F471">
        <v>25</v>
      </c>
      <c r="G471">
        <v>7506</v>
      </c>
      <c r="H471">
        <v>8100</v>
      </c>
      <c r="I471">
        <v>24822</v>
      </c>
      <c r="J471">
        <v>26460</v>
      </c>
    </row>
    <row r="472" spans="1:10">
      <c r="A472" s="42">
        <v>41069</v>
      </c>
      <c r="B472" t="s">
        <v>29</v>
      </c>
      <c r="C472" t="s">
        <v>30</v>
      </c>
      <c r="D472" t="s">
        <v>32</v>
      </c>
      <c r="E472" t="s">
        <v>13</v>
      </c>
      <c r="F472">
        <v>7</v>
      </c>
      <c r="G472">
        <v>3042</v>
      </c>
      <c r="H472">
        <v>3240</v>
      </c>
      <c r="I472">
        <v>53190</v>
      </c>
      <c r="J472">
        <v>56700</v>
      </c>
    </row>
    <row r="473" spans="1:10">
      <c r="A473" s="42">
        <v>41069</v>
      </c>
      <c r="B473" t="s">
        <v>10</v>
      </c>
      <c r="C473" t="s">
        <v>11</v>
      </c>
      <c r="D473" t="s">
        <v>43</v>
      </c>
      <c r="E473" t="s">
        <v>13</v>
      </c>
      <c r="F473">
        <v>17</v>
      </c>
      <c r="G473">
        <v>3978</v>
      </c>
      <c r="H473">
        <v>4230</v>
      </c>
      <c r="I473">
        <v>23688</v>
      </c>
      <c r="J473">
        <v>25200</v>
      </c>
    </row>
    <row r="474" spans="1:10">
      <c r="A474" s="42">
        <v>41069</v>
      </c>
      <c r="B474" t="s">
        <v>17</v>
      </c>
      <c r="C474" t="s">
        <v>18</v>
      </c>
      <c r="D474" t="s">
        <v>32</v>
      </c>
      <c r="E474" t="s">
        <v>13</v>
      </c>
      <c r="F474">
        <v>3</v>
      </c>
      <c r="G474">
        <v>2952</v>
      </c>
      <c r="H474">
        <v>3150</v>
      </c>
      <c r="I474">
        <v>42552</v>
      </c>
      <c r="J474">
        <v>45360</v>
      </c>
    </row>
    <row r="475" spans="1:10">
      <c r="A475" s="42">
        <v>41069</v>
      </c>
      <c r="B475" t="s">
        <v>31</v>
      </c>
      <c r="C475" t="s">
        <v>30</v>
      </c>
      <c r="D475" t="s">
        <v>15</v>
      </c>
      <c r="E475" t="s">
        <v>16</v>
      </c>
      <c r="F475">
        <v>13</v>
      </c>
      <c r="G475">
        <v>2034</v>
      </c>
      <c r="H475">
        <v>2160</v>
      </c>
      <c r="I475">
        <v>28656</v>
      </c>
      <c r="J475">
        <v>30960</v>
      </c>
    </row>
    <row r="476" spans="1:10">
      <c r="A476" s="42">
        <v>41070</v>
      </c>
      <c r="B476" t="s">
        <v>27</v>
      </c>
      <c r="C476" t="s">
        <v>23</v>
      </c>
      <c r="D476" t="s">
        <v>32</v>
      </c>
      <c r="E476" t="s">
        <v>13</v>
      </c>
      <c r="F476">
        <v>17</v>
      </c>
      <c r="G476">
        <v>3582</v>
      </c>
      <c r="H476">
        <v>3870</v>
      </c>
      <c r="I476">
        <v>42552</v>
      </c>
      <c r="J476">
        <v>45360</v>
      </c>
    </row>
    <row r="477" spans="1:10">
      <c r="A477" s="42">
        <v>41071</v>
      </c>
      <c r="B477" t="s">
        <v>10</v>
      </c>
      <c r="C477" t="s">
        <v>11</v>
      </c>
      <c r="D477" t="s">
        <v>39</v>
      </c>
      <c r="E477" t="s">
        <v>13</v>
      </c>
      <c r="F477">
        <v>22</v>
      </c>
      <c r="G477">
        <v>3978</v>
      </c>
      <c r="H477">
        <v>4230</v>
      </c>
      <c r="I477">
        <v>52164</v>
      </c>
      <c r="J477">
        <v>55440</v>
      </c>
    </row>
    <row r="478" spans="1:10">
      <c r="A478" s="42">
        <v>41071</v>
      </c>
      <c r="B478" t="s">
        <v>17</v>
      </c>
      <c r="C478" t="s">
        <v>18</v>
      </c>
      <c r="D478" t="s">
        <v>38</v>
      </c>
      <c r="E478" t="s">
        <v>13</v>
      </c>
      <c r="F478">
        <v>23</v>
      </c>
      <c r="G478">
        <v>2196</v>
      </c>
      <c r="H478">
        <v>2340</v>
      </c>
      <c r="I478">
        <v>88650</v>
      </c>
      <c r="J478">
        <v>94500</v>
      </c>
    </row>
    <row r="479" spans="1:10">
      <c r="A479" s="42">
        <v>41071</v>
      </c>
      <c r="B479" t="s">
        <v>29</v>
      </c>
      <c r="C479" t="s">
        <v>30</v>
      </c>
      <c r="D479" t="s">
        <v>33</v>
      </c>
      <c r="E479" t="s">
        <v>13</v>
      </c>
      <c r="F479">
        <v>1</v>
      </c>
      <c r="G479">
        <v>2034</v>
      </c>
      <c r="H479">
        <v>2160</v>
      </c>
      <c r="I479">
        <v>51714</v>
      </c>
      <c r="J479">
        <v>54990</v>
      </c>
    </row>
    <row r="480" spans="1:10">
      <c r="A480" s="42">
        <v>41072</v>
      </c>
      <c r="B480" t="s">
        <v>27</v>
      </c>
      <c r="C480" t="s">
        <v>23</v>
      </c>
      <c r="D480" t="s">
        <v>43</v>
      </c>
      <c r="E480" t="s">
        <v>13</v>
      </c>
      <c r="F480">
        <v>25</v>
      </c>
      <c r="G480">
        <v>5148</v>
      </c>
      <c r="H480">
        <v>5490</v>
      </c>
      <c r="I480">
        <v>33840</v>
      </c>
      <c r="J480">
        <v>36000</v>
      </c>
    </row>
    <row r="481" spans="1:10">
      <c r="A481" s="42">
        <v>41073</v>
      </c>
      <c r="B481" t="s">
        <v>17</v>
      </c>
      <c r="C481" t="s">
        <v>18</v>
      </c>
      <c r="D481" t="s">
        <v>33</v>
      </c>
      <c r="E481" t="s">
        <v>13</v>
      </c>
      <c r="F481">
        <v>22</v>
      </c>
      <c r="G481">
        <v>3384</v>
      </c>
      <c r="H481">
        <v>3600</v>
      </c>
      <c r="I481">
        <v>31824</v>
      </c>
      <c r="J481">
        <v>33840</v>
      </c>
    </row>
    <row r="482" spans="1:10">
      <c r="A482" s="42">
        <v>41073</v>
      </c>
      <c r="B482" t="s">
        <v>29</v>
      </c>
      <c r="C482" t="s">
        <v>30</v>
      </c>
      <c r="D482" t="s">
        <v>12</v>
      </c>
      <c r="E482" t="s">
        <v>13</v>
      </c>
      <c r="F482">
        <v>2</v>
      </c>
      <c r="G482">
        <v>3978</v>
      </c>
      <c r="H482">
        <v>4230</v>
      </c>
      <c r="I482">
        <v>30510</v>
      </c>
      <c r="J482">
        <v>32400</v>
      </c>
    </row>
    <row r="483" spans="1:10">
      <c r="A483" s="42">
        <v>41074</v>
      </c>
      <c r="B483" t="s">
        <v>31</v>
      </c>
      <c r="C483" t="s">
        <v>30</v>
      </c>
      <c r="D483" t="s">
        <v>40</v>
      </c>
      <c r="E483" t="s">
        <v>16</v>
      </c>
      <c r="F483">
        <v>11</v>
      </c>
      <c r="G483">
        <v>3582</v>
      </c>
      <c r="H483">
        <v>3870</v>
      </c>
      <c r="I483">
        <v>19620</v>
      </c>
      <c r="J483">
        <v>21150</v>
      </c>
    </row>
    <row r="484" spans="1:10">
      <c r="A484" s="42">
        <v>41074</v>
      </c>
      <c r="B484" t="s">
        <v>20</v>
      </c>
      <c r="C484" t="s">
        <v>18</v>
      </c>
      <c r="D484" t="s">
        <v>15</v>
      </c>
      <c r="E484" t="s">
        <v>16</v>
      </c>
      <c r="F484">
        <v>11</v>
      </c>
      <c r="G484">
        <v>3546</v>
      </c>
      <c r="H484">
        <v>3780</v>
      </c>
      <c r="I484">
        <v>78804</v>
      </c>
      <c r="J484">
        <v>85140</v>
      </c>
    </row>
    <row r="485" spans="1:10">
      <c r="A485" s="42">
        <v>41074</v>
      </c>
      <c r="B485" t="s">
        <v>20</v>
      </c>
      <c r="C485" t="s">
        <v>18</v>
      </c>
      <c r="D485" t="s">
        <v>37</v>
      </c>
      <c r="E485" t="s">
        <v>13</v>
      </c>
      <c r="F485">
        <v>1</v>
      </c>
      <c r="G485">
        <v>7506</v>
      </c>
      <c r="H485">
        <v>8100</v>
      </c>
      <c r="I485">
        <v>26892</v>
      </c>
      <c r="J485">
        <v>28620</v>
      </c>
    </row>
    <row r="486" spans="1:10">
      <c r="A486" s="42">
        <v>41075</v>
      </c>
      <c r="B486" t="s">
        <v>17</v>
      </c>
      <c r="C486" t="s">
        <v>18</v>
      </c>
      <c r="D486" t="s">
        <v>15</v>
      </c>
      <c r="E486" t="s">
        <v>16</v>
      </c>
      <c r="F486">
        <v>14</v>
      </c>
      <c r="G486">
        <v>3978</v>
      </c>
      <c r="H486">
        <v>4230</v>
      </c>
      <c r="I486">
        <v>78804</v>
      </c>
      <c r="J486">
        <v>85140</v>
      </c>
    </row>
    <row r="487" spans="1:10">
      <c r="A487" s="42">
        <v>41076</v>
      </c>
      <c r="B487" t="s">
        <v>29</v>
      </c>
      <c r="C487" t="s">
        <v>30</v>
      </c>
      <c r="D487" t="s">
        <v>40</v>
      </c>
      <c r="E487" t="s">
        <v>16</v>
      </c>
      <c r="F487">
        <v>11</v>
      </c>
      <c r="G487">
        <v>2034</v>
      </c>
      <c r="H487">
        <v>2160</v>
      </c>
      <c r="I487">
        <v>35316</v>
      </c>
      <c r="J487">
        <v>38070</v>
      </c>
    </row>
    <row r="488" spans="1:10">
      <c r="A488" s="42">
        <v>41076</v>
      </c>
      <c r="B488" t="s">
        <v>17</v>
      </c>
      <c r="C488" t="s">
        <v>18</v>
      </c>
      <c r="D488" t="s">
        <v>42</v>
      </c>
      <c r="E488" t="s">
        <v>16</v>
      </c>
      <c r="F488">
        <v>8</v>
      </c>
      <c r="G488">
        <v>2952</v>
      </c>
      <c r="H488">
        <v>3150</v>
      </c>
      <c r="I488">
        <v>165132</v>
      </c>
      <c r="J488">
        <v>178200</v>
      </c>
    </row>
    <row r="489" spans="1:10">
      <c r="A489" s="42">
        <v>41076</v>
      </c>
      <c r="B489" t="s">
        <v>17</v>
      </c>
      <c r="C489" t="s">
        <v>18</v>
      </c>
      <c r="D489" t="s">
        <v>39</v>
      </c>
      <c r="E489" t="s">
        <v>13</v>
      </c>
      <c r="F489">
        <v>1</v>
      </c>
      <c r="G489">
        <v>3546</v>
      </c>
      <c r="H489">
        <v>3780</v>
      </c>
      <c r="I489">
        <v>63342</v>
      </c>
      <c r="J489">
        <v>67320</v>
      </c>
    </row>
    <row r="490" spans="1:10">
      <c r="A490" s="42">
        <v>41077</v>
      </c>
      <c r="B490" t="s">
        <v>24</v>
      </c>
      <c r="C490" t="s">
        <v>25</v>
      </c>
      <c r="D490" t="s">
        <v>21</v>
      </c>
      <c r="E490" t="s">
        <v>13</v>
      </c>
      <c r="F490">
        <v>24</v>
      </c>
      <c r="G490">
        <v>3546</v>
      </c>
      <c r="H490">
        <v>3780</v>
      </c>
      <c r="I490">
        <v>30744</v>
      </c>
      <c r="J490">
        <v>32760</v>
      </c>
    </row>
    <row r="491" spans="1:10">
      <c r="A491" s="42">
        <v>41077</v>
      </c>
      <c r="B491" t="s">
        <v>24</v>
      </c>
      <c r="C491" t="s">
        <v>25</v>
      </c>
      <c r="D491" t="s">
        <v>36</v>
      </c>
      <c r="E491" t="s">
        <v>13</v>
      </c>
      <c r="F491">
        <v>15</v>
      </c>
      <c r="G491">
        <v>3978</v>
      </c>
      <c r="H491">
        <v>4230</v>
      </c>
      <c r="I491">
        <v>27378</v>
      </c>
      <c r="J491">
        <v>29250</v>
      </c>
    </row>
    <row r="492" spans="1:10">
      <c r="A492" s="42">
        <v>41077</v>
      </c>
      <c r="B492" t="s">
        <v>10</v>
      </c>
      <c r="C492" t="s">
        <v>11</v>
      </c>
      <c r="D492" t="s">
        <v>41</v>
      </c>
      <c r="E492" t="s">
        <v>13</v>
      </c>
      <c r="F492">
        <v>20</v>
      </c>
      <c r="G492">
        <v>3546</v>
      </c>
      <c r="H492">
        <v>3780</v>
      </c>
      <c r="I492">
        <v>44280</v>
      </c>
      <c r="J492">
        <v>47250</v>
      </c>
    </row>
    <row r="493" spans="1:10">
      <c r="A493" s="42">
        <v>41077</v>
      </c>
      <c r="B493" t="s">
        <v>27</v>
      </c>
      <c r="C493" t="s">
        <v>23</v>
      </c>
      <c r="D493" t="s">
        <v>15</v>
      </c>
      <c r="E493" t="s">
        <v>16</v>
      </c>
      <c r="F493">
        <v>1</v>
      </c>
      <c r="G493">
        <v>5148</v>
      </c>
      <c r="H493">
        <v>5490</v>
      </c>
      <c r="I493">
        <v>60894</v>
      </c>
      <c r="J493">
        <v>65790</v>
      </c>
    </row>
    <row r="494" spans="1:10">
      <c r="A494" s="42">
        <v>41077</v>
      </c>
      <c r="B494" t="s">
        <v>22</v>
      </c>
      <c r="C494" t="s">
        <v>23</v>
      </c>
      <c r="D494" t="s">
        <v>43</v>
      </c>
      <c r="E494" t="s">
        <v>13</v>
      </c>
      <c r="F494">
        <v>5</v>
      </c>
      <c r="G494">
        <v>2196</v>
      </c>
      <c r="H494">
        <v>2340</v>
      </c>
      <c r="I494">
        <v>40608</v>
      </c>
      <c r="J494">
        <v>43200</v>
      </c>
    </row>
    <row r="495" spans="1:10">
      <c r="A495" s="42">
        <v>41077</v>
      </c>
      <c r="B495" t="s">
        <v>10</v>
      </c>
      <c r="C495" t="s">
        <v>11</v>
      </c>
      <c r="D495" t="s">
        <v>41</v>
      </c>
      <c r="E495" t="s">
        <v>13</v>
      </c>
      <c r="F495">
        <v>2</v>
      </c>
      <c r="G495">
        <v>3924</v>
      </c>
      <c r="H495">
        <v>4230</v>
      </c>
      <c r="I495">
        <v>5904</v>
      </c>
      <c r="J495">
        <v>6300</v>
      </c>
    </row>
    <row r="496" spans="1:10">
      <c r="A496" s="42">
        <v>41078</v>
      </c>
      <c r="B496" t="s">
        <v>24</v>
      </c>
      <c r="C496" t="s">
        <v>25</v>
      </c>
      <c r="D496" t="s">
        <v>40</v>
      </c>
      <c r="E496" t="s">
        <v>16</v>
      </c>
      <c r="F496">
        <v>15</v>
      </c>
      <c r="G496">
        <v>3978</v>
      </c>
      <c r="H496">
        <v>4230</v>
      </c>
      <c r="I496">
        <v>27468</v>
      </c>
      <c r="J496">
        <v>29610</v>
      </c>
    </row>
    <row r="497" spans="1:10">
      <c r="A497" s="42">
        <v>41078</v>
      </c>
      <c r="B497" t="s">
        <v>17</v>
      </c>
      <c r="C497" t="s">
        <v>18</v>
      </c>
      <c r="D497" t="s">
        <v>41</v>
      </c>
      <c r="E497" t="s">
        <v>13</v>
      </c>
      <c r="F497">
        <v>24</v>
      </c>
      <c r="G497">
        <v>2106</v>
      </c>
      <c r="H497">
        <v>2250</v>
      </c>
      <c r="I497">
        <v>35424</v>
      </c>
      <c r="J497">
        <v>37800</v>
      </c>
    </row>
    <row r="498" spans="1:10">
      <c r="A498" s="42">
        <v>41078</v>
      </c>
      <c r="B498" t="s">
        <v>14</v>
      </c>
      <c r="C498" t="s">
        <v>11</v>
      </c>
      <c r="D498" t="s">
        <v>43</v>
      </c>
      <c r="E498" t="s">
        <v>13</v>
      </c>
      <c r="F498">
        <v>23</v>
      </c>
      <c r="G498">
        <v>5148</v>
      </c>
      <c r="H498">
        <v>5490</v>
      </c>
      <c r="I498">
        <v>50760</v>
      </c>
      <c r="J498">
        <v>54000</v>
      </c>
    </row>
    <row r="499" spans="1:10">
      <c r="A499" s="42">
        <v>41078</v>
      </c>
      <c r="B499" t="s">
        <v>22</v>
      </c>
      <c r="C499" t="s">
        <v>23</v>
      </c>
      <c r="D499" t="s">
        <v>19</v>
      </c>
      <c r="E499" t="s">
        <v>13</v>
      </c>
      <c r="F499">
        <v>20</v>
      </c>
      <c r="G499">
        <v>3546</v>
      </c>
      <c r="H499">
        <v>3780</v>
      </c>
      <c r="I499">
        <v>83538</v>
      </c>
      <c r="J499">
        <v>88830</v>
      </c>
    </row>
    <row r="500" spans="1:10">
      <c r="A500" s="42">
        <v>41079</v>
      </c>
      <c r="B500" t="s">
        <v>22</v>
      </c>
      <c r="C500" t="s">
        <v>23</v>
      </c>
      <c r="D500" t="s">
        <v>41</v>
      </c>
      <c r="E500" t="s">
        <v>13</v>
      </c>
      <c r="F500">
        <v>23</v>
      </c>
      <c r="G500">
        <v>3546</v>
      </c>
      <c r="H500">
        <v>3780</v>
      </c>
      <c r="I500">
        <v>29520</v>
      </c>
      <c r="J500">
        <v>31500</v>
      </c>
    </row>
    <row r="501" spans="1:10">
      <c r="A501" s="42">
        <v>41081</v>
      </c>
      <c r="B501" t="s">
        <v>24</v>
      </c>
      <c r="C501" t="s">
        <v>25</v>
      </c>
      <c r="D501" t="s">
        <v>39</v>
      </c>
      <c r="E501" t="s">
        <v>13</v>
      </c>
      <c r="F501">
        <v>22</v>
      </c>
      <c r="G501">
        <v>5148</v>
      </c>
      <c r="H501">
        <v>5490</v>
      </c>
      <c r="I501">
        <v>33534</v>
      </c>
      <c r="J501">
        <v>35640</v>
      </c>
    </row>
    <row r="502" spans="1:10">
      <c r="A502" s="42">
        <v>41081</v>
      </c>
      <c r="B502" t="s">
        <v>27</v>
      </c>
      <c r="C502" t="s">
        <v>23</v>
      </c>
      <c r="D502" t="s">
        <v>33</v>
      </c>
      <c r="E502" t="s">
        <v>13</v>
      </c>
      <c r="F502">
        <v>10</v>
      </c>
      <c r="G502">
        <v>3384</v>
      </c>
      <c r="H502">
        <v>3600</v>
      </c>
      <c r="I502">
        <v>79560</v>
      </c>
      <c r="J502">
        <v>84600</v>
      </c>
    </row>
    <row r="503" spans="1:10">
      <c r="A503" s="42">
        <v>41081</v>
      </c>
      <c r="B503" t="s">
        <v>10</v>
      </c>
      <c r="C503" t="s">
        <v>11</v>
      </c>
      <c r="D503" t="s">
        <v>15</v>
      </c>
      <c r="E503" t="s">
        <v>16</v>
      </c>
      <c r="F503">
        <v>5</v>
      </c>
      <c r="G503">
        <v>3042</v>
      </c>
      <c r="H503">
        <v>3240</v>
      </c>
      <c r="I503">
        <v>85968</v>
      </c>
      <c r="J503">
        <v>92880</v>
      </c>
    </row>
    <row r="504" spans="1:10">
      <c r="A504" s="42">
        <v>41081</v>
      </c>
      <c r="B504" t="s">
        <v>22</v>
      </c>
      <c r="C504" t="s">
        <v>23</v>
      </c>
      <c r="D504" t="s">
        <v>38</v>
      </c>
      <c r="E504" t="s">
        <v>13</v>
      </c>
      <c r="F504">
        <v>12</v>
      </c>
      <c r="G504">
        <v>3978</v>
      </c>
      <c r="H504">
        <v>4230</v>
      </c>
      <c r="I504">
        <v>39006</v>
      </c>
      <c r="J504">
        <v>41580</v>
      </c>
    </row>
    <row r="505" spans="1:10">
      <c r="A505" s="42">
        <v>41082</v>
      </c>
      <c r="B505" t="s">
        <v>22</v>
      </c>
      <c r="C505" t="s">
        <v>23</v>
      </c>
      <c r="D505" t="s">
        <v>26</v>
      </c>
      <c r="E505" t="s">
        <v>13</v>
      </c>
      <c r="F505">
        <v>19</v>
      </c>
      <c r="G505">
        <v>3978</v>
      </c>
      <c r="H505">
        <v>4230</v>
      </c>
      <c r="I505">
        <v>42588</v>
      </c>
      <c r="J505">
        <v>45360</v>
      </c>
    </row>
    <row r="506" spans="1:10">
      <c r="A506" s="42">
        <v>41082</v>
      </c>
      <c r="B506" t="s">
        <v>20</v>
      </c>
      <c r="C506" t="s">
        <v>18</v>
      </c>
      <c r="D506" t="s">
        <v>15</v>
      </c>
      <c r="E506" t="s">
        <v>16</v>
      </c>
      <c r="F506">
        <v>18</v>
      </c>
      <c r="G506">
        <v>3924</v>
      </c>
      <c r="H506">
        <v>4230</v>
      </c>
      <c r="I506">
        <v>82386</v>
      </c>
      <c r="J506">
        <v>89010</v>
      </c>
    </row>
    <row r="507" spans="1:10">
      <c r="A507" s="42">
        <v>41082</v>
      </c>
      <c r="B507" t="s">
        <v>10</v>
      </c>
      <c r="C507" t="s">
        <v>11</v>
      </c>
      <c r="D507" t="s">
        <v>12</v>
      </c>
      <c r="E507" t="s">
        <v>13</v>
      </c>
      <c r="F507">
        <v>1</v>
      </c>
      <c r="G507">
        <v>2952</v>
      </c>
      <c r="H507">
        <v>3150</v>
      </c>
      <c r="I507">
        <v>2034</v>
      </c>
      <c r="J507">
        <v>2160</v>
      </c>
    </row>
    <row r="508" spans="1:10">
      <c r="A508" s="42">
        <v>41083</v>
      </c>
      <c r="B508" t="s">
        <v>10</v>
      </c>
      <c r="C508" t="s">
        <v>11</v>
      </c>
      <c r="D508" t="s">
        <v>36</v>
      </c>
      <c r="E508" t="s">
        <v>13</v>
      </c>
      <c r="F508">
        <v>15</v>
      </c>
      <c r="G508">
        <v>3042</v>
      </c>
      <c r="H508">
        <v>3240</v>
      </c>
      <c r="I508">
        <v>4212</v>
      </c>
      <c r="J508">
        <v>4500</v>
      </c>
    </row>
    <row r="509" spans="1:10">
      <c r="A509" s="42">
        <v>41083</v>
      </c>
      <c r="B509" t="s">
        <v>24</v>
      </c>
      <c r="C509" t="s">
        <v>25</v>
      </c>
      <c r="D509" t="s">
        <v>12</v>
      </c>
      <c r="E509" t="s">
        <v>13</v>
      </c>
      <c r="F509">
        <v>4</v>
      </c>
      <c r="G509">
        <v>3978</v>
      </c>
      <c r="H509">
        <v>4230</v>
      </c>
      <c r="I509">
        <v>10170</v>
      </c>
      <c r="J509">
        <v>10800</v>
      </c>
    </row>
    <row r="510" spans="1:10">
      <c r="A510" s="42">
        <v>41083</v>
      </c>
      <c r="B510" t="s">
        <v>10</v>
      </c>
      <c r="C510" t="s">
        <v>11</v>
      </c>
      <c r="D510" t="s">
        <v>41</v>
      </c>
      <c r="E510" t="s">
        <v>13</v>
      </c>
      <c r="F510">
        <v>16</v>
      </c>
      <c r="G510">
        <v>2106</v>
      </c>
      <c r="H510">
        <v>2250</v>
      </c>
      <c r="I510">
        <v>41328</v>
      </c>
      <c r="J510">
        <v>44100</v>
      </c>
    </row>
    <row r="511" spans="1:10">
      <c r="A511" s="42">
        <v>41084</v>
      </c>
      <c r="B511" t="s">
        <v>29</v>
      </c>
      <c r="C511" t="s">
        <v>30</v>
      </c>
      <c r="D511" t="s">
        <v>28</v>
      </c>
      <c r="E511" t="s">
        <v>13</v>
      </c>
      <c r="F511">
        <v>10</v>
      </c>
      <c r="G511">
        <v>2034</v>
      </c>
      <c r="H511">
        <v>2160</v>
      </c>
      <c r="I511">
        <v>46656</v>
      </c>
      <c r="J511">
        <v>49680</v>
      </c>
    </row>
    <row r="512" spans="1:10">
      <c r="A512" s="42">
        <v>41084</v>
      </c>
      <c r="B512" t="s">
        <v>34</v>
      </c>
      <c r="C512" t="s">
        <v>25</v>
      </c>
      <c r="D512" t="s">
        <v>15</v>
      </c>
      <c r="E512" t="s">
        <v>16</v>
      </c>
      <c r="F512">
        <v>21</v>
      </c>
      <c r="G512">
        <v>4482</v>
      </c>
      <c r="H512">
        <v>4770</v>
      </c>
      <c r="I512">
        <v>82386</v>
      </c>
      <c r="J512">
        <v>89010</v>
      </c>
    </row>
    <row r="513" spans="1:10">
      <c r="A513" s="42">
        <v>41084</v>
      </c>
      <c r="B513" t="s">
        <v>29</v>
      </c>
      <c r="C513" t="s">
        <v>30</v>
      </c>
      <c r="D513" t="s">
        <v>15</v>
      </c>
      <c r="E513" t="s">
        <v>16</v>
      </c>
      <c r="F513">
        <v>7</v>
      </c>
      <c r="G513">
        <v>3726</v>
      </c>
      <c r="H513">
        <v>3960</v>
      </c>
      <c r="I513">
        <v>46566</v>
      </c>
      <c r="J513">
        <v>50310</v>
      </c>
    </row>
    <row r="514" spans="1:10">
      <c r="A514" s="42">
        <v>41084</v>
      </c>
      <c r="B514" t="s">
        <v>24</v>
      </c>
      <c r="C514" t="s">
        <v>25</v>
      </c>
      <c r="D514" t="s">
        <v>12</v>
      </c>
      <c r="E514" t="s">
        <v>13</v>
      </c>
      <c r="F514">
        <v>22</v>
      </c>
      <c r="G514">
        <v>2952</v>
      </c>
      <c r="H514">
        <v>3150</v>
      </c>
      <c r="I514">
        <v>26442</v>
      </c>
      <c r="J514">
        <v>28080</v>
      </c>
    </row>
    <row r="515" spans="1:10">
      <c r="A515" s="42">
        <v>41084</v>
      </c>
      <c r="B515" t="s">
        <v>27</v>
      </c>
      <c r="C515" t="s">
        <v>23</v>
      </c>
      <c r="D515" t="s">
        <v>38</v>
      </c>
      <c r="E515" t="s">
        <v>13</v>
      </c>
      <c r="F515">
        <v>15</v>
      </c>
      <c r="G515">
        <v>3384</v>
      </c>
      <c r="H515">
        <v>3600</v>
      </c>
      <c r="I515">
        <v>24822</v>
      </c>
      <c r="J515">
        <v>26460</v>
      </c>
    </row>
    <row r="516" spans="1:10">
      <c r="A516" s="42">
        <v>41084</v>
      </c>
      <c r="B516" t="s">
        <v>29</v>
      </c>
      <c r="C516" t="s">
        <v>30</v>
      </c>
      <c r="D516" t="s">
        <v>33</v>
      </c>
      <c r="E516" t="s">
        <v>13</v>
      </c>
      <c r="F516">
        <v>7</v>
      </c>
      <c r="G516">
        <v>3546</v>
      </c>
      <c r="H516">
        <v>3780</v>
      </c>
      <c r="I516">
        <v>3978</v>
      </c>
      <c r="J516">
        <v>4230</v>
      </c>
    </row>
    <row r="517" spans="1:10">
      <c r="A517" s="42">
        <v>41085</v>
      </c>
      <c r="B517" t="s">
        <v>10</v>
      </c>
      <c r="C517" t="s">
        <v>11</v>
      </c>
      <c r="D517" t="s">
        <v>26</v>
      </c>
      <c r="E517" t="s">
        <v>13</v>
      </c>
      <c r="F517">
        <v>17</v>
      </c>
      <c r="G517">
        <v>5148</v>
      </c>
      <c r="H517">
        <v>5490</v>
      </c>
      <c r="I517">
        <v>63882</v>
      </c>
      <c r="J517">
        <v>68040</v>
      </c>
    </row>
    <row r="518" spans="1:10">
      <c r="A518" s="42">
        <v>41085</v>
      </c>
      <c r="B518" t="s">
        <v>14</v>
      </c>
      <c r="C518" t="s">
        <v>11</v>
      </c>
      <c r="D518" t="s">
        <v>39</v>
      </c>
      <c r="E518" t="s">
        <v>13</v>
      </c>
      <c r="F518">
        <v>20</v>
      </c>
      <c r="G518">
        <v>2034</v>
      </c>
      <c r="H518">
        <v>2160</v>
      </c>
      <c r="I518">
        <v>85698</v>
      </c>
      <c r="J518">
        <v>91080</v>
      </c>
    </row>
    <row r="519" spans="1:10">
      <c r="A519" s="42">
        <v>41086</v>
      </c>
      <c r="B519" t="s">
        <v>17</v>
      </c>
      <c r="C519" t="s">
        <v>18</v>
      </c>
      <c r="D519" t="s">
        <v>41</v>
      </c>
      <c r="E519" t="s">
        <v>13</v>
      </c>
      <c r="F519">
        <v>5</v>
      </c>
      <c r="G519">
        <v>2196</v>
      </c>
      <c r="H519">
        <v>2340</v>
      </c>
      <c r="I519">
        <v>64944</v>
      </c>
      <c r="J519">
        <v>69300</v>
      </c>
    </row>
    <row r="520" spans="1:10">
      <c r="A520" s="42">
        <v>41086</v>
      </c>
      <c r="B520" t="s">
        <v>34</v>
      </c>
      <c r="C520" t="s">
        <v>25</v>
      </c>
      <c r="D520" t="s">
        <v>37</v>
      </c>
      <c r="E520" t="s">
        <v>13</v>
      </c>
      <c r="F520">
        <v>14</v>
      </c>
      <c r="G520">
        <v>3546</v>
      </c>
      <c r="H520">
        <v>3780</v>
      </c>
      <c r="I520">
        <v>71712</v>
      </c>
      <c r="J520">
        <v>76320</v>
      </c>
    </row>
    <row r="521" spans="1:10">
      <c r="A521" s="42">
        <v>41086</v>
      </c>
      <c r="B521" t="s">
        <v>34</v>
      </c>
      <c r="C521" t="s">
        <v>25</v>
      </c>
      <c r="D521" t="s">
        <v>36</v>
      </c>
      <c r="E521" t="s">
        <v>13</v>
      </c>
      <c r="F521">
        <v>6</v>
      </c>
      <c r="G521">
        <v>3546</v>
      </c>
      <c r="H521">
        <v>3780</v>
      </c>
      <c r="I521">
        <v>44226</v>
      </c>
      <c r="J521">
        <v>47250</v>
      </c>
    </row>
    <row r="522" spans="1:10">
      <c r="A522" s="42">
        <v>41086</v>
      </c>
      <c r="B522" t="s">
        <v>27</v>
      </c>
      <c r="C522" t="s">
        <v>23</v>
      </c>
      <c r="D522" t="s">
        <v>15</v>
      </c>
      <c r="E522" t="s">
        <v>16</v>
      </c>
      <c r="F522">
        <v>22</v>
      </c>
      <c r="G522">
        <v>7506</v>
      </c>
      <c r="H522">
        <v>8100</v>
      </c>
      <c r="I522">
        <v>71640</v>
      </c>
      <c r="J522">
        <v>77400</v>
      </c>
    </row>
    <row r="523" spans="1:10">
      <c r="A523" s="42">
        <v>41087</v>
      </c>
      <c r="B523" t="s">
        <v>10</v>
      </c>
      <c r="C523" t="s">
        <v>11</v>
      </c>
      <c r="D523" t="s">
        <v>39</v>
      </c>
      <c r="E523" t="s">
        <v>13</v>
      </c>
      <c r="F523">
        <v>6</v>
      </c>
      <c r="G523">
        <v>3924</v>
      </c>
      <c r="H523">
        <v>4230</v>
      </c>
      <c r="I523">
        <v>33534</v>
      </c>
      <c r="J523">
        <v>35640</v>
      </c>
    </row>
    <row r="524" spans="1:10">
      <c r="A524" s="42">
        <v>41087</v>
      </c>
      <c r="B524" t="s">
        <v>10</v>
      </c>
      <c r="C524" t="s">
        <v>11</v>
      </c>
      <c r="D524" t="s">
        <v>12</v>
      </c>
      <c r="E524" t="s">
        <v>13</v>
      </c>
      <c r="F524">
        <v>6</v>
      </c>
      <c r="G524">
        <v>4482</v>
      </c>
      <c r="H524">
        <v>4770</v>
      </c>
      <c r="I524">
        <v>38646</v>
      </c>
      <c r="J524">
        <v>41040</v>
      </c>
    </row>
    <row r="525" spans="1:10">
      <c r="A525" s="42">
        <v>41088</v>
      </c>
      <c r="B525" t="s">
        <v>17</v>
      </c>
      <c r="C525" t="s">
        <v>18</v>
      </c>
      <c r="D525" t="s">
        <v>42</v>
      </c>
      <c r="E525" t="s">
        <v>16</v>
      </c>
      <c r="F525">
        <v>2</v>
      </c>
      <c r="G525">
        <v>3546</v>
      </c>
      <c r="H525">
        <v>3780</v>
      </c>
      <c r="I525">
        <v>90072</v>
      </c>
      <c r="J525">
        <v>97200</v>
      </c>
    </row>
    <row r="526" spans="1:10">
      <c r="A526" s="42">
        <v>41088</v>
      </c>
      <c r="B526" t="s">
        <v>31</v>
      </c>
      <c r="C526" t="s">
        <v>30</v>
      </c>
      <c r="D526" t="s">
        <v>41</v>
      </c>
      <c r="E526" t="s">
        <v>13</v>
      </c>
      <c r="F526">
        <v>24</v>
      </c>
      <c r="G526">
        <v>3726</v>
      </c>
      <c r="H526">
        <v>3960</v>
      </c>
      <c r="I526">
        <v>67896</v>
      </c>
      <c r="J526">
        <v>72450</v>
      </c>
    </row>
    <row r="527" spans="1:10">
      <c r="A527" s="42">
        <v>41088</v>
      </c>
      <c r="B527" t="s">
        <v>29</v>
      </c>
      <c r="C527" t="s">
        <v>30</v>
      </c>
      <c r="D527" t="s">
        <v>41</v>
      </c>
      <c r="E527" t="s">
        <v>13</v>
      </c>
      <c r="F527">
        <v>11</v>
      </c>
      <c r="G527">
        <v>2106</v>
      </c>
      <c r="H527">
        <v>2250</v>
      </c>
      <c r="I527">
        <v>29520</v>
      </c>
      <c r="J527">
        <v>31500</v>
      </c>
    </row>
    <row r="528" spans="1:10">
      <c r="A528" s="42">
        <v>41089</v>
      </c>
      <c r="B528" t="s">
        <v>24</v>
      </c>
      <c r="C528" t="s">
        <v>25</v>
      </c>
      <c r="D528" t="s">
        <v>37</v>
      </c>
      <c r="E528" t="s">
        <v>13</v>
      </c>
      <c r="F528">
        <v>10</v>
      </c>
      <c r="G528">
        <v>3546</v>
      </c>
      <c r="H528">
        <v>3780</v>
      </c>
      <c r="I528">
        <v>40338</v>
      </c>
      <c r="J528">
        <v>42930</v>
      </c>
    </row>
    <row r="529" spans="1:10">
      <c r="A529" s="42">
        <v>41089</v>
      </c>
      <c r="B529" t="s">
        <v>31</v>
      </c>
      <c r="C529" t="s">
        <v>30</v>
      </c>
      <c r="D529" t="s">
        <v>38</v>
      </c>
      <c r="E529" t="s">
        <v>13</v>
      </c>
      <c r="F529">
        <v>7</v>
      </c>
      <c r="G529">
        <v>3384</v>
      </c>
      <c r="H529">
        <v>3600</v>
      </c>
      <c r="I529">
        <v>81558</v>
      </c>
      <c r="J529">
        <v>86940</v>
      </c>
    </row>
    <row r="530" spans="1:10">
      <c r="A530" s="42">
        <v>41089</v>
      </c>
      <c r="B530" t="s">
        <v>10</v>
      </c>
      <c r="C530" t="s">
        <v>11</v>
      </c>
      <c r="D530" t="s">
        <v>21</v>
      </c>
      <c r="E530" t="s">
        <v>13</v>
      </c>
      <c r="F530">
        <v>22</v>
      </c>
      <c r="G530">
        <v>2106</v>
      </c>
      <c r="H530">
        <v>2250</v>
      </c>
      <c r="I530">
        <v>30744</v>
      </c>
      <c r="J530">
        <v>32760</v>
      </c>
    </row>
    <row r="531" spans="1:10">
      <c r="A531" s="42">
        <v>41091</v>
      </c>
      <c r="B531" t="s">
        <v>14</v>
      </c>
      <c r="C531" t="s">
        <v>11</v>
      </c>
      <c r="D531" t="s">
        <v>35</v>
      </c>
      <c r="E531" t="s">
        <v>13</v>
      </c>
      <c r="F531">
        <v>7</v>
      </c>
      <c r="G531">
        <v>3924</v>
      </c>
      <c r="H531">
        <v>4230</v>
      </c>
      <c r="I531">
        <v>118404</v>
      </c>
      <c r="J531">
        <v>126270</v>
      </c>
    </row>
    <row r="532" spans="1:10">
      <c r="A532" s="42">
        <v>41092</v>
      </c>
      <c r="B532" t="s">
        <v>22</v>
      </c>
      <c r="C532" t="s">
        <v>23</v>
      </c>
      <c r="D532" t="s">
        <v>19</v>
      </c>
      <c r="E532" t="s">
        <v>13</v>
      </c>
      <c r="F532">
        <v>18</v>
      </c>
      <c r="G532">
        <v>3582</v>
      </c>
      <c r="H532">
        <v>3870</v>
      </c>
      <c r="I532">
        <v>27846</v>
      </c>
      <c r="J532">
        <v>29610</v>
      </c>
    </row>
    <row r="533" spans="1:10">
      <c r="A533" s="42">
        <v>41092</v>
      </c>
      <c r="B533" t="s">
        <v>34</v>
      </c>
      <c r="C533" t="s">
        <v>25</v>
      </c>
      <c r="D533" t="s">
        <v>33</v>
      </c>
      <c r="E533" t="s">
        <v>13</v>
      </c>
      <c r="F533">
        <v>12</v>
      </c>
      <c r="G533">
        <v>3582</v>
      </c>
      <c r="H533">
        <v>3870</v>
      </c>
      <c r="I533">
        <v>71604</v>
      </c>
      <c r="J533">
        <v>76140</v>
      </c>
    </row>
    <row r="534" spans="1:10">
      <c r="A534" s="42">
        <v>41092</v>
      </c>
      <c r="B534" t="s">
        <v>17</v>
      </c>
      <c r="C534" t="s">
        <v>18</v>
      </c>
      <c r="D534" t="s">
        <v>41</v>
      </c>
      <c r="E534" t="s">
        <v>13</v>
      </c>
      <c r="F534">
        <v>19</v>
      </c>
      <c r="G534">
        <v>3726</v>
      </c>
      <c r="H534">
        <v>3960</v>
      </c>
      <c r="I534">
        <v>11808</v>
      </c>
      <c r="J534">
        <v>12600</v>
      </c>
    </row>
    <row r="535" spans="1:10">
      <c r="A535" s="42">
        <v>41092</v>
      </c>
      <c r="B535" t="s">
        <v>29</v>
      </c>
      <c r="C535" t="s">
        <v>30</v>
      </c>
      <c r="D535" t="s">
        <v>35</v>
      </c>
      <c r="E535" t="s">
        <v>13</v>
      </c>
      <c r="F535">
        <v>23</v>
      </c>
      <c r="G535">
        <v>3582</v>
      </c>
      <c r="H535">
        <v>3870</v>
      </c>
      <c r="I535">
        <v>113256</v>
      </c>
      <c r="J535">
        <v>120780</v>
      </c>
    </row>
    <row r="536" spans="1:10">
      <c r="A536" s="42">
        <v>41093</v>
      </c>
      <c r="B536" t="s">
        <v>29</v>
      </c>
      <c r="C536" t="s">
        <v>30</v>
      </c>
      <c r="D536" t="s">
        <v>32</v>
      </c>
      <c r="E536" t="s">
        <v>13</v>
      </c>
      <c r="F536">
        <v>3</v>
      </c>
      <c r="G536">
        <v>2952</v>
      </c>
      <c r="H536">
        <v>3150</v>
      </c>
      <c r="I536">
        <v>63828</v>
      </c>
      <c r="J536">
        <v>68040</v>
      </c>
    </row>
    <row r="537" spans="1:10">
      <c r="A537" s="42">
        <v>41094</v>
      </c>
      <c r="B537" t="s">
        <v>14</v>
      </c>
      <c r="C537" t="s">
        <v>11</v>
      </c>
      <c r="D537" t="s">
        <v>40</v>
      </c>
      <c r="E537" t="s">
        <v>16</v>
      </c>
      <c r="F537">
        <v>24</v>
      </c>
      <c r="G537">
        <v>3978</v>
      </c>
      <c r="H537">
        <v>4230</v>
      </c>
      <c r="I537">
        <v>74556</v>
      </c>
      <c r="J537">
        <v>80370</v>
      </c>
    </row>
    <row r="538" spans="1:10">
      <c r="A538" s="42">
        <v>41095</v>
      </c>
      <c r="B538" t="s">
        <v>22</v>
      </c>
      <c r="C538" t="s">
        <v>23</v>
      </c>
      <c r="D538" t="s">
        <v>43</v>
      </c>
      <c r="E538" t="s">
        <v>13</v>
      </c>
      <c r="F538">
        <v>25</v>
      </c>
      <c r="G538">
        <v>2034</v>
      </c>
      <c r="H538">
        <v>2160</v>
      </c>
      <c r="I538">
        <v>77832</v>
      </c>
      <c r="J538">
        <v>82800</v>
      </c>
    </row>
    <row r="539" spans="1:10">
      <c r="A539" s="42">
        <v>41096</v>
      </c>
      <c r="B539" t="s">
        <v>10</v>
      </c>
      <c r="C539" t="s">
        <v>11</v>
      </c>
      <c r="D539" t="s">
        <v>40</v>
      </c>
      <c r="E539" t="s">
        <v>16</v>
      </c>
      <c r="F539">
        <v>5</v>
      </c>
      <c r="G539">
        <v>3924</v>
      </c>
      <c r="H539">
        <v>4230</v>
      </c>
      <c r="I539">
        <v>19620</v>
      </c>
      <c r="J539">
        <v>21150</v>
      </c>
    </row>
    <row r="540" spans="1:10">
      <c r="A540" s="42">
        <v>41096</v>
      </c>
      <c r="B540" t="s">
        <v>14</v>
      </c>
      <c r="C540" t="s">
        <v>11</v>
      </c>
      <c r="D540" t="s">
        <v>40</v>
      </c>
      <c r="E540" t="s">
        <v>16</v>
      </c>
      <c r="F540">
        <v>2</v>
      </c>
      <c r="G540">
        <v>5832</v>
      </c>
      <c r="H540">
        <v>6210</v>
      </c>
      <c r="I540">
        <v>90252</v>
      </c>
      <c r="J540">
        <v>97290</v>
      </c>
    </row>
    <row r="541" spans="1:10">
      <c r="A541" s="42">
        <v>41096</v>
      </c>
      <c r="B541" t="s">
        <v>31</v>
      </c>
      <c r="C541" t="s">
        <v>30</v>
      </c>
      <c r="D541" t="s">
        <v>43</v>
      </c>
      <c r="E541" t="s">
        <v>13</v>
      </c>
      <c r="F541">
        <v>14</v>
      </c>
      <c r="G541">
        <v>3546</v>
      </c>
      <c r="H541">
        <v>3780</v>
      </c>
      <c r="I541">
        <v>23688</v>
      </c>
      <c r="J541">
        <v>25200</v>
      </c>
    </row>
    <row r="542" spans="1:10">
      <c r="A542" s="42">
        <v>41097</v>
      </c>
      <c r="B542" t="s">
        <v>20</v>
      </c>
      <c r="C542" t="s">
        <v>18</v>
      </c>
      <c r="D542" t="s">
        <v>26</v>
      </c>
      <c r="E542" t="s">
        <v>13</v>
      </c>
      <c r="F542">
        <v>6</v>
      </c>
      <c r="G542">
        <v>2034</v>
      </c>
      <c r="H542">
        <v>2160</v>
      </c>
      <c r="I542">
        <v>42588</v>
      </c>
      <c r="J542">
        <v>45360</v>
      </c>
    </row>
    <row r="543" spans="1:10">
      <c r="A543" s="42">
        <v>41098</v>
      </c>
      <c r="B543" t="s">
        <v>24</v>
      </c>
      <c r="C543" t="s">
        <v>25</v>
      </c>
      <c r="D543" t="s">
        <v>19</v>
      </c>
      <c r="E543" t="s">
        <v>13</v>
      </c>
      <c r="F543">
        <v>13</v>
      </c>
      <c r="G543">
        <v>2034</v>
      </c>
      <c r="H543">
        <v>2160</v>
      </c>
      <c r="I543">
        <v>47736</v>
      </c>
      <c r="J543">
        <v>50760</v>
      </c>
    </row>
    <row r="544" spans="1:10">
      <c r="A544" s="42">
        <v>41098</v>
      </c>
      <c r="B544" t="s">
        <v>17</v>
      </c>
      <c r="C544" t="s">
        <v>18</v>
      </c>
      <c r="D544" t="s">
        <v>26</v>
      </c>
      <c r="E544" t="s">
        <v>13</v>
      </c>
      <c r="F544">
        <v>4</v>
      </c>
      <c r="G544">
        <v>3042</v>
      </c>
      <c r="H544">
        <v>3240</v>
      </c>
      <c r="I544">
        <v>57798</v>
      </c>
      <c r="J544">
        <v>61560</v>
      </c>
    </row>
    <row r="545" spans="1:10">
      <c r="A545" s="42">
        <v>41098</v>
      </c>
      <c r="B545" t="s">
        <v>22</v>
      </c>
      <c r="C545" t="s">
        <v>23</v>
      </c>
      <c r="D545" t="s">
        <v>28</v>
      </c>
      <c r="E545" t="s">
        <v>13</v>
      </c>
      <c r="F545">
        <v>21</v>
      </c>
      <c r="G545">
        <v>3042</v>
      </c>
      <c r="H545">
        <v>3240</v>
      </c>
      <c r="I545">
        <v>58320</v>
      </c>
      <c r="J545">
        <v>62100</v>
      </c>
    </row>
    <row r="546" spans="1:10">
      <c r="A546" s="42">
        <v>41098</v>
      </c>
      <c r="B546" t="s">
        <v>34</v>
      </c>
      <c r="C546" t="s">
        <v>25</v>
      </c>
      <c r="D546" t="s">
        <v>15</v>
      </c>
      <c r="E546" t="s">
        <v>16</v>
      </c>
      <c r="F546">
        <v>16</v>
      </c>
      <c r="G546">
        <v>3726</v>
      </c>
      <c r="H546">
        <v>3960</v>
      </c>
      <c r="I546">
        <v>78804</v>
      </c>
      <c r="J546">
        <v>85140</v>
      </c>
    </row>
    <row r="547" spans="1:10">
      <c r="A547" s="42">
        <v>41098</v>
      </c>
      <c r="B547" t="s">
        <v>10</v>
      </c>
      <c r="C547" t="s">
        <v>11</v>
      </c>
      <c r="D547" t="s">
        <v>36</v>
      </c>
      <c r="E547" t="s">
        <v>13</v>
      </c>
      <c r="F547">
        <v>10</v>
      </c>
      <c r="G547">
        <v>2196</v>
      </c>
      <c r="H547">
        <v>2340</v>
      </c>
      <c r="I547">
        <v>10530</v>
      </c>
      <c r="J547">
        <v>11250</v>
      </c>
    </row>
    <row r="548" spans="1:10">
      <c r="A548" s="42">
        <v>41099</v>
      </c>
      <c r="B548" t="s">
        <v>17</v>
      </c>
      <c r="C548" t="s">
        <v>18</v>
      </c>
      <c r="D548" t="s">
        <v>40</v>
      </c>
      <c r="E548" t="s">
        <v>16</v>
      </c>
      <c r="F548">
        <v>3</v>
      </c>
      <c r="G548">
        <v>4482</v>
      </c>
      <c r="H548">
        <v>4770</v>
      </c>
      <c r="I548">
        <v>43164</v>
      </c>
      <c r="J548">
        <v>46530</v>
      </c>
    </row>
    <row r="549" spans="1:10">
      <c r="A549" s="42">
        <v>41099</v>
      </c>
      <c r="B549" t="s">
        <v>24</v>
      </c>
      <c r="C549" t="s">
        <v>25</v>
      </c>
      <c r="D549" t="s">
        <v>39</v>
      </c>
      <c r="E549" t="s">
        <v>13</v>
      </c>
      <c r="F549">
        <v>1</v>
      </c>
      <c r="G549">
        <v>5148</v>
      </c>
      <c r="H549">
        <v>5490</v>
      </c>
      <c r="I549">
        <v>40986</v>
      </c>
      <c r="J549">
        <v>43560</v>
      </c>
    </row>
    <row r="550" spans="1:10">
      <c r="A550" s="42">
        <v>41099</v>
      </c>
      <c r="B550" t="s">
        <v>31</v>
      </c>
      <c r="C550" t="s">
        <v>30</v>
      </c>
      <c r="D550" t="s">
        <v>15</v>
      </c>
      <c r="E550" t="s">
        <v>16</v>
      </c>
      <c r="F550">
        <v>13</v>
      </c>
      <c r="G550">
        <v>3978</v>
      </c>
      <c r="H550">
        <v>4230</v>
      </c>
      <c r="I550">
        <v>28656</v>
      </c>
      <c r="J550">
        <v>30960</v>
      </c>
    </row>
    <row r="551" spans="1:10">
      <c r="A551" s="42">
        <v>41099</v>
      </c>
      <c r="B551" t="s">
        <v>10</v>
      </c>
      <c r="C551" t="s">
        <v>11</v>
      </c>
      <c r="D551" t="s">
        <v>15</v>
      </c>
      <c r="E551" t="s">
        <v>16</v>
      </c>
      <c r="F551">
        <v>15</v>
      </c>
      <c r="G551">
        <v>2106</v>
      </c>
      <c r="H551">
        <v>2250</v>
      </c>
      <c r="I551">
        <v>10746</v>
      </c>
      <c r="J551">
        <v>11610</v>
      </c>
    </row>
    <row r="552" spans="1:10">
      <c r="A552" s="42">
        <v>41099</v>
      </c>
      <c r="B552" t="s">
        <v>27</v>
      </c>
      <c r="C552" t="s">
        <v>23</v>
      </c>
      <c r="D552" t="s">
        <v>35</v>
      </c>
      <c r="E552" t="s">
        <v>13</v>
      </c>
      <c r="F552">
        <v>5</v>
      </c>
      <c r="G552">
        <v>3978</v>
      </c>
      <c r="H552">
        <v>4230</v>
      </c>
      <c r="I552">
        <v>5148</v>
      </c>
      <c r="J552">
        <v>5490</v>
      </c>
    </row>
    <row r="553" spans="1:10">
      <c r="A553" s="42">
        <v>41099</v>
      </c>
      <c r="B553" t="s">
        <v>24</v>
      </c>
      <c r="C553" t="s">
        <v>25</v>
      </c>
      <c r="D553" t="s">
        <v>42</v>
      </c>
      <c r="E553" t="s">
        <v>16</v>
      </c>
      <c r="F553">
        <v>25</v>
      </c>
      <c r="G553">
        <v>2034</v>
      </c>
      <c r="H553">
        <v>2160</v>
      </c>
      <c r="I553">
        <v>135108</v>
      </c>
      <c r="J553">
        <v>145800</v>
      </c>
    </row>
    <row r="554" spans="1:10">
      <c r="A554" s="42">
        <v>41099</v>
      </c>
      <c r="B554" t="s">
        <v>29</v>
      </c>
      <c r="C554" t="s">
        <v>30</v>
      </c>
      <c r="D554" t="s">
        <v>41</v>
      </c>
      <c r="E554" t="s">
        <v>13</v>
      </c>
      <c r="F554">
        <v>8</v>
      </c>
      <c r="G554">
        <v>2034</v>
      </c>
      <c r="H554">
        <v>2160</v>
      </c>
      <c r="I554">
        <v>67896</v>
      </c>
      <c r="J554">
        <v>72450</v>
      </c>
    </row>
    <row r="555" spans="1:10">
      <c r="A555" s="42">
        <v>41099</v>
      </c>
      <c r="B555" t="s">
        <v>17</v>
      </c>
      <c r="C555" t="s">
        <v>18</v>
      </c>
      <c r="D555" t="s">
        <v>38</v>
      </c>
      <c r="E555" t="s">
        <v>13</v>
      </c>
      <c r="F555">
        <v>21</v>
      </c>
      <c r="G555">
        <v>3582</v>
      </c>
      <c r="H555">
        <v>3870</v>
      </c>
      <c r="I555">
        <v>17730</v>
      </c>
      <c r="J555">
        <v>18900</v>
      </c>
    </row>
    <row r="556" spans="1:10">
      <c r="A556" s="42">
        <v>41100</v>
      </c>
      <c r="B556" t="s">
        <v>20</v>
      </c>
      <c r="C556" t="s">
        <v>18</v>
      </c>
      <c r="D556" t="s">
        <v>37</v>
      </c>
      <c r="E556" t="s">
        <v>13</v>
      </c>
      <c r="F556">
        <v>16</v>
      </c>
      <c r="G556">
        <v>3978</v>
      </c>
      <c r="H556">
        <v>4230</v>
      </c>
      <c r="I556">
        <v>112050</v>
      </c>
      <c r="J556">
        <v>119250</v>
      </c>
    </row>
    <row r="557" spans="1:10">
      <c r="A557" s="42">
        <v>41100</v>
      </c>
      <c r="B557" t="s">
        <v>10</v>
      </c>
      <c r="C557" t="s">
        <v>11</v>
      </c>
      <c r="D557" t="s">
        <v>40</v>
      </c>
      <c r="E557" t="s">
        <v>16</v>
      </c>
      <c r="F557">
        <v>23</v>
      </c>
      <c r="G557">
        <v>2196</v>
      </c>
      <c r="H557">
        <v>2340</v>
      </c>
      <c r="I557">
        <v>7848</v>
      </c>
      <c r="J557">
        <v>8460</v>
      </c>
    </row>
    <row r="558" spans="1:10">
      <c r="A558" s="42">
        <v>41100</v>
      </c>
      <c r="B558" t="s">
        <v>22</v>
      </c>
      <c r="C558" t="s">
        <v>23</v>
      </c>
      <c r="D558" t="s">
        <v>19</v>
      </c>
      <c r="E558" t="s">
        <v>13</v>
      </c>
      <c r="F558">
        <v>22</v>
      </c>
      <c r="G558">
        <v>3978</v>
      </c>
      <c r="H558">
        <v>4230</v>
      </c>
      <c r="I558">
        <v>75582</v>
      </c>
      <c r="J558">
        <v>80370</v>
      </c>
    </row>
    <row r="559" spans="1:10">
      <c r="A559" s="42">
        <v>41100</v>
      </c>
      <c r="B559" t="s">
        <v>24</v>
      </c>
      <c r="C559" t="s">
        <v>25</v>
      </c>
      <c r="D559" t="s">
        <v>28</v>
      </c>
      <c r="E559" t="s">
        <v>13</v>
      </c>
      <c r="F559">
        <v>13</v>
      </c>
      <c r="G559">
        <v>3978</v>
      </c>
      <c r="H559">
        <v>4230</v>
      </c>
      <c r="I559">
        <v>52488</v>
      </c>
      <c r="J559">
        <v>55890</v>
      </c>
    </row>
    <row r="560" spans="1:10">
      <c r="A560" s="42">
        <v>41101</v>
      </c>
      <c r="B560" t="s">
        <v>27</v>
      </c>
      <c r="C560" t="s">
        <v>23</v>
      </c>
      <c r="D560" t="s">
        <v>38</v>
      </c>
      <c r="E560" t="s">
        <v>13</v>
      </c>
      <c r="F560">
        <v>27</v>
      </c>
      <c r="G560">
        <v>3042</v>
      </c>
      <c r="H560">
        <v>3240</v>
      </c>
      <c r="I560">
        <v>39006</v>
      </c>
      <c r="J560">
        <v>41580</v>
      </c>
    </row>
    <row r="561" spans="1:10">
      <c r="A561" s="42">
        <v>41101</v>
      </c>
      <c r="B561" t="s">
        <v>34</v>
      </c>
      <c r="C561" t="s">
        <v>25</v>
      </c>
      <c r="D561" t="s">
        <v>41</v>
      </c>
      <c r="E561" t="s">
        <v>13</v>
      </c>
      <c r="F561">
        <v>27</v>
      </c>
      <c r="G561">
        <v>3978</v>
      </c>
      <c r="H561">
        <v>4230</v>
      </c>
      <c r="I561">
        <v>50184</v>
      </c>
      <c r="J561">
        <v>53550</v>
      </c>
    </row>
    <row r="562" spans="1:10">
      <c r="A562" s="42">
        <v>41101</v>
      </c>
      <c r="B562" t="s">
        <v>22</v>
      </c>
      <c r="C562" t="s">
        <v>23</v>
      </c>
      <c r="D562" t="s">
        <v>26</v>
      </c>
      <c r="E562" t="s">
        <v>13</v>
      </c>
      <c r="F562">
        <v>27</v>
      </c>
      <c r="G562">
        <v>3978</v>
      </c>
      <c r="H562">
        <v>4230</v>
      </c>
      <c r="I562">
        <v>69966</v>
      </c>
      <c r="J562">
        <v>74520</v>
      </c>
    </row>
    <row r="563" spans="1:10">
      <c r="A563" s="42">
        <v>41101</v>
      </c>
      <c r="B563" t="s">
        <v>17</v>
      </c>
      <c r="C563" t="s">
        <v>18</v>
      </c>
      <c r="D563" t="s">
        <v>42</v>
      </c>
      <c r="E563" t="s">
        <v>16</v>
      </c>
      <c r="F563">
        <v>27</v>
      </c>
      <c r="G563">
        <v>5832</v>
      </c>
      <c r="H563">
        <v>6210</v>
      </c>
      <c r="I563">
        <v>135108</v>
      </c>
      <c r="J563">
        <v>145800</v>
      </c>
    </row>
    <row r="564" spans="1:10">
      <c r="A564" s="42">
        <v>41101</v>
      </c>
      <c r="B564" t="s">
        <v>27</v>
      </c>
      <c r="C564" t="s">
        <v>23</v>
      </c>
      <c r="D564" t="s">
        <v>40</v>
      </c>
      <c r="E564" t="s">
        <v>16</v>
      </c>
      <c r="F564">
        <v>27</v>
      </c>
      <c r="G564">
        <v>2196</v>
      </c>
      <c r="H564">
        <v>2340</v>
      </c>
      <c r="I564">
        <v>19620</v>
      </c>
      <c r="J564">
        <v>21150</v>
      </c>
    </row>
    <row r="565" spans="1:10">
      <c r="A565" s="42">
        <v>41101</v>
      </c>
      <c r="B565" t="s">
        <v>10</v>
      </c>
      <c r="C565" t="s">
        <v>11</v>
      </c>
      <c r="D565" t="s">
        <v>26</v>
      </c>
      <c r="E565" t="s">
        <v>13</v>
      </c>
      <c r="F565">
        <v>27</v>
      </c>
      <c r="G565">
        <v>3546</v>
      </c>
      <c r="H565">
        <v>3780</v>
      </c>
      <c r="I565">
        <v>3042</v>
      </c>
      <c r="J565">
        <v>3240</v>
      </c>
    </row>
    <row r="566" spans="1:10">
      <c r="A566" s="42">
        <v>41101</v>
      </c>
      <c r="B566" t="s">
        <v>17</v>
      </c>
      <c r="C566" t="s">
        <v>18</v>
      </c>
      <c r="D566" t="s">
        <v>19</v>
      </c>
      <c r="E566" t="s">
        <v>13</v>
      </c>
      <c r="F566">
        <v>12</v>
      </c>
      <c r="G566">
        <v>3582</v>
      </c>
      <c r="H566">
        <v>3870</v>
      </c>
      <c r="I566">
        <v>71604</v>
      </c>
      <c r="J566">
        <v>76140</v>
      </c>
    </row>
    <row r="567" spans="1:10">
      <c r="A567" s="42">
        <v>41101</v>
      </c>
      <c r="B567" t="s">
        <v>20</v>
      </c>
      <c r="C567" t="s">
        <v>18</v>
      </c>
      <c r="D567" t="s">
        <v>41</v>
      </c>
      <c r="E567" t="s">
        <v>13</v>
      </c>
      <c r="F567">
        <v>18</v>
      </c>
      <c r="G567">
        <v>3978</v>
      </c>
      <c r="H567">
        <v>4230</v>
      </c>
      <c r="I567">
        <v>5904</v>
      </c>
      <c r="J567">
        <v>6300</v>
      </c>
    </row>
    <row r="568" spans="1:10">
      <c r="A568" s="42">
        <v>41102</v>
      </c>
      <c r="B568" t="s">
        <v>29</v>
      </c>
      <c r="C568" t="s">
        <v>30</v>
      </c>
      <c r="D568" t="s">
        <v>21</v>
      </c>
      <c r="E568" t="s">
        <v>13</v>
      </c>
      <c r="F568">
        <v>8</v>
      </c>
      <c r="G568">
        <v>3978</v>
      </c>
      <c r="H568">
        <v>4230</v>
      </c>
      <c r="I568">
        <v>35136</v>
      </c>
      <c r="J568">
        <v>37440</v>
      </c>
    </row>
    <row r="569" spans="1:10">
      <c r="A569" s="42">
        <v>41103</v>
      </c>
      <c r="B569" t="s">
        <v>34</v>
      </c>
      <c r="C569" t="s">
        <v>25</v>
      </c>
      <c r="D569" t="s">
        <v>39</v>
      </c>
      <c r="E569" t="s">
        <v>13</v>
      </c>
      <c r="F569">
        <v>21</v>
      </c>
      <c r="G569">
        <v>2034</v>
      </c>
      <c r="H569">
        <v>2160</v>
      </c>
      <c r="I569">
        <v>74520</v>
      </c>
      <c r="J569">
        <v>79200</v>
      </c>
    </row>
    <row r="570" spans="1:10">
      <c r="A570" s="42">
        <v>41103</v>
      </c>
      <c r="B570" t="s">
        <v>31</v>
      </c>
      <c r="C570" t="s">
        <v>30</v>
      </c>
      <c r="D570" t="s">
        <v>19</v>
      </c>
      <c r="E570" t="s">
        <v>13</v>
      </c>
      <c r="F570">
        <v>25</v>
      </c>
      <c r="G570">
        <v>3042</v>
      </c>
      <c r="H570">
        <v>3240</v>
      </c>
      <c r="I570">
        <v>51714</v>
      </c>
      <c r="J570">
        <v>54990</v>
      </c>
    </row>
    <row r="571" spans="1:10">
      <c r="A571" s="42">
        <v>41104</v>
      </c>
      <c r="B571" t="s">
        <v>24</v>
      </c>
      <c r="C571" t="s">
        <v>25</v>
      </c>
      <c r="D571" t="s">
        <v>37</v>
      </c>
      <c r="E571" t="s">
        <v>13</v>
      </c>
      <c r="F571">
        <v>12</v>
      </c>
      <c r="G571">
        <v>5148</v>
      </c>
      <c r="H571">
        <v>5490</v>
      </c>
      <c r="I571">
        <v>94122</v>
      </c>
      <c r="J571">
        <v>100170</v>
      </c>
    </row>
    <row r="572" spans="1:10">
      <c r="A572" s="42">
        <v>41105</v>
      </c>
      <c r="B572" t="s">
        <v>22</v>
      </c>
      <c r="C572" t="s">
        <v>23</v>
      </c>
      <c r="D572" t="s">
        <v>32</v>
      </c>
      <c r="E572" t="s">
        <v>13</v>
      </c>
      <c r="F572">
        <v>9</v>
      </c>
      <c r="G572">
        <v>2106</v>
      </c>
      <c r="H572">
        <v>2250</v>
      </c>
      <c r="I572">
        <v>60282</v>
      </c>
      <c r="J572">
        <v>64260</v>
      </c>
    </row>
    <row r="573" spans="1:10">
      <c r="A573" s="42">
        <v>41105</v>
      </c>
      <c r="B573" t="s">
        <v>20</v>
      </c>
      <c r="C573" t="s">
        <v>18</v>
      </c>
      <c r="D573" t="s">
        <v>26</v>
      </c>
      <c r="E573" t="s">
        <v>13</v>
      </c>
      <c r="F573">
        <v>23</v>
      </c>
      <c r="G573">
        <v>4482</v>
      </c>
      <c r="H573">
        <v>4770</v>
      </c>
      <c r="I573">
        <v>66924</v>
      </c>
      <c r="J573">
        <v>71280</v>
      </c>
    </row>
    <row r="574" spans="1:10">
      <c r="A574" s="42">
        <v>41105</v>
      </c>
      <c r="B574" t="s">
        <v>27</v>
      </c>
      <c r="C574" t="s">
        <v>23</v>
      </c>
      <c r="D574" t="s">
        <v>32</v>
      </c>
      <c r="E574" t="s">
        <v>13</v>
      </c>
      <c r="F574">
        <v>23</v>
      </c>
      <c r="G574">
        <v>3546</v>
      </c>
      <c r="H574">
        <v>3780</v>
      </c>
      <c r="I574">
        <v>88650</v>
      </c>
      <c r="J574">
        <v>94500</v>
      </c>
    </row>
    <row r="575" spans="1:10">
      <c r="A575" s="42">
        <v>41105</v>
      </c>
      <c r="B575" t="s">
        <v>20</v>
      </c>
      <c r="C575" t="s">
        <v>18</v>
      </c>
      <c r="D575" t="s">
        <v>36</v>
      </c>
      <c r="E575" t="s">
        <v>13</v>
      </c>
      <c r="F575">
        <v>20</v>
      </c>
      <c r="G575">
        <v>4482</v>
      </c>
      <c r="H575">
        <v>4770</v>
      </c>
      <c r="I575">
        <v>4212</v>
      </c>
      <c r="J575">
        <v>4500</v>
      </c>
    </row>
    <row r="576" spans="1:10">
      <c r="A576" s="42">
        <v>41105</v>
      </c>
      <c r="B576" t="s">
        <v>27</v>
      </c>
      <c r="C576" t="s">
        <v>23</v>
      </c>
      <c r="D576" t="s">
        <v>21</v>
      </c>
      <c r="E576" t="s">
        <v>13</v>
      </c>
      <c r="F576">
        <v>25</v>
      </c>
      <c r="G576">
        <v>4482</v>
      </c>
      <c r="H576">
        <v>4770</v>
      </c>
      <c r="I576">
        <v>21960</v>
      </c>
      <c r="J576">
        <v>23400</v>
      </c>
    </row>
    <row r="577" spans="1:10">
      <c r="A577" s="42">
        <v>41105</v>
      </c>
      <c r="B577" t="s">
        <v>17</v>
      </c>
      <c r="C577" t="s">
        <v>18</v>
      </c>
      <c r="D577" t="s">
        <v>38</v>
      </c>
      <c r="E577" t="s">
        <v>13</v>
      </c>
      <c r="F577">
        <v>4</v>
      </c>
      <c r="G577">
        <v>2034</v>
      </c>
      <c r="H577">
        <v>2160</v>
      </c>
      <c r="I577">
        <v>46098</v>
      </c>
      <c r="J577">
        <v>49140</v>
      </c>
    </row>
    <row r="578" spans="1:10">
      <c r="A578" s="42">
        <v>41105</v>
      </c>
      <c r="B578" t="s">
        <v>20</v>
      </c>
      <c r="C578" t="s">
        <v>18</v>
      </c>
      <c r="D578" t="s">
        <v>39</v>
      </c>
      <c r="E578" t="s">
        <v>13</v>
      </c>
      <c r="F578">
        <v>24</v>
      </c>
      <c r="G578">
        <v>3978</v>
      </c>
      <c r="H578">
        <v>4230</v>
      </c>
      <c r="I578">
        <v>14904</v>
      </c>
      <c r="J578">
        <v>15840</v>
      </c>
    </row>
    <row r="579" spans="1:10">
      <c r="A579" s="42">
        <v>41106</v>
      </c>
      <c r="B579" t="s">
        <v>17</v>
      </c>
      <c r="C579" t="s">
        <v>18</v>
      </c>
      <c r="D579" t="s">
        <v>21</v>
      </c>
      <c r="E579" t="s">
        <v>13</v>
      </c>
      <c r="F579">
        <v>24</v>
      </c>
      <c r="G579">
        <v>5832</v>
      </c>
      <c r="H579">
        <v>6210</v>
      </c>
      <c r="I579">
        <v>6588</v>
      </c>
      <c r="J579">
        <v>7020</v>
      </c>
    </row>
    <row r="580" spans="1:10">
      <c r="A580" s="42">
        <v>41106</v>
      </c>
      <c r="B580" t="s">
        <v>27</v>
      </c>
      <c r="C580" t="s">
        <v>23</v>
      </c>
      <c r="D580" t="s">
        <v>43</v>
      </c>
      <c r="E580" t="s">
        <v>13</v>
      </c>
      <c r="F580">
        <v>16</v>
      </c>
      <c r="G580">
        <v>3978</v>
      </c>
      <c r="H580">
        <v>4230</v>
      </c>
      <c r="I580">
        <v>37224</v>
      </c>
      <c r="J580">
        <v>39600</v>
      </c>
    </row>
    <row r="581" spans="1:10">
      <c r="A581" s="42">
        <v>41106</v>
      </c>
      <c r="B581" t="s">
        <v>17</v>
      </c>
      <c r="C581" t="s">
        <v>18</v>
      </c>
      <c r="D581" t="s">
        <v>15</v>
      </c>
      <c r="E581" t="s">
        <v>16</v>
      </c>
      <c r="F581">
        <v>6</v>
      </c>
      <c r="G581">
        <v>3978</v>
      </c>
      <c r="H581">
        <v>4230</v>
      </c>
      <c r="I581">
        <v>53730</v>
      </c>
      <c r="J581">
        <v>58050</v>
      </c>
    </row>
    <row r="582" spans="1:10">
      <c r="A582" s="42">
        <v>41106</v>
      </c>
      <c r="B582" t="s">
        <v>31</v>
      </c>
      <c r="C582" t="s">
        <v>30</v>
      </c>
      <c r="D582" t="s">
        <v>37</v>
      </c>
      <c r="E582" t="s">
        <v>13</v>
      </c>
      <c r="F582">
        <v>4</v>
      </c>
      <c r="G582">
        <v>5148</v>
      </c>
      <c r="H582">
        <v>5490</v>
      </c>
      <c r="I582">
        <v>17928</v>
      </c>
      <c r="J582">
        <v>19080</v>
      </c>
    </row>
    <row r="583" spans="1:10">
      <c r="A583" s="42">
        <v>41107</v>
      </c>
      <c r="B583" t="s">
        <v>14</v>
      </c>
      <c r="C583" t="s">
        <v>11</v>
      </c>
      <c r="D583" t="s">
        <v>32</v>
      </c>
      <c r="E583" t="s">
        <v>13</v>
      </c>
      <c r="F583">
        <v>24</v>
      </c>
      <c r="G583">
        <v>5832</v>
      </c>
      <c r="H583">
        <v>6210</v>
      </c>
      <c r="I583">
        <v>42552</v>
      </c>
      <c r="J583">
        <v>45360</v>
      </c>
    </row>
    <row r="584" spans="1:10">
      <c r="A584" s="42">
        <v>41107</v>
      </c>
      <c r="B584" t="s">
        <v>14</v>
      </c>
      <c r="C584" t="s">
        <v>11</v>
      </c>
      <c r="D584" t="s">
        <v>12</v>
      </c>
      <c r="E584" t="s">
        <v>13</v>
      </c>
      <c r="F584">
        <v>21</v>
      </c>
      <c r="G584">
        <v>2034</v>
      </c>
      <c r="H584">
        <v>2160</v>
      </c>
      <c r="I584">
        <v>36612</v>
      </c>
      <c r="J584">
        <v>38880</v>
      </c>
    </row>
    <row r="585" spans="1:10">
      <c r="A585" s="42">
        <v>41107</v>
      </c>
      <c r="B585" t="s">
        <v>34</v>
      </c>
      <c r="C585" t="s">
        <v>25</v>
      </c>
      <c r="D585" t="s">
        <v>15</v>
      </c>
      <c r="E585" t="s">
        <v>16</v>
      </c>
      <c r="F585">
        <v>13</v>
      </c>
      <c r="G585">
        <v>5832</v>
      </c>
      <c r="H585">
        <v>6210</v>
      </c>
      <c r="I585">
        <v>39402</v>
      </c>
      <c r="J585">
        <v>42570</v>
      </c>
    </row>
    <row r="586" spans="1:10">
      <c r="A586" s="42">
        <v>41107</v>
      </c>
      <c r="B586" t="s">
        <v>34</v>
      </c>
      <c r="C586" t="s">
        <v>25</v>
      </c>
      <c r="D586" t="s">
        <v>39</v>
      </c>
      <c r="E586" t="s">
        <v>13</v>
      </c>
      <c r="F586">
        <v>2</v>
      </c>
      <c r="G586">
        <v>3546</v>
      </c>
      <c r="H586">
        <v>3780</v>
      </c>
      <c r="I586">
        <v>3726</v>
      </c>
      <c r="J586">
        <v>3960</v>
      </c>
    </row>
    <row r="587" spans="1:10">
      <c r="A587" s="42">
        <v>41108</v>
      </c>
      <c r="B587" t="s">
        <v>17</v>
      </c>
      <c r="C587" t="s">
        <v>18</v>
      </c>
      <c r="D587" t="s">
        <v>36</v>
      </c>
      <c r="E587" t="s">
        <v>13</v>
      </c>
      <c r="F587">
        <v>20</v>
      </c>
      <c r="G587">
        <v>3726</v>
      </c>
      <c r="H587">
        <v>3960</v>
      </c>
      <c r="I587">
        <v>27378</v>
      </c>
      <c r="J587">
        <v>29250</v>
      </c>
    </row>
    <row r="588" spans="1:10">
      <c r="A588" s="42">
        <v>41108</v>
      </c>
      <c r="B588" t="s">
        <v>10</v>
      </c>
      <c r="C588" t="s">
        <v>11</v>
      </c>
      <c r="D588" t="s">
        <v>28</v>
      </c>
      <c r="E588" t="s">
        <v>13</v>
      </c>
      <c r="F588">
        <v>21</v>
      </c>
      <c r="G588">
        <v>3978</v>
      </c>
      <c r="H588">
        <v>4230</v>
      </c>
      <c r="I588">
        <v>99144</v>
      </c>
      <c r="J588">
        <v>105570</v>
      </c>
    </row>
    <row r="589" spans="1:10">
      <c r="A589" s="42">
        <v>41108</v>
      </c>
      <c r="B589" t="s">
        <v>20</v>
      </c>
      <c r="C589" t="s">
        <v>18</v>
      </c>
      <c r="D589" t="s">
        <v>41</v>
      </c>
      <c r="E589" t="s">
        <v>13</v>
      </c>
      <c r="F589">
        <v>12</v>
      </c>
      <c r="G589">
        <v>3042</v>
      </c>
      <c r="H589">
        <v>3240</v>
      </c>
      <c r="I589">
        <v>29520</v>
      </c>
      <c r="J589">
        <v>31500</v>
      </c>
    </row>
    <row r="590" spans="1:10">
      <c r="A590" s="42">
        <v>41109</v>
      </c>
      <c r="B590" t="s">
        <v>20</v>
      </c>
      <c r="C590" t="s">
        <v>18</v>
      </c>
      <c r="D590" t="s">
        <v>28</v>
      </c>
      <c r="E590" t="s">
        <v>13</v>
      </c>
      <c r="F590">
        <v>23</v>
      </c>
      <c r="G590">
        <v>3546</v>
      </c>
      <c r="H590">
        <v>3780</v>
      </c>
      <c r="I590">
        <v>99144</v>
      </c>
      <c r="J590">
        <v>105570</v>
      </c>
    </row>
    <row r="591" spans="1:10">
      <c r="A591" s="42">
        <v>41109</v>
      </c>
      <c r="B591" t="s">
        <v>24</v>
      </c>
      <c r="C591" t="s">
        <v>25</v>
      </c>
      <c r="D591" t="s">
        <v>19</v>
      </c>
      <c r="E591" t="s">
        <v>13</v>
      </c>
      <c r="F591">
        <v>23</v>
      </c>
      <c r="G591">
        <v>4482</v>
      </c>
      <c r="H591">
        <v>4770</v>
      </c>
      <c r="I591">
        <v>11934</v>
      </c>
      <c r="J591">
        <v>12690</v>
      </c>
    </row>
    <row r="592" spans="1:10">
      <c r="A592" s="42">
        <v>41109</v>
      </c>
      <c r="B592" t="s">
        <v>20</v>
      </c>
      <c r="C592" t="s">
        <v>18</v>
      </c>
      <c r="D592" t="s">
        <v>37</v>
      </c>
      <c r="E592" t="s">
        <v>13</v>
      </c>
      <c r="F592">
        <v>24</v>
      </c>
      <c r="G592">
        <v>3924</v>
      </c>
      <c r="H592">
        <v>4230</v>
      </c>
      <c r="I592">
        <v>8964</v>
      </c>
      <c r="J592">
        <v>9540</v>
      </c>
    </row>
    <row r="593" spans="1:10">
      <c r="A593" s="42">
        <v>41110</v>
      </c>
      <c r="B593" t="s">
        <v>34</v>
      </c>
      <c r="C593" t="s">
        <v>25</v>
      </c>
      <c r="D593" t="s">
        <v>35</v>
      </c>
      <c r="E593" t="s">
        <v>13</v>
      </c>
      <c r="F593">
        <v>25</v>
      </c>
      <c r="G593">
        <v>2952</v>
      </c>
      <c r="H593">
        <v>3150</v>
      </c>
      <c r="I593">
        <v>128700</v>
      </c>
      <c r="J593">
        <v>137250</v>
      </c>
    </row>
    <row r="594" spans="1:10">
      <c r="A594" s="42">
        <v>41110</v>
      </c>
      <c r="B594" t="s">
        <v>17</v>
      </c>
      <c r="C594" t="s">
        <v>18</v>
      </c>
      <c r="D594" t="s">
        <v>28</v>
      </c>
      <c r="E594" t="s">
        <v>13</v>
      </c>
      <c r="F594">
        <v>17</v>
      </c>
      <c r="G594">
        <v>3726</v>
      </c>
      <c r="H594">
        <v>3960</v>
      </c>
      <c r="I594">
        <v>116640</v>
      </c>
      <c r="J594">
        <v>124200</v>
      </c>
    </row>
    <row r="595" spans="1:10">
      <c r="A595" s="42">
        <v>41110</v>
      </c>
      <c r="B595" t="s">
        <v>20</v>
      </c>
      <c r="C595" t="s">
        <v>18</v>
      </c>
      <c r="D595" t="s">
        <v>32</v>
      </c>
      <c r="E595" t="s">
        <v>13</v>
      </c>
      <c r="F595">
        <v>21</v>
      </c>
      <c r="G595">
        <v>3978</v>
      </c>
      <c r="H595">
        <v>4230</v>
      </c>
      <c r="I595">
        <v>17730</v>
      </c>
      <c r="J595">
        <v>18900</v>
      </c>
    </row>
    <row r="596" spans="1:10">
      <c r="A596" s="42">
        <v>41110</v>
      </c>
      <c r="B596" t="s">
        <v>31</v>
      </c>
      <c r="C596" t="s">
        <v>30</v>
      </c>
      <c r="D596" t="s">
        <v>40</v>
      </c>
      <c r="E596" t="s">
        <v>16</v>
      </c>
      <c r="F596">
        <v>9</v>
      </c>
      <c r="G596">
        <v>3726</v>
      </c>
      <c r="H596">
        <v>3960</v>
      </c>
      <c r="I596">
        <v>27468</v>
      </c>
      <c r="J596">
        <v>29610</v>
      </c>
    </row>
    <row r="597" spans="1:10">
      <c r="A597" s="42">
        <v>41110</v>
      </c>
      <c r="B597" t="s">
        <v>34</v>
      </c>
      <c r="C597" t="s">
        <v>25</v>
      </c>
      <c r="D597" t="s">
        <v>26</v>
      </c>
      <c r="E597" t="s">
        <v>13</v>
      </c>
      <c r="F597">
        <v>11</v>
      </c>
      <c r="G597">
        <v>4482</v>
      </c>
      <c r="H597">
        <v>4770</v>
      </c>
      <c r="I597">
        <v>54756</v>
      </c>
      <c r="J597">
        <v>58320</v>
      </c>
    </row>
    <row r="598" spans="1:10">
      <c r="A598" s="42">
        <v>41111</v>
      </c>
      <c r="B598" t="s">
        <v>27</v>
      </c>
      <c r="C598" t="s">
        <v>23</v>
      </c>
      <c r="D598" t="s">
        <v>38</v>
      </c>
      <c r="E598" t="s">
        <v>13</v>
      </c>
      <c r="F598">
        <v>4</v>
      </c>
      <c r="G598">
        <v>3582</v>
      </c>
      <c r="H598">
        <v>3870</v>
      </c>
      <c r="I598">
        <v>42552</v>
      </c>
      <c r="J598">
        <v>45360</v>
      </c>
    </row>
    <row r="599" spans="1:10">
      <c r="A599" s="42">
        <v>41111</v>
      </c>
      <c r="B599" t="s">
        <v>20</v>
      </c>
      <c r="C599" t="s">
        <v>18</v>
      </c>
      <c r="D599" t="s">
        <v>40</v>
      </c>
      <c r="E599" t="s">
        <v>16</v>
      </c>
      <c r="F599">
        <v>22</v>
      </c>
      <c r="G599">
        <v>4482</v>
      </c>
      <c r="H599">
        <v>4770</v>
      </c>
      <c r="I599">
        <v>23544</v>
      </c>
      <c r="J599">
        <v>25380</v>
      </c>
    </row>
    <row r="600" spans="1:10">
      <c r="A600" s="42">
        <v>41111</v>
      </c>
      <c r="B600" t="s">
        <v>29</v>
      </c>
      <c r="C600" t="s">
        <v>30</v>
      </c>
      <c r="D600" t="s">
        <v>33</v>
      </c>
      <c r="E600" t="s">
        <v>13</v>
      </c>
      <c r="F600">
        <v>15</v>
      </c>
      <c r="G600">
        <v>3924</v>
      </c>
      <c r="H600">
        <v>4230</v>
      </c>
      <c r="I600">
        <v>75582</v>
      </c>
      <c r="J600">
        <v>80370</v>
      </c>
    </row>
    <row r="601" spans="1:10">
      <c r="A601" s="42">
        <v>41111</v>
      </c>
      <c r="B601" t="s">
        <v>27</v>
      </c>
      <c r="C601" t="s">
        <v>23</v>
      </c>
      <c r="D601" t="s">
        <v>39</v>
      </c>
      <c r="E601" t="s">
        <v>13</v>
      </c>
      <c r="F601">
        <v>23</v>
      </c>
      <c r="G601">
        <v>7506</v>
      </c>
      <c r="H601">
        <v>8100</v>
      </c>
      <c r="I601">
        <v>44712</v>
      </c>
      <c r="J601">
        <v>47520</v>
      </c>
    </row>
    <row r="602" spans="1:10">
      <c r="A602" s="42">
        <v>41112</v>
      </c>
      <c r="B602" t="s">
        <v>20</v>
      </c>
      <c r="C602" t="s">
        <v>18</v>
      </c>
      <c r="D602" t="s">
        <v>19</v>
      </c>
      <c r="E602" t="s">
        <v>13</v>
      </c>
      <c r="F602">
        <v>9</v>
      </c>
      <c r="G602">
        <v>3546</v>
      </c>
      <c r="H602">
        <v>3780</v>
      </c>
      <c r="I602">
        <v>7956</v>
      </c>
      <c r="J602">
        <v>8460</v>
      </c>
    </row>
    <row r="603" spans="1:10">
      <c r="A603" s="42">
        <v>41112</v>
      </c>
      <c r="B603" t="s">
        <v>27</v>
      </c>
      <c r="C603" t="s">
        <v>23</v>
      </c>
      <c r="D603" t="s">
        <v>38</v>
      </c>
      <c r="E603" t="s">
        <v>13</v>
      </c>
      <c r="F603">
        <v>7</v>
      </c>
      <c r="G603">
        <v>3042</v>
      </c>
      <c r="H603">
        <v>3240</v>
      </c>
      <c r="I603">
        <v>88650</v>
      </c>
      <c r="J603">
        <v>94500</v>
      </c>
    </row>
    <row r="604" spans="1:10">
      <c r="A604" s="42">
        <v>41112</v>
      </c>
      <c r="B604" t="s">
        <v>10</v>
      </c>
      <c r="C604" t="s">
        <v>11</v>
      </c>
      <c r="D604" t="s">
        <v>42</v>
      </c>
      <c r="E604" t="s">
        <v>16</v>
      </c>
      <c r="F604">
        <v>25</v>
      </c>
      <c r="G604">
        <v>3042</v>
      </c>
      <c r="H604">
        <v>3240</v>
      </c>
      <c r="I604">
        <v>127602</v>
      </c>
      <c r="J604">
        <v>137700</v>
      </c>
    </row>
    <row r="605" spans="1:10">
      <c r="A605" s="42">
        <v>41113</v>
      </c>
      <c r="B605" t="s">
        <v>17</v>
      </c>
      <c r="C605" t="s">
        <v>18</v>
      </c>
      <c r="D605" t="s">
        <v>33</v>
      </c>
      <c r="E605" t="s">
        <v>13</v>
      </c>
      <c r="F605">
        <v>10</v>
      </c>
      <c r="G605">
        <v>3978</v>
      </c>
      <c r="H605">
        <v>4230</v>
      </c>
      <c r="I605">
        <v>63648</v>
      </c>
      <c r="J605">
        <v>67680</v>
      </c>
    </row>
    <row r="606" spans="1:10">
      <c r="A606" s="42">
        <v>41113</v>
      </c>
      <c r="B606" t="s">
        <v>22</v>
      </c>
      <c r="C606" t="s">
        <v>23</v>
      </c>
      <c r="D606" t="s">
        <v>37</v>
      </c>
      <c r="E606" t="s">
        <v>13</v>
      </c>
      <c r="F606">
        <v>8</v>
      </c>
      <c r="G606">
        <v>5148</v>
      </c>
      <c r="H606">
        <v>5490</v>
      </c>
      <c r="I606">
        <v>4482</v>
      </c>
      <c r="J606">
        <v>4770</v>
      </c>
    </row>
    <row r="607" spans="1:10">
      <c r="A607" s="42">
        <v>41113</v>
      </c>
      <c r="B607" t="s">
        <v>20</v>
      </c>
      <c r="C607" t="s">
        <v>18</v>
      </c>
      <c r="D607" t="s">
        <v>37</v>
      </c>
      <c r="E607" t="s">
        <v>13</v>
      </c>
      <c r="F607">
        <v>18</v>
      </c>
      <c r="G607">
        <v>3042</v>
      </c>
      <c r="H607">
        <v>3240</v>
      </c>
      <c r="I607">
        <v>13446</v>
      </c>
      <c r="J607">
        <v>14310</v>
      </c>
    </row>
    <row r="608" spans="1:10">
      <c r="A608" s="42">
        <v>41113</v>
      </c>
      <c r="B608" t="s">
        <v>27</v>
      </c>
      <c r="C608" t="s">
        <v>23</v>
      </c>
      <c r="D608" t="s">
        <v>35</v>
      </c>
      <c r="E608" t="s">
        <v>13</v>
      </c>
      <c r="F608">
        <v>8</v>
      </c>
      <c r="G608">
        <v>5148</v>
      </c>
      <c r="H608">
        <v>5490</v>
      </c>
      <c r="I608">
        <v>20592</v>
      </c>
      <c r="J608">
        <v>21960</v>
      </c>
    </row>
    <row r="609" spans="1:10">
      <c r="A609" s="42">
        <v>41114</v>
      </c>
      <c r="B609" t="s">
        <v>20</v>
      </c>
      <c r="C609" t="s">
        <v>18</v>
      </c>
      <c r="D609" t="s">
        <v>37</v>
      </c>
      <c r="E609" t="s">
        <v>13</v>
      </c>
      <c r="F609">
        <v>25</v>
      </c>
      <c r="G609">
        <v>7506</v>
      </c>
      <c r="H609">
        <v>8100</v>
      </c>
      <c r="I609">
        <v>4482</v>
      </c>
      <c r="J609">
        <v>4770</v>
      </c>
    </row>
    <row r="610" spans="1:10">
      <c r="A610" s="42">
        <v>41114</v>
      </c>
      <c r="B610" t="s">
        <v>31</v>
      </c>
      <c r="C610" t="s">
        <v>30</v>
      </c>
      <c r="D610" t="s">
        <v>41</v>
      </c>
      <c r="E610" t="s">
        <v>13</v>
      </c>
      <c r="F610">
        <v>7</v>
      </c>
      <c r="G610">
        <v>3042</v>
      </c>
      <c r="H610">
        <v>3240</v>
      </c>
      <c r="I610">
        <v>17712</v>
      </c>
      <c r="J610">
        <v>18900</v>
      </c>
    </row>
    <row r="611" spans="1:10">
      <c r="A611" s="42">
        <v>41115</v>
      </c>
      <c r="B611" t="s">
        <v>27</v>
      </c>
      <c r="C611" t="s">
        <v>23</v>
      </c>
      <c r="D611" t="s">
        <v>43</v>
      </c>
      <c r="E611" t="s">
        <v>13</v>
      </c>
      <c r="F611">
        <v>17</v>
      </c>
      <c r="G611">
        <v>3978</v>
      </c>
      <c r="H611">
        <v>4230</v>
      </c>
      <c r="I611">
        <v>10152</v>
      </c>
      <c r="J611">
        <v>10800</v>
      </c>
    </row>
    <row r="612" spans="1:10">
      <c r="A612" s="42">
        <v>41115</v>
      </c>
      <c r="B612" t="s">
        <v>27</v>
      </c>
      <c r="C612" t="s">
        <v>23</v>
      </c>
      <c r="D612" t="s">
        <v>26</v>
      </c>
      <c r="E612" t="s">
        <v>13</v>
      </c>
      <c r="F612">
        <v>3</v>
      </c>
      <c r="G612">
        <v>2952</v>
      </c>
      <c r="H612">
        <v>3150</v>
      </c>
      <c r="I612">
        <v>27378</v>
      </c>
      <c r="J612">
        <v>29160</v>
      </c>
    </row>
    <row r="613" spans="1:10">
      <c r="A613" s="42">
        <v>41115</v>
      </c>
      <c r="B613" t="s">
        <v>14</v>
      </c>
      <c r="C613" t="s">
        <v>11</v>
      </c>
      <c r="D613" t="s">
        <v>37</v>
      </c>
      <c r="E613" t="s">
        <v>13</v>
      </c>
      <c r="F613">
        <v>13</v>
      </c>
      <c r="G613">
        <v>2034</v>
      </c>
      <c r="H613">
        <v>2160</v>
      </c>
      <c r="I613">
        <v>58266</v>
      </c>
      <c r="J613">
        <v>62010</v>
      </c>
    </row>
    <row r="614" spans="1:10">
      <c r="A614" s="42">
        <v>41115</v>
      </c>
      <c r="B614" t="s">
        <v>29</v>
      </c>
      <c r="C614" t="s">
        <v>30</v>
      </c>
      <c r="D614" t="s">
        <v>21</v>
      </c>
      <c r="E614" t="s">
        <v>13</v>
      </c>
      <c r="F614">
        <v>17</v>
      </c>
      <c r="G614">
        <v>3582</v>
      </c>
      <c r="H614">
        <v>3870</v>
      </c>
      <c r="I614">
        <v>15372</v>
      </c>
      <c r="J614">
        <v>16380</v>
      </c>
    </row>
    <row r="615" spans="1:10">
      <c r="A615" s="42">
        <v>41115</v>
      </c>
      <c r="B615" t="s">
        <v>29</v>
      </c>
      <c r="C615" t="s">
        <v>30</v>
      </c>
      <c r="D615" t="s">
        <v>37</v>
      </c>
      <c r="E615" t="s">
        <v>13</v>
      </c>
      <c r="F615">
        <v>22</v>
      </c>
      <c r="G615">
        <v>3978</v>
      </c>
      <c r="H615">
        <v>4230</v>
      </c>
      <c r="I615">
        <v>22410</v>
      </c>
      <c r="J615">
        <v>23850</v>
      </c>
    </row>
    <row r="616" spans="1:10">
      <c r="A616" s="42">
        <v>41116</v>
      </c>
      <c r="B616" t="s">
        <v>20</v>
      </c>
      <c r="C616" t="s">
        <v>18</v>
      </c>
      <c r="D616" t="s">
        <v>37</v>
      </c>
      <c r="E616" t="s">
        <v>13</v>
      </c>
      <c r="F616">
        <v>23</v>
      </c>
      <c r="G616">
        <v>2196</v>
      </c>
      <c r="H616">
        <v>2340</v>
      </c>
      <c r="I616">
        <v>80676</v>
      </c>
      <c r="J616">
        <v>85860</v>
      </c>
    </row>
    <row r="617" spans="1:10">
      <c r="A617" s="42">
        <v>41116</v>
      </c>
      <c r="B617" t="s">
        <v>27</v>
      </c>
      <c r="C617" t="s">
        <v>23</v>
      </c>
      <c r="D617" t="s">
        <v>12</v>
      </c>
      <c r="E617" t="s">
        <v>13</v>
      </c>
      <c r="F617">
        <v>1</v>
      </c>
      <c r="G617">
        <v>2034</v>
      </c>
      <c r="H617">
        <v>2160</v>
      </c>
      <c r="I617">
        <v>14238</v>
      </c>
      <c r="J617">
        <v>15120</v>
      </c>
    </row>
    <row r="618" spans="1:10">
      <c r="A618" s="42">
        <v>41116</v>
      </c>
      <c r="B618" t="s">
        <v>22</v>
      </c>
      <c r="C618" t="s">
        <v>23</v>
      </c>
      <c r="D618" t="s">
        <v>38</v>
      </c>
      <c r="E618" t="s">
        <v>13</v>
      </c>
      <c r="F618">
        <v>25</v>
      </c>
      <c r="G618">
        <v>5148</v>
      </c>
      <c r="H618">
        <v>5490</v>
      </c>
      <c r="I618">
        <v>7092</v>
      </c>
      <c r="J618">
        <v>7560</v>
      </c>
    </row>
    <row r="619" spans="1:10">
      <c r="A619" s="42">
        <v>41117</v>
      </c>
      <c r="B619" t="s">
        <v>29</v>
      </c>
      <c r="C619" t="s">
        <v>30</v>
      </c>
      <c r="D619" t="s">
        <v>15</v>
      </c>
      <c r="E619" t="s">
        <v>16</v>
      </c>
      <c r="F619">
        <v>22</v>
      </c>
      <c r="G619">
        <v>3384</v>
      </c>
      <c r="H619">
        <v>3600</v>
      </c>
      <c r="I619">
        <v>68058</v>
      </c>
      <c r="J619">
        <v>73530</v>
      </c>
    </row>
    <row r="620" spans="1:10">
      <c r="A620" s="42">
        <v>41117</v>
      </c>
      <c r="B620" t="s">
        <v>34</v>
      </c>
      <c r="C620" t="s">
        <v>25</v>
      </c>
      <c r="D620" t="s">
        <v>39</v>
      </c>
      <c r="E620" t="s">
        <v>13</v>
      </c>
      <c r="F620">
        <v>2</v>
      </c>
      <c r="G620">
        <v>3978</v>
      </c>
      <c r="H620">
        <v>4230</v>
      </c>
      <c r="I620">
        <v>40986</v>
      </c>
      <c r="J620">
        <v>43560</v>
      </c>
    </row>
    <row r="621" spans="1:10">
      <c r="A621" s="42">
        <v>41117</v>
      </c>
      <c r="B621" t="s">
        <v>29</v>
      </c>
      <c r="C621" t="s">
        <v>30</v>
      </c>
      <c r="D621" t="s">
        <v>15</v>
      </c>
      <c r="E621" t="s">
        <v>16</v>
      </c>
      <c r="F621">
        <v>11</v>
      </c>
      <c r="G621">
        <v>3582</v>
      </c>
      <c r="H621">
        <v>3870</v>
      </c>
      <c r="I621">
        <v>46566</v>
      </c>
      <c r="J621">
        <v>50310</v>
      </c>
    </row>
    <row r="622" spans="1:10">
      <c r="A622" s="42">
        <v>41118</v>
      </c>
      <c r="B622" t="s">
        <v>29</v>
      </c>
      <c r="C622" t="s">
        <v>30</v>
      </c>
      <c r="D622" t="s">
        <v>35</v>
      </c>
      <c r="E622" t="s">
        <v>13</v>
      </c>
      <c r="F622">
        <v>11</v>
      </c>
      <c r="G622">
        <v>3546</v>
      </c>
      <c r="H622">
        <v>3780</v>
      </c>
      <c r="I622">
        <v>20592</v>
      </c>
      <c r="J622">
        <v>21960</v>
      </c>
    </row>
    <row r="623" spans="1:10">
      <c r="A623" s="42">
        <v>41118</v>
      </c>
      <c r="B623" t="s">
        <v>31</v>
      </c>
      <c r="C623" t="s">
        <v>30</v>
      </c>
      <c r="D623" t="s">
        <v>26</v>
      </c>
      <c r="E623" t="s">
        <v>13</v>
      </c>
      <c r="F623">
        <v>1</v>
      </c>
      <c r="G623">
        <v>7506</v>
      </c>
      <c r="H623">
        <v>8100</v>
      </c>
      <c r="I623">
        <v>9126</v>
      </c>
      <c r="J623">
        <v>9720</v>
      </c>
    </row>
    <row r="624" spans="1:10">
      <c r="A624" s="42">
        <v>41118</v>
      </c>
      <c r="B624" t="s">
        <v>20</v>
      </c>
      <c r="C624" t="s">
        <v>18</v>
      </c>
      <c r="D624" t="s">
        <v>19</v>
      </c>
      <c r="E624" t="s">
        <v>13</v>
      </c>
      <c r="F624">
        <v>14</v>
      </c>
      <c r="G624">
        <v>3978</v>
      </c>
      <c r="H624">
        <v>4230</v>
      </c>
      <c r="I624">
        <v>31824</v>
      </c>
      <c r="J624">
        <v>33840</v>
      </c>
    </row>
    <row r="625" spans="1:10">
      <c r="A625" s="42">
        <v>41118</v>
      </c>
      <c r="B625" t="s">
        <v>22</v>
      </c>
      <c r="C625" t="s">
        <v>23</v>
      </c>
      <c r="D625" t="s">
        <v>38</v>
      </c>
      <c r="E625" t="s">
        <v>13</v>
      </c>
      <c r="F625">
        <v>11</v>
      </c>
      <c r="G625">
        <v>2034</v>
      </c>
      <c r="H625">
        <v>2160</v>
      </c>
      <c r="I625">
        <v>7092</v>
      </c>
      <c r="J625">
        <v>7560</v>
      </c>
    </row>
    <row r="626" spans="1:10">
      <c r="A626" s="42">
        <v>41118</v>
      </c>
      <c r="B626" t="s">
        <v>20</v>
      </c>
      <c r="C626" t="s">
        <v>18</v>
      </c>
      <c r="D626" t="s">
        <v>19</v>
      </c>
      <c r="E626" t="s">
        <v>13</v>
      </c>
      <c r="F626">
        <v>8</v>
      </c>
      <c r="G626">
        <v>2952</v>
      </c>
      <c r="H626">
        <v>3150</v>
      </c>
      <c r="I626">
        <v>95472</v>
      </c>
      <c r="J626">
        <v>101520</v>
      </c>
    </row>
    <row r="627" spans="1:10">
      <c r="A627" s="42">
        <v>41118</v>
      </c>
      <c r="B627" t="s">
        <v>27</v>
      </c>
      <c r="C627" t="s">
        <v>23</v>
      </c>
      <c r="D627" t="s">
        <v>36</v>
      </c>
      <c r="E627" t="s">
        <v>13</v>
      </c>
      <c r="F627">
        <v>1</v>
      </c>
      <c r="G627">
        <v>3546</v>
      </c>
      <c r="H627">
        <v>3780</v>
      </c>
      <c r="I627">
        <v>25272</v>
      </c>
      <c r="J627">
        <v>27000</v>
      </c>
    </row>
    <row r="628" spans="1:10">
      <c r="A628" s="42">
        <v>41119</v>
      </c>
      <c r="B628" t="s">
        <v>34</v>
      </c>
      <c r="C628" t="s">
        <v>25</v>
      </c>
      <c r="D628" t="s">
        <v>33</v>
      </c>
      <c r="E628" t="s">
        <v>13</v>
      </c>
      <c r="F628">
        <v>24</v>
      </c>
      <c r="G628">
        <v>3546</v>
      </c>
      <c r="H628">
        <v>3780</v>
      </c>
      <c r="I628">
        <v>83538</v>
      </c>
      <c r="J628">
        <v>88830</v>
      </c>
    </row>
    <row r="629" spans="1:10">
      <c r="A629" s="42">
        <v>41120</v>
      </c>
      <c r="B629" t="s">
        <v>10</v>
      </c>
      <c r="C629" t="s">
        <v>11</v>
      </c>
      <c r="D629" t="s">
        <v>41</v>
      </c>
      <c r="E629" t="s">
        <v>13</v>
      </c>
      <c r="F629">
        <v>15</v>
      </c>
      <c r="G629">
        <v>3978</v>
      </c>
      <c r="H629">
        <v>4230</v>
      </c>
      <c r="I629">
        <v>32472</v>
      </c>
      <c r="J629">
        <v>34650</v>
      </c>
    </row>
    <row r="630" spans="1:10">
      <c r="A630" s="42">
        <v>41120</v>
      </c>
      <c r="B630" t="s">
        <v>29</v>
      </c>
      <c r="C630" t="s">
        <v>30</v>
      </c>
      <c r="D630" t="s">
        <v>33</v>
      </c>
      <c r="E630" t="s">
        <v>13</v>
      </c>
      <c r="F630">
        <v>20</v>
      </c>
      <c r="G630">
        <v>3546</v>
      </c>
      <c r="H630">
        <v>3780</v>
      </c>
      <c r="I630">
        <v>91494</v>
      </c>
      <c r="J630">
        <v>97290</v>
      </c>
    </row>
    <row r="631" spans="1:10">
      <c r="A631" s="42">
        <v>41120</v>
      </c>
      <c r="B631" t="s">
        <v>10</v>
      </c>
      <c r="C631" t="s">
        <v>11</v>
      </c>
      <c r="D631" t="s">
        <v>28</v>
      </c>
      <c r="E631" t="s">
        <v>13</v>
      </c>
      <c r="F631">
        <v>1</v>
      </c>
      <c r="G631">
        <v>5148</v>
      </c>
      <c r="H631">
        <v>5490</v>
      </c>
      <c r="I631">
        <v>11664</v>
      </c>
      <c r="J631">
        <v>12420</v>
      </c>
    </row>
    <row r="632" spans="1:10">
      <c r="A632" s="42">
        <v>41120</v>
      </c>
      <c r="B632" t="s">
        <v>34</v>
      </c>
      <c r="C632" t="s">
        <v>25</v>
      </c>
      <c r="D632" t="s">
        <v>43</v>
      </c>
      <c r="E632" t="s">
        <v>13</v>
      </c>
      <c r="F632">
        <v>5</v>
      </c>
      <c r="G632">
        <v>2196</v>
      </c>
      <c r="H632">
        <v>2340</v>
      </c>
      <c r="I632">
        <v>43992</v>
      </c>
      <c r="J632">
        <v>46800</v>
      </c>
    </row>
    <row r="633" spans="1:10">
      <c r="A633" s="42">
        <v>41121</v>
      </c>
      <c r="B633" t="s">
        <v>17</v>
      </c>
      <c r="C633" t="s">
        <v>18</v>
      </c>
      <c r="D633" t="s">
        <v>40</v>
      </c>
      <c r="E633" t="s">
        <v>16</v>
      </c>
      <c r="F633">
        <v>2</v>
      </c>
      <c r="G633">
        <v>3924</v>
      </c>
      <c r="H633">
        <v>4230</v>
      </c>
      <c r="I633">
        <v>47088</v>
      </c>
      <c r="J633">
        <v>50760</v>
      </c>
    </row>
    <row r="634" spans="1:10">
      <c r="A634" s="42">
        <v>41121</v>
      </c>
      <c r="B634" t="s">
        <v>31</v>
      </c>
      <c r="C634" t="s">
        <v>30</v>
      </c>
      <c r="D634" t="s">
        <v>35</v>
      </c>
      <c r="E634" t="s">
        <v>13</v>
      </c>
      <c r="F634">
        <v>15</v>
      </c>
      <c r="G634">
        <v>3978</v>
      </c>
      <c r="H634">
        <v>4230</v>
      </c>
      <c r="I634">
        <v>82368</v>
      </c>
      <c r="J634">
        <v>87840</v>
      </c>
    </row>
    <row r="635" spans="1:10">
      <c r="A635" s="42">
        <v>41121</v>
      </c>
      <c r="B635" t="s">
        <v>27</v>
      </c>
      <c r="C635" t="s">
        <v>23</v>
      </c>
      <c r="D635" t="s">
        <v>21</v>
      </c>
      <c r="E635" t="s">
        <v>13</v>
      </c>
      <c r="F635">
        <v>24</v>
      </c>
      <c r="G635">
        <v>2106</v>
      </c>
      <c r="H635">
        <v>2250</v>
      </c>
      <c r="I635">
        <v>10980</v>
      </c>
      <c r="J635">
        <v>11700</v>
      </c>
    </row>
    <row r="636" spans="1:10">
      <c r="A636" s="42">
        <v>41121</v>
      </c>
      <c r="B636" t="s">
        <v>31</v>
      </c>
      <c r="C636" t="s">
        <v>30</v>
      </c>
      <c r="D636" t="s">
        <v>40</v>
      </c>
      <c r="E636" t="s">
        <v>16</v>
      </c>
      <c r="F636">
        <v>23</v>
      </c>
      <c r="G636">
        <v>5148</v>
      </c>
      <c r="H636">
        <v>5490</v>
      </c>
      <c r="I636">
        <v>43164</v>
      </c>
      <c r="J636">
        <v>46530</v>
      </c>
    </row>
    <row r="637" spans="1:10">
      <c r="A637" s="42">
        <v>41122</v>
      </c>
      <c r="B637" t="s">
        <v>27</v>
      </c>
      <c r="C637" t="s">
        <v>23</v>
      </c>
      <c r="D637" t="s">
        <v>19</v>
      </c>
      <c r="E637" t="s">
        <v>13</v>
      </c>
      <c r="F637">
        <v>20</v>
      </c>
      <c r="G637">
        <v>3546</v>
      </c>
      <c r="H637">
        <v>3780</v>
      </c>
      <c r="I637">
        <v>39780</v>
      </c>
      <c r="J637">
        <v>42300</v>
      </c>
    </row>
    <row r="638" spans="1:10">
      <c r="A638" s="42">
        <v>41122</v>
      </c>
      <c r="B638" t="s">
        <v>29</v>
      </c>
      <c r="C638" t="s">
        <v>30</v>
      </c>
      <c r="D638" t="s">
        <v>38</v>
      </c>
      <c r="E638" t="s">
        <v>13</v>
      </c>
      <c r="F638">
        <v>23</v>
      </c>
      <c r="G638">
        <v>3546</v>
      </c>
      <c r="H638">
        <v>3780</v>
      </c>
      <c r="I638">
        <v>49644</v>
      </c>
      <c r="J638">
        <v>52920</v>
      </c>
    </row>
    <row r="639" spans="1:10">
      <c r="A639" s="42">
        <v>41123</v>
      </c>
      <c r="B639" t="s">
        <v>17</v>
      </c>
      <c r="C639" t="s">
        <v>18</v>
      </c>
      <c r="D639" t="s">
        <v>21</v>
      </c>
      <c r="E639" t="s">
        <v>13</v>
      </c>
      <c r="F639">
        <v>22</v>
      </c>
      <c r="G639">
        <v>5148</v>
      </c>
      <c r="H639">
        <v>5490</v>
      </c>
      <c r="I639">
        <v>19764</v>
      </c>
      <c r="J639">
        <v>21060</v>
      </c>
    </row>
    <row r="640" spans="1:10">
      <c r="A640" s="42">
        <v>41123</v>
      </c>
      <c r="B640" t="s">
        <v>22</v>
      </c>
      <c r="C640" t="s">
        <v>23</v>
      </c>
      <c r="D640" t="s">
        <v>37</v>
      </c>
      <c r="E640" t="s">
        <v>13</v>
      </c>
      <c r="F640">
        <v>10</v>
      </c>
      <c r="G640">
        <v>3384</v>
      </c>
      <c r="H640">
        <v>3600</v>
      </c>
      <c r="I640">
        <v>26892</v>
      </c>
      <c r="J640">
        <v>28620</v>
      </c>
    </row>
    <row r="641" spans="1:10">
      <c r="A641" s="42">
        <v>41123</v>
      </c>
      <c r="B641" t="s">
        <v>17</v>
      </c>
      <c r="C641" t="s">
        <v>18</v>
      </c>
      <c r="D641" t="s">
        <v>12</v>
      </c>
      <c r="E641" t="s">
        <v>13</v>
      </c>
      <c r="F641">
        <v>5</v>
      </c>
      <c r="G641">
        <v>3042</v>
      </c>
      <c r="H641">
        <v>3240</v>
      </c>
      <c r="I641">
        <v>20340</v>
      </c>
      <c r="J641">
        <v>21600</v>
      </c>
    </row>
    <row r="642" spans="1:10">
      <c r="A642" s="42">
        <v>41124</v>
      </c>
      <c r="B642" t="s">
        <v>24</v>
      </c>
      <c r="C642" t="s">
        <v>25</v>
      </c>
      <c r="D642" t="s">
        <v>36</v>
      </c>
      <c r="E642" t="s">
        <v>13</v>
      </c>
      <c r="F642">
        <v>12</v>
      </c>
      <c r="G642">
        <v>3978</v>
      </c>
      <c r="H642">
        <v>4230</v>
      </c>
      <c r="I642">
        <v>27378</v>
      </c>
      <c r="J642">
        <v>29250</v>
      </c>
    </row>
    <row r="643" spans="1:10">
      <c r="A643" s="42">
        <v>41124</v>
      </c>
      <c r="B643" t="s">
        <v>20</v>
      </c>
      <c r="C643" t="s">
        <v>18</v>
      </c>
      <c r="D643" t="s">
        <v>19</v>
      </c>
      <c r="E643" t="s">
        <v>13</v>
      </c>
      <c r="F643">
        <v>19</v>
      </c>
      <c r="G643">
        <v>3978</v>
      </c>
      <c r="H643">
        <v>4230</v>
      </c>
      <c r="I643">
        <v>63648</v>
      </c>
      <c r="J643">
        <v>67680</v>
      </c>
    </row>
    <row r="644" spans="1:10">
      <c r="A644" s="42">
        <v>41125</v>
      </c>
      <c r="B644" t="s">
        <v>10</v>
      </c>
      <c r="C644" t="s">
        <v>11</v>
      </c>
      <c r="D644" t="s">
        <v>36</v>
      </c>
      <c r="E644" t="s">
        <v>13</v>
      </c>
      <c r="F644">
        <v>18</v>
      </c>
      <c r="G644">
        <v>3924</v>
      </c>
      <c r="H644">
        <v>4230</v>
      </c>
      <c r="I644">
        <v>16848</v>
      </c>
      <c r="J644">
        <v>18000</v>
      </c>
    </row>
    <row r="645" spans="1:10">
      <c r="A645" s="42">
        <v>41125</v>
      </c>
      <c r="B645" t="s">
        <v>22</v>
      </c>
      <c r="C645" t="s">
        <v>23</v>
      </c>
      <c r="D645" t="s">
        <v>40</v>
      </c>
      <c r="E645" t="s">
        <v>16</v>
      </c>
      <c r="F645">
        <v>1</v>
      </c>
      <c r="G645">
        <v>2952</v>
      </c>
      <c r="H645">
        <v>3150</v>
      </c>
      <c r="I645">
        <v>19620</v>
      </c>
      <c r="J645">
        <v>21150</v>
      </c>
    </row>
    <row r="646" spans="1:10">
      <c r="A646" s="42">
        <v>41125</v>
      </c>
      <c r="B646" t="s">
        <v>31</v>
      </c>
      <c r="C646" t="s">
        <v>30</v>
      </c>
      <c r="D646" t="s">
        <v>26</v>
      </c>
      <c r="E646" t="s">
        <v>13</v>
      </c>
      <c r="F646">
        <v>15</v>
      </c>
      <c r="G646">
        <v>3042</v>
      </c>
      <c r="H646">
        <v>3240</v>
      </c>
      <c r="I646">
        <v>18252</v>
      </c>
      <c r="J646">
        <v>19440</v>
      </c>
    </row>
    <row r="647" spans="1:10">
      <c r="A647" s="42">
        <v>41125</v>
      </c>
      <c r="B647" t="s">
        <v>17</v>
      </c>
      <c r="C647" t="s">
        <v>18</v>
      </c>
      <c r="D647" t="s">
        <v>39</v>
      </c>
      <c r="E647" t="s">
        <v>13</v>
      </c>
      <c r="F647">
        <v>4</v>
      </c>
      <c r="G647">
        <v>3978</v>
      </c>
      <c r="H647">
        <v>4230</v>
      </c>
      <c r="I647">
        <v>11178</v>
      </c>
      <c r="J647">
        <v>11880</v>
      </c>
    </row>
    <row r="648" spans="1:10">
      <c r="A648" s="42">
        <v>41126</v>
      </c>
      <c r="B648" t="s">
        <v>10</v>
      </c>
      <c r="C648" t="s">
        <v>11</v>
      </c>
      <c r="D648" t="s">
        <v>43</v>
      </c>
      <c r="E648" t="s">
        <v>13</v>
      </c>
      <c r="F648">
        <v>16</v>
      </c>
      <c r="G648">
        <v>2106</v>
      </c>
      <c r="H648">
        <v>2250</v>
      </c>
      <c r="I648">
        <v>23688</v>
      </c>
      <c r="J648">
        <v>25200</v>
      </c>
    </row>
    <row r="649" spans="1:10">
      <c r="A649" s="42">
        <v>41126</v>
      </c>
      <c r="B649" t="s">
        <v>20</v>
      </c>
      <c r="C649" t="s">
        <v>18</v>
      </c>
      <c r="D649" t="s">
        <v>38</v>
      </c>
      <c r="E649" t="s">
        <v>13</v>
      </c>
      <c r="F649">
        <v>10</v>
      </c>
      <c r="G649">
        <v>2034</v>
      </c>
      <c r="H649">
        <v>2160</v>
      </c>
      <c r="I649">
        <v>78012</v>
      </c>
      <c r="J649">
        <v>83160</v>
      </c>
    </row>
    <row r="650" spans="1:10">
      <c r="A650" s="42">
        <v>41126</v>
      </c>
      <c r="B650" t="s">
        <v>29</v>
      </c>
      <c r="C650" t="s">
        <v>30</v>
      </c>
      <c r="D650" t="s">
        <v>43</v>
      </c>
      <c r="E650" t="s">
        <v>13</v>
      </c>
      <c r="F650">
        <v>21</v>
      </c>
      <c r="G650">
        <v>4482</v>
      </c>
      <c r="H650">
        <v>4770</v>
      </c>
      <c r="I650">
        <v>50760</v>
      </c>
      <c r="J650">
        <v>54000</v>
      </c>
    </row>
    <row r="651" spans="1:10">
      <c r="A651" s="42">
        <v>41127</v>
      </c>
      <c r="B651" t="s">
        <v>20</v>
      </c>
      <c r="C651" t="s">
        <v>18</v>
      </c>
      <c r="D651" t="s">
        <v>40</v>
      </c>
      <c r="E651" t="s">
        <v>16</v>
      </c>
      <c r="F651">
        <v>7</v>
      </c>
      <c r="G651">
        <v>3726</v>
      </c>
      <c r="H651">
        <v>3960</v>
      </c>
      <c r="I651">
        <v>86328</v>
      </c>
      <c r="J651">
        <v>93060</v>
      </c>
    </row>
    <row r="652" spans="1:10">
      <c r="A652" s="42">
        <v>41127</v>
      </c>
      <c r="B652" t="s">
        <v>29</v>
      </c>
      <c r="C652" t="s">
        <v>30</v>
      </c>
      <c r="D652" t="s">
        <v>12</v>
      </c>
      <c r="E652" t="s">
        <v>13</v>
      </c>
      <c r="F652">
        <v>22</v>
      </c>
      <c r="G652">
        <v>2952</v>
      </c>
      <c r="H652">
        <v>3150</v>
      </c>
      <c r="I652">
        <v>16272</v>
      </c>
      <c r="J652">
        <v>17280</v>
      </c>
    </row>
    <row r="653" spans="1:10">
      <c r="A653" s="42">
        <v>41127</v>
      </c>
      <c r="B653" t="s">
        <v>17</v>
      </c>
      <c r="C653" t="s">
        <v>18</v>
      </c>
      <c r="D653" t="s">
        <v>15</v>
      </c>
      <c r="E653" t="s">
        <v>16</v>
      </c>
      <c r="F653">
        <v>15</v>
      </c>
      <c r="G653">
        <v>3384</v>
      </c>
      <c r="H653">
        <v>3600</v>
      </c>
      <c r="I653">
        <v>7164</v>
      </c>
      <c r="J653">
        <v>7740</v>
      </c>
    </row>
    <row r="654" spans="1:10">
      <c r="A654" s="42">
        <v>41127</v>
      </c>
      <c r="B654" t="s">
        <v>29</v>
      </c>
      <c r="C654" t="s">
        <v>30</v>
      </c>
      <c r="D654" t="s">
        <v>38</v>
      </c>
      <c r="E654" t="s">
        <v>13</v>
      </c>
      <c r="F654">
        <v>7</v>
      </c>
      <c r="G654">
        <v>3546</v>
      </c>
      <c r="H654">
        <v>3780</v>
      </c>
      <c r="I654">
        <v>7092</v>
      </c>
      <c r="J654">
        <v>7560</v>
      </c>
    </row>
    <row r="655" spans="1:10">
      <c r="A655" s="42">
        <v>41127</v>
      </c>
      <c r="B655" t="s">
        <v>34</v>
      </c>
      <c r="C655" t="s">
        <v>25</v>
      </c>
      <c r="D655" t="s">
        <v>40</v>
      </c>
      <c r="E655" t="s">
        <v>16</v>
      </c>
      <c r="F655">
        <v>17</v>
      </c>
      <c r="G655">
        <v>5148</v>
      </c>
      <c r="H655">
        <v>5490</v>
      </c>
      <c r="I655">
        <v>43164</v>
      </c>
      <c r="J655">
        <v>46530</v>
      </c>
    </row>
    <row r="656" spans="1:10">
      <c r="A656" s="42">
        <v>41128</v>
      </c>
      <c r="B656" t="s">
        <v>24</v>
      </c>
      <c r="C656" t="s">
        <v>25</v>
      </c>
      <c r="D656" t="s">
        <v>39</v>
      </c>
      <c r="E656" t="s">
        <v>13</v>
      </c>
      <c r="F656">
        <v>20</v>
      </c>
      <c r="G656">
        <v>2034</v>
      </c>
      <c r="H656">
        <v>2160</v>
      </c>
      <c r="I656">
        <v>89424</v>
      </c>
      <c r="J656">
        <v>95040</v>
      </c>
    </row>
    <row r="657" spans="1:10">
      <c r="A657" s="42">
        <v>41129</v>
      </c>
      <c r="B657" t="s">
        <v>20</v>
      </c>
      <c r="C657" t="s">
        <v>18</v>
      </c>
      <c r="D657" t="s">
        <v>19</v>
      </c>
      <c r="E657" t="s">
        <v>13</v>
      </c>
      <c r="F657">
        <v>5</v>
      </c>
      <c r="G657">
        <v>2196</v>
      </c>
      <c r="H657">
        <v>2340</v>
      </c>
      <c r="I657">
        <v>59670</v>
      </c>
      <c r="J657">
        <v>63450</v>
      </c>
    </row>
    <row r="658" spans="1:10">
      <c r="A658" s="42">
        <v>41130</v>
      </c>
      <c r="B658" t="s">
        <v>34</v>
      </c>
      <c r="C658" t="s">
        <v>25</v>
      </c>
      <c r="D658" t="s">
        <v>26</v>
      </c>
      <c r="E658" t="s">
        <v>13</v>
      </c>
      <c r="F658">
        <v>14</v>
      </c>
      <c r="G658">
        <v>3546</v>
      </c>
      <c r="H658">
        <v>3780</v>
      </c>
      <c r="I658">
        <v>18252</v>
      </c>
      <c r="J658">
        <v>19440</v>
      </c>
    </row>
    <row r="659" spans="1:10">
      <c r="A659" s="42">
        <v>41130</v>
      </c>
      <c r="B659" t="s">
        <v>10</v>
      </c>
      <c r="C659" t="s">
        <v>11</v>
      </c>
      <c r="D659" t="s">
        <v>33</v>
      </c>
      <c r="E659" t="s">
        <v>13</v>
      </c>
      <c r="F659">
        <v>6</v>
      </c>
      <c r="G659">
        <v>3546</v>
      </c>
      <c r="H659">
        <v>3780</v>
      </c>
      <c r="I659">
        <v>31824</v>
      </c>
      <c r="J659">
        <v>33840</v>
      </c>
    </row>
    <row r="660" spans="1:10">
      <c r="A660" s="42">
        <v>41130</v>
      </c>
      <c r="B660" t="s">
        <v>14</v>
      </c>
      <c r="C660" t="s">
        <v>11</v>
      </c>
      <c r="D660" t="s">
        <v>28</v>
      </c>
      <c r="E660" t="s">
        <v>13</v>
      </c>
      <c r="F660">
        <v>22</v>
      </c>
      <c r="G660">
        <v>7506</v>
      </c>
      <c r="H660">
        <v>8100</v>
      </c>
      <c r="I660">
        <v>17496</v>
      </c>
      <c r="J660">
        <v>18630</v>
      </c>
    </row>
    <row r="661" spans="1:10">
      <c r="A661" s="42">
        <v>41130</v>
      </c>
      <c r="B661" t="s">
        <v>14</v>
      </c>
      <c r="C661" t="s">
        <v>11</v>
      </c>
      <c r="D661" t="s">
        <v>35</v>
      </c>
      <c r="E661" t="s">
        <v>13</v>
      </c>
      <c r="F661">
        <v>6</v>
      </c>
      <c r="G661">
        <v>3924</v>
      </c>
      <c r="H661">
        <v>4230</v>
      </c>
      <c r="I661">
        <v>46332</v>
      </c>
      <c r="J661">
        <v>49410</v>
      </c>
    </row>
    <row r="662" spans="1:10">
      <c r="A662" s="42">
        <v>41131</v>
      </c>
      <c r="B662" t="s">
        <v>24</v>
      </c>
      <c r="C662" t="s">
        <v>25</v>
      </c>
      <c r="D662" t="s">
        <v>12</v>
      </c>
      <c r="E662" t="s">
        <v>13</v>
      </c>
      <c r="F662">
        <v>6</v>
      </c>
      <c r="G662">
        <v>4482</v>
      </c>
      <c r="H662">
        <v>4770</v>
      </c>
      <c r="I662">
        <v>16272</v>
      </c>
      <c r="J662">
        <v>17280</v>
      </c>
    </row>
    <row r="663" spans="1:10">
      <c r="A663" s="42">
        <v>41131</v>
      </c>
      <c r="B663" t="s">
        <v>24</v>
      </c>
      <c r="C663" t="s">
        <v>25</v>
      </c>
      <c r="D663" t="s">
        <v>35</v>
      </c>
      <c r="E663" t="s">
        <v>13</v>
      </c>
      <c r="F663">
        <v>2</v>
      </c>
      <c r="G663">
        <v>3546</v>
      </c>
      <c r="H663">
        <v>3780</v>
      </c>
      <c r="I663">
        <v>61776</v>
      </c>
      <c r="J663">
        <v>65880</v>
      </c>
    </row>
    <row r="664" spans="1:10">
      <c r="A664" s="42">
        <v>41131</v>
      </c>
      <c r="B664" t="s">
        <v>14</v>
      </c>
      <c r="C664" t="s">
        <v>11</v>
      </c>
      <c r="D664" t="s">
        <v>21</v>
      </c>
      <c r="E664" t="s">
        <v>13</v>
      </c>
      <c r="F664">
        <v>24</v>
      </c>
      <c r="G664">
        <v>3726</v>
      </c>
      <c r="H664">
        <v>3960</v>
      </c>
      <c r="I664">
        <v>19764</v>
      </c>
      <c r="J664">
        <v>21060</v>
      </c>
    </row>
    <row r="665" spans="1:10">
      <c r="A665" s="42">
        <v>41131</v>
      </c>
      <c r="B665" t="s">
        <v>31</v>
      </c>
      <c r="C665" t="s">
        <v>30</v>
      </c>
      <c r="D665" t="s">
        <v>28</v>
      </c>
      <c r="E665" t="s">
        <v>13</v>
      </c>
      <c r="F665">
        <v>11</v>
      </c>
      <c r="G665">
        <v>2106</v>
      </c>
      <c r="H665">
        <v>2250</v>
      </c>
      <c r="I665">
        <v>46656</v>
      </c>
      <c r="J665">
        <v>49680</v>
      </c>
    </row>
    <row r="666" spans="1:10">
      <c r="A666" s="42">
        <v>41132</v>
      </c>
      <c r="B666" t="s">
        <v>24</v>
      </c>
      <c r="C666" t="s">
        <v>25</v>
      </c>
      <c r="D666" t="s">
        <v>12</v>
      </c>
      <c r="E666" t="s">
        <v>13</v>
      </c>
      <c r="F666">
        <v>10</v>
      </c>
      <c r="G666">
        <v>3546</v>
      </c>
      <c r="H666">
        <v>3780</v>
      </c>
      <c r="I666">
        <v>36612</v>
      </c>
      <c r="J666">
        <v>38880</v>
      </c>
    </row>
    <row r="667" spans="1:10">
      <c r="A667" s="42">
        <v>41132</v>
      </c>
      <c r="B667" t="s">
        <v>34</v>
      </c>
      <c r="C667" t="s">
        <v>25</v>
      </c>
      <c r="D667" t="s">
        <v>39</v>
      </c>
      <c r="E667" t="s">
        <v>13</v>
      </c>
      <c r="F667">
        <v>7</v>
      </c>
      <c r="G667">
        <v>3384</v>
      </c>
      <c r="H667">
        <v>3600</v>
      </c>
      <c r="I667">
        <v>33534</v>
      </c>
      <c r="J667">
        <v>35640</v>
      </c>
    </row>
    <row r="668" spans="1:10">
      <c r="A668" s="42">
        <v>41132</v>
      </c>
      <c r="B668" t="s">
        <v>20</v>
      </c>
      <c r="C668" t="s">
        <v>18</v>
      </c>
      <c r="D668" t="s">
        <v>19</v>
      </c>
      <c r="E668" t="s">
        <v>13</v>
      </c>
      <c r="F668">
        <v>22</v>
      </c>
      <c r="G668">
        <v>2106</v>
      </c>
      <c r="H668">
        <v>2250</v>
      </c>
      <c r="I668">
        <v>59670</v>
      </c>
      <c r="J668">
        <v>63450</v>
      </c>
    </row>
    <row r="669" spans="1:10">
      <c r="A669" s="42">
        <v>41133</v>
      </c>
      <c r="B669" t="s">
        <v>29</v>
      </c>
      <c r="C669" t="s">
        <v>30</v>
      </c>
      <c r="D669" t="s">
        <v>37</v>
      </c>
      <c r="E669" t="s">
        <v>13</v>
      </c>
      <c r="F669">
        <v>7</v>
      </c>
      <c r="G669">
        <v>3924</v>
      </c>
      <c r="H669">
        <v>4230</v>
      </c>
      <c r="I669">
        <v>44820</v>
      </c>
      <c r="J669">
        <v>47700</v>
      </c>
    </row>
    <row r="670" spans="1:10">
      <c r="A670" s="42">
        <v>41133</v>
      </c>
      <c r="B670" t="s">
        <v>24</v>
      </c>
      <c r="C670" t="s">
        <v>25</v>
      </c>
      <c r="D670" t="s">
        <v>12</v>
      </c>
      <c r="E670" t="s">
        <v>13</v>
      </c>
      <c r="F670">
        <v>18</v>
      </c>
      <c r="G670">
        <v>3582</v>
      </c>
      <c r="H670">
        <v>3870</v>
      </c>
      <c r="I670">
        <v>8136</v>
      </c>
      <c r="J670">
        <v>8640</v>
      </c>
    </row>
    <row r="671" spans="1:10">
      <c r="A671" s="42">
        <v>41133</v>
      </c>
      <c r="B671" t="s">
        <v>27</v>
      </c>
      <c r="C671" t="s">
        <v>23</v>
      </c>
      <c r="D671" t="s">
        <v>19</v>
      </c>
      <c r="E671" t="s">
        <v>13</v>
      </c>
      <c r="F671">
        <v>12</v>
      </c>
      <c r="G671">
        <v>3582</v>
      </c>
      <c r="H671">
        <v>3870</v>
      </c>
      <c r="I671">
        <v>15912</v>
      </c>
      <c r="J671">
        <v>16920</v>
      </c>
    </row>
    <row r="672" spans="1:10">
      <c r="A672" s="42">
        <v>41133</v>
      </c>
      <c r="B672" t="s">
        <v>22</v>
      </c>
      <c r="C672" t="s">
        <v>23</v>
      </c>
      <c r="D672" t="s">
        <v>40</v>
      </c>
      <c r="E672" t="s">
        <v>16</v>
      </c>
      <c r="F672">
        <v>19</v>
      </c>
      <c r="G672">
        <v>3726</v>
      </c>
      <c r="H672">
        <v>3960</v>
      </c>
      <c r="I672">
        <v>7848</v>
      </c>
      <c r="J672">
        <v>8460</v>
      </c>
    </row>
    <row r="673" spans="1:10">
      <c r="A673" s="42">
        <v>41133</v>
      </c>
      <c r="B673" t="s">
        <v>34</v>
      </c>
      <c r="C673" t="s">
        <v>25</v>
      </c>
      <c r="D673" t="s">
        <v>35</v>
      </c>
      <c r="E673" t="s">
        <v>13</v>
      </c>
      <c r="F673">
        <v>23</v>
      </c>
      <c r="G673">
        <v>3582</v>
      </c>
      <c r="H673">
        <v>3870</v>
      </c>
      <c r="I673">
        <v>41184</v>
      </c>
      <c r="J673">
        <v>43920</v>
      </c>
    </row>
    <row r="674" spans="1:10">
      <c r="A674" s="42">
        <v>41134</v>
      </c>
      <c r="B674" t="s">
        <v>20</v>
      </c>
      <c r="C674" t="s">
        <v>18</v>
      </c>
      <c r="D674" t="s">
        <v>42</v>
      </c>
      <c r="E674" t="s">
        <v>16</v>
      </c>
      <c r="F674">
        <v>3</v>
      </c>
      <c r="G674">
        <v>2952</v>
      </c>
      <c r="H674">
        <v>3150</v>
      </c>
      <c r="I674">
        <v>150120</v>
      </c>
      <c r="J674">
        <v>162000</v>
      </c>
    </row>
    <row r="675" spans="1:10">
      <c r="A675" s="42">
        <v>41134</v>
      </c>
      <c r="B675" t="s">
        <v>10</v>
      </c>
      <c r="C675" t="s">
        <v>11</v>
      </c>
      <c r="D675" t="s">
        <v>42</v>
      </c>
      <c r="E675" t="s">
        <v>16</v>
      </c>
      <c r="F675">
        <v>24</v>
      </c>
      <c r="G675">
        <v>3978</v>
      </c>
      <c r="H675">
        <v>4230</v>
      </c>
      <c r="I675">
        <v>52542</v>
      </c>
      <c r="J675">
        <v>56700</v>
      </c>
    </row>
    <row r="676" spans="1:10">
      <c r="A676" s="42">
        <v>41134</v>
      </c>
      <c r="B676" t="s">
        <v>29</v>
      </c>
      <c r="C676" t="s">
        <v>30</v>
      </c>
      <c r="D676" t="s">
        <v>42</v>
      </c>
      <c r="E676" t="s">
        <v>16</v>
      </c>
      <c r="F676">
        <v>25</v>
      </c>
      <c r="G676">
        <v>2034</v>
      </c>
      <c r="H676">
        <v>2160</v>
      </c>
      <c r="I676">
        <v>37530</v>
      </c>
      <c r="J676">
        <v>40500</v>
      </c>
    </row>
    <row r="677" spans="1:10">
      <c r="A677" s="42">
        <v>41134</v>
      </c>
      <c r="B677" t="s">
        <v>17</v>
      </c>
      <c r="C677" t="s">
        <v>18</v>
      </c>
      <c r="D677" t="s">
        <v>42</v>
      </c>
      <c r="E677" t="s">
        <v>16</v>
      </c>
      <c r="F677">
        <v>5</v>
      </c>
      <c r="G677">
        <v>3924</v>
      </c>
      <c r="H677">
        <v>4230</v>
      </c>
      <c r="I677">
        <v>105084</v>
      </c>
      <c r="J677">
        <v>113400</v>
      </c>
    </row>
    <row r="678" spans="1:10">
      <c r="A678" s="42">
        <v>41134</v>
      </c>
      <c r="B678" t="s">
        <v>10</v>
      </c>
      <c r="C678" t="s">
        <v>11</v>
      </c>
      <c r="D678" t="s">
        <v>43</v>
      </c>
      <c r="E678" t="s">
        <v>13</v>
      </c>
      <c r="F678">
        <v>2</v>
      </c>
      <c r="G678">
        <v>5832</v>
      </c>
      <c r="H678">
        <v>6210</v>
      </c>
      <c r="I678">
        <v>33840</v>
      </c>
      <c r="J678">
        <v>36000</v>
      </c>
    </row>
    <row r="679" spans="1:10">
      <c r="A679" s="42">
        <v>41135</v>
      </c>
      <c r="B679" t="s">
        <v>29</v>
      </c>
      <c r="C679" t="s">
        <v>30</v>
      </c>
      <c r="D679" t="s">
        <v>15</v>
      </c>
      <c r="E679" t="s">
        <v>16</v>
      </c>
      <c r="F679">
        <v>14</v>
      </c>
      <c r="G679">
        <v>3546</v>
      </c>
      <c r="H679">
        <v>3780</v>
      </c>
      <c r="I679">
        <v>14328</v>
      </c>
      <c r="J679">
        <v>15480</v>
      </c>
    </row>
    <row r="680" spans="1:10">
      <c r="A680" s="42">
        <v>41135</v>
      </c>
      <c r="B680" t="s">
        <v>29</v>
      </c>
      <c r="C680" t="s">
        <v>30</v>
      </c>
      <c r="D680" t="s">
        <v>39</v>
      </c>
      <c r="E680" t="s">
        <v>13</v>
      </c>
      <c r="F680">
        <v>6</v>
      </c>
      <c r="G680">
        <v>2034</v>
      </c>
      <c r="H680">
        <v>2160</v>
      </c>
      <c r="I680">
        <v>37260</v>
      </c>
      <c r="J680">
        <v>39600</v>
      </c>
    </row>
    <row r="681" spans="1:10">
      <c r="A681" s="42">
        <v>41136</v>
      </c>
      <c r="B681" t="s">
        <v>27</v>
      </c>
      <c r="C681" t="s">
        <v>23</v>
      </c>
      <c r="D681" t="s">
        <v>19</v>
      </c>
      <c r="E681" t="s">
        <v>13</v>
      </c>
      <c r="F681">
        <v>13</v>
      </c>
      <c r="G681">
        <v>2034</v>
      </c>
      <c r="H681">
        <v>2160</v>
      </c>
      <c r="I681">
        <v>67626</v>
      </c>
      <c r="J681">
        <v>71910</v>
      </c>
    </row>
    <row r="682" spans="1:10">
      <c r="A682" s="42">
        <v>41136</v>
      </c>
      <c r="B682" t="s">
        <v>34</v>
      </c>
      <c r="C682" t="s">
        <v>25</v>
      </c>
      <c r="D682" t="s">
        <v>40</v>
      </c>
      <c r="E682" t="s">
        <v>16</v>
      </c>
      <c r="F682">
        <v>4</v>
      </c>
      <c r="G682">
        <v>3042</v>
      </c>
      <c r="H682">
        <v>3240</v>
      </c>
      <c r="I682">
        <v>62784</v>
      </c>
      <c r="J682">
        <v>67680</v>
      </c>
    </row>
    <row r="683" spans="1:10">
      <c r="A683" s="42">
        <v>41136</v>
      </c>
      <c r="B683" t="s">
        <v>31</v>
      </c>
      <c r="C683" t="s">
        <v>30</v>
      </c>
      <c r="D683" t="s">
        <v>32</v>
      </c>
      <c r="E683" t="s">
        <v>13</v>
      </c>
      <c r="F683">
        <v>21</v>
      </c>
      <c r="G683">
        <v>3042</v>
      </c>
      <c r="H683">
        <v>3240</v>
      </c>
      <c r="I683">
        <v>10638</v>
      </c>
      <c r="J683">
        <v>11340</v>
      </c>
    </row>
    <row r="684" spans="1:10">
      <c r="A684" s="42">
        <v>41137</v>
      </c>
      <c r="B684" t="s">
        <v>20</v>
      </c>
      <c r="C684" t="s">
        <v>18</v>
      </c>
      <c r="D684" t="s">
        <v>33</v>
      </c>
      <c r="E684" t="s">
        <v>13</v>
      </c>
      <c r="F684">
        <v>16</v>
      </c>
      <c r="G684">
        <v>3726</v>
      </c>
      <c r="H684">
        <v>3960</v>
      </c>
      <c r="I684">
        <v>47736</v>
      </c>
      <c r="J684">
        <v>50760</v>
      </c>
    </row>
    <row r="685" spans="1:10">
      <c r="A685" s="42">
        <v>41137</v>
      </c>
      <c r="B685" t="s">
        <v>29</v>
      </c>
      <c r="C685" t="s">
        <v>30</v>
      </c>
      <c r="D685" t="s">
        <v>38</v>
      </c>
      <c r="E685" t="s">
        <v>13</v>
      </c>
      <c r="F685">
        <v>10</v>
      </c>
      <c r="G685">
        <v>2196</v>
      </c>
      <c r="H685">
        <v>2340</v>
      </c>
      <c r="I685">
        <v>14184</v>
      </c>
      <c r="J685">
        <v>15120</v>
      </c>
    </row>
    <row r="686" spans="1:10">
      <c r="A686" s="42">
        <v>41137</v>
      </c>
      <c r="B686" t="s">
        <v>34</v>
      </c>
      <c r="C686" t="s">
        <v>25</v>
      </c>
      <c r="D686" t="s">
        <v>37</v>
      </c>
      <c r="E686" t="s">
        <v>13</v>
      </c>
      <c r="F686">
        <v>3</v>
      </c>
      <c r="G686">
        <v>4482</v>
      </c>
      <c r="H686">
        <v>4770</v>
      </c>
      <c r="I686">
        <v>103086</v>
      </c>
      <c r="J686">
        <v>109710</v>
      </c>
    </row>
    <row r="687" spans="1:10">
      <c r="A687" s="42">
        <v>41137</v>
      </c>
      <c r="B687" t="s">
        <v>22</v>
      </c>
      <c r="C687" t="s">
        <v>23</v>
      </c>
      <c r="D687" t="s">
        <v>12</v>
      </c>
      <c r="E687" t="s">
        <v>13</v>
      </c>
      <c r="F687">
        <v>1</v>
      </c>
      <c r="G687">
        <v>5148</v>
      </c>
      <c r="H687">
        <v>5490</v>
      </c>
      <c r="I687">
        <v>22374</v>
      </c>
      <c r="J687">
        <v>23760</v>
      </c>
    </row>
    <row r="688" spans="1:10">
      <c r="A688" s="42">
        <v>41137</v>
      </c>
      <c r="B688" t="s">
        <v>10</v>
      </c>
      <c r="C688" t="s">
        <v>11</v>
      </c>
      <c r="D688" t="s">
        <v>21</v>
      </c>
      <c r="E688" t="s">
        <v>13</v>
      </c>
      <c r="F688">
        <v>13</v>
      </c>
      <c r="G688">
        <v>3978</v>
      </c>
      <c r="H688">
        <v>4230</v>
      </c>
      <c r="I688">
        <v>15372</v>
      </c>
      <c r="J688">
        <v>16380</v>
      </c>
    </row>
    <row r="689" spans="1:10">
      <c r="A689" s="42">
        <v>41138</v>
      </c>
      <c r="B689" t="s">
        <v>34</v>
      </c>
      <c r="C689" t="s">
        <v>25</v>
      </c>
      <c r="D689" t="s">
        <v>32</v>
      </c>
      <c r="E689" t="s">
        <v>13</v>
      </c>
      <c r="F689">
        <v>15</v>
      </c>
      <c r="G689">
        <v>2106</v>
      </c>
      <c r="H689">
        <v>2250</v>
      </c>
      <c r="I689">
        <v>10638</v>
      </c>
      <c r="J689">
        <v>11340</v>
      </c>
    </row>
    <row r="690" spans="1:10">
      <c r="A690" s="42">
        <v>41138</v>
      </c>
      <c r="B690" t="s">
        <v>27</v>
      </c>
      <c r="C690" t="s">
        <v>23</v>
      </c>
      <c r="D690" t="s">
        <v>41</v>
      </c>
      <c r="E690" t="s">
        <v>13</v>
      </c>
      <c r="F690">
        <v>5</v>
      </c>
      <c r="G690">
        <v>3978</v>
      </c>
      <c r="H690">
        <v>4230</v>
      </c>
      <c r="I690">
        <v>44280</v>
      </c>
      <c r="J690">
        <v>47250</v>
      </c>
    </row>
    <row r="691" spans="1:10">
      <c r="A691" s="42">
        <v>41138</v>
      </c>
      <c r="B691" t="s">
        <v>27</v>
      </c>
      <c r="C691" t="s">
        <v>23</v>
      </c>
      <c r="D691" t="s">
        <v>39</v>
      </c>
      <c r="E691" t="s">
        <v>13</v>
      </c>
      <c r="F691">
        <v>25</v>
      </c>
      <c r="G691">
        <v>2034</v>
      </c>
      <c r="H691">
        <v>2160</v>
      </c>
      <c r="I691">
        <v>93150</v>
      </c>
      <c r="J691">
        <v>99000</v>
      </c>
    </row>
    <row r="692" spans="1:10">
      <c r="A692" s="42">
        <v>41138</v>
      </c>
      <c r="B692" t="s">
        <v>22</v>
      </c>
      <c r="C692" t="s">
        <v>23</v>
      </c>
      <c r="D692" t="s">
        <v>19</v>
      </c>
      <c r="E692" t="s">
        <v>13</v>
      </c>
      <c r="F692">
        <v>8</v>
      </c>
      <c r="G692">
        <v>2034</v>
      </c>
      <c r="H692">
        <v>2160</v>
      </c>
      <c r="I692">
        <v>75582</v>
      </c>
      <c r="J692">
        <v>80370</v>
      </c>
    </row>
    <row r="693" spans="1:10">
      <c r="A693" s="42">
        <v>41138</v>
      </c>
      <c r="B693" t="s">
        <v>22</v>
      </c>
      <c r="C693" t="s">
        <v>23</v>
      </c>
      <c r="D693" t="s">
        <v>38</v>
      </c>
      <c r="E693" t="s">
        <v>13</v>
      </c>
      <c r="F693">
        <v>21</v>
      </c>
      <c r="G693">
        <v>3582</v>
      </c>
      <c r="H693">
        <v>3870</v>
      </c>
      <c r="I693">
        <v>39006</v>
      </c>
      <c r="J693">
        <v>41580</v>
      </c>
    </row>
    <row r="694" spans="1:10">
      <c r="A694" s="42">
        <v>41139</v>
      </c>
      <c r="B694" t="s">
        <v>31</v>
      </c>
      <c r="C694" t="s">
        <v>30</v>
      </c>
      <c r="D694" t="s">
        <v>41</v>
      </c>
      <c r="E694" t="s">
        <v>13</v>
      </c>
      <c r="F694">
        <v>16</v>
      </c>
      <c r="G694">
        <v>3978</v>
      </c>
      <c r="H694">
        <v>4230</v>
      </c>
      <c r="I694">
        <v>61992</v>
      </c>
      <c r="J694">
        <v>66150</v>
      </c>
    </row>
    <row r="695" spans="1:10">
      <c r="A695" s="42">
        <v>41139</v>
      </c>
      <c r="B695" t="s">
        <v>10</v>
      </c>
      <c r="C695" t="s">
        <v>11</v>
      </c>
      <c r="D695" t="s">
        <v>39</v>
      </c>
      <c r="E695" t="s">
        <v>13</v>
      </c>
      <c r="F695">
        <v>23</v>
      </c>
      <c r="G695">
        <v>2196</v>
      </c>
      <c r="H695">
        <v>2340</v>
      </c>
      <c r="I695">
        <v>93150</v>
      </c>
      <c r="J695">
        <v>99000</v>
      </c>
    </row>
    <row r="696" spans="1:10">
      <c r="A696" s="42">
        <v>41139</v>
      </c>
      <c r="B696" t="s">
        <v>22</v>
      </c>
      <c r="C696" t="s">
        <v>23</v>
      </c>
      <c r="D696" t="s">
        <v>19</v>
      </c>
      <c r="E696" t="s">
        <v>13</v>
      </c>
      <c r="F696">
        <v>22</v>
      </c>
      <c r="G696">
        <v>3978</v>
      </c>
      <c r="H696">
        <v>4230</v>
      </c>
      <c r="I696">
        <v>87516</v>
      </c>
      <c r="J696">
        <v>93060</v>
      </c>
    </row>
    <row r="697" spans="1:10">
      <c r="A697" s="42">
        <v>41139</v>
      </c>
      <c r="B697" t="s">
        <v>34</v>
      </c>
      <c r="C697" t="s">
        <v>25</v>
      </c>
      <c r="D697" t="s">
        <v>28</v>
      </c>
      <c r="E697" t="s">
        <v>13</v>
      </c>
      <c r="F697">
        <v>13</v>
      </c>
      <c r="G697">
        <v>3978</v>
      </c>
      <c r="H697">
        <v>4230</v>
      </c>
      <c r="I697">
        <v>139968</v>
      </c>
      <c r="J697">
        <v>149040</v>
      </c>
    </row>
    <row r="698" spans="1:10">
      <c r="A698" s="42">
        <v>41140</v>
      </c>
      <c r="B698" t="s">
        <v>24</v>
      </c>
      <c r="C698" t="s">
        <v>25</v>
      </c>
      <c r="D698" t="s">
        <v>19</v>
      </c>
      <c r="E698" t="s">
        <v>13</v>
      </c>
      <c r="F698">
        <v>27</v>
      </c>
      <c r="G698">
        <v>3042</v>
      </c>
      <c r="H698">
        <v>3240</v>
      </c>
      <c r="I698">
        <v>59670</v>
      </c>
      <c r="J698">
        <v>63450</v>
      </c>
    </row>
    <row r="699" spans="1:10">
      <c r="A699" s="42">
        <v>41141</v>
      </c>
      <c r="B699" t="s">
        <v>31</v>
      </c>
      <c r="C699" t="s">
        <v>30</v>
      </c>
      <c r="D699" t="s">
        <v>12</v>
      </c>
      <c r="E699" t="s">
        <v>13</v>
      </c>
      <c r="F699">
        <v>27</v>
      </c>
      <c r="G699">
        <v>3978</v>
      </c>
      <c r="H699">
        <v>4230</v>
      </c>
      <c r="I699">
        <v>46782</v>
      </c>
      <c r="J699">
        <v>49680</v>
      </c>
    </row>
    <row r="700" spans="1:10">
      <c r="A700" s="42">
        <v>41141</v>
      </c>
      <c r="B700" t="s">
        <v>10</v>
      </c>
      <c r="C700" t="s">
        <v>11</v>
      </c>
      <c r="D700" t="s">
        <v>38</v>
      </c>
      <c r="E700" t="s">
        <v>13</v>
      </c>
      <c r="F700">
        <v>27</v>
      </c>
      <c r="G700">
        <v>3978</v>
      </c>
      <c r="H700">
        <v>4230</v>
      </c>
      <c r="I700">
        <v>17730</v>
      </c>
      <c r="J700">
        <v>18900</v>
      </c>
    </row>
    <row r="701" spans="1:10">
      <c r="A701" s="42">
        <v>41142</v>
      </c>
      <c r="B701" t="s">
        <v>22</v>
      </c>
      <c r="C701" t="s">
        <v>23</v>
      </c>
      <c r="D701" t="s">
        <v>43</v>
      </c>
      <c r="E701" t="s">
        <v>13</v>
      </c>
      <c r="F701">
        <v>27</v>
      </c>
      <c r="G701">
        <v>5832</v>
      </c>
      <c r="H701">
        <v>6210</v>
      </c>
      <c r="I701">
        <v>60912</v>
      </c>
      <c r="J701">
        <v>64800</v>
      </c>
    </row>
    <row r="702" spans="1:10">
      <c r="A702" s="42">
        <v>41142</v>
      </c>
      <c r="B702" t="s">
        <v>29</v>
      </c>
      <c r="C702" t="s">
        <v>30</v>
      </c>
      <c r="D702" t="s">
        <v>28</v>
      </c>
      <c r="E702" t="s">
        <v>13</v>
      </c>
      <c r="F702">
        <v>27</v>
      </c>
      <c r="G702">
        <v>2196</v>
      </c>
      <c r="H702">
        <v>2340</v>
      </c>
      <c r="I702">
        <v>139968</v>
      </c>
      <c r="J702">
        <v>149040</v>
      </c>
    </row>
    <row r="703" spans="1:10">
      <c r="A703" s="42">
        <v>41142</v>
      </c>
      <c r="B703" t="s">
        <v>27</v>
      </c>
      <c r="C703" t="s">
        <v>23</v>
      </c>
      <c r="D703" t="s">
        <v>35</v>
      </c>
      <c r="E703" t="s">
        <v>13</v>
      </c>
      <c r="F703">
        <v>27</v>
      </c>
      <c r="G703">
        <v>3546</v>
      </c>
      <c r="H703">
        <v>3780</v>
      </c>
      <c r="I703">
        <v>56628</v>
      </c>
      <c r="J703">
        <v>60390</v>
      </c>
    </row>
    <row r="704" spans="1:10">
      <c r="A704" s="42">
        <v>41143</v>
      </c>
      <c r="B704" t="s">
        <v>17</v>
      </c>
      <c r="C704" t="s">
        <v>18</v>
      </c>
      <c r="D704" t="s">
        <v>28</v>
      </c>
      <c r="E704" t="s">
        <v>13</v>
      </c>
      <c r="F704">
        <v>12</v>
      </c>
      <c r="G704">
        <v>3582</v>
      </c>
      <c r="H704">
        <v>3870</v>
      </c>
      <c r="I704">
        <v>139968</v>
      </c>
      <c r="J704">
        <v>149040</v>
      </c>
    </row>
    <row r="705" spans="1:10">
      <c r="A705" s="42">
        <v>41143</v>
      </c>
      <c r="B705" t="s">
        <v>20</v>
      </c>
      <c r="C705" t="s">
        <v>18</v>
      </c>
      <c r="D705" t="s">
        <v>26</v>
      </c>
      <c r="E705" t="s">
        <v>13</v>
      </c>
      <c r="F705">
        <v>18</v>
      </c>
      <c r="G705">
        <v>3978</v>
      </c>
      <c r="H705">
        <v>4230</v>
      </c>
      <c r="I705">
        <v>9126</v>
      </c>
      <c r="J705">
        <v>9720</v>
      </c>
    </row>
    <row r="706" spans="1:10">
      <c r="A706" s="42">
        <v>41144</v>
      </c>
      <c r="B706" t="s">
        <v>31</v>
      </c>
      <c r="C706" t="s">
        <v>30</v>
      </c>
      <c r="D706" t="s">
        <v>12</v>
      </c>
      <c r="E706" t="s">
        <v>13</v>
      </c>
      <c r="F706">
        <v>8</v>
      </c>
      <c r="G706">
        <v>3978</v>
      </c>
      <c r="H706">
        <v>4230</v>
      </c>
      <c r="I706">
        <v>18306</v>
      </c>
      <c r="J706">
        <v>19440</v>
      </c>
    </row>
    <row r="707" spans="1:10">
      <c r="A707" s="42">
        <v>41144</v>
      </c>
      <c r="B707" t="s">
        <v>34</v>
      </c>
      <c r="C707" t="s">
        <v>25</v>
      </c>
      <c r="D707" t="s">
        <v>40</v>
      </c>
      <c r="E707" t="s">
        <v>16</v>
      </c>
      <c r="F707">
        <v>21</v>
      </c>
      <c r="G707">
        <v>2034</v>
      </c>
      <c r="H707">
        <v>2160</v>
      </c>
      <c r="I707">
        <v>27468</v>
      </c>
      <c r="J707">
        <v>29610</v>
      </c>
    </row>
    <row r="708" spans="1:10">
      <c r="A708" s="42">
        <v>41144</v>
      </c>
      <c r="B708" t="s">
        <v>29</v>
      </c>
      <c r="C708" t="s">
        <v>30</v>
      </c>
      <c r="D708" t="s">
        <v>37</v>
      </c>
      <c r="E708" t="s">
        <v>13</v>
      </c>
      <c r="F708">
        <v>25</v>
      </c>
      <c r="G708">
        <v>3042</v>
      </c>
      <c r="H708">
        <v>3240</v>
      </c>
      <c r="I708">
        <v>89640</v>
      </c>
      <c r="J708">
        <v>95400</v>
      </c>
    </row>
    <row r="709" spans="1:10">
      <c r="A709" s="42">
        <v>41144</v>
      </c>
      <c r="B709" t="s">
        <v>20</v>
      </c>
      <c r="C709" t="s">
        <v>18</v>
      </c>
      <c r="D709" t="s">
        <v>19</v>
      </c>
      <c r="E709" t="s">
        <v>13</v>
      </c>
      <c r="F709">
        <v>12</v>
      </c>
      <c r="G709">
        <v>5148</v>
      </c>
      <c r="H709">
        <v>5490</v>
      </c>
      <c r="I709">
        <v>7956</v>
      </c>
      <c r="J709">
        <v>8460</v>
      </c>
    </row>
    <row r="710" spans="1:10">
      <c r="A710" s="42">
        <v>41144</v>
      </c>
      <c r="B710" t="s">
        <v>22</v>
      </c>
      <c r="C710" t="s">
        <v>23</v>
      </c>
      <c r="D710" t="s">
        <v>28</v>
      </c>
      <c r="E710" t="s">
        <v>13</v>
      </c>
      <c r="F710">
        <v>9</v>
      </c>
      <c r="G710">
        <v>2106</v>
      </c>
      <c r="H710">
        <v>2250</v>
      </c>
      <c r="I710">
        <v>134136</v>
      </c>
      <c r="J710">
        <v>142830</v>
      </c>
    </row>
    <row r="711" spans="1:10">
      <c r="A711" s="42">
        <v>41145</v>
      </c>
      <c r="B711" t="s">
        <v>22</v>
      </c>
      <c r="C711" t="s">
        <v>23</v>
      </c>
      <c r="D711" t="s">
        <v>36</v>
      </c>
      <c r="E711" t="s">
        <v>13</v>
      </c>
      <c r="F711">
        <v>23</v>
      </c>
      <c r="G711">
        <v>4482</v>
      </c>
      <c r="H711">
        <v>4770</v>
      </c>
      <c r="I711">
        <v>18954</v>
      </c>
      <c r="J711">
        <v>20250</v>
      </c>
    </row>
    <row r="712" spans="1:10">
      <c r="A712" s="42">
        <v>41146</v>
      </c>
      <c r="B712" t="s">
        <v>14</v>
      </c>
      <c r="C712" t="s">
        <v>11</v>
      </c>
      <c r="D712" t="s">
        <v>32</v>
      </c>
      <c r="E712" t="s">
        <v>13</v>
      </c>
      <c r="F712">
        <v>23</v>
      </c>
      <c r="G712">
        <v>3546</v>
      </c>
      <c r="H712">
        <v>3780</v>
      </c>
      <c r="I712">
        <v>81558</v>
      </c>
      <c r="J712">
        <v>86940</v>
      </c>
    </row>
    <row r="713" spans="1:10">
      <c r="A713" s="42">
        <v>41147</v>
      </c>
      <c r="B713" t="s">
        <v>22</v>
      </c>
      <c r="C713" t="s">
        <v>23</v>
      </c>
      <c r="D713" t="s">
        <v>36</v>
      </c>
      <c r="E713" t="s">
        <v>13</v>
      </c>
      <c r="F713">
        <v>20</v>
      </c>
      <c r="G713">
        <v>4482</v>
      </c>
      <c r="H713">
        <v>4770</v>
      </c>
      <c r="I713">
        <v>14742</v>
      </c>
      <c r="J713">
        <v>15750</v>
      </c>
    </row>
    <row r="714" spans="1:10">
      <c r="A714" s="42">
        <v>41147</v>
      </c>
      <c r="B714" t="s">
        <v>10</v>
      </c>
      <c r="C714" t="s">
        <v>11</v>
      </c>
      <c r="D714" t="s">
        <v>37</v>
      </c>
      <c r="E714" t="s">
        <v>13</v>
      </c>
      <c r="F714">
        <v>25</v>
      </c>
      <c r="G714">
        <v>4482</v>
      </c>
      <c r="H714">
        <v>4770</v>
      </c>
      <c r="I714">
        <v>67230</v>
      </c>
      <c r="J714">
        <v>71550</v>
      </c>
    </row>
    <row r="715" spans="1:10">
      <c r="A715" s="42">
        <v>41147</v>
      </c>
      <c r="B715" t="s">
        <v>31</v>
      </c>
      <c r="C715" t="s">
        <v>30</v>
      </c>
      <c r="D715" t="s">
        <v>42</v>
      </c>
      <c r="E715" t="s">
        <v>16</v>
      </c>
      <c r="F715">
        <v>4</v>
      </c>
      <c r="G715">
        <v>2034</v>
      </c>
      <c r="H715">
        <v>2160</v>
      </c>
      <c r="I715">
        <v>60048</v>
      </c>
      <c r="J715">
        <v>64800</v>
      </c>
    </row>
    <row r="716" spans="1:10">
      <c r="A716" s="42">
        <v>41149</v>
      </c>
      <c r="B716" t="s">
        <v>20</v>
      </c>
      <c r="C716" t="s">
        <v>18</v>
      </c>
      <c r="D716" t="s">
        <v>35</v>
      </c>
      <c r="E716" t="s">
        <v>13</v>
      </c>
      <c r="F716">
        <v>24</v>
      </c>
      <c r="G716">
        <v>3978</v>
      </c>
      <c r="H716">
        <v>4230</v>
      </c>
      <c r="I716">
        <v>77220</v>
      </c>
      <c r="J716">
        <v>82350</v>
      </c>
    </row>
    <row r="717" spans="1:10">
      <c r="A717" s="42">
        <v>41149</v>
      </c>
      <c r="B717" t="s">
        <v>24</v>
      </c>
      <c r="C717" t="s">
        <v>25</v>
      </c>
      <c r="D717" t="s">
        <v>12</v>
      </c>
      <c r="E717" t="s">
        <v>13</v>
      </c>
      <c r="F717">
        <v>24</v>
      </c>
      <c r="G717">
        <v>5832</v>
      </c>
      <c r="H717">
        <v>6210</v>
      </c>
      <c r="I717">
        <v>12204</v>
      </c>
      <c r="J717">
        <v>12960</v>
      </c>
    </row>
    <row r="718" spans="1:10">
      <c r="A718" s="42">
        <v>41150</v>
      </c>
      <c r="B718" t="s">
        <v>27</v>
      </c>
      <c r="C718" t="s">
        <v>23</v>
      </c>
      <c r="D718" t="s">
        <v>42</v>
      </c>
      <c r="E718" t="s">
        <v>16</v>
      </c>
      <c r="F718">
        <v>16</v>
      </c>
      <c r="G718">
        <v>3978</v>
      </c>
      <c r="H718">
        <v>4230</v>
      </c>
      <c r="I718">
        <v>45036</v>
      </c>
      <c r="J718">
        <v>48600</v>
      </c>
    </row>
    <row r="719" spans="1:10">
      <c r="A719" s="42">
        <v>41150</v>
      </c>
      <c r="B719" t="s">
        <v>24</v>
      </c>
      <c r="C719" t="s">
        <v>25</v>
      </c>
      <c r="D719" t="s">
        <v>43</v>
      </c>
      <c r="E719" t="s">
        <v>13</v>
      </c>
      <c r="F719">
        <v>6</v>
      </c>
      <c r="G719">
        <v>3978</v>
      </c>
      <c r="H719">
        <v>4230</v>
      </c>
      <c r="I719">
        <v>33840</v>
      </c>
      <c r="J719">
        <v>36000</v>
      </c>
    </row>
    <row r="720" spans="1:10">
      <c r="A720" s="42">
        <v>41151</v>
      </c>
      <c r="B720" t="s">
        <v>17</v>
      </c>
      <c r="C720" t="s">
        <v>18</v>
      </c>
      <c r="D720" t="s">
        <v>39</v>
      </c>
      <c r="E720" t="s">
        <v>13</v>
      </c>
      <c r="F720">
        <v>4</v>
      </c>
      <c r="G720">
        <v>5148</v>
      </c>
      <c r="H720">
        <v>5490</v>
      </c>
      <c r="I720">
        <v>70794</v>
      </c>
      <c r="J720">
        <v>75240</v>
      </c>
    </row>
    <row r="721" spans="1:10">
      <c r="A721" s="42">
        <v>41151</v>
      </c>
      <c r="B721" t="s">
        <v>14</v>
      </c>
      <c r="C721" t="s">
        <v>11</v>
      </c>
      <c r="D721" t="s">
        <v>43</v>
      </c>
      <c r="E721" t="s">
        <v>13</v>
      </c>
      <c r="F721">
        <v>24</v>
      </c>
      <c r="G721">
        <v>5832</v>
      </c>
      <c r="H721">
        <v>6210</v>
      </c>
      <c r="I721">
        <v>16920</v>
      </c>
      <c r="J721">
        <v>18000</v>
      </c>
    </row>
    <row r="722" spans="1:10">
      <c r="A722" s="42">
        <v>41151</v>
      </c>
      <c r="B722" t="s">
        <v>34</v>
      </c>
      <c r="C722" t="s">
        <v>25</v>
      </c>
      <c r="D722" t="s">
        <v>42</v>
      </c>
      <c r="E722" t="s">
        <v>16</v>
      </c>
      <c r="F722">
        <v>21</v>
      </c>
      <c r="G722">
        <v>2034</v>
      </c>
      <c r="H722">
        <v>2160</v>
      </c>
      <c r="I722">
        <v>165132</v>
      </c>
      <c r="J722">
        <v>178200</v>
      </c>
    </row>
    <row r="723" spans="1:10">
      <c r="A723" s="42">
        <v>41151</v>
      </c>
      <c r="B723" t="s">
        <v>14</v>
      </c>
      <c r="C723" t="s">
        <v>11</v>
      </c>
      <c r="D723" t="s">
        <v>41</v>
      </c>
      <c r="E723" t="s">
        <v>13</v>
      </c>
      <c r="F723">
        <v>13</v>
      </c>
      <c r="G723">
        <v>5832</v>
      </c>
      <c r="H723">
        <v>6210</v>
      </c>
      <c r="I723">
        <v>26568</v>
      </c>
      <c r="J723">
        <v>28350</v>
      </c>
    </row>
    <row r="724" spans="1:10">
      <c r="A724" s="42">
        <v>41151</v>
      </c>
      <c r="B724" t="s">
        <v>31</v>
      </c>
      <c r="C724" t="s">
        <v>30</v>
      </c>
      <c r="D724" t="s">
        <v>26</v>
      </c>
      <c r="E724" t="s">
        <v>13</v>
      </c>
      <c r="F724">
        <v>2</v>
      </c>
      <c r="G724">
        <v>3546</v>
      </c>
      <c r="H724">
        <v>3780</v>
      </c>
      <c r="I724">
        <v>69966</v>
      </c>
      <c r="J724">
        <v>74520</v>
      </c>
    </row>
    <row r="725" spans="1:10">
      <c r="A725" s="42">
        <v>41152</v>
      </c>
      <c r="B725" t="s">
        <v>34</v>
      </c>
      <c r="C725" t="s">
        <v>25</v>
      </c>
      <c r="D725" t="s">
        <v>37</v>
      </c>
      <c r="E725" t="s">
        <v>13</v>
      </c>
      <c r="F725">
        <v>20</v>
      </c>
      <c r="G725">
        <v>3726</v>
      </c>
      <c r="H725">
        <v>3960</v>
      </c>
      <c r="I725">
        <v>71712</v>
      </c>
      <c r="J725">
        <v>76320</v>
      </c>
    </row>
    <row r="726" spans="1:10">
      <c r="A726" s="42">
        <v>41152</v>
      </c>
      <c r="B726" t="s">
        <v>22</v>
      </c>
      <c r="C726" t="s">
        <v>23</v>
      </c>
      <c r="D726" t="s">
        <v>42</v>
      </c>
      <c r="E726" t="s">
        <v>16</v>
      </c>
      <c r="F726">
        <v>21</v>
      </c>
      <c r="G726">
        <v>3978</v>
      </c>
      <c r="H726">
        <v>4230</v>
      </c>
      <c r="I726">
        <v>187650</v>
      </c>
      <c r="J726">
        <v>202500</v>
      </c>
    </row>
    <row r="727" spans="1:10">
      <c r="A727" s="42">
        <v>41152</v>
      </c>
      <c r="B727" t="s">
        <v>31</v>
      </c>
      <c r="C727" t="s">
        <v>30</v>
      </c>
      <c r="D727" t="s">
        <v>39</v>
      </c>
      <c r="E727" t="s">
        <v>13</v>
      </c>
      <c r="F727">
        <v>12</v>
      </c>
      <c r="G727">
        <v>3042</v>
      </c>
      <c r="H727">
        <v>3240</v>
      </c>
      <c r="I727">
        <v>44712</v>
      </c>
      <c r="J727">
        <v>47520</v>
      </c>
    </row>
    <row r="728" spans="1:10">
      <c r="A728" s="42">
        <v>41152</v>
      </c>
      <c r="B728" t="s">
        <v>29</v>
      </c>
      <c r="C728" t="s">
        <v>30</v>
      </c>
      <c r="D728" t="s">
        <v>40</v>
      </c>
      <c r="E728" t="s">
        <v>16</v>
      </c>
      <c r="F728">
        <v>23</v>
      </c>
      <c r="G728">
        <v>3546</v>
      </c>
      <c r="H728">
        <v>3780</v>
      </c>
      <c r="I728">
        <v>98100</v>
      </c>
      <c r="J728">
        <v>105750</v>
      </c>
    </row>
    <row r="729" spans="1:10">
      <c r="A729" s="42">
        <v>41153</v>
      </c>
      <c r="B729" t="s">
        <v>24</v>
      </c>
      <c r="C729" t="s">
        <v>25</v>
      </c>
      <c r="D729" t="s">
        <v>39</v>
      </c>
      <c r="E729" t="s">
        <v>13</v>
      </c>
      <c r="F729">
        <v>23</v>
      </c>
      <c r="G729">
        <v>4482</v>
      </c>
      <c r="H729">
        <v>4770</v>
      </c>
      <c r="I729">
        <v>7452</v>
      </c>
      <c r="J729">
        <v>7920</v>
      </c>
    </row>
    <row r="730" spans="1:10">
      <c r="A730" s="42">
        <v>41153</v>
      </c>
      <c r="B730" t="s">
        <v>29</v>
      </c>
      <c r="C730" t="s">
        <v>30</v>
      </c>
      <c r="D730" t="s">
        <v>21</v>
      </c>
      <c r="E730" t="s">
        <v>13</v>
      </c>
      <c r="F730">
        <v>24</v>
      </c>
      <c r="G730">
        <v>3924</v>
      </c>
      <c r="H730">
        <v>4230</v>
      </c>
      <c r="I730">
        <v>13176</v>
      </c>
      <c r="J730">
        <v>14040</v>
      </c>
    </row>
    <row r="731" spans="1:10">
      <c r="A731" s="42">
        <v>41153</v>
      </c>
      <c r="B731" t="s">
        <v>31</v>
      </c>
      <c r="C731" t="s">
        <v>30</v>
      </c>
      <c r="D731" t="s">
        <v>40</v>
      </c>
      <c r="E731" t="s">
        <v>16</v>
      </c>
      <c r="F731">
        <v>25</v>
      </c>
      <c r="G731">
        <v>2952</v>
      </c>
      <c r="H731">
        <v>3150</v>
      </c>
      <c r="I731">
        <v>62784</v>
      </c>
      <c r="J731">
        <v>67680</v>
      </c>
    </row>
    <row r="732" spans="1:10">
      <c r="A732" s="42">
        <v>41153</v>
      </c>
      <c r="B732" t="s">
        <v>20</v>
      </c>
      <c r="C732" t="s">
        <v>18</v>
      </c>
      <c r="D732" t="s">
        <v>42</v>
      </c>
      <c r="E732" t="s">
        <v>16</v>
      </c>
      <c r="F732">
        <v>17</v>
      </c>
      <c r="G732">
        <v>3726</v>
      </c>
      <c r="H732">
        <v>3960</v>
      </c>
      <c r="I732">
        <v>22518</v>
      </c>
      <c r="J732">
        <v>24300</v>
      </c>
    </row>
    <row r="733" spans="1:10">
      <c r="A733" s="42">
        <v>41154</v>
      </c>
      <c r="B733" t="s">
        <v>17</v>
      </c>
      <c r="C733" t="s">
        <v>18</v>
      </c>
      <c r="D733" t="s">
        <v>35</v>
      </c>
      <c r="E733" t="s">
        <v>13</v>
      </c>
      <c r="F733">
        <v>21</v>
      </c>
      <c r="G733">
        <v>3978</v>
      </c>
      <c r="H733">
        <v>4230</v>
      </c>
      <c r="I733">
        <v>30888</v>
      </c>
      <c r="J733">
        <v>32940</v>
      </c>
    </row>
    <row r="734" spans="1:10">
      <c r="A734" s="42">
        <v>41154</v>
      </c>
      <c r="B734" t="s">
        <v>20</v>
      </c>
      <c r="C734" t="s">
        <v>18</v>
      </c>
      <c r="D734" t="s">
        <v>38</v>
      </c>
      <c r="E734" t="s">
        <v>13</v>
      </c>
      <c r="F734">
        <v>9</v>
      </c>
      <c r="G734">
        <v>3726</v>
      </c>
      <c r="H734">
        <v>3960</v>
      </c>
      <c r="I734">
        <v>67374</v>
      </c>
      <c r="J734">
        <v>71820</v>
      </c>
    </row>
    <row r="735" spans="1:10">
      <c r="A735" s="42">
        <v>41154</v>
      </c>
      <c r="B735" t="s">
        <v>31</v>
      </c>
      <c r="C735" t="s">
        <v>30</v>
      </c>
      <c r="D735" t="s">
        <v>26</v>
      </c>
      <c r="E735" t="s">
        <v>13</v>
      </c>
      <c r="F735">
        <v>11</v>
      </c>
      <c r="G735">
        <v>4482</v>
      </c>
      <c r="H735">
        <v>4770</v>
      </c>
      <c r="I735">
        <v>48672</v>
      </c>
      <c r="J735">
        <v>51840</v>
      </c>
    </row>
    <row r="736" spans="1:10">
      <c r="A736" s="42">
        <v>41154</v>
      </c>
      <c r="B736" t="s">
        <v>20</v>
      </c>
      <c r="C736" t="s">
        <v>18</v>
      </c>
      <c r="D736" t="s">
        <v>21</v>
      </c>
      <c r="E736" t="s">
        <v>13</v>
      </c>
      <c r="F736">
        <v>4</v>
      </c>
      <c r="G736">
        <v>3582</v>
      </c>
      <c r="H736">
        <v>3870</v>
      </c>
      <c r="I736">
        <v>54900</v>
      </c>
      <c r="J736">
        <v>58500</v>
      </c>
    </row>
    <row r="737" spans="1:10">
      <c r="A737" s="42">
        <v>41154</v>
      </c>
      <c r="B737" t="s">
        <v>29</v>
      </c>
      <c r="C737" t="s">
        <v>30</v>
      </c>
      <c r="D737" t="s">
        <v>41</v>
      </c>
      <c r="E737" t="s">
        <v>13</v>
      </c>
      <c r="F737">
        <v>22</v>
      </c>
      <c r="G737">
        <v>4482</v>
      </c>
      <c r="H737">
        <v>4770</v>
      </c>
      <c r="I737">
        <v>53136</v>
      </c>
      <c r="J737">
        <v>56700</v>
      </c>
    </row>
    <row r="738" spans="1:10">
      <c r="A738" s="42">
        <v>41155</v>
      </c>
      <c r="B738" t="s">
        <v>29</v>
      </c>
      <c r="C738" t="s">
        <v>30</v>
      </c>
      <c r="D738" t="s">
        <v>37</v>
      </c>
      <c r="E738" t="s">
        <v>13</v>
      </c>
      <c r="F738">
        <v>15</v>
      </c>
      <c r="G738">
        <v>3924</v>
      </c>
      <c r="H738">
        <v>4230</v>
      </c>
      <c r="I738">
        <v>85158</v>
      </c>
      <c r="J738">
        <v>90630</v>
      </c>
    </row>
    <row r="739" spans="1:10">
      <c r="A739" s="42">
        <v>41155</v>
      </c>
      <c r="B739" t="s">
        <v>20</v>
      </c>
      <c r="C739" t="s">
        <v>18</v>
      </c>
      <c r="D739" t="s">
        <v>40</v>
      </c>
      <c r="E739" t="s">
        <v>16</v>
      </c>
      <c r="F739">
        <v>23</v>
      </c>
      <c r="G739">
        <v>7506</v>
      </c>
      <c r="H739">
        <v>8100</v>
      </c>
      <c r="I739">
        <v>27468</v>
      </c>
      <c r="J739">
        <v>29610</v>
      </c>
    </row>
    <row r="740" spans="1:10">
      <c r="A740" s="42">
        <v>41155</v>
      </c>
      <c r="B740" t="s">
        <v>34</v>
      </c>
      <c r="C740" t="s">
        <v>25</v>
      </c>
      <c r="D740" t="s">
        <v>33</v>
      </c>
      <c r="E740" t="s">
        <v>13</v>
      </c>
      <c r="F740">
        <v>9</v>
      </c>
      <c r="G740">
        <v>3546</v>
      </c>
      <c r="H740">
        <v>3780</v>
      </c>
      <c r="I740">
        <v>35802</v>
      </c>
      <c r="J740">
        <v>38070</v>
      </c>
    </row>
    <row r="741" spans="1:10">
      <c r="A741" s="42">
        <v>41155</v>
      </c>
      <c r="B741" t="s">
        <v>22</v>
      </c>
      <c r="C741" t="s">
        <v>23</v>
      </c>
      <c r="D741" t="s">
        <v>21</v>
      </c>
      <c r="E741" t="s">
        <v>13</v>
      </c>
      <c r="F741">
        <v>7</v>
      </c>
      <c r="G741">
        <v>3042</v>
      </c>
      <c r="H741">
        <v>3240</v>
      </c>
      <c r="I741">
        <v>4392</v>
      </c>
      <c r="J741">
        <v>4680</v>
      </c>
    </row>
    <row r="742" spans="1:10">
      <c r="A742" s="42">
        <v>41156</v>
      </c>
      <c r="B742" t="s">
        <v>34</v>
      </c>
      <c r="C742" t="s">
        <v>25</v>
      </c>
      <c r="D742" t="s">
        <v>40</v>
      </c>
      <c r="E742" t="s">
        <v>16</v>
      </c>
      <c r="F742">
        <v>25</v>
      </c>
      <c r="G742">
        <v>3042</v>
      </c>
      <c r="H742">
        <v>3240</v>
      </c>
      <c r="I742">
        <v>70632</v>
      </c>
      <c r="J742">
        <v>76140</v>
      </c>
    </row>
    <row r="743" spans="1:10">
      <c r="A743" s="42">
        <v>41156</v>
      </c>
      <c r="B743" t="s">
        <v>10</v>
      </c>
      <c r="C743" t="s">
        <v>11</v>
      </c>
      <c r="D743" t="s">
        <v>40</v>
      </c>
      <c r="E743" t="s">
        <v>16</v>
      </c>
      <c r="F743">
        <v>10</v>
      </c>
      <c r="G743">
        <v>3978</v>
      </c>
      <c r="H743">
        <v>4230</v>
      </c>
      <c r="I743">
        <v>31392</v>
      </c>
      <c r="J743">
        <v>33840</v>
      </c>
    </row>
    <row r="744" spans="1:10">
      <c r="A744" s="42">
        <v>41156</v>
      </c>
      <c r="B744" t="s">
        <v>29</v>
      </c>
      <c r="C744" t="s">
        <v>30</v>
      </c>
      <c r="D744" t="s">
        <v>40</v>
      </c>
      <c r="E744" t="s">
        <v>16</v>
      </c>
      <c r="F744">
        <v>8</v>
      </c>
      <c r="G744">
        <v>5148</v>
      </c>
      <c r="H744">
        <v>5490</v>
      </c>
      <c r="I744">
        <v>94176</v>
      </c>
      <c r="J744">
        <v>101520</v>
      </c>
    </row>
    <row r="745" spans="1:10">
      <c r="A745" s="42">
        <v>41157</v>
      </c>
      <c r="B745" t="s">
        <v>22</v>
      </c>
      <c r="C745" t="s">
        <v>23</v>
      </c>
      <c r="D745" t="s">
        <v>42</v>
      </c>
      <c r="E745" t="s">
        <v>16</v>
      </c>
      <c r="F745">
        <v>18</v>
      </c>
      <c r="G745">
        <v>3042</v>
      </c>
      <c r="H745">
        <v>3240</v>
      </c>
      <c r="I745">
        <v>142614</v>
      </c>
      <c r="J745">
        <v>153900</v>
      </c>
    </row>
    <row r="746" spans="1:10">
      <c r="A746" s="42">
        <v>41157</v>
      </c>
      <c r="B746" t="s">
        <v>17</v>
      </c>
      <c r="C746" t="s">
        <v>18</v>
      </c>
      <c r="D746" t="s">
        <v>35</v>
      </c>
      <c r="E746" t="s">
        <v>13</v>
      </c>
      <c r="F746">
        <v>8</v>
      </c>
      <c r="G746">
        <v>5148</v>
      </c>
      <c r="H746">
        <v>5490</v>
      </c>
      <c r="I746">
        <v>123552</v>
      </c>
      <c r="J746">
        <v>131760</v>
      </c>
    </row>
    <row r="747" spans="1:10">
      <c r="A747" s="42">
        <v>41158</v>
      </c>
      <c r="B747" t="s">
        <v>27</v>
      </c>
      <c r="C747" t="s">
        <v>23</v>
      </c>
      <c r="D747" t="s">
        <v>40</v>
      </c>
      <c r="E747" t="s">
        <v>16</v>
      </c>
      <c r="F747">
        <v>25</v>
      </c>
      <c r="G747">
        <v>7506</v>
      </c>
      <c r="H747">
        <v>8100</v>
      </c>
      <c r="I747">
        <v>15696</v>
      </c>
      <c r="J747">
        <v>16920</v>
      </c>
    </row>
    <row r="748" spans="1:10">
      <c r="A748" s="42">
        <v>41158</v>
      </c>
      <c r="B748" t="s">
        <v>20</v>
      </c>
      <c r="C748" t="s">
        <v>18</v>
      </c>
      <c r="D748" t="s">
        <v>43</v>
      </c>
      <c r="E748" t="s">
        <v>13</v>
      </c>
      <c r="F748">
        <v>7</v>
      </c>
      <c r="G748">
        <v>3042</v>
      </c>
      <c r="H748">
        <v>3240</v>
      </c>
      <c r="I748">
        <v>30456</v>
      </c>
      <c r="J748">
        <v>32400</v>
      </c>
    </row>
    <row r="749" spans="1:10">
      <c r="A749" s="42">
        <v>41158</v>
      </c>
      <c r="B749" t="s">
        <v>34</v>
      </c>
      <c r="C749" t="s">
        <v>25</v>
      </c>
      <c r="D749" t="s">
        <v>19</v>
      </c>
      <c r="E749" t="s">
        <v>13</v>
      </c>
      <c r="F749">
        <v>17</v>
      </c>
      <c r="G749">
        <v>3978</v>
      </c>
      <c r="H749">
        <v>4230</v>
      </c>
      <c r="I749">
        <v>3978</v>
      </c>
      <c r="J749">
        <v>4230</v>
      </c>
    </row>
    <row r="750" spans="1:10">
      <c r="A750" s="42">
        <v>41158</v>
      </c>
      <c r="B750" t="s">
        <v>22</v>
      </c>
      <c r="C750" t="s">
        <v>23</v>
      </c>
      <c r="D750" t="s">
        <v>40</v>
      </c>
      <c r="E750" t="s">
        <v>16</v>
      </c>
      <c r="F750">
        <v>3</v>
      </c>
      <c r="G750">
        <v>2952</v>
      </c>
      <c r="H750">
        <v>3150</v>
      </c>
      <c r="I750">
        <v>51012</v>
      </c>
      <c r="J750">
        <v>54990</v>
      </c>
    </row>
    <row r="751" spans="1:10">
      <c r="A751" s="42">
        <v>41159</v>
      </c>
      <c r="B751" t="s">
        <v>22</v>
      </c>
      <c r="C751" t="s">
        <v>23</v>
      </c>
      <c r="D751" t="s">
        <v>26</v>
      </c>
      <c r="E751" t="s">
        <v>13</v>
      </c>
      <c r="F751">
        <v>13</v>
      </c>
      <c r="G751">
        <v>2034</v>
      </c>
      <c r="H751">
        <v>2160</v>
      </c>
      <c r="I751">
        <v>6084</v>
      </c>
      <c r="J751">
        <v>6480</v>
      </c>
    </row>
    <row r="752" spans="1:10">
      <c r="A752" s="42">
        <v>41159</v>
      </c>
      <c r="B752" t="s">
        <v>20</v>
      </c>
      <c r="C752" t="s">
        <v>18</v>
      </c>
      <c r="D752" t="s">
        <v>12</v>
      </c>
      <c r="E752" t="s">
        <v>13</v>
      </c>
      <c r="F752">
        <v>17</v>
      </c>
      <c r="G752">
        <v>3582</v>
      </c>
      <c r="H752">
        <v>3870</v>
      </c>
      <c r="I752">
        <v>24408</v>
      </c>
      <c r="J752">
        <v>25920</v>
      </c>
    </row>
    <row r="753" spans="1:10">
      <c r="A753" s="42">
        <v>41159</v>
      </c>
      <c r="B753" t="s">
        <v>24</v>
      </c>
      <c r="C753" t="s">
        <v>25</v>
      </c>
      <c r="D753" t="s">
        <v>32</v>
      </c>
      <c r="E753" t="s">
        <v>13</v>
      </c>
      <c r="F753">
        <v>22</v>
      </c>
      <c r="G753">
        <v>3978</v>
      </c>
      <c r="H753">
        <v>4230</v>
      </c>
      <c r="I753">
        <v>35460</v>
      </c>
      <c r="J753">
        <v>37800</v>
      </c>
    </row>
    <row r="754" spans="1:10">
      <c r="A754" s="42">
        <v>41159</v>
      </c>
      <c r="B754" t="s">
        <v>22</v>
      </c>
      <c r="C754" t="s">
        <v>23</v>
      </c>
      <c r="D754" t="s">
        <v>26</v>
      </c>
      <c r="E754" t="s">
        <v>13</v>
      </c>
      <c r="F754">
        <v>23</v>
      </c>
      <c r="G754">
        <v>2196</v>
      </c>
      <c r="H754">
        <v>2340</v>
      </c>
      <c r="I754">
        <v>76050</v>
      </c>
      <c r="J754">
        <v>81000</v>
      </c>
    </row>
    <row r="755" spans="1:10">
      <c r="A755" s="42">
        <v>41160</v>
      </c>
      <c r="B755" t="s">
        <v>29</v>
      </c>
      <c r="C755" t="s">
        <v>30</v>
      </c>
      <c r="D755" t="s">
        <v>37</v>
      </c>
      <c r="E755" t="s">
        <v>13</v>
      </c>
      <c r="F755">
        <v>1</v>
      </c>
      <c r="G755">
        <v>2034</v>
      </c>
      <c r="H755">
        <v>2160</v>
      </c>
      <c r="I755">
        <v>40338</v>
      </c>
      <c r="J755">
        <v>42930</v>
      </c>
    </row>
    <row r="756" spans="1:10">
      <c r="A756" s="42">
        <v>41161</v>
      </c>
      <c r="B756" t="s">
        <v>10</v>
      </c>
      <c r="C756" t="s">
        <v>11</v>
      </c>
      <c r="D756" t="s">
        <v>32</v>
      </c>
      <c r="E756" t="s">
        <v>13</v>
      </c>
      <c r="F756">
        <v>25</v>
      </c>
      <c r="G756">
        <v>5148</v>
      </c>
      <c r="H756">
        <v>5490</v>
      </c>
      <c r="I756">
        <v>28368</v>
      </c>
      <c r="J756">
        <v>30240</v>
      </c>
    </row>
    <row r="757" spans="1:10">
      <c r="A757" s="42">
        <v>41162</v>
      </c>
      <c r="B757" t="s">
        <v>29</v>
      </c>
      <c r="C757" t="s">
        <v>30</v>
      </c>
      <c r="D757" t="s">
        <v>26</v>
      </c>
      <c r="E757" t="s">
        <v>13</v>
      </c>
      <c r="F757">
        <v>22</v>
      </c>
      <c r="G757">
        <v>3384</v>
      </c>
      <c r="H757">
        <v>3600</v>
      </c>
      <c r="I757">
        <v>73008</v>
      </c>
      <c r="J757">
        <v>77760</v>
      </c>
    </row>
    <row r="758" spans="1:10">
      <c r="A758" s="42">
        <v>41162</v>
      </c>
      <c r="B758" t="s">
        <v>17</v>
      </c>
      <c r="C758" t="s">
        <v>18</v>
      </c>
      <c r="D758" t="s">
        <v>39</v>
      </c>
      <c r="E758" t="s">
        <v>13</v>
      </c>
      <c r="F758">
        <v>2</v>
      </c>
      <c r="G758">
        <v>3978</v>
      </c>
      <c r="H758">
        <v>4230</v>
      </c>
      <c r="I758">
        <v>37260</v>
      </c>
      <c r="J758">
        <v>39600</v>
      </c>
    </row>
    <row r="759" spans="1:10">
      <c r="A759" s="42">
        <v>41162</v>
      </c>
      <c r="B759" t="s">
        <v>27</v>
      </c>
      <c r="C759" t="s">
        <v>23</v>
      </c>
      <c r="D759" t="s">
        <v>40</v>
      </c>
      <c r="E759" t="s">
        <v>16</v>
      </c>
      <c r="F759">
        <v>11</v>
      </c>
      <c r="G759">
        <v>3582</v>
      </c>
      <c r="H759">
        <v>3870</v>
      </c>
      <c r="I759">
        <v>19620</v>
      </c>
      <c r="J759">
        <v>21150</v>
      </c>
    </row>
    <row r="760" spans="1:10">
      <c r="A760" s="42">
        <v>41162</v>
      </c>
      <c r="B760" t="s">
        <v>17</v>
      </c>
      <c r="C760" t="s">
        <v>18</v>
      </c>
      <c r="D760" t="s">
        <v>35</v>
      </c>
      <c r="E760" t="s">
        <v>13</v>
      </c>
      <c r="F760">
        <v>11</v>
      </c>
      <c r="G760">
        <v>3546</v>
      </c>
      <c r="H760">
        <v>3780</v>
      </c>
      <c r="I760">
        <v>10296</v>
      </c>
      <c r="J760">
        <v>10980</v>
      </c>
    </row>
    <row r="761" spans="1:10">
      <c r="A761" s="42">
        <v>41163</v>
      </c>
      <c r="B761" t="s">
        <v>20</v>
      </c>
      <c r="C761" t="s">
        <v>18</v>
      </c>
      <c r="D761" t="s">
        <v>37</v>
      </c>
      <c r="E761" t="s">
        <v>13</v>
      </c>
      <c r="F761">
        <v>1</v>
      </c>
      <c r="G761">
        <v>7506</v>
      </c>
      <c r="H761">
        <v>8100</v>
      </c>
      <c r="I761">
        <v>44820</v>
      </c>
      <c r="J761">
        <v>47700</v>
      </c>
    </row>
    <row r="762" spans="1:10">
      <c r="A762" s="42">
        <v>41163</v>
      </c>
      <c r="B762" t="s">
        <v>14</v>
      </c>
      <c r="C762" t="s">
        <v>11</v>
      </c>
      <c r="D762" t="s">
        <v>40</v>
      </c>
      <c r="E762" t="s">
        <v>16</v>
      </c>
      <c r="F762">
        <v>14</v>
      </c>
      <c r="G762">
        <v>3978</v>
      </c>
      <c r="H762">
        <v>4230</v>
      </c>
      <c r="I762">
        <v>74556</v>
      </c>
      <c r="J762">
        <v>80370</v>
      </c>
    </row>
    <row r="763" spans="1:10">
      <c r="A763" s="42">
        <v>41163</v>
      </c>
      <c r="B763" t="s">
        <v>22</v>
      </c>
      <c r="C763" t="s">
        <v>23</v>
      </c>
      <c r="D763" t="s">
        <v>37</v>
      </c>
      <c r="E763" t="s">
        <v>13</v>
      </c>
      <c r="F763">
        <v>11</v>
      </c>
      <c r="G763">
        <v>2034</v>
      </c>
      <c r="H763">
        <v>2160</v>
      </c>
      <c r="I763">
        <v>85158</v>
      </c>
      <c r="J763">
        <v>90630</v>
      </c>
    </row>
    <row r="764" spans="1:10">
      <c r="A764" s="42">
        <v>41164</v>
      </c>
      <c r="B764" t="s">
        <v>20</v>
      </c>
      <c r="C764" t="s">
        <v>18</v>
      </c>
      <c r="D764" t="s">
        <v>41</v>
      </c>
      <c r="E764" t="s">
        <v>13</v>
      </c>
      <c r="F764">
        <v>8</v>
      </c>
      <c r="G764">
        <v>2952</v>
      </c>
      <c r="H764">
        <v>3150</v>
      </c>
      <c r="I764">
        <v>53136</v>
      </c>
      <c r="J764">
        <v>56700</v>
      </c>
    </row>
    <row r="765" spans="1:10">
      <c r="A765" s="42">
        <v>41165</v>
      </c>
      <c r="B765" t="s">
        <v>29</v>
      </c>
      <c r="C765" t="s">
        <v>30</v>
      </c>
      <c r="D765" t="s">
        <v>19</v>
      </c>
      <c r="E765" t="s">
        <v>13</v>
      </c>
      <c r="F765">
        <v>1</v>
      </c>
      <c r="G765">
        <v>3546</v>
      </c>
      <c r="H765">
        <v>3780</v>
      </c>
      <c r="I765">
        <v>3978</v>
      </c>
      <c r="J765">
        <v>4230</v>
      </c>
    </row>
    <row r="766" spans="1:10">
      <c r="A766" s="42">
        <v>41165</v>
      </c>
      <c r="B766" t="s">
        <v>17</v>
      </c>
      <c r="C766" t="s">
        <v>18</v>
      </c>
      <c r="D766" t="s">
        <v>12</v>
      </c>
      <c r="E766" t="s">
        <v>13</v>
      </c>
      <c r="F766">
        <v>24</v>
      </c>
      <c r="G766">
        <v>3546</v>
      </c>
      <c r="H766">
        <v>3780</v>
      </c>
      <c r="I766">
        <v>20340</v>
      </c>
      <c r="J766">
        <v>21600</v>
      </c>
    </row>
    <row r="767" spans="1:10">
      <c r="A767" s="42">
        <v>41167</v>
      </c>
      <c r="B767" t="s">
        <v>10</v>
      </c>
      <c r="C767" t="s">
        <v>11</v>
      </c>
      <c r="D767" t="s">
        <v>42</v>
      </c>
      <c r="E767" t="s">
        <v>16</v>
      </c>
      <c r="F767">
        <v>15</v>
      </c>
      <c r="G767">
        <v>3978</v>
      </c>
      <c r="H767">
        <v>4230</v>
      </c>
      <c r="I767">
        <v>142614</v>
      </c>
      <c r="J767">
        <v>153900</v>
      </c>
    </row>
    <row r="768" spans="1:10">
      <c r="A768" s="42">
        <v>41167</v>
      </c>
      <c r="B768" t="s">
        <v>34</v>
      </c>
      <c r="C768" t="s">
        <v>25</v>
      </c>
      <c r="D768" t="s">
        <v>35</v>
      </c>
      <c r="E768" t="s">
        <v>13</v>
      </c>
      <c r="F768">
        <v>20</v>
      </c>
      <c r="G768">
        <v>3546</v>
      </c>
      <c r="H768">
        <v>3780</v>
      </c>
      <c r="I768">
        <v>61776</v>
      </c>
      <c r="J768">
        <v>65880</v>
      </c>
    </row>
    <row r="769" spans="1:10">
      <c r="A769" s="42">
        <v>41169</v>
      </c>
      <c r="B769" t="s">
        <v>10</v>
      </c>
      <c r="C769" t="s">
        <v>11</v>
      </c>
      <c r="D769" t="s">
        <v>41</v>
      </c>
      <c r="E769" t="s">
        <v>13</v>
      </c>
      <c r="F769">
        <v>1</v>
      </c>
      <c r="G769">
        <v>5148</v>
      </c>
      <c r="H769">
        <v>5490</v>
      </c>
      <c r="I769">
        <v>35424</v>
      </c>
      <c r="J769">
        <v>37800</v>
      </c>
    </row>
    <row r="770" spans="1:10">
      <c r="A770" s="42">
        <v>41169</v>
      </c>
      <c r="B770" t="s">
        <v>27</v>
      </c>
      <c r="C770" t="s">
        <v>23</v>
      </c>
      <c r="D770" t="s">
        <v>33</v>
      </c>
      <c r="E770" t="s">
        <v>13</v>
      </c>
      <c r="F770">
        <v>5</v>
      </c>
      <c r="G770">
        <v>2196</v>
      </c>
      <c r="H770">
        <v>2340</v>
      </c>
      <c r="I770">
        <v>87516</v>
      </c>
      <c r="J770">
        <v>93060</v>
      </c>
    </row>
    <row r="771" spans="1:10">
      <c r="A771" s="42">
        <v>41170</v>
      </c>
      <c r="B771" t="s">
        <v>20</v>
      </c>
      <c r="C771" t="s">
        <v>18</v>
      </c>
      <c r="D771" t="s">
        <v>21</v>
      </c>
      <c r="E771" t="s">
        <v>13</v>
      </c>
      <c r="F771">
        <v>2</v>
      </c>
      <c r="G771">
        <v>3924</v>
      </c>
      <c r="H771">
        <v>4230</v>
      </c>
      <c r="I771">
        <v>15372</v>
      </c>
      <c r="J771">
        <v>16380</v>
      </c>
    </row>
    <row r="772" spans="1:10">
      <c r="A772" s="42">
        <v>41170</v>
      </c>
      <c r="B772" t="s">
        <v>31</v>
      </c>
      <c r="C772" t="s">
        <v>30</v>
      </c>
      <c r="D772" t="s">
        <v>43</v>
      </c>
      <c r="E772" t="s">
        <v>13</v>
      </c>
      <c r="F772">
        <v>15</v>
      </c>
      <c r="G772">
        <v>3978</v>
      </c>
      <c r="H772">
        <v>4230</v>
      </c>
      <c r="I772">
        <v>54144</v>
      </c>
      <c r="J772">
        <v>57600</v>
      </c>
    </row>
    <row r="773" spans="1:10">
      <c r="A773" s="42">
        <v>41171</v>
      </c>
      <c r="B773" t="s">
        <v>17</v>
      </c>
      <c r="C773" t="s">
        <v>18</v>
      </c>
      <c r="D773" t="s">
        <v>36</v>
      </c>
      <c r="E773" t="s">
        <v>13</v>
      </c>
      <c r="F773">
        <v>24</v>
      </c>
      <c r="G773">
        <v>2106</v>
      </c>
      <c r="H773">
        <v>2250</v>
      </c>
      <c r="I773">
        <v>33696</v>
      </c>
      <c r="J773">
        <v>36000</v>
      </c>
    </row>
    <row r="774" spans="1:10">
      <c r="A774" s="42">
        <v>41171</v>
      </c>
      <c r="B774" t="s">
        <v>34</v>
      </c>
      <c r="C774" t="s">
        <v>25</v>
      </c>
      <c r="D774" t="s">
        <v>28</v>
      </c>
      <c r="E774" t="s">
        <v>13</v>
      </c>
      <c r="F774">
        <v>23</v>
      </c>
      <c r="G774">
        <v>5148</v>
      </c>
      <c r="H774">
        <v>5490</v>
      </c>
      <c r="I774">
        <v>116640</v>
      </c>
      <c r="J774">
        <v>124200</v>
      </c>
    </row>
    <row r="775" spans="1:10">
      <c r="A775" s="42">
        <v>41171</v>
      </c>
      <c r="B775" t="s">
        <v>24</v>
      </c>
      <c r="C775" t="s">
        <v>25</v>
      </c>
      <c r="D775" t="s">
        <v>38</v>
      </c>
      <c r="E775" t="s">
        <v>13</v>
      </c>
      <c r="F775">
        <v>20</v>
      </c>
      <c r="G775">
        <v>3546</v>
      </c>
      <c r="H775">
        <v>3780</v>
      </c>
      <c r="I775">
        <v>81558</v>
      </c>
      <c r="J775">
        <v>86940</v>
      </c>
    </row>
    <row r="776" spans="1:10">
      <c r="A776" s="42">
        <v>41171</v>
      </c>
      <c r="B776" t="s">
        <v>27</v>
      </c>
      <c r="C776" t="s">
        <v>23</v>
      </c>
      <c r="D776" t="s">
        <v>41</v>
      </c>
      <c r="E776" t="s">
        <v>13</v>
      </c>
      <c r="F776">
        <v>23</v>
      </c>
      <c r="G776">
        <v>3546</v>
      </c>
      <c r="H776">
        <v>3780</v>
      </c>
      <c r="I776">
        <v>73800</v>
      </c>
      <c r="J776">
        <v>78750</v>
      </c>
    </row>
    <row r="777" spans="1:10">
      <c r="A777" s="42">
        <v>41171</v>
      </c>
      <c r="B777" t="s">
        <v>31</v>
      </c>
      <c r="C777" t="s">
        <v>30</v>
      </c>
      <c r="D777" t="s">
        <v>32</v>
      </c>
      <c r="E777" t="s">
        <v>13</v>
      </c>
      <c r="F777">
        <v>22</v>
      </c>
      <c r="G777">
        <v>5148</v>
      </c>
      <c r="H777">
        <v>5490</v>
      </c>
      <c r="I777">
        <v>24822</v>
      </c>
      <c r="J777">
        <v>26460</v>
      </c>
    </row>
    <row r="778" spans="1:10">
      <c r="A778" s="42">
        <v>41172</v>
      </c>
      <c r="B778" t="s">
        <v>20</v>
      </c>
      <c r="C778" t="s">
        <v>18</v>
      </c>
      <c r="D778" t="s">
        <v>35</v>
      </c>
      <c r="E778" t="s">
        <v>13</v>
      </c>
      <c r="F778">
        <v>10</v>
      </c>
      <c r="G778">
        <v>3384</v>
      </c>
      <c r="H778">
        <v>3600</v>
      </c>
      <c r="I778">
        <v>66924</v>
      </c>
      <c r="J778">
        <v>71370</v>
      </c>
    </row>
    <row r="779" spans="1:10">
      <c r="A779" s="42">
        <v>41172</v>
      </c>
      <c r="B779" t="s">
        <v>34</v>
      </c>
      <c r="C779" t="s">
        <v>25</v>
      </c>
      <c r="D779" t="s">
        <v>33</v>
      </c>
      <c r="E779" t="s">
        <v>13</v>
      </c>
      <c r="F779">
        <v>5</v>
      </c>
      <c r="G779">
        <v>3042</v>
      </c>
      <c r="H779">
        <v>3240</v>
      </c>
      <c r="I779">
        <v>19890</v>
      </c>
      <c r="J779">
        <v>21150</v>
      </c>
    </row>
    <row r="780" spans="1:10">
      <c r="A780" s="42">
        <v>41172</v>
      </c>
      <c r="B780" t="s">
        <v>27</v>
      </c>
      <c r="C780" t="s">
        <v>23</v>
      </c>
      <c r="D780" t="s">
        <v>36</v>
      </c>
      <c r="E780" t="s">
        <v>13</v>
      </c>
      <c r="F780">
        <v>12</v>
      </c>
      <c r="G780">
        <v>3978</v>
      </c>
      <c r="H780">
        <v>4230</v>
      </c>
      <c r="I780">
        <v>35802</v>
      </c>
      <c r="J780">
        <v>38250</v>
      </c>
    </row>
    <row r="781" spans="1:10">
      <c r="A781" s="42">
        <v>41172</v>
      </c>
      <c r="B781" t="s">
        <v>20</v>
      </c>
      <c r="C781" t="s">
        <v>18</v>
      </c>
      <c r="D781" t="s">
        <v>40</v>
      </c>
      <c r="E781" t="s">
        <v>16</v>
      </c>
      <c r="F781">
        <v>19</v>
      </c>
      <c r="G781">
        <v>3978</v>
      </c>
      <c r="H781">
        <v>4230</v>
      </c>
      <c r="I781">
        <v>74556</v>
      </c>
      <c r="J781">
        <v>80370</v>
      </c>
    </row>
    <row r="782" spans="1:10">
      <c r="A782" s="42">
        <v>41173</v>
      </c>
      <c r="B782" t="s">
        <v>10</v>
      </c>
      <c r="C782" t="s">
        <v>11</v>
      </c>
      <c r="D782" t="s">
        <v>19</v>
      </c>
      <c r="E782" t="s">
        <v>13</v>
      </c>
      <c r="F782">
        <v>18</v>
      </c>
      <c r="G782">
        <v>3924</v>
      </c>
      <c r="H782">
        <v>4230</v>
      </c>
      <c r="I782">
        <v>83538</v>
      </c>
      <c r="J782">
        <v>88830</v>
      </c>
    </row>
    <row r="783" spans="1:10">
      <c r="A783" s="42">
        <v>41173</v>
      </c>
      <c r="B783" t="s">
        <v>20</v>
      </c>
      <c r="C783" t="s">
        <v>18</v>
      </c>
      <c r="D783" t="s">
        <v>38</v>
      </c>
      <c r="E783" t="s">
        <v>13</v>
      </c>
      <c r="F783">
        <v>1</v>
      </c>
      <c r="G783">
        <v>2952</v>
      </c>
      <c r="H783">
        <v>3150</v>
      </c>
      <c r="I783">
        <v>53190</v>
      </c>
      <c r="J783">
        <v>56700</v>
      </c>
    </row>
    <row r="784" spans="1:10">
      <c r="A784" s="42">
        <v>41173</v>
      </c>
      <c r="B784" t="s">
        <v>24</v>
      </c>
      <c r="C784" t="s">
        <v>25</v>
      </c>
      <c r="D784" t="s">
        <v>26</v>
      </c>
      <c r="E784" t="s">
        <v>13</v>
      </c>
      <c r="F784">
        <v>15</v>
      </c>
      <c r="G784">
        <v>3042</v>
      </c>
      <c r="H784">
        <v>3240</v>
      </c>
      <c r="I784">
        <v>15210</v>
      </c>
      <c r="J784">
        <v>16200</v>
      </c>
    </row>
    <row r="785" spans="1:10">
      <c r="A785" s="42">
        <v>41173</v>
      </c>
      <c r="B785" t="s">
        <v>31</v>
      </c>
      <c r="C785" t="s">
        <v>30</v>
      </c>
      <c r="D785" t="s">
        <v>26</v>
      </c>
      <c r="E785" t="s">
        <v>13</v>
      </c>
      <c r="F785">
        <v>4</v>
      </c>
      <c r="G785">
        <v>3978</v>
      </c>
      <c r="H785">
        <v>4230</v>
      </c>
      <c r="I785">
        <v>54756</v>
      </c>
      <c r="J785">
        <v>58320</v>
      </c>
    </row>
    <row r="786" spans="1:10">
      <c r="A786" s="42">
        <v>41173</v>
      </c>
      <c r="B786" t="s">
        <v>10</v>
      </c>
      <c r="C786" t="s">
        <v>11</v>
      </c>
      <c r="D786" t="s">
        <v>12</v>
      </c>
      <c r="E786" t="s">
        <v>13</v>
      </c>
      <c r="F786">
        <v>16</v>
      </c>
      <c r="G786">
        <v>2106</v>
      </c>
      <c r="H786">
        <v>2250</v>
      </c>
      <c r="I786">
        <v>10170</v>
      </c>
      <c r="J786">
        <v>10800</v>
      </c>
    </row>
    <row r="787" spans="1:10">
      <c r="A787" s="42">
        <v>41174</v>
      </c>
      <c r="B787" t="s">
        <v>10</v>
      </c>
      <c r="C787" t="s">
        <v>11</v>
      </c>
      <c r="D787" t="s">
        <v>15</v>
      </c>
      <c r="E787" t="s">
        <v>16</v>
      </c>
      <c r="F787">
        <v>10</v>
      </c>
      <c r="G787">
        <v>2034</v>
      </c>
      <c r="H787">
        <v>2160</v>
      </c>
      <c r="I787">
        <v>28656</v>
      </c>
      <c r="J787">
        <v>30960</v>
      </c>
    </row>
    <row r="788" spans="1:10">
      <c r="A788" s="42">
        <v>41175</v>
      </c>
      <c r="B788" t="s">
        <v>34</v>
      </c>
      <c r="C788" t="s">
        <v>25</v>
      </c>
      <c r="D788" t="s">
        <v>28</v>
      </c>
      <c r="E788" t="s">
        <v>13</v>
      </c>
      <c r="F788">
        <v>21</v>
      </c>
      <c r="G788">
        <v>4482</v>
      </c>
      <c r="H788">
        <v>4770</v>
      </c>
      <c r="I788">
        <v>58320</v>
      </c>
      <c r="J788">
        <v>62100</v>
      </c>
    </row>
    <row r="789" spans="1:10">
      <c r="A789" s="42">
        <v>41175</v>
      </c>
      <c r="B789" t="s">
        <v>22</v>
      </c>
      <c r="C789" t="s">
        <v>23</v>
      </c>
      <c r="D789" t="s">
        <v>35</v>
      </c>
      <c r="E789" t="s">
        <v>13</v>
      </c>
      <c r="F789">
        <v>7</v>
      </c>
      <c r="G789">
        <v>3726</v>
      </c>
      <c r="H789">
        <v>3960</v>
      </c>
      <c r="I789">
        <v>5148</v>
      </c>
      <c r="J789">
        <v>5490</v>
      </c>
    </row>
    <row r="790" spans="1:10">
      <c r="A790" s="42">
        <v>41175</v>
      </c>
      <c r="B790" t="s">
        <v>14</v>
      </c>
      <c r="C790" t="s">
        <v>11</v>
      </c>
      <c r="D790" t="s">
        <v>43</v>
      </c>
      <c r="E790" t="s">
        <v>13</v>
      </c>
      <c r="F790">
        <v>22</v>
      </c>
      <c r="G790">
        <v>2952</v>
      </c>
      <c r="H790">
        <v>3150</v>
      </c>
      <c r="I790">
        <v>43992</v>
      </c>
      <c r="J790">
        <v>46800</v>
      </c>
    </row>
    <row r="791" spans="1:10">
      <c r="A791" s="42">
        <v>41175</v>
      </c>
      <c r="B791" t="s">
        <v>14</v>
      </c>
      <c r="C791" t="s">
        <v>11</v>
      </c>
      <c r="D791" t="s">
        <v>36</v>
      </c>
      <c r="E791" t="s">
        <v>13</v>
      </c>
      <c r="F791">
        <v>15</v>
      </c>
      <c r="G791">
        <v>3384</v>
      </c>
      <c r="H791">
        <v>3600</v>
      </c>
      <c r="I791">
        <v>50544</v>
      </c>
      <c r="J791">
        <v>54000</v>
      </c>
    </row>
    <row r="792" spans="1:10">
      <c r="A792" s="42">
        <v>41176</v>
      </c>
      <c r="B792" t="s">
        <v>24</v>
      </c>
      <c r="C792" t="s">
        <v>25</v>
      </c>
      <c r="D792" t="s">
        <v>32</v>
      </c>
      <c r="E792" t="s">
        <v>13</v>
      </c>
      <c r="F792">
        <v>7</v>
      </c>
      <c r="G792">
        <v>3546</v>
      </c>
      <c r="H792">
        <v>3780</v>
      </c>
      <c r="I792">
        <v>24822</v>
      </c>
      <c r="J792">
        <v>26460</v>
      </c>
    </row>
    <row r="793" spans="1:10">
      <c r="A793" s="42">
        <v>41176</v>
      </c>
      <c r="B793" t="s">
        <v>27</v>
      </c>
      <c r="C793" t="s">
        <v>23</v>
      </c>
      <c r="D793" t="s">
        <v>40</v>
      </c>
      <c r="E793" t="s">
        <v>16</v>
      </c>
      <c r="F793">
        <v>17</v>
      </c>
      <c r="G793">
        <v>5148</v>
      </c>
      <c r="H793">
        <v>5490</v>
      </c>
      <c r="I793">
        <v>66708</v>
      </c>
      <c r="J793">
        <v>71910</v>
      </c>
    </row>
    <row r="794" spans="1:10">
      <c r="A794" s="42">
        <v>41177</v>
      </c>
      <c r="B794" t="s">
        <v>14</v>
      </c>
      <c r="C794" t="s">
        <v>11</v>
      </c>
      <c r="D794" t="s">
        <v>40</v>
      </c>
      <c r="E794" t="s">
        <v>16</v>
      </c>
      <c r="F794">
        <v>20</v>
      </c>
      <c r="G794">
        <v>2034</v>
      </c>
      <c r="H794">
        <v>2160</v>
      </c>
      <c r="I794">
        <v>39240</v>
      </c>
      <c r="J794">
        <v>42300</v>
      </c>
    </row>
    <row r="795" spans="1:10">
      <c r="A795" s="42">
        <v>41177</v>
      </c>
      <c r="B795" t="s">
        <v>17</v>
      </c>
      <c r="C795" t="s">
        <v>18</v>
      </c>
      <c r="D795" t="s">
        <v>33</v>
      </c>
      <c r="E795" t="s">
        <v>13</v>
      </c>
      <c r="F795">
        <v>5</v>
      </c>
      <c r="G795">
        <v>2196</v>
      </c>
      <c r="H795">
        <v>2340</v>
      </c>
      <c r="I795">
        <v>15912</v>
      </c>
      <c r="J795">
        <v>16920</v>
      </c>
    </row>
    <row r="796" spans="1:10">
      <c r="A796" s="42">
        <v>41177</v>
      </c>
      <c r="B796" t="s">
        <v>10</v>
      </c>
      <c r="C796" t="s">
        <v>11</v>
      </c>
      <c r="D796" t="s">
        <v>32</v>
      </c>
      <c r="E796" t="s">
        <v>13</v>
      </c>
      <c r="F796">
        <v>14</v>
      </c>
      <c r="G796">
        <v>3546</v>
      </c>
      <c r="H796">
        <v>3780</v>
      </c>
      <c r="I796">
        <v>56736</v>
      </c>
      <c r="J796">
        <v>60480</v>
      </c>
    </row>
    <row r="797" spans="1:10">
      <c r="A797" s="42">
        <v>41177</v>
      </c>
      <c r="B797" t="s">
        <v>20</v>
      </c>
      <c r="C797" t="s">
        <v>18</v>
      </c>
      <c r="D797" t="s">
        <v>42</v>
      </c>
      <c r="E797" t="s">
        <v>16</v>
      </c>
      <c r="F797">
        <v>6</v>
      </c>
      <c r="G797">
        <v>3546</v>
      </c>
      <c r="H797">
        <v>3780</v>
      </c>
      <c r="I797">
        <v>7506</v>
      </c>
      <c r="J797">
        <v>8100</v>
      </c>
    </row>
    <row r="798" spans="1:10">
      <c r="A798" s="42">
        <v>41178</v>
      </c>
      <c r="B798" t="s">
        <v>17</v>
      </c>
      <c r="C798" t="s">
        <v>18</v>
      </c>
      <c r="D798" t="s">
        <v>39</v>
      </c>
      <c r="E798" t="s">
        <v>13</v>
      </c>
      <c r="F798">
        <v>22</v>
      </c>
      <c r="G798">
        <v>7506</v>
      </c>
      <c r="H798">
        <v>8100</v>
      </c>
      <c r="I798">
        <v>37260</v>
      </c>
      <c r="J798">
        <v>39600</v>
      </c>
    </row>
    <row r="799" spans="1:10">
      <c r="A799" s="42">
        <v>41179</v>
      </c>
      <c r="B799" t="s">
        <v>34</v>
      </c>
      <c r="C799" t="s">
        <v>25</v>
      </c>
      <c r="D799" t="s">
        <v>19</v>
      </c>
      <c r="E799" t="s">
        <v>13</v>
      </c>
      <c r="F799">
        <v>6</v>
      </c>
      <c r="G799">
        <v>3924</v>
      </c>
      <c r="H799">
        <v>4230</v>
      </c>
      <c r="I799">
        <v>51714</v>
      </c>
      <c r="J799">
        <v>54990</v>
      </c>
    </row>
    <row r="800" spans="1:10">
      <c r="A800" s="42">
        <v>41179</v>
      </c>
      <c r="B800" t="s">
        <v>10</v>
      </c>
      <c r="C800" t="s">
        <v>11</v>
      </c>
      <c r="D800" t="s">
        <v>35</v>
      </c>
      <c r="E800" t="s">
        <v>13</v>
      </c>
      <c r="F800">
        <v>6</v>
      </c>
      <c r="G800">
        <v>4482</v>
      </c>
      <c r="H800">
        <v>4770</v>
      </c>
      <c r="I800">
        <v>92664</v>
      </c>
      <c r="J800">
        <v>98820</v>
      </c>
    </row>
    <row r="801" spans="1:10">
      <c r="A801" s="42">
        <v>41179</v>
      </c>
      <c r="B801" t="s">
        <v>27</v>
      </c>
      <c r="C801" t="s">
        <v>23</v>
      </c>
      <c r="D801" t="s">
        <v>43</v>
      </c>
      <c r="E801" t="s">
        <v>13</v>
      </c>
      <c r="F801">
        <v>2</v>
      </c>
      <c r="G801">
        <v>3546</v>
      </c>
      <c r="H801">
        <v>3780</v>
      </c>
      <c r="I801">
        <v>20304</v>
      </c>
      <c r="J801">
        <v>21600</v>
      </c>
    </row>
    <row r="802" spans="1:10">
      <c r="A802" s="42">
        <v>41180</v>
      </c>
      <c r="B802" t="s">
        <v>20</v>
      </c>
      <c r="C802" t="s">
        <v>18</v>
      </c>
      <c r="D802" t="s">
        <v>41</v>
      </c>
      <c r="E802" t="s">
        <v>13</v>
      </c>
      <c r="F802">
        <v>24</v>
      </c>
      <c r="G802">
        <v>3726</v>
      </c>
      <c r="H802">
        <v>3960</v>
      </c>
      <c r="I802">
        <v>14760</v>
      </c>
      <c r="J802">
        <v>15750</v>
      </c>
    </row>
    <row r="803" spans="1:10">
      <c r="A803" s="42">
        <v>41180</v>
      </c>
      <c r="B803" t="s">
        <v>24</v>
      </c>
      <c r="C803" t="s">
        <v>25</v>
      </c>
      <c r="D803" t="s">
        <v>39</v>
      </c>
      <c r="E803" t="s">
        <v>13</v>
      </c>
      <c r="F803">
        <v>11</v>
      </c>
      <c r="G803">
        <v>2106</v>
      </c>
      <c r="H803">
        <v>2250</v>
      </c>
      <c r="I803">
        <v>67068</v>
      </c>
      <c r="J803">
        <v>71280</v>
      </c>
    </row>
    <row r="804" spans="1:10">
      <c r="A804" s="42">
        <v>41180</v>
      </c>
      <c r="B804" t="s">
        <v>22</v>
      </c>
      <c r="C804" t="s">
        <v>23</v>
      </c>
      <c r="D804" t="s">
        <v>39</v>
      </c>
      <c r="E804" t="s">
        <v>13</v>
      </c>
      <c r="F804">
        <v>10</v>
      </c>
      <c r="G804">
        <v>3546</v>
      </c>
      <c r="H804">
        <v>3780</v>
      </c>
      <c r="I804">
        <v>52164</v>
      </c>
      <c r="J804">
        <v>55440</v>
      </c>
    </row>
    <row r="805" spans="1:10">
      <c r="A805" s="42">
        <v>41180</v>
      </c>
      <c r="B805" t="s">
        <v>20</v>
      </c>
      <c r="C805" t="s">
        <v>18</v>
      </c>
      <c r="D805" t="s">
        <v>12</v>
      </c>
      <c r="E805" t="s">
        <v>13</v>
      </c>
      <c r="F805">
        <v>7</v>
      </c>
      <c r="G805">
        <v>3384</v>
      </c>
      <c r="H805">
        <v>3600</v>
      </c>
      <c r="I805">
        <v>42714</v>
      </c>
      <c r="J805">
        <v>45360</v>
      </c>
    </row>
    <row r="806" spans="1:10">
      <c r="A806" s="42">
        <v>41180</v>
      </c>
      <c r="B806" t="s">
        <v>27</v>
      </c>
      <c r="C806" t="s">
        <v>23</v>
      </c>
      <c r="D806" t="s">
        <v>26</v>
      </c>
      <c r="E806" t="s">
        <v>13</v>
      </c>
      <c r="F806">
        <v>22</v>
      </c>
      <c r="G806">
        <v>2106</v>
      </c>
      <c r="H806">
        <v>2250</v>
      </c>
      <c r="I806">
        <v>66924</v>
      </c>
      <c r="J806">
        <v>71280</v>
      </c>
    </row>
    <row r="807" spans="1:10">
      <c r="A807" s="42">
        <v>41180</v>
      </c>
      <c r="B807" t="s">
        <v>34</v>
      </c>
      <c r="C807" t="s">
        <v>25</v>
      </c>
      <c r="D807" t="s">
        <v>40</v>
      </c>
      <c r="E807" t="s">
        <v>16</v>
      </c>
      <c r="F807">
        <v>7</v>
      </c>
      <c r="G807">
        <v>3924</v>
      </c>
      <c r="H807">
        <v>4230</v>
      </c>
      <c r="I807">
        <v>90252</v>
      </c>
      <c r="J807">
        <v>97290</v>
      </c>
    </row>
    <row r="808" spans="1:10">
      <c r="A808" s="42">
        <v>41180</v>
      </c>
      <c r="B808" t="s">
        <v>14</v>
      </c>
      <c r="C808" t="s">
        <v>11</v>
      </c>
      <c r="D808" t="s">
        <v>37</v>
      </c>
      <c r="E808" t="s">
        <v>13</v>
      </c>
      <c r="F808">
        <v>18</v>
      </c>
      <c r="G808">
        <v>3582</v>
      </c>
      <c r="H808">
        <v>3870</v>
      </c>
      <c r="I808">
        <v>80676</v>
      </c>
      <c r="J808">
        <v>85860</v>
      </c>
    </row>
    <row r="809" spans="1:10">
      <c r="A809" s="42">
        <v>41180</v>
      </c>
      <c r="B809" t="s">
        <v>10</v>
      </c>
      <c r="C809" t="s">
        <v>11</v>
      </c>
      <c r="D809" t="s">
        <v>19</v>
      </c>
      <c r="E809" t="s">
        <v>13</v>
      </c>
      <c r="F809">
        <v>12</v>
      </c>
      <c r="G809">
        <v>3582</v>
      </c>
      <c r="H809">
        <v>3870</v>
      </c>
      <c r="I809">
        <v>43758</v>
      </c>
      <c r="J809">
        <v>46530</v>
      </c>
    </row>
    <row r="810" spans="1:10">
      <c r="A810" s="42">
        <v>41180</v>
      </c>
      <c r="B810" t="s">
        <v>29</v>
      </c>
      <c r="C810" t="s">
        <v>30</v>
      </c>
      <c r="D810" t="s">
        <v>33</v>
      </c>
      <c r="E810" t="s">
        <v>13</v>
      </c>
      <c r="F810">
        <v>19</v>
      </c>
      <c r="G810">
        <v>3726</v>
      </c>
      <c r="H810">
        <v>3960</v>
      </c>
      <c r="I810">
        <v>63648</v>
      </c>
      <c r="J810">
        <v>67680</v>
      </c>
    </row>
    <row r="811" spans="1:10">
      <c r="A811" s="42">
        <v>41181</v>
      </c>
      <c r="B811" t="s">
        <v>22</v>
      </c>
      <c r="C811" t="s">
        <v>23</v>
      </c>
      <c r="D811" t="s">
        <v>32</v>
      </c>
      <c r="E811" t="s">
        <v>13</v>
      </c>
      <c r="F811">
        <v>23</v>
      </c>
      <c r="G811">
        <v>3582</v>
      </c>
      <c r="H811">
        <v>3870</v>
      </c>
      <c r="I811">
        <v>63828</v>
      </c>
      <c r="J811">
        <v>68040</v>
      </c>
    </row>
    <row r="812" spans="1:10">
      <c r="A812" s="42">
        <v>41181</v>
      </c>
      <c r="B812" t="s">
        <v>27</v>
      </c>
      <c r="C812" t="s">
        <v>23</v>
      </c>
      <c r="D812" t="s">
        <v>19</v>
      </c>
      <c r="E812" t="s">
        <v>13</v>
      </c>
      <c r="F812">
        <v>3</v>
      </c>
      <c r="G812">
        <v>2952</v>
      </c>
      <c r="H812">
        <v>3150</v>
      </c>
      <c r="I812">
        <v>23868</v>
      </c>
      <c r="J812">
        <v>25380</v>
      </c>
    </row>
    <row r="813" spans="1:10">
      <c r="A813" s="42">
        <v>41182</v>
      </c>
      <c r="B813" t="s">
        <v>10</v>
      </c>
      <c r="C813" t="s">
        <v>11</v>
      </c>
      <c r="D813" t="s">
        <v>41</v>
      </c>
      <c r="E813" t="s">
        <v>13</v>
      </c>
      <c r="F813">
        <v>24</v>
      </c>
      <c r="G813">
        <v>3978</v>
      </c>
      <c r="H813">
        <v>4230</v>
      </c>
      <c r="I813">
        <v>14760</v>
      </c>
      <c r="J813">
        <v>15750</v>
      </c>
    </row>
    <row r="814" spans="1:10">
      <c r="A814" s="42">
        <v>41182</v>
      </c>
      <c r="B814" t="s">
        <v>20</v>
      </c>
      <c r="C814" t="s">
        <v>18</v>
      </c>
      <c r="D814" t="s">
        <v>12</v>
      </c>
      <c r="E814" t="s">
        <v>13</v>
      </c>
      <c r="F814">
        <v>25</v>
      </c>
      <c r="G814">
        <v>2034</v>
      </c>
      <c r="H814">
        <v>2160</v>
      </c>
      <c r="I814">
        <v>28476</v>
      </c>
      <c r="J814">
        <v>30240</v>
      </c>
    </row>
    <row r="815" spans="1:10">
      <c r="A815" s="42">
        <v>41182</v>
      </c>
      <c r="B815" t="s">
        <v>31</v>
      </c>
      <c r="C815" t="s">
        <v>30</v>
      </c>
      <c r="D815" t="s">
        <v>26</v>
      </c>
      <c r="E815" t="s">
        <v>13</v>
      </c>
      <c r="F815">
        <v>5</v>
      </c>
      <c r="G815">
        <v>3924</v>
      </c>
      <c r="H815">
        <v>4230</v>
      </c>
      <c r="I815">
        <v>3042</v>
      </c>
      <c r="J815">
        <v>3240</v>
      </c>
    </row>
    <row r="816" spans="1:10">
      <c r="A816" s="42">
        <v>41182</v>
      </c>
      <c r="B816" t="s">
        <v>22</v>
      </c>
      <c r="C816" t="s">
        <v>23</v>
      </c>
      <c r="D816" t="s">
        <v>35</v>
      </c>
      <c r="E816" t="s">
        <v>13</v>
      </c>
      <c r="F816">
        <v>2</v>
      </c>
      <c r="G816">
        <v>5832</v>
      </c>
      <c r="H816">
        <v>6210</v>
      </c>
      <c r="I816">
        <v>56628</v>
      </c>
      <c r="J816">
        <v>60390</v>
      </c>
    </row>
    <row r="817" spans="1:10">
      <c r="A817" s="42">
        <v>41182</v>
      </c>
      <c r="B817" t="s">
        <v>27</v>
      </c>
      <c r="C817" t="s">
        <v>23</v>
      </c>
      <c r="D817" t="s">
        <v>32</v>
      </c>
      <c r="E817" t="s">
        <v>13</v>
      </c>
      <c r="F817">
        <v>14</v>
      </c>
      <c r="G817">
        <v>3546</v>
      </c>
      <c r="H817">
        <v>3780</v>
      </c>
      <c r="I817">
        <v>78012</v>
      </c>
      <c r="J817">
        <v>83160</v>
      </c>
    </row>
    <row r="818" spans="1:10">
      <c r="A818" s="42">
        <v>41183</v>
      </c>
      <c r="B818" t="s">
        <v>24</v>
      </c>
      <c r="C818" t="s">
        <v>25</v>
      </c>
      <c r="D818" t="s">
        <v>19</v>
      </c>
      <c r="E818" t="s">
        <v>13</v>
      </c>
      <c r="F818">
        <v>6</v>
      </c>
      <c r="G818">
        <v>2034</v>
      </c>
      <c r="H818">
        <v>2160</v>
      </c>
      <c r="I818">
        <v>51714</v>
      </c>
      <c r="J818">
        <v>54990</v>
      </c>
    </row>
    <row r="819" spans="1:10">
      <c r="A819" s="42">
        <v>41183</v>
      </c>
      <c r="B819" t="s">
        <v>27</v>
      </c>
      <c r="C819" t="s">
        <v>23</v>
      </c>
      <c r="D819" t="s">
        <v>15</v>
      </c>
      <c r="E819" t="s">
        <v>16</v>
      </c>
      <c r="F819">
        <v>13</v>
      </c>
      <c r="G819">
        <v>2034</v>
      </c>
      <c r="H819">
        <v>2160</v>
      </c>
      <c r="I819">
        <v>14328</v>
      </c>
      <c r="J819">
        <v>15480</v>
      </c>
    </row>
    <row r="820" spans="1:10">
      <c r="A820" s="42">
        <v>41183</v>
      </c>
      <c r="B820" t="s">
        <v>20</v>
      </c>
      <c r="C820" t="s">
        <v>18</v>
      </c>
      <c r="D820" t="s">
        <v>39</v>
      </c>
      <c r="E820" t="s">
        <v>13</v>
      </c>
      <c r="F820">
        <v>4</v>
      </c>
      <c r="G820">
        <v>3042</v>
      </c>
      <c r="H820">
        <v>3240</v>
      </c>
      <c r="I820">
        <v>14904</v>
      </c>
      <c r="J820">
        <v>15840</v>
      </c>
    </row>
    <row r="821" spans="1:10">
      <c r="A821" s="42">
        <v>41183</v>
      </c>
      <c r="B821" t="s">
        <v>27</v>
      </c>
      <c r="C821" t="s">
        <v>23</v>
      </c>
      <c r="D821" t="s">
        <v>43</v>
      </c>
      <c r="E821" t="s">
        <v>13</v>
      </c>
      <c r="F821">
        <v>21</v>
      </c>
      <c r="G821">
        <v>3042</v>
      </c>
      <c r="H821">
        <v>3240</v>
      </c>
      <c r="I821">
        <v>33840</v>
      </c>
      <c r="J821">
        <v>36000</v>
      </c>
    </row>
    <row r="822" spans="1:10">
      <c r="A822" s="42">
        <v>41183</v>
      </c>
      <c r="B822" t="s">
        <v>27</v>
      </c>
      <c r="C822" t="s">
        <v>23</v>
      </c>
      <c r="D822" t="s">
        <v>19</v>
      </c>
      <c r="E822" t="s">
        <v>13</v>
      </c>
      <c r="F822">
        <v>16</v>
      </c>
      <c r="G822">
        <v>3726</v>
      </c>
      <c r="H822">
        <v>3960</v>
      </c>
      <c r="I822">
        <v>35802</v>
      </c>
      <c r="J822">
        <v>38070</v>
      </c>
    </row>
    <row r="823" spans="1:10">
      <c r="A823" s="42">
        <v>41183</v>
      </c>
      <c r="B823" t="s">
        <v>27</v>
      </c>
      <c r="C823" t="s">
        <v>23</v>
      </c>
      <c r="D823" t="s">
        <v>15</v>
      </c>
      <c r="E823" t="s">
        <v>16</v>
      </c>
      <c r="F823">
        <v>10</v>
      </c>
      <c r="G823">
        <v>2196</v>
      </c>
      <c r="H823">
        <v>2340</v>
      </c>
      <c r="I823">
        <v>78804</v>
      </c>
      <c r="J823">
        <v>85140</v>
      </c>
    </row>
    <row r="824" spans="1:10">
      <c r="A824" s="42">
        <v>41184</v>
      </c>
      <c r="B824" t="s">
        <v>22</v>
      </c>
      <c r="C824" t="s">
        <v>23</v>
      </c>
      <c r="D824" t="s">
        <v>38</v>
      </c>
      <c r="E824" t="s">
        <v>13</v>
      </c>
      <c r="F824">
        <v>3</v>
      </c>
      <c r="G824">
        <v>4482</v>
      </c>
      <c r="H824">
        <v>4770</v>
      </c>
      <c r="I824">
        <v>17730</v>
      </c>
      <c r="J824">
        <v>18900</v>
      </c>
    </row>
    <row r="825" spans="1:10">
      <c r="A825" s="42">
        <v>41184</v>
      </c>
      <c r="B825" t="s">
        <v>17</v>
      </c>
      <c r="C825" t="s">
        <v>18</v>
      </c>
      <c r="D825" t="s">
        <v>28</v>
      </c>
      <c r="E825" t="s">
        <v>13</v>
      </c>
      <c r="F825">
        <v>1</v>
      </c>
      <c r="G825">
        <v>5148</v>
      </c>
      <c r="H825">
        <v>5490</v>
      </c>
      <c r="I825">
        <v>34992</v>
      </c>
      <c r="J825">
        <v>37260</v>
      </c>
    </row>
    <row r="826" spans="1:10">
      <c r="A826" s="42">
        <v>41184</v>
      </c>
      <c r="B826" t="s">
        <v>22</v>
      </c>
      <c r="C826" t="s">
        <v>23</v>
      </c>
      <c r="D826" t="s">
        <v>12</v>
      </c>
      <c r="E826" t="s">
        <v>13</v>
      </c>
      <c r="F826">
        <v>13</v>
      </c>
      <c r="G826">
        <v>3978</v>
      </c>
      <c r="H826">
        <v>4230</v>
      </c>
      <c r="I826">
        <v>16272</v>
      </c>
      <c r="J826">
        <v>17280</v>
      </c>
    </row>
    <row r="827" spans="1:10">
      <c r="A827" s="42">
        <v>41184</v>
      </c>
      <c r="B827" t="s">
        <v>31</v>
      </c>
      <c r="C827" t="s">
        <v>30</v>
      </c>
      <c r="D827" t="s">
        <v>32</v>
      </c>
      <c r="E827" t="s">
        <v>13</v>
      </c>
      <c r="F827">
        <v>15</v>
      </c>
      <c r="G827">
        <v>2106</v>
      </c>
      <c r="H827">
        <v>2250</v>
      </c>
      <c r="I827">
        <v>63828</v>
      </c>
      <c r="J827">
        <v>68040</v>
      </c>
    </row>
    <row r="828" spans="1:10">
      <c r="A828" s="42">
        <v>41185</v>
      </c>
      <c r="B828" t="s">
        <v>34</v>
      </c>
      <c r="C828" t="s">
        <v>25</v>
      </c>
      <c r="D828" t="s">
        <v>26</v>
      </c>
      <c r="E828" t="s">
        <v>13</v>
      </c>
      <c r="F828">
        <v>5</v>
      </c>
      <c r="G828">
        <v>3978</v>
      </c>
      <c r="H828">
        <v>4230</v>
      </c>
      <c r="I828">
        <v>12168</v>
      </c>
      <c r="J828">
        <v>12960</v>
      </c>
    </row>
    <row r="829" spans="1:10">
      <c r="A829" s="42">
        <v>41185</v>
      </c>
      <c r="B829" t="s">
        <v>27</v>
      </c>
      <c r="C829" t="s">
        <v>23</v>
      </c>
      <c r="D829" t="s">
        <v>40</v>
      </c>
      <c r="E829" t="s">
        <v>16</v>
      </c>
      <c r="F829">
        <v>25</v>
      </c>
      <c r="G829">
        <v>2034</v>
      </c>
      <c r="H829">
        <v>2160</v>
      </c>
      <c r="I829">
        <v>23544</v>
      </c>
      <c r="J829">
        <v>25380</v>
      </c>
    </row>
    <row r="830" spans="1:10">
      <c r="A830" s="42">
        <v>41185</v>
      </c>
      <c r="B830" t="s">
        <v>10</v>
      </c>
      <c r="C830" t="s">
        <v>11</v>
      </c>
      <c r="D830" t="s">
        <v>41</v>
      </c>
      <c r="E830" t="s">
        <v>13</v>
      </c>
      <c r="F830">
        <v>8</v>
      </c>
      <c r="G830">
        <v>2034</v>
      </c>
      <c r="H830">
        <v>2160</v>
      </c>
      <c r="I830">
        <v>73800</v>
      </c>
      <c r="J830">
        <v>78750</v>
      </c>
    </row>
    <row r="831" spans="1:10">
      <c r="A831" s="42">
        <v>41185</v>
      </c>
      <c r="B831" t="s">
        <v>34</v>
      </c>
      <c r="C831" t="s">
        <v>25</v>
      </c>
      <c r="D831" t="s">
        <v>41</v>
      </c>
      <c r="E831" t="s">
        <v>13</v>
      </c>
      <c r="F831">
        <v>21</v>
      </c>
      <c r="G831">
        <v>3582</v>
      </c>
      <c r="H831">
        <v>3870</v>
      </c>
      <c r="I831">
        <v>17712</v>
      </c>
      <c r="J831">
        <v>18900</v>
      </c>
    </row>
    <row r="832" spans="1:10">
      <c r="A832" s="42">
        <v>41185</v>
      </c>
      <c r="B832" t="s">
        <v>10</v>
      </c>
      <c r="C832" t="s">
        <v>11</v>
      </c>
      <c r="D832" t="s">
        <v>26</v>
      </c>
      <c r="E832" t="s">
        <v>13</v>
      </c>
      <c r="F832">
        <v>16</v>
      </c>
      <c r="G832">
        <v>3978</v>
      </c>
      <c r="H832">
        <v>4230</v>
      </c>
      <c r="I832">
        <v>42588</v>
      </c>
      <c r="J832">
        <v>45360</v>
      </c>
    </row>
    <row r="833" spans="1:10">
      <c r="A833" s="42">
        <v>41186</v>
      </c>
      <c r="B833" t="s">
        <v>24</v>
      </c>
      <c r="C833" t="s">
        <v>25</v>
      </c>
      <c r="D833" t="s">
        <v>19</v>
      </c>
      <c r="E833" t="s">
        <v>13</v>
      </c>
      <c r="F833">
        <v>23</v>
      </c>
      <c r="G833">
        <v>2196</v>
      </c>
      <c r="H833">
        <v>2340</v>
      </c>
      <c r="I833">
        <v>99450</v>
      </c>
      <c r="J833">
        <v>105750</v>
      </c>
    </row>
    <row r="834" spans="1:10">
      <c r="A834" s="42">
        <v>41186</v>
      </c>
      <c r="B834" t="s">
        <v>29</v>
      </c>
      <c r="C834" t="s">
        <v>30</v>
      </c>
      <c r="D834" t="s">
        <v>32</v>
      </c>
      <c r="E834" t="s">
        <v>13</v>
      </c>
      <c r="F834">
        <v>22</v>
      </c>
      <c r="G834">
        <v>3978</v>
      </c>
      <c r="H834">
        <v>4230</v>
      </c>
      <c r="I834">
        <v>14184</v>
      </c>
      <c r="J834">
        <v>15120</v>
      </c>
    </row>
    <row r="835" spans="1:10">
      <c r="A835" s="42">
        <v>41186</v>
      </c>
      <c r="B835" t="s">
        <v>17</v>
      </c>
      <c r="C835" t="s">
        <v>18</v>
      </c>
      <c r="D835" t="s">
        <v>38</v>
      </c>
      <c r="E835" t="s">
        <v>13</v>
      </c>
      <c r="F835">
        <v>13</v>
      </c>
      <c r="G835">
        <v>3978</v>
      </c>
      <c r="H835">
        <v>4230</v>
      </c>
      <c r="I835">
        <v>85104</v>
      </c>
      <c r="J835">
        <v>90720</v>
      </c>
    </row>
    <row r="836" spans="1:10">
      <c r="A836" s="42">
        <v>41186</v>
      </c>
      <c r="B836" t="s">
        <v>10</v>
      </c>
      <c r="C836" t="s">
        <v>11</v>
      </c>
      <c r="D836" t="s">
        <v>36</v>
      </c>
      <c r="E836" t="s">
        <v>13</v>
      </c>
      <c r="F836">
        <v>27</v>
      </c>
      <c r="G836">
        <v>3042</v>
      </c>
      <c r="H836">
        <v>3240</v>
      </c>
      <c r="I836">
        <v>40014</v>
      </c>
      <c r="J836">
        <v>42750</v>
      </c>
    </row>
    <row r="837" spans="1:10">
      <c r="A837" s="42">
        <v>41186</v>
      </c>
      <c r="B837" t="s">
        <v>29</v>
      </c>
      <c r="C837" t="s">
        <v>30</v>
      </c>
      <c r="D837" t="s">
        <v>36</v>
      </c>
      <c r="E837" t="s">
        <v>13</v>
      </c>
      <c r="F837">
        <v>27</v>
      </c>
      <c r="G837">
        <v>3978</v>
      </c>
      <c r="H837">
        <v>4230</v>
      </c>
      <c r="I837">
        <v>16848</v>
      </c>
      <c r="J837">
        <v>18000</v>
      </c>
    </row>
    <row r="838" spans="1:10">
      <c r="A838" s="42">
        <v>41187</v>
      </c>
      <c r="B838" t="s">
        <v>20</v>
      </c>
      <c r="C838" t="s">
        <v>18</v>
      </c>
      <c r="D838" t="s">
        <v>32</v>
      </c>
      <c r="E838" t="s">
        <v>13</v>
      </c>
      <c r="F838">
        <v>27</v>
      </c>
      <c r="G838">
        <v>3978</v>
      </c>
      <c r="H838">
        <v>4230</v>
      </c>
      <c r="I838">
        <v>14184</v>
      </c>
      <c r="J838">
        <v>15120</v>
      </c>
    </row>
    <row r="839" spans="1:10">
      <c r="A839" s="42">
        <v>41187</v>
      </c>
      <c r="B839" t="s">
        <v>29</v>
      </c>
      <c r="C839" t="s">
        <v>30</v>
      </c>
      <c r="D839" t="s">
        <v>33</v>
      </c>
      <c r="E839" t="s">
        <v>13</v>
      </c>
      <c r="F839">
        <v>27</v>
      </c>
      <c r="G839">
        <v>5832</v>
      </c>
      <c r="H839">
        <v>6210</v>
      </c>
      <c r="I839">
        <v>35802</v>
      </c>
      <c r="J839">
        <v>38070</v>
      </c>
    </row>
    <row r="840" spans="1:10">
      <c r="A840" s="42">
        <v>41187</v>
      </c>
      <c r="B840" t="s">
        <v>22</v>
      </c>
      <c r="C840" t="s">
        <v>23</v>
      </c>
      <c r="D840" t="s">
        <v>39</v>
      </c>
      <c r="E840" t="s">
        <v>13</v>
      </c>
      <c r="F840">
        <v>27</v>
      </c>
      <c r="G840">
        <v>2196</v>
      </c>
      <c r="H840">
        <v>2340</v>
      </c>
      <c r="I840">
        <v>18630</v>
      </c>
      <c r="J840">
        <v>19800</v>
      </c>
    </row>
    <row r="841" spans="1:10">
      <c r="A841" s="42">
        <v>41188</v>
      </c>
      <c r="B841" t="s">
        <v>27</v>
      </c>
      <c r="C841" t="s">
        <v>23</v>
      </c>
      <c r="D841" t="s">
        <v>33</v>
      </c>
      <c r="E841" t="s">
        <v>13</v>
      </c>
      <c r="F841">
        <v>27</v>
      </c>
      <c r="G841">
        <v>3546</v>
      </c>
      <c r="H841">
        <v>3780</v>
      </c>
      <c r="I841">
        <v>39780</v>
      </c>
      <c r="J841">
        <v>42300</v>
      </c>
    </row>
    <row r="842" spans="1:10">
      <c r="A842" s="42">
        <v>41188</v>
      </c>
      <c r="B842" t="s">
        <v>31</v>
      </c>
      <c r="C842" t="s">
        <v>30</v>
      </c>
      <c r="D842" t="s">
        <v>35</v>
      </c>
      <c r="E842" t="s">
        <v>13</v>
      </c>
      <c r="F842">
        <v>12</v>
      </c>
      <c r="G842">
        <v>3582</v>
      </c>
      <c r="H842">
        <v>3870</v>
      </c>
      <c r="I842">
        <v>41184</v>
      </c>
      <c r="J842">
        <v>43920</v>
      </c>
    </row>
    <row r="843" spans="1:10">
      <c r="A843" s="42">
        <v>41188</v>
      </c>
      <c r="B843" t="s">
        <v>22</v>
      </c>
      <c r="C843" t="s">
        <v>23</v>
      </c>
      <c r="D843" t="s">
        <v>36</v>
      </c>
      <c r="E843" t="s">
        <v>13</v>
      </c>
      <c r="F843">
        <v>18</v>
      </c>
      <c r="G843">
        <v>3978</v>
      </c>
      <c r="H843">
        <v>4230</v>
      </c>
      <c r="I843">
        <v>31590</v>
      </c>
      <c r="J843">
        <v>33750</v>
      </c>
    </row>
    <row r="844" spans="1:10">
      <c r="A844" s="42">
        <v>41188</v>
      </c>
      <c r="B844" t="s">
        <v>14</v>
      </c>
      <c r="C844" t="s">
        <v>11</v>
      </c>
      <c r="D844" t="s">
        <v>42</v>
      </c>
      <c r="E844" t="s">
        <v>16</v>
      </c>
      <c r="F844">
        <v>8</v>
      </c>
      <c r="G844">
        <v>3978</v>
      </c>
      <c r="H844">
        <v>4230</v>
      </c>
      <c r="I844">
        <v>97578</v>
      </c>
      <c r="J844">
        <v>105300</v>
      </c>
    </row>
    <row r="845" spans="1:10">
      <c r="A845" s="42">
        <v>41189</v>
      </c>
      <c r="B845" t="s">
        <v>17</v>
      </c>
      <c r="C845" t="s">
        <v>18</v>
      </c>
      <c r="D845" t="s">
        <v>21</v>
      </c>
      <c r="E845" t="s">
        <v>13</v>
      </c>
      <c r="F845">
        <v>21</v>
      </c>
      <c r="G845">
        <v>2034</v>
      </c>
      <c r="H845">
        <v>2160</v>
      </c>
      <c r="I845">
        <v>43920</v>
      </c>
      <c r="J845">
        <v>46800</v>
      </c>
    </row>
    <row r="846" spans="1:10">
      <c r="A846" s="42">
        <v>41189</v>
      </c>
      <c r="B846" t="s">
        <v>27</v>
      </c>
      <c r="C846" t="s">
        <v>23</v>
      </c>
      <c r="D846" t="s">
        <v>15</v>
      </c>
      <c r="E846" t="s">
        <v>16</v>
      </c>
      <c r="F846">
        <v>25</v>
      </c>
      <c r="G846">
        <v>3042</v>
      </c>
      <c r="H846">
        <v>3240</v>
      </c>
      <c r="I846">
        <v>7164</v>
      </c>
      <c r="J846">
        <v>7740</v>
      </c>
    </row>
    <row r="847" spans="1:10">
      <c r="A847" s="42">
        <v>41190</v>
      </c>
      <c r="B847" t="s">
        <v>29</v>
      </c>
      <c r="C847" t="s">
        <v>30</v>
      </c>
      <c r="D847" t="s">
        <v>36</v>
      </c>
      <c r="E847" t="s">
        <v>13</v>
      </c>
      <c r="F847">
        <v>12</v>
      </c>
      <c r="G847">
        <v>5148</v>
      </c>
      <c r="H847">
        <v>5490</v>
      </c>
      <c r="I847">
        <v>48438</v>
      </c>
      <c r="J847">
        <v>51750</v>
      </c>
    </row>
    <row r="848" spans="1:10">
      <c r="A848" s="42">
        <v>41190</v>
      </c>
      <c r="B848" t="s">
        <v>31</v>
      </c>
      <c r="C848" t="s">
        <v>30</v>
      </c>
      <c r="D848" t="s">
        <v>28</v>
      </c>
      <c r="E848" t="s">
        <v>13</v>
      </c>
      <c r="F848">
        <v>9</v>
      </c>
      <c r="G848">
        <v>2106</v>
      </c>
      <c r="H848">
        <v>2250</v>
      </c>
      <c r="I848">
        <v>46656</v>
      </c>
      <c r="J848">
        <v>49680</v>
      </c>
    </row>
    <row r="849" spans="1:10">
      <c r="A849" s="42">
        <v>41190</v>
      </c>
      <c r="B849" t="s">
        <v>22</v>
      </c>
      <c r="C849" t="s">
        <v>23</v>
      </c>
      <c r="D849" t="s">
        <v>21</v>
      </c>
      <c r="E849" t="s">
        <v>13</v>
      </c>
      <c r="F849">
        <v>23</v>
      </c>
      <c r="G849">
        <v>4482</v>
      </c>
      <c r="H849">
        <v>4770</v>
      </c>
      <c r="I849">
        <v>35136</v>
      </c>
      <c r="J849">
        <v>37440</v>
      </c>
    </row>
    <row r="850" spans="1:10">
      <c r="A850" s="42">
        <v>41191</v>
      </c>
      <c r="B850" t="s">
        <v>20</v>
      </c>
      <c r="C850" t="s">
        <v>18</v>
      </c>
      <c r="D850" t="s">
        <v>33</v>
      </c>
      <c r="E850" t="s">
        <v>13</v>
      </c>
      <c r="F850">
        <v>23</v>
      </c>
      <c r="G850">
        <v>3546</v>
      </c>
      <c r="H850">
        <v>3780</v>
      </c>
      <c r="I850">
        <v>7956</v>
      </c>
      <c r="J850">
        <v>8460</v>
      </c>
    </row>
    <row r="851" spans="1:10">
      <c r="A851" s="42">
        <v>41191</v>
      </c>
      <c r="B851" t="s">
        <v>20</v>
      </c>
      <c r="C851" t="s">
        <v>18</v>
      </c>
      <c r="D851" t="s">
        <v>41</v>
      </c>
      <c r="E851" t="s">
        <v>13</v>
      </c>
      <c r="F851">
        <v>20</v>
      </c>
      <c r="G851">
        <v>4482</v>
      </c>
      <c r="H851">
        <v>4770</v>
      </c>
      <c r="I851">
        <v>35424</v>
      </c>
      <c r="J851">
        <v>37800</v>
      </c>
    </row>
    <row r="852" spans="1:10">
      <c r="A852" s="42">
        <v>41191</v>
      </c>
      <c r="B852" t="s">
        <v>31</v>
      </c>
      <c r="C852" t="s">
        <v>30</v>
      </c>
      <c r="D852" t="s">
        <v>42</v>
      </c>
      <c r="E852" t="s">
        <v>16</v>
      </c>
      <c r="F852">
        <v>25</v>
      </c>
      <c r="G852">
        <v>4482</v>
      </c>
      <c r="H852">
        <v>4770</v>
      </c>
      <c r="I852">
        <v>37530</v>
      </c>
      <c r="J852">
        <v>40500</v>
      </c>
    </row>
    <row r="853" spans="1:10">
      <c r="A853" s="42">
        <v>41191</v>
      </c>
      <c r="B853" t="s">
        <v>10</v>
      </c>
      <c r="C853" t="s">
        <v>11</v>
      </c>
      <c r="D853" t="s">
        <v>37</v>
      </c>
      <c r="E853" t="s">
        <v>13</v>
      </c>
      <c r="F853">
        <v>4</v>
      </c>
      <c r="G853">
        <v>2034</v>
      </c>
      <c r="H853">
        <v>2160</v>
      </c>
      <c r="I853">
        <v>80676</v>
      </c>
      <c r="J853">
        <v>85860</v>
      </c>
    </row>
    <row r="854" spans="1:10">
      <c r="A854" s="42">
        <v>41191</v>
      </c>
      <c r="B854" t="s">
        <v>27</v>
      </c>
      <c r="C854" t="s">
        <v>23</v>
      </c>
      <c r="D854" t="s">
        <v>28</v>
      </c>
      <c r="E854" t="s">
        <v>13</v>
      </c>
      <c r="F854">
        <v>24</v>
      </c>
      <c r="G854">
        <v>3978</v>
      </c>
      <c r="H854">
        <v>4230</v>
      </c>
      <c r="I854">
        <v>139968</v>
      </c>
      <c r="J854">
        <v>149040</v>
      </c>
    </row>
    <row r="855" spans="1:10">
      <c r="A855" s="42">
        <v>41192</v>
      </c>
      <c r="B855" t="s">
        <v>14</v>
      </c>
      <c r="C855" t="s">
        <v>11</v>
      </c>
      <c r="D855" t="s">
        <v>35</v>
      </c>
      <c r="E855" t="s">
        <v>13</v>
      </c>
      <c r="F855">
        <v>24</v>
      </c>
      <c r="G855">
        <v>5832</v>
      </c>
      <c r="H855">
        <v>6210</v>
      </c>
      <c r="I855">
        <v>82368</v>
      </c>
      <c r="J855">
        <v>87840</v>
      </c>
    </row>
    <row r="856" spans="1:10">
      <c r="A856" s="42">
        <v>41192</v>
      </c>
      <c r="B856" t="s">
        <v>24</v>
      </c>
      <c r="C856" t="s">
        <v>25</v>
      </c>
      <c r="D856" t="s">
        <v>12</v>
      </c>
      <c r="E856" t="s">
        <v>13</v>
      </c>
      <c r="F856">
        <v>16</v>
      </c>
      <c r="G856">
        <v>3978</v>
      </c>
      <c r="H856">
        <v>4230</v>
      </c>
      <c r="I856">
        <v>46782</v>
      </c>
      <c r="J856">
        <v>49680</v>
      </c>
    </row>
    <row r="857" spans="1:10">
      <c r="A857" s="42">
        <v>41192</v>
      </c>
      <c r="B857" t="s">
        <v>22</v>
      </c>
      <c r="C857" t="s">
        <v>23</v>
      </c>
      <c r="D857" t="s">
        <v>43</v>
      </c>
      <c r="E857" t="s">
        <v>13</v>
      </c>
      <c r="F857">
        <v>6</v>
      </c>
      <c r="G857">
        <v>3978</v>
      </c>
      <c r="H857">
        <v>4230</v>
      </c>
      <c r="I857">
        <v>57528</v>
      </c>
      <c r="J857">
        <v>61200</v>
      </c>
    </row>
    <row r="858" spans="1:10">
      <c r="A858" s="42">
        <v>41192</v>
      </c>
      <c r="B858" t="s">
        <v>17</v>
      </c>
      <c r="C858" t="s">
        <v>18</v>
      </c>
      <c r="D858" t="s">
        <v>43</v>
      </c>
      <c r="E858" t="s">
        <v>13</v>
      </c>
      <c r="F858">
        <v>4</v>
      </c>
      <c r="G858">
        <v>5148</v>
      </c>
      <c r="H858">
        <v>5490</v>
      </c>
      <c r="I858">
        <v>77832</v>
      </c>
      <c r="J858">
        <v>82800</v>
      </c>
    </row>
    <row r="859" spans="1:10">
      <c r="A859" s="42">
        <v>41192</v>
      </c>
      <c r="B859" t="s">
        <v>22</v>
      </c>
      <c r="C859" t="s">
        <v>23</v>
      </c>
      <c r="D859" t="s">
        <v>28</v>
      </c>
      <c r="E859" t="s">
        <v>13</v>
      </c>
      <c r="F859">
        <v>24</v>
      </c>
      <c r="G859">
        <v>5832</v>
      </c>
      <c r="H859">
        <v>6210</v>
      </c>
      <c r="I859">
        <v>139968</v>
      </c>
      <c r="J859">
        <v>149040</v>
      </c>
    </row>
    <row r="860" spans="1:10">
      <c r="A860" s="42">
        <v>41192</v>
      </c>
      <c r="B860" t="s">
        <v>34</v>
      </c>
      <c r="C860" t="s">
        <v>25</v>
      </c>
      <c r="D860" t="s">
        <v>15</v>
      </c>
      <c r="E860" t="s">
        <v>16</v>
      </c>
      <c r="F860">
        <v>21</v>
      </c>
      <c r="G860">
        <v>2034</v>
      </c>
      <c r="H860">
        <v>2160</v>
      </c>
      <c r="I860">
        <v>50148</v>
      </c>
      <c r="J860">
        <v>54180</v>
      </c>
    </row>
    <row r="861" spans="1:10">
      <c r="A861" s="42">
        <v>41193</v>
      </c>
      <c r="B861" t="s">
        <v>24</v>
      </c>
      <c r="C861" t="s">
        <v>25</v>
      </c>
      <c r="D861" t="s">
        <v>26</v>
      </c>
      <c r="E861" t="s">
        <v>13</v>
      </c>
      <c r="F861">
        <v>13</v>
      </c>
      <c r="G861">
        <v>5832</v>
      </c>
      <c r="H861">
        <v>6210</v>
      </c>
      <c r="I861">
        <v>24336</v>
      </c>
      <c r="J861">
        <v>25920</v>
      </c>
    </row>
    <row r="862" spans="1:10">
      <c r="A862" s="42">
        <v>41193</v>
      </c>
      <c r="B862" t="s">
        <v>24</v>
      </c>
      <c r="C862" t="s">
        <v>25</v>
      </c>
      <c r="D862" t="s">
        <v>43</v>
      </c>
      <c r="E862" t="s">
        <v>13</v>
      </c>
      <c r="F862">
        <v>2</v>
      </c>
      <c r="G862">
        <v>3546</v>
      </c>
      <c r="H862">
        <v>3780</v>
      </c>
      <c r="I862">
        <v>33840</v>
      </c>
      <c r="J862">
        <v>36000</v>
      </c>
    </row>
    <row r="863" spans="1:10">
      <c r="A863" s="42">
        <v>41193</v>
      </c>
      <c r="B863" t="s">
        <v>14</v>
      </c>
      <c r="C863" t="s">
        <v>11</v>
      </c>
      <c r="D863" t="s">
        <v>39</v>
      </c>
      <c r="E863" t="s">
        <v>13</v>
      </c>
      <c r="F863">
        <v>20</v>
      </c>
      <c r="G863">
        <v>3726</v>
      </c>
      <c r="H863">
        <v>3960</v>
      </c>
      <c r="I863">
        <v>55890</v>
      </c>
      <c r="J863">
        <v>59400</v>
      </c>
    </row>
    <row r="864" spans="1:10">
      <c r="A864" s="42">
        <v>41193</v>
      </c>
      <c r="B864" t="s">
        <v>22</v>
      </c>
      <c r="C864" t="s">
        <v>23</v>
      </c>
      <c r="D864" t="s">
        <v>37</v>
      </c>
      <c r="E864" t="s">
        <v>13</v>
      </c>
      <c r="F864">
        <v>21</v>
      </c>
      <c r="G864">
        <v>3978</v>
      </c>
      <c r="H864">
        <v>4230</v>
      </c>
      <c r="I864">
        <v>4482</v>
      </c>
      <c r="J864">
        <v>4770</v>
      </c>
    </row>
    <row r="865" spans="1:10">
      <c r="A865" s="42">
        <v>41194</v>
      </c>
      <c r="B865" t="s">
        <v>27</v>
      </c>
      <c r="C865" t="s">
        <v>23</v>
      </c>
      <c r="D865" t="s">
        <v>41</v>
      </c>
      <c r="E865" t="s">
        <v>13</v>
      </c>
      <c r="F865">
        <v>12</v>
      </c>
      <c r="G865">
        <v>3042</v>
      </c>
      <c r="H865">
        <v>3240</v>
      </c>
      <c r="I865">
        <v>14760</v>
      </c>
      <c r="J865">
        <v>15750</v>
      </c>
    </row>
    <row r="866" spans="1:10">
      <c r="A866" s="42">
        <v>41194</v>
      </c>
      <c r="B866" t="s">
        <v>29</v>
      </c>
      <c r="C866" t="s">
        <v>30</v>
      </c>
      <c r="D866" t="s">
        <v>21</v>
      </c>
      <c r="E866" t="s">
        <v>13</v>
      </c>
      <c r="F866">
        <v>23</v>
      </c>
      <c r="G866">
        <v>3546</v>
      </c>
      <c r="H866">
        <v>3780</v>
      </c>
      <c r="I866">
        <v>46116</v>
      </c>
      <c r="J866">
        <v>49140</v>
      </c>
    </row>
    <row r="867" spans="1:10">
      <c r="A867" s="42">
        <v>41194</v>
      </c>
      <c r="B867" t="s">
        <v>29</v>
      </c>
      <c r="C867" t="s">
        <v>30</v>
      </c>
      <c r="D867" t="s">
        <v>35</v>
      </c>
      <c r="E867" t="s">
        <v>13</v>
      </c>
      <c r="F867">
        <v>23</v>
      </c>
      <c r="G867">
        <v>4482</v>
      </c>
      <c r="H867">
        <v>4770</v>
      </c>
      <c r="I867">
        <v>77220</v>
      </c>
      <c r="J867">
        <v>82350</v>
      </c>
    </row>
    <row r="868" spans="1:10">
      <c r="A868" s="42">
        <v>41194</v>
      </c>
      <c r="B868" t="s">
        <v>14</v>
      </c>
      <c r="C868" t="s">
        <v>11</v>
      </c>
      <c r="D868" t="s">
        <v>28</v>
      </c>
      <c r="E868" t="s">
        <v>13</v>
      </c>
      <c r="F868">
        <v>24</v>
      </c>
      <c r="G868">
        <v>3924</v>
      </c>
      <c r="H868">
        <v>4230</v>
      </c>
      <c r="I868">
        <v>29160</v>
      </c>
      <c r="J868">
        <v>31050</v>
      </c>
    </row>
    <row r="869" spans="1:10">
      <c r="A869" s="42">
        <v>41195</v>
      </c>
      <c r="B869" t="s">
        <v>24</v>
      </c>
      <c r="C869" t="s">
        <v>25</v>
      </c>
      <c r="D869" t="s">
        <v>28</v>
      </c>
      <c r="E869" t="s">
        <v>13</v>
      </c>
      <c r="F869">
        <v>25</v>
      </c>
      <c r="G869">
        <v>2952</v>
      </c>
      <c r="H869">
        <v>3150</v>
      </c>
      <c r="I869">
        <v>104976</v>
      </c>
      <c r="J869">
        <v>111780</v>
      </c>
    </row>
    <row r="870" spans="1:10">
      <c r="A870" s="42">
        <v>41195</v>
      </c>
      <c r="B870" t="s">
        <v>29</v>
      </c>
      <c r="C870" t="s">
        <v>30</v>
      </c>
      <c r="D870" t="s">
        <v>42</v>
      </c>
      <c r="E870" t="s">
        <v>16</v>
      </c>
      <c r="F870">
        <v>17</v>
      </c>
      <c r="G870">
        <v>3726</v>
      </c>
      <c r="H870">
        <v>3960</v>
      </c>
      <c r="I870">
        <v>127602</v>
      </c>
      <c r="J870">
        <v>137700</v>
      </c>
    </row>
    <row r="871" spans="1:10">
      <c r="A871" s="42">
        <v>41195</v>
      </c>
      <c r="B871" t="s">
        <v>20</v>
      </c>
      <c r="C871" t="s">
        <v>18</v>
      </c>
      <c r="D871" t="s">
        <v>28</v>
      </c>
      <c r="E871" t="s">
        <v>13</v>
      </c>
      <c r="F871">
        <v>21</v>
      </c>
      <c r="G871">
        <v>3978</v>
      </c>
      <c r="H871">
        <v>4230</v>
      </c>
      <c r="I871">
        <v>40824</v>
      </c>
      <c r="J871">
        <v>43470</v>
      </c>
    </row>
    <row r="872" spans="1:10">
      <c r="A872" s="42">
        <v>41195</v>
      </c>
      <c r="B872" t="s">
        <v>27</v>
      </c>
      <c r="C872" t="s">
        <v>23</v>
      </c>
      <c r="D872" t="s">
        <v>41</v>
      </c>
      <c r="E872" t="s">
        <v>13</v>
      </c>
      <c r="F872">
        <v>9</v>
      </c>
      <c r="G872">
        <v>3726</v>
      </c>
      <c r="H872">
        <v>3960</v>
      </c>
      <c r="I872">
        <v>70848</v>
      </c>
      <c r="J872">
        <v>75600</v>
      </c>
    </row>
    <row r="873" spans="1:10">
      <c r="A873" s="42">
        <v>41195</v>
      </c>
      <c r="B873" t="s">
        <v>31</v>
      </c>
      <c r="C873" t="s">
        <v>30</v>
      </c>
      <c r="D873" t="s">
        <v>43</v>
      </c>
      <c r="E873" t="s">
        <v>13</v>
      </c>
      <c r="F873">
        <v>11</v>
      </c>
      <c r="G873">
        <v>4482</v>
      </c>
      <c r="H873">
        <v>4770</v>
      </c>
      <c r="I873">
        <v>50760</v>
      </c>
      <c r="J873">
        <v>54000</v>
      </c>
    </row>
    <row r="874" spans="1:10">
      <c r="A874" s="42">
        <v>41195</v>
      </c>
      <c r="B874" t="s">
        <v>17</v>
      </c>
      <c r="C874" t="s">
        <v>18</v>
      </c>
      <c r="D874" t="s">
        <v>35</v>
      </c>
      <c r="E874" t="s">
        <v>13</v>
      </c>
      <c r="F874">
        <v>4</v>
      </c>
      <c r="G874">
        <v>3582</v>
      </c>
      <c r="H874">
        <v>3870</v>
      </c>
      <c r="I874">
        <v>92664</v>
      </c>
      <c r="J874">
        <v>98820</v>
      </c>
    </row>
    <row r="875" spans="1:10">
      <c r="A875" s="42">
        <v>41195</v>
      </c>
      <c r="B875" t="s">
        <v>22</v>
      </c>
      <c r="C875" t="s">
        <v>23</v>
      </c>
      <c r="D875" t="s">
        <v>38</v>
      </c>
      <c r="E875" t="s">
        <v>13</v>
      </c>
      <c r="F875">
        <v>22</v>
      </c>
      <c r="G875">
        <v>4482</v>
      </c>
      <c r="H875">
        <v>4770</v>
      </c>
      <c r="I875">
        <v>42552</v>
      </c>
      <c r="J875">
        <v>45360</v>
      </c>
    </row>
    <row r="876" spans="1:10">
      <c r="A876" s="42">
        <v>41196</v>
      </c>
      <c r="B876" t="s">
        <v>10</v>
      </c>
      <c r="C876" t="s">
        <v>11</v>
      </c>
      <c r="D876" t="s">
        <v>41</v>
      </c>
      <c r="E876" t="s">
        <v>13</v>
      </c>
      <c r="F876">
        <v>15</v>
      </c>
      <c r="G876">
        <v>3924</v>
      </c>
      <c r="H876">
        <v>4230</v>
      </c>
      <c r="I876">
        <v>53136</v>
      </c>
      <c r="J876">
        <v>56700</v>
      </c>
    </row>
    <row r="877" spans="1:10">
      <c r="A877" s="42">
        <v>41196</v>
      </c>
      <c r="B877" t="s">
        <v>17</v>
      </c>
      <c r="C877" t="s">
        <v>18</v>
      </c>
      <c r="D877" t="s">
        <v>21</v>
      </c>
      <c r="E877" t="s">
        <v>13</v>
      </c>
      <c r="F877">
        <v>23</v>
      </c>
      <c r="G877">
        <v>7506</v>
      </c>
      <c r="H877">
        <v>8100</v>
      </c>
      <c r="I877">
        <v>35136</v>
      </c>
      <c r="J877">
        <v>37440</v>
      </c>
    </row>
    <row r="878" spans="1:10">
      <c r="A878" s="42">
        <v>41196</v>
      </c>
      <c r="B878" t="s">
        <v>14</v>
      </c>
      <c r="C878" t="s">
        <v>11</v>
      </c>
      <c r="D878" t="s">
        <v>39</v>
      </c>
      <c r="E878" t="s">
        <v>13</v>
      </c>
      <c r="F878">
        <v>9</v>
      </c>
      <c r="G878">
        <v>3546</v>
      </c>
      <c r="H878">
        <v>3780</v>
      </c>
      <c r="I878">
        <v>85698</v>
      </c>
      <c r="J878">
        <v>91080</v>
      </c>
    </row>
    <row r="879" spans="1:10">
      <c r="A879" s="42">
        <v>41196</v>
      </c>
      <c r="B879" t="s">
        <v>22</v>
      </c>
      <c r="C879" t="s">
        <v>23</v>
      </c>
      <c r="D879" t="s">
        <v>42</v>
      </c>
      <c r="E879" t="s">
        <v>16</v>
      </c>
      <c r="F879">
        <v>7</v>
      </c>
      <c r="G879">
        <v>3042</v>
      </c>
      <c r="H879">
        <v>3240</v>
      </c>
      <c r="I879">
        <v>187650</v>
      </c>
      <c r="J879">
        <v>202500</v>
      </c>
    </row>
    <row r="880" spans="1:10">
      <c r="A880" s="42">
        <v>41196</v>
      </c>
      <c r="B880" t="s">
        <v>24</v>
      </c>
      <c r="C880" t="s">
        <v>25</v>
      </c>
      <c r="D880" t="s">
        <v>38</v>
      </c>
      <c r="E880" t="s">
        <v>13</v>
      </c>
      <c r="F880">
        <v>25</v>
      </c>
      <c r="G880">
        <v>3042</v>
      </c>
      <c r="H880">
        <v>3240</v>
      </c>
      <c r="I880">
        <v>3546</v>
      </c>
      <c r="J880">
        <v>3780</v>
      </c>
    </row>
    <row r="881" spans="1:10">
      <c r="A881" s="42">
        <v>41197</v>
      </c>
      <c r="B881" t="s">
        <v>20</v>
      </c>
      <c r="C881" t="s">
        <v>18</v>
      </c>
      <c r="D881" t="s">
        <v>43</v>
      </c>
      <c r="E881" t="s">
        <v>13</v>
      </c>
      <c r="F881">
        <v>10</v>
      </c>
      <c r="G881">
        <v>3978</v>
      </c>
      <c r="H881">
        <v>4230</v>
      </c>
      <c r="I881">
        <v>60912</v>
      </c>
      <c r="J881">
        <v>64800</v>
      </c>
    </row>
    <row r="882" spans="1:10">
      <c r="A882" s="42">
        <v>41197</v>
      </c>
      <c r="B882" t="s">
        <v>10</v>
      </c>
      <c r="C882" t="s">
        <v>11</v>
      </c>
      <c r="D882" t="s">
        <v>39</v>
      </c>
      <c r="E882" t="s">
        <v>13</v>
      </c>
      <c r="F882">
        <v>8</v>
      </c>
      <c r="G882">
        <v>5148</v>
      </c>
      <c r="H882">
        <v>5490</v>
      </c>
      <c r="I882">
        <v>33534</v>
      </c>
      <c r="J882">
        <v>35640</v>
      </c>
    </row>
    <row r="883" spans="1:10">
      <c r="A883" s="42">
        <v>41197</v>
      </c>
      <c r="B883" t="s">
        <v>22</v>
      </c>
      <c r="C883" t="s">
        <v>23</v>
      </c>
      <c r="D883" t="s">
        <v>39</v>
      </c>
      <c r="E883" t="s">
        <v>13</v>
      </c>
      <c r="F883">
        <v>18</v>
      </c>
      <c r="G883">
        <v>3042</v>
      </c>
      <c r="H883">
        <v>3240</v>
      </c>
      <c r="I883">
        <v>70794</v>
      </c>
      <c r="J883">
        <v>75240</v>
      </c>
    </row>
    <row r="884" spans="1:10">
      <c r="A884" s="42">
        <v>41198</v>
      </c>
      <c r="B884" t="s">
        <v>31</v>
      </c>
      <c r="C884" t="s">
        <v>30</v>
      </c>
      <c r="D884" t="s">
        <v>42</v>
      </c>
      <c r="E884" t="s">
        <v>16</v>
      </c>
      <c r="F884">
        <v>8</v>
      </c>
      <c r="G884">
        <v>5148</v>
      </c>
      <c r="H884">
        <v>5490</v>
      </c>
      <c r="I884">
        <v>180144</v>
      </c>
      <c r="J884">
        <v>194400</v>
      </c>
    </row>
    <row r="885" spans="1:10">
      <c r="A885" s="42">
        <v>41198</v>
      </c>
      <c r="B885" t="s">
        <v>17</v>
      </c>
      <c r="C885" t="s">
        <v>18</v>
      </c>
      <c r="D885" t="s">
        <v>42</v>
      </c>
      <c r="E885" t="s">
        <v>16</v>
      </c>
      <c r="F885">
        <v>25</v>
      </c>
      <c r="G885">
        <v>7506</v>
      </c>
      <c r="H885">
        <v>8100</v>
      </c>
      <c r="I885">
        <v>180144</v>
      </c>
      <c r="J885">
        <v>194400</v>
      </c>
    </row>
    <row r="886" spans="1:10">
      <c r="A886" s="42">
        <v>41199</v>
      </c>
      <c r="B886" t="s">
        <v>17</v>
      </c>
      <c r="C886" t="s">
        <v>18</v>
      </c>
      <c r="D886" t="s">
        <v>43</v>
      </c>
      <c r="E886" t="s">
        <v>13</v>
      </c>
      <c r="F886">
        <v>7</v>
      </c>
      <c r="G886">
        <v>3042</v>
      </c>
      <c r="H886">
        <v>3240</v>
      </c>
      <c r="I886">
        <v>23688</v>
      </c>
      <c r="J886">
        <v>25200</v>
      </c>
    </row>
    <row r="887" spans="1:10">
      <c r="A887" s="42">
        <v>41200</v>
      </c>
      <c r="B887" t="s">
        <v>27</v>
      </c>
      <c r="C887" t="s">
        <v>23</v>
      </c>
      <c r="D887" t="s">
        <v>39</v>
      </c>
      <c r="E887" t="s">
        <v>13</v>
      </c>
      <c r="F887">
        <v>17</v>
      </c>
      <c r="G887">
        <v>3978</v>
      </c>
      <c r="H887">
        <v>4230</v>
      </c>
      <c r="I887">
        <v>59616</v>
      </c>
      <c r="J887">
        <v>63360</v>
      </c>
    </row>
    <row r="888" spans="1:10">
      <c r="A888" s="42">
        <v>41200</v>
      </c>
      <c r="B888" t="s">
        <v>27</v>
      </c>
      <c r="C888" t="s">
        <v>23</v>
      </c>
      <c r="D888" t="s">
        <v>35</v>
      </c>
      <c r="E888" t="s">
        <v>13</v>
      </c>
      <c r="F888">
        <v>3</v>
      </c>
      <c r="G888">
        <v>2952</v>
      </c>
      <c r="H888">
        <v>3150</v>
      </c>
      <c r="I888">
        <v>66924</v>
      </c>
      <c r="J888">
        <v>71370</v>
      </c>
    </row>
    <row r="889" spans="1:10">
      <c r="A889" s="42">
        <v>41200</v>
      </c>
      <c r="B889" t="s">
        <v>17</v>
      </c>
      <c r="C889" t="s">
        <v>18</v>
      </c>
      <c r="D889" t="s">
        <v>26</v>
      </c>
      <c r="E889" t="s">
        <v>13</v>
      </c>
      <c r="F889">
        <v>13</v>
      </c>
      <c r="G889">
        <v>2034</v>
      </c>
      <c r="H889">
        <v>2160</v>
      </c>
      <c r="I889">
        <v>24336</v>
      </c>
      <c r="J889">
        <v>25920</v>
      </c>
    </row>
    <row r="890" spans="1:10">
      <c r="A890" s="42">
        <v>41200</v>
      </c>
      <c r="B890" t="s">
        <v>34</v>
      </c>
      <c r="C890" t="s">
        <v>25</v>
      </c>
      <c r="D890" t="s">
        <v>12</v>
      </c>
      <c r="E890" t="s">
        <v>13</v>
      </c>
      <c r="F890">
        <v>17</v>
      </c>
      <c r="G890">
        <v>3582</v>
      </c>
      <c r="H890">
        <v>3870</v>
      </c>
      <c r="I890">
        <v>36612</v>
      </c>
      <c r="J890">
        <v>38880</v>
      </c>
    </row>
    <row r="891" spans="1:10">
      <c r="A891" s="42">
        <v>41200</v>
      </c>
      <c r="B891" t="s">
        <v>17</v>
      </c>
      <c r="C891" t="s">
        <v>18</v>
      </c>
      <c r="D891" t="s">
        <v>37</v>
      </c>
      <c r="E891" t="s">
        <v>13</v>
      </c>
      <c r="F891">
        <v>22</v>
      </c>
      <c r="G891">
        <v>3978</v>
      </c>
      <c r="H891">
        <v>4230</v>
      </c>
      <c r="I891">
        <v>13446</v>
      </c>
      <c r="J891">
        <v>14310</v>
      </c>
    </row>
    <row r="892" spans="1:10">
      <c r="A892" s="42">
        <v>41201</v>
      </c>
      <c r="B892" t="s">
        <v>34</v>
      </c>
      <c r="C892" t="s">
        <v>25</v>
      </c>
      <c r="D892" t="s">
        <v>42</v>
      </c>
      <c r="E892" t="s">
        <v>16</v>
      </c>
      <c r="F892">
        <v>23</v>
      </c>
      <c r="G892">
        <v>2196</v>
      </c>
      <c r="H892">
        <v>2340</v>
      </c>
      <c r="I892">
        <v>172638</v>
      </c>
      <c r="J892">
        <v>186300</v>
      </c>
    </row>
    <row r="893" spans="1:10">
      <c r="A893" s="42">
        <v>41201</v>
      </c>
      <c r="B893" t="s">
        <v>31</v>
      </c>
      <c r="C893" t="s">
        <v>30</v>
      </c>
      <c r="D893" t="s">
        <v>35</v>
      </c>
      <c r="E893" t="s">
        <v>13</v>
      </c>
      <c r="F893">
        <v>1</v>
      </c>
      <c r="G893">
        <v>2034</v>
      </c>
      <c r="H893">
        <v>2160</v>
      </c>
      <c r="I893">
        <v>61776</v>
      </c>
      <c r="J893">
        <v>65880</v>
      </c>
    </row>
    <row r="894" spans="1:10">
      <c r="A894" s="42">
        <v>41201</v>
      </c>
      <c r="B894" t="s">
        <v>27</v>
      </c>
      <c r="C894" t="s">
        <v>23</v>
      </c>
      <c r="D894" t="s">
        <v>40</v>
      </c>
      <c r="E894" t="s">
        <v>16</v>
      </c>
      <c r="F894">
        <v>25</v>
      </c>
      <c r="G894">
        <v>5148</v>
      </c>
      <c r="H894">
        <v>5490</v>
      </c>
      <c r="I894">
        <v>78480</v>
      </c>
      <c r="J894">
        <v>84600</v>
      </c>
    </row>
    <row r="895" spans="1:10">
      <c r="A895" s="42">
        <v>41202</v>
      </c>
      <c r="B895" t="s">
        <v>34</v>
      </c>
      <c r="C895" t="s">
        <v>25</v>
      </c>
      <c r="D895" t="s">
        <v>36</v>
      </c>
      <c r="E895" t="s">
        <v>13</v>
      </c>
      <c r="F895">
        <v>22</v>
      </c>
      <c r="G895">
        <v>3384</v>
      </c>
      <c r="H895">
        <v>3600</v>
      </c>
      <c r="I895">
        <v>52650</v>
      </c>
      <c r="J895">
        <v>56250</v>
      </c>
    </row>
    <row r="896" spans="1:10">
      <c r="A896" s="42">
        <v>41202</v>
      </c>
      <c r="B896" t="s">
        <v>34</v>
      </c>
      <c r="C896" t="s">
        <v>25</v>
      </c>
      <c r="D896" t="s">
        <v>32</v>
      </c>
      <c r="E896" t="s">
        <v>13</v>
      </c>
      <c r="F896">
        <v>2</v>
      </c>
      <c r="G896">
        <v>3978</v>
      </c>
      <c r="H896">
        <v>4230</v>
      </c>
      <c r="I896">
        <v>24822</v>
      </c>
      <c r="J896">
        <v>26460</v>
      </c>
    </row>
    <row r="897" spans="1:10">
      <c r="A897" s="42">
        <v>41202</v>
      </c>
      <c r="B897" t="s">
        <v>22</v>
      </c>
      <c r="C897" t="s">
        <v>23</v>
      </c>
      <c r="D897" t="s">
        <v>39</v>
      </c>
      <c r="E897" t="s">
        <v>13</v>
      </c>
      <c r="F897">
        <v>11</v>
      </c>
      <c r="G897">
        <v>3582</v>
      </c>
      <c r="H897">
        <v>3870</v>
      </c>
      <c r="I897">
        <v>7452</v>
      </c>
      <c r="J897">
        <v>7920</v>
      </c>
    </row>
    <row r="898" spans="1:10">
      <c r="A898" s="42">
        <v>41203</v>
      </c>
      <c r="B898" t="s">
        <v>22</v>
      </c>
      <c r="C898" t="s">
        <v>23</v>
      </c>
      <c r="D898" t="s">
        <v>39</v>
      </c>
      <c r="E898" t="s">
        <v>13</v>
      </c>
      <c r="F898">
        <v>11</v>
      </c>
      <c r="G898">
        <v>3546</v>
      </c>
      <c r="H898">
        <v>3780</v>
      </c>
      <c r="I898">
        <v>11178</v>
      </c>
      <c r="J898">
        <v>11880</v>
      </c>
    </row>
    <row r="899" spans="1:10">
      <c r="A899" s="42">
        <v>41203</v>
      </c>
      <c r="B899" t="s">
        <v>29</v>
      </c>
      <c r="C899" t="s">
        <v>30</v>
      </c>
      <c r="D899" t="s">
        <v>19</v>
      </c>
      <c r="E899" t="s">
        <v>13</v>
      </c>
      <c r="F899">
        <v>1</v>
      </c>
      <c r="G899">
        <v>7506</v>
      </c>
      <c r="H899">
        <v>8100</v>
      </c>
      <c r="I899">
        <v>43758</v>
      </c>
      <c r="J899">
        <v>46530</v>
      </c>
    </row>
    <row r="900" spans="1:10">
      <c r="A900" s="42">
        <v>41204</v>
      </c>
      <c r="B900" t="s">
        <v>24</v>
      </c>
      <c r="C900" t="s">
        <v>25</v>
      </c>
      <c r="D900" t="s">
        <v>28</v>
      </c>
      <c r="E900" t="s">
        <v>13</v>
      </c>
      <c r="F900">
        <v>14</v>
      </c>
      <c r="G900">
        <v>3978</v>
      </c>
      <c r="H900">
        <v>4230</v>
      </c>
      <c r="I900">
        <v>40824</v>
      </c>
      <c r="J900">
        <v>43470</v>
      </c>
    </row>
    <row r="901" spans="1:10">
      <c r="A901" s="42">
        <v>41204</v>
      </c>
      <c r="B901" t="s">
        <v>31</v>
      </c>
      <c r="C901" t="s">
        <v>30</v>
      </c>
      <c r="D901" t="s">
        <v>37</v>
      </c>
      <c r="E901" t="s">
        <v>13</v>
      </c>
      <c r="F901">
        <v>11</v>
      </c>
      <c r="G901">
        <v>2034</v>
      </c>
      <c r="H901">
        <v>2160</v>
      </c>
      <c r="I901">
        <v>62748</v>
      </c>
      <c r="J901">
        <v>66780</v>
      </c>
    </row>
    <row r="902" spans="1:10">
      <c r="A902" s="42">
        <v>41204</v>
      </c>
      <c r="B902" t="s">
        <v>29</v>
      </c>
      <c r="C902" t="s">
        <v>30</v>
      </c>
      <c r="D902" t="s">
        <v>15</v>
      </c>
      <c r="E902" t="s">
        <v>16</v>
      </c>
      <c r="F902">
        <v>8</v>
      </c>
      <c r="G902">
        <v>2952</v>
      </c>
      <c r="H902">
        <v>3150</v>
      </c>
      <c r="I902">
        <v>46566</v>
      </c>
      <c r="J902">
        <v>50310</v>
      </c>
    </row>
    <row r="903" spans="1:10">
      <c r="A903" s="42">
        <v>41205</v>
      </c>
      <c r="B903" t="s">
        <v>24</v>
      </c>
      <c r="C903" t="s">
        <v>25</v>
      </c>
      <c r="D903" t="s">
        <v>19</v>
      </c>
      <c r="E903" t="s">
        <v>13</v>
      </c>
      <c r="F903">
        <v>1</v>
      </c>
      <c r="G903">
        <v>3546</v>
      </c>
      <c r="H903">
        <v>3780</v>
      </c>
      <c r="I903">
        <v>15912</v>
      </c>
      <c r="J903">
        <v>16920</v>
      </c>
    </row>
    <row r="904" spans="1:10">
      <c r="A904" s="42">
        <v>41206</v>
      </c>
      <c r="B904" t="s">
        <v>29</v>
      </c>
      <c r="C904" t="s">
        <v>30</v>
      </c>
      <c r="D904" t="s">
        <v>37</v>
      </c>
      <c r="E904" t="s">
        <v>13</v>
      </c>
      <c r="F904">
        <v>24</v>
      </c>
      <c r="G904">
        <v>3546</v>
      </c>
      <c r="H904">
        <v>3780</v>
      </c>
      <c r="I904">
        <v>8964</v>
      </c>
      <c r="J904">
        <v>9540</v>
      </c>
    </row>
    <row r="905" spans="1:10">
      <c r="A905" s="42">
        <v>41206</v>
      </c>
      <c r="B905" t="s">
        <v>27</v>
      </c>
      <c r="C905" t="s">
        <v>23</v>
      </c>
      <c r="D905" t="s">
        <v>36</v>
      </c>
      <c r="E905" t="s">
        <v>13</v>
      </c>
      <c r="F905">
        <v>15</v>
      </c>
      <c r="G905">
        <v>3978</v>
      </c>
      <c r="H905">
        <v>4230</v>
      </c>
      <c r="I905">
        <v>16848</v>
      </c>
      <c r="J905">
        <v>18000</v>
      </c>
    </row>
    <row r="906" spans="1:10">
      <c r="A906" s="42">
        <v>41206</v>
      </c>
      <c r="B906" t="s">
        <v>14</v>
      </c>
      <c r="C906" t="s">
        <v>11</v>
      </c>
      <c r="D906" t="s">
        <v>33</v>
      </c>
      <c r="E906" t="s">
        <v>13</v>
      </c>
      <c r="F906">
        <v>20</v>
      </c>
      <c r="G906">
        <v>3546</v>
      </c>
      <c r="H906">
        <v>3780</v>
      </c>
      <c r="I906">
        <v>39780</v>
      </c>
      <c r="J906">
        <v>42300</v>
      </c>
    </row>
    <row r="907" spans="1:10">
      <c r="A907" s="42">
        <v>41207</v>
      </c>
      <c r="B907" t="s">
        <v>20</v>
      </c>
      <c r="C907" t="s">
        <v>18</v>
      </c>
      <c r="D907" t="s">
        <v>33</v>
      </c>
      <c r="E907" t="s">
        <v>13</v>
      </c>
      <c r="F907">
        <v>1</v>
      </c>
      <c r="G907">
        <v>5148</v>
      </c>
      <c r="H907">
        <v>5490</v>
      </c>
      <c r="I907">
        <v>91494</v>
      </c>
      <c r="J907">
        <v>97290</v>
      </c>
    </row>
    <row r="908" spans="1:10">
      <c r="A908" s="42">
        <v>41208</v>
      </c>
      <c r="B908" t="s">
        <v>27</v>
      </c>
      <c r="C908" t="s">
        <v>23</v>
      </c>
      <c r="D908" t="s">
        <v>41</v>
      </c>
      <c r="E908" t="s">
        <v>13</v>
      </c>
      <c r="F908">
        <v>5</v>
      </c>
      <c r="G908">
        <v>2196</v>
      </c>
      <c r="H908">
        <v>2340</v>
      </c>
      <c r="I908">
        <v>8856</v>
      </c>
      <c r="J908">
        <v>9450</v>
      </c>
    </row>
    <row r="909" spans="1:10">
      <c r="A909" s="42">
        <v>41208</v>
      </c>
      <c r="B909" t="s">
        <v>17</v>
      </c>
      <c r="C909" t="s">
        <v>18</v>
      </c>
      <c r="D909" t="s">
        <v>32</v>
      </c>
      <c r="E909" t="s">
        <v>13</v>
      </c>
      <c r="F909">
        <v>2</v>
      </c>
      <c r="G909">
        <v>3924</v>
      </c>
      <c r="H909">
        <v>4230</v>
      </c>
      <c r="I909">
        <v>53190</v>
      </c>
      <c r="J909">
        <v>56700</v>
      </c>
    </row>
    <row r="910" spans="1:10">
      <c r="A910" s="42">
        <v>41209</v>
      </c>
      <c r="B910" t="s">
        <v>27</v>
      </c>
      <c r="C910" t="s">
        <v>23</v>
      </c>
      <c r="D910" t="s">
        <v>39</v>
      </c>
      <c r="E910" t="s">
        <v>13</v>
      </c>
      <c r="F910">
        <v>15</v>
      </c>
      <c r="G910">
        <v>3978</v>
      </c>
      <c r="H910">
        <v>4230</v>
      </c>
      <c r="I910">
        <v>67068</v>
      </c>
      <c r="J910">
        <v>71280</v>
      </c>
    </row>
    <row r="911" spans="1:10">
      <c r="A911" s="42">
        <v>41209</v>
      </c>
      <c r="B911" t="s">
        <v>29</v>
      </c>
      <c r="C911" t="s">
        <v>30</v>
      </c>
      <c r="D911" t="s">
        <v>43</v>
      </c>
      <c r="E911" t="s">
        <v>13</v>
      </c>
      <c r="F911">
        <v>24</v>
      </c>
      <c r="G911">
        <v>2106</v>
      </c>
      <c r="H911">
        <v>2250</v>
      </c>
      <c r="I911">
        <v>6768</v>
      </c>
      <c r="J911">
        <v>7200</v>
      </c>
    </row>
    <row r="912" spans="1:10">
      <c r="A912" s="42">
        <v>41210</v>
      </c>
      <c r="B912" t="s">
        <v>20</v>
      </c>
      <c r="C912" t="s">
        <v>18</v>
      </c>
      <c r="D912" t="s">
        <v>36</v>
      </c>
      <c r="E912" t="s">
        <v>13</v>
      </c>
      <c r="F912">
        <v>23</v>
      </c>
      <c r="G912">
        <v>5148</v>
      </c>
      <c r="H912">
        <v>5490</v>
      </c>
      <c r="I912">
        <v>4212</v>
      </c>
      <c r="J912">
        <v>4500</v>
      </c>
    </row>
    <row r="913" spans="1:10">
      <c r="A913" s="42">
        <v>41210</v>
      </c>
      <c r="B913" t="s">
        <v>31</v>
      </c>
      <c r="C913" t="s">
        <v>30</v>
      </c>
      <c r="D913" t="s">
        <v>36</v>
      </c>
      <c r="E913" t="s">
        <v>13</v>
      </c>
      <c r="F913">
        <v>20</v>
      </c>
      <c r="G913">
        <v>3546</v>
      </c>
      <c r="H913">
        <v>3780</v>
      </c>
      <c r="I913">
        <v>21060</v>
      </c>
      <c r="J913">
        <v>22500</v>
      </c>
    </row>
    <row r="914" spans="1:10">
      <c r="A914" s="42">
        <v>41211</v>
      </c>
      <c r="B914" t="s">
        <v>17</v>
      </c>
      <c r="C914" t="s">
        <v>18</v>
      </c>
      <c r="D914" t="s">
        <v>40</v>
      </c>
      <c r="E914" t="s">
        <v>16</v>
      </c>
      <c r="F914">
        <v>23</v>
      </c>
      <c r="G914">
        <v>3546</v>
      </c>
      <c r="H914">
        <v>3780</v>
      </c>
      <c r="I914">
        <v>7848</v>
      </c>
      <c r="J914">
        <v>8460</v>
      </c>
    </row>
    <row r="915" spans="1:10">
      <c r="A915" s="42">
        <v>41212</v>
      </c>
      <c r="B915" t="s">
        <v>34</v>
      </c>
      <c r="C915" t="s">
        <v>25</v>
      </c>
      <c r="D915" t="s">
        <v>12</v>
      </c>
      <c r="E915" t="s">
        <v>13</v>
      </c>
      <c r="F915">
        <v>22</v>
      </c>
      <c r="G915">
        <v>5148</v>
      </c>
      <c r="H915">
        <v>5490</v>
      </c>
      <c r="I915">
        <v>40680</v>
      </c>
      <c r="J915">
        <v>43200</v>
      </c>
    </row>
    <row r="916" spans="1:10">
      <c r="A916" s="42">
        <v>41212</v>
      </c>
      <c r="B916" t="s">
        <v>34</v>
      </c>
      <c r="C916" t="s">
        <v>25</v>
      </c>
      <c r="D916" t="s">
        <v>35</v>
      </c>
      <c r="E916" t="s">
        <v>13</v>
      </c>
      <c r="F916">
        <v>10</v>
      </c>
      <c r="G916">
        <v>3384</v>
      </c>
      <c r="H916">
        <v>3600</v>
      </c>
      <c r="I916">
        <v>77220</v>
      </c>
      <c r="J916">
        <v>82350</v>
      </c>
    </row>
    <row r="917" spans="1:10">
      <c r="A917" s="42">
        <v>41212</v>
      </c>
      <c r="B917" t="s">
        <v>24</v>
      </c>
      <c r="C917" t="s">
        <v>25</v>
      </c>
      <c r="D917" t="s">
        <v>41</v>
      </c>
      <c r="E917" t="s">
        <v>13</v>
      </c>
      <c r="F917">
        <v>5</v>
      </c>
      <c r="G917">
        <v>3042</v>
      </c>
      <c r="H917">
        <v>3240</v>
      </c>
      <c r="I917">
        <v>64944</v>
      </c>
      <c r="J917">
        <v>69300</v>
      </c>
    </row>
    <row r="918" spans="1:10">
      <c r="A918" s="42">
        <v>41213</v>
      </c>
      <c r="B918" t="s">
        <v>14</v>
      </c>
      <c r="C918" t="s">
        <v>11</v>
      </c>
      <c r="D918" t="s">
        <v>32</v>
      </c>
      <c r="E918" t="s">
        <v>13</v>
      </c>
      <c r="F918">
        <v>12</v>
      </c>
      <c r="G918">
        <v>3978</v>
      </c>
      <c r="H918">
        <v>4230</v>
      </c>
      <c r="I918">
        <v>7092</v>
      </c>
      <c r="J918">
        <v>7560</v>
      </c>
    </row>
    <row r="919" spans="1:10">
      <c r="A919" s="42">
        <v>41213</v>
      </c>
      <c r="B919" t="s">
        <v>17</v>
      </c>
      <c r="C919" t="s">
        <v>18</v>
      </c>
      <c r="D919" t="s">
        <v>36</v>
      </c>
      <c r="E919" t="s">
        <v>13</v>
      </c>
      <c r="F919">
        <v>19</v>
      </c>
      <c r="G919">
        <v>3978</v>
      </c>
      <c r="H919">
        <v>4230</v>
      </c>
      <c r="I919">
        <v>46332</v>
      </c>
      <c r="J919">
        <v>49500</v>
      </c>
    </row>
    <row r="920" spans="1:10">
      <c r="A920" s="42">
        <v>41213</v>
      </c>
      <c r="B920" t="s">
        <v>24</v>
      </c>
      <c r="C920" t="s">
        <v>25</v>
      </c>
      <c r="D920" t="s">
        <v>15</v>
      </c>
      <c r="E920" t="s">
        <v>16</v>
      </c>
      <c r="F920">
        <v>18</v>
      </c>
      <c r="G920">
        <v>3924</v>
      </c>
      <c r="H920">
        <v>4230</v>
      </c>
      <c r="I920">
        <v>82386</v>
      </c>
      <c r="J920">
        <v>89010</v>
      </c>
    </row>
    <row r="921" spans="1:10">
      <c r="A921" s="42">
        <v>41213</v>
      </c>
      <c r="B921" t="s">
        <v>31</v>
      </c>
      <c r="C921" t="s">
        <v>30</v>
      </c>
      <c r="D921" t="s">
        <v>36</v>
      </c>
      <c r="E921" t="s">
        <v>13</v>
      </c>
      <c r="F921">
        <v>1</v>
      </c>
      <c r="G921">
        <v>2952</v>
      </c>
      <c r="H921">
        <v>3150</v>
      </c>
      <c r="I921">
        <v>10530</v>
      </c>
      <c r="J921">
        <v>11250</v>
      </c>
    </row>
    <row r="922" spans="1:10">
      <c r="A922" s="42">
        <v>41214</v>
      </c>
      <c r="B922" t="s">
        <v>31</v>
      </c>
      <c r="C922" t="s">
        <v>30</v>
      </c>
      <c r="D922" t="s">
        <v>35</v>
      </c>
      <c r="E922" t="s">
        <v>13</v>
      </c>
      <c r="F922">
        <v>15</v>
      </c>
      <c r="G922">
        <v>3042</v>
      </c>
      <c r="H922">
        <v>3240</v>
      </c>
      <c r="I922">
        <v>82368</v>
      </c>
      <c r="J922">
        <v>87840</v>
      </c>
    </row>
    <row r="923" spans="1:10">
      <c r="A923" s="42">
        <v>41214</v>
      </c>
      <c r="B923" t="s">
        <v>17</v>
      </c>
      <c r="C923" t="s">
        <v>18</v>
      </c>
      <c r="D923" t="s">
        <v>40</v>
      </c>
      <c r="E923" t="s">
        <v>16</v>
      </c>
      <c r="F923">
        <v>4</v>
      </c>
      <c r="G923">
        <v>3978</v>
      </c>
      <c r="H923">
        <v>4230</v>
      </c>
      <c r="I923">
        <v>74556</v>
      </c>
      <c r="J923">
        <v>80370</v>
      </c>
    </row>
    <row r="924" spans="1:10">
      <c r="A924" s="42">
        <v>41214</v>
      </c>
      <c r="B924" t="s">
        <v>27</v>
      </c>
      <c r="C924" t="s">
        <v>23</v>
      </c>
      <c r="D924" t="s">
        <v>28</v>
      </c>
      <c r="E924" t="s">
        <v>13</v>
      </c>
      <c r="F924">
        <v>16</v>
      </c>
      <c r="G924">
        <v>2106</v>
      </c>
      <c r="H924">
        <v>2250</v>
      </c>
      <c r="I924">
        <v>75816</v>
      </c>
      <c r="J924">
        <v>80730</v>
      </c>
    </row>
    <row r="925" spans="1:10">
      <c r="A925" s="42">
        <v>41214</v>
      </c>
      <c r="B925" t="s">
        <v>14</v>
      </c>
      <c r="C925" t="s">
        <v>11</v>
      </c>
      <c r="D925" t="s">
        <v>15</v>
      </c>
      <c r="E925" t="s">
        <v>16</v>
      </c>
      <c r="F925">
        <v>10</v>
      </c>
      <c r="G925">
        <v>2034</v>
      </c>
      <c r="H925">
        <v>2160</v>
      </c>
      <c r="I925">
        <v>53730</v>
      </c>
      <c r="J925">
        <v>58050</v>
      </c>
    </row>
    <row r="926" spans="1:10">
      <c r="A926" s="42">
        <v>41215</v>
      </c>
      <c r="B926" t="s">
        <v>20</v>
      </c>
      <c r="C926" t="s">
        <v>18</v>
      </c>
      <c r="D926" t="s">
        <v>19</v>
      </c>
      <c r="E926" t="s">
        <v>13</v>
      </c>
      <c r="F926">
        <v>21</v>
      </c>
      <c r="G926">
        <v>4482</v>
      </c>
      <c r="H926">
        <v>4770</v>
      </c>
      <c r="I926">
        <v>99450</v>
      </c>
      <c r="J926">
        <v>105750</v>
      </c>
    </row>
    <row r="927" spans="1:10">
      <c r="A927" s="42">
        <v>41215</v>
      </c>
      <c r="B927" t="s">
        <v>20</v>
      </c>
      <c r="C927" t="s">
        <v>18</v>
      </c>
      <c r="D927" t="s">
        <v>15</v>
      </c>
      <c r="E927" t="s">
        <v>16</v>
      </c>
      <c r="F927">
        <v>7</v>
      </c>
      <c r="G927">
        <v>3726</v>
      </c>
      <c r="H927">
        <v>3960</v>
      </c>
      <c r="I927">
        <v>10746</v>
      </c>
      <c r="J927">
        <v>11610</v>
      </c>
    </row>
    <row r="928" spans="1:10">
      <c r="A928" s="42">
        <v>41215</v>
      </c>
      <c r="B928" t="s">
        <v>14</v>
      </c>
      <c r="C928" t="s">
        <v>11</v>
      </c>
      <c r="D928" t="s">
        <v>43</v>
      </c>
      <c r="E928" t="s">
        <v>13</v>
      </c>
      <c r="F928">
        <v>22</v>
      </c>
      <c r="G928">
        <v>2952</v>
      </c>
      <c r="H928">
        <v>3150</v>
      </c>
      <c r="I928">
        <v>60912</v>
      </c>
      <c r="J928">
        <v>64800</v>
      </c>
    </row>
    <row r="929" spans="1:10">
      <c r="A929" s="42">
        <v>41215</v>
      </c>
      <c r="B929" t="s">
        <v>24</v>
      </c>
      <c r="C929" t="s">
        <v>25</v>
      </c>
      <c r="D929" t="s">
        <v>12</v>
      </c>
      <c r="E929" t="s">
        <v>13</v>
      </c>
      <c r="F929">
        <v>15</v>
      </c>
      <c r="G929">
        <v>3384</v>
      </c>
      <c r="H929">
        <v>3600</v>
      </c>
      <c r="I929">
        <v>36612</v>
      </c>
      <c r="J929">
        <v>38880</v>
      </c>
    </row>
    <row r="930" spans="1:10">
      <c r="A930" s="42">
        <v>41216</v>
      </c>
      <c r="B930" t="s">
        <v>20</v>
      </c>
      <c r="C930" t="s">
        <v>18</v>
      </c>
      <c r="D930" t="s">
        <v>38</v>
      </c>
      <c r="E930" t="s">
        <v>13</v>
      </c>
      <c r="F930">
        <v>7</v>
      </c>
      <c r="G930">
        <v>3546</v>
      </c>
      <c r="H930">
        <v>3780</v>
      </c>
      <c r="I930">
        <v>85104</v>
      </c>
      <c r="J930">
        <v>90720</v>
      </c>
    </row>
    <row r="931" spans="1:10">
      <c r="A931" s="42">
        <v>41216</v>
      </c>
      <c r="B931" t="s">
        <v>10</v>
      </c>
      <c r="C931" t="s">
        <v>11</v>
      </c>
      <c r="D931" t="s">
        <v>37</v>
      </c>
      <c r="E931" t="s">
        <v>13</v>
      </c>
      <c r="F931">
        <v>17</v>
      </c>
      <c r="G931">
        <v>5148</v>
      </c>
      <c r="H931">
        <v>5490</v>
      </c>
      <c r="I931">
        <v>71712</v>
      </c>
      <c r="J931">
        <v>76320</v>
      </c>
    </row>
    <row r="932" spans="1:10">
      <c r="A932" s="42">
        <v>41216</v>
      </c>
      <c r="B932" t="s">
        <v>14</v>
      </c>
      <c r="C932" t="s">
        <v>11</v>
      </c>
      <c r="D932" t="s">
        <v>36</v>
      </c>
      <c r="E932" t="s">
        <v>13</v>
      </c>
      <c r="F932">
        <v>20</v>
      </c>
      <c r="G932">
        <v>2034</v>
      </c>
      <c r="H932">
        <v>2160</v>
      </c>
      <c r="I932">
        <v>23166</v>
      </c>
      <c r="J932">
        <v>24750</v>
      </c>
    </row>
    <row r="933" spans="1:10">
      <c r="A933" s="42">
        <v>41216</v>
      </c>
      <c r="B933" t="s">
        <v>29</v>
      </c>
      <c r="C933" t="s">
        <v>30</v>
      </c>
      <c r="D933" t="s">
        <v>41</v>
      </c>
      <c r="E933" t="s">
        <v>13</v>
      </c>
      <c r="F933">
        <v>5</v>
      </c>
      <c r="G933">
        <v>2196</v>
      </c>
      <c r="H933">
        <v>2340</v>
      </c>
      <c r="I933">
        <v>29520</v>
      </c>
      <c r="J933">
        <v>31500</v>
      </c>
    </row>
    <row r="934" spans="1:10">
      <c r="A934" s="42">
        <v>41217</v>
      </c>
      <c r="B934" t="s">
        <v>27</v>
      </c>
      <c r="C934" t="s">
        <v>23</v>
      </c>
      <c r="D934" t="s">
        <v>40</v>
      </c>
      <c r="E934" t="s">
        <v>16</v>
      </c>
      <c r="F934">
        <v>14</v>
      </c>
      <c r="G934">
        <v>3546</v>
      </c>
      <c r="H934">
        <v>3780</v>
      </c>
      <c r="I934">
        <v>74556</v>
      </c>
      <c r="J934">
        <v>80370</v>
      </c>
    </row>
    <row r="935" spans="1:10">
      <c r="A935" s="42">
        <v>41217</v>
      </c>
      <c r="B935" t="s">
        <v>22</v>
      </c>
      <c r="C935" t="s">
        <v>23</v>
      </c>
      <c r="D935" t="s">
        <v>21</v>
      </c>
      <c r="E935" t="s">
        <v>13</v>
      </c>
      <c r="F935">
        <v>6</v>
      </c>
      <c r="G935">
        <v>3546</v>
      </c>
      <c r="H935">
        <v>3780</v>
      </c>
      <c r="I935">
        <v>30744</v>
      </c>
      <c r="J935">
        <v>32760</v>
      </c>
    </row>
    <row r="936" spans="1:10">
      <c r="A936" s="42">
        <v>41217</v>
      </c>
      <c r="B936" t="s">
        <v>22</v>
      </c>
      <c r="C936" t="s">
        <v>23</v>
      </c>
      <c r="D936" t="s">
        <v>41</v>
      </c>
      <c r="E936" t="s">
        <v>13</v>
      </c>
      <c r="F936">
        <v>22</v>
      </c>
      <c r="G936">
        <v>7506</v>
      </c>
      <c r="H936">
        <v>8100</v>
      </c>
      <c r="I936">
        <v>11808</v>
      </c>
      <c r="J936">
        <v>12600</v>
      </c>
    </row>
    <row r="937" spans="1:10">
      <c r="A937" s="42">
        <v>41218</v>
      </c>
      <c r="B937" t="s">
        <v>31</v>
      </c>
      <c r="C937" t="s">
        <v>30</v>
      </c>
      <c r="D937" t="s">
        <v>19</v>
      </c>
      <c r="E937" t="s">
        <v>13</v>
      </c>
      <c r="F937">
        <v>6</v>
      </c>
      <c r="G937">
        <v>3924</v>
      </c>
      <c r="H937">
        <v>4230</v>
      </c>
      <c r="I937">
        <v>79560</v>
      </c>
      <c r="J937">
        <v>84600</v>
      </c>
    </row>
    <row r="938" spans="1:10">
      <c r="A938" s="42">
        <v>41218</v>
      </c>
      <c r="B938" t="s">
        <v>17</v>
      </c>
      <c r="C938" t="s">
        <v>18</v>
      </c>
      <c r="D938" t="s">
        <v>19</v>
      </c>
      <c r="E938" t="s">
        <v>13</v>
      </c>
      <c r="F938">
        <v>6</v>
      </c>
      <c r="G938">
        <v>4482</v>
      </c>
      <c r="H938">
        <v>4770</v>
      </c>
      <c r="I938">
        <v>39780</v>
      </c>
      <c r="J938">
        <v>42300</v>
      </c>
    </row>
    <row r="939" spans="1:10">
      <c r="A939" s="42">
        <v>41218</v>
      </c>
      <c r="B939" t="s">
        <v>31</v>
      </c>
      <c r="C939" t="s">
        <v>30</v>
      </c>
      <c r="D939" t="s">
        <v>36</v>
      </c>
      <c r="E939" t="s">
        <v>13</v>
      </c>
      <c r="F939">
        <v>2</v>
      </c>
      <c r="G939">
        <v>3546</v>
      </c>
      <c r="H939">
        <v>3780</v>
      </c>
      <c r="I939">
        <v>48438</v>
      </c>
      <c r="J939">
        <v>51750</v>
      </c>
    </row>
    <row r="940" spans="1:10">
      <c r="A940" s="42">
        <v>41218</v>
      </c>
      <c r="B940" t="s">
        <v>29</v>
      </c>
      <c r="C940" t="s">
        <v>30</v>
      </c>
      <c r="D940" t="s">
        <v>35</v>
      </c>
      <c r="E940" t="s">
        <v>13</v>
      </c>
      <c r="F940">
        <v>24</v>
      </c>
      <c r="G940">
        <v>3726</v>
      </c>
      <c r="H940">
        <v>3960</v>
      </c>
      <c r="I940">
        <v>87516</v>
      </c>
      <c r="J940">
        <v>93330</v>
      </c>
    </row>
    <row r="941" spans="1:10">
      <c r="A941" s="42">
        <v>41218</v>
      </c>
      <c r="B941" t="s">
        <v>29</v>
      </c>
      <c r="C941" t="s">
        <v>30</v>
      </c>
      <c r="D941" t="s">
        <v>41</v>
      </c>
      <c r="E941" t="s">
        <v>13</v>
      </c>
      <c r="F941">
        <v>11</v>
      </c>
      <c r="G941">
        <v>2106</v>
      </c>
      <c r="H941">
        <v>2250</v>
      </c>
      <c r="I941">
        <v>17712</v>
      </c>
      <c r="J941">
        <v>18900</v>
      </c>
    </row>
    <row r="942" spans="1:10">
      <c r="A942" s="42">
        <v>41219</v>
      </c>
      <c r="B942" t="s">
        <v>31</v>
      </c>
      <c r="C942" t="s">
        <v>30</v>
      </c>
      <c r="D942" t="s">
        <v>33</v>
      </c>
      <c r="E942" t="s">
        <v>13</v>
      </c>
      <c r="F942">
        <v>10</v>
      </c>
      <c r="G942">
        <v>3546</v>
      </c>
      <c r="H942">
        <v>3780</v>
      </c>
      <c r="I942">
        <v>43758</v>
      </c>
      <c r="J942">
        <v>46530</v>
      </c>
    </row>
    <row r="943" spans="1:10">
      <c r="A943" s="42">
        <v>41219</v>
      </c>
      <c r="B943" t="s">
        <v>10</v>
      </c>
      <c r="C943" t="s">
        <v>11</v>
      </c>
      <c r="D943" t="s">
        <v>43</v>
      </c>
      <c r="E943" t="s">
        <v>13</v>
      </c>
      <c r="F943">
        <v>7</v>
      </c>
      <c r="G943">
        <v>3384</v>
      </c>
      <c r="H943">
        <v>3600</v>
      </c>
      <c r="I943">
        <v>10152</v>
      </c>
      <c r="J943">
        <v>10800</v>
      </c>
    </row>
    <row r="944" spans="1:10">
      <c r="A944" s="42">
        <v>41219</v>
      </c>
      <c r="B944" t="s">
        <v>10</v>
      </c>
      <c r="C944" t="s">
        <v>11</v>
      </c>
      <c r="D944" t="s">
        <v>40</v>
      </c>
      <c r="E944" t="s">
        <v>16</v>
      </c>
      <c r="F944">
        <v>22</v>
      </c>
      <c r="G944">
        <v>2106</v>
      </c>
      <c r="H944">
        <v>2250</v>
      </c>
      <c r="I944">
        <v>78480</v>
      </c>
      <c r="J944">
        <v>84600</v>
      </c>
    </row>
    <row r="945" spans="1:10">
      <c r="A945" s="42">
        <v>41220</v>
      </c>
      <c r="B945" t="s">
        <v>17</v>
      </c>
      <c r="C945" t="s">
        <v>18</v>
      </c>
      <c r="D945" t="s">
        <v>19</v>
      </c>
      <c r="E945" t="s">
        <v>13</v>
      </c>
      <c r="F945">
        <v>7</v>
      </c>
      <c r="G945">
        <v>3924</v>
      </c>
      <c r="H945">
        <v>4230</v>
      </c>
      <c r="I945">
        <v>59670</v>
      </c>
      <c r="J945">
        <v>63450</v>
      </c>
    </row>
    <row r="946" spans="1:10">
      <c r="A946" s="42">
        <v>41220</v>
      </c>
      <c r="B946" t="s">
        <v>22</v>
      </c>
      <c r="C946" t="s">
        <v>23</v>
      </c>
      <c r="D946" t="s">
        <v>35</v>
      </c>
      <c r="E946" t="s">
        <v>13</v>
      </c>
      <c r="F946">
        <v>18</v>
      </c>
      <c r="G946">
        <v>3582</v>
      </c>
      <c r="H946">
        <v>3870</v>
      </c>
      <c r="I946">
        <v>46332</v>
      </c>
      <c r="J946">
        <v>49410</v>
      </c>
    </row>
    <row r="947" spans="1:10">
      <c r="A947" s="42">
        <v>41221</v>
      </c>
      <c r="B947" t="s">
        <v>29</v>
      </c>
      <c r="C947" t="s">
        <v>30</v>
      </c>
      <c r="D947" t="s">
        <v>38</v>
      </c>
      <c r="E947" t="s">
        <v>13</v>
      </c>
      <c r="F947">
        <v>12</v>
      </c>
      <c r="G947">
        <v>3582</v>
      </c>
      <c r="H947">
        <v>3870</v>
      </c>
      <c r="I947">
        <v>85104</v>
      </c>
      <c r="J947">
        <v>90720</v>
      </c>
    </row>
    <row r="948" spans="1:10">
      <c r="A948" s="42">
        <v>41221</v>
      </c>
      <c r="B948" t="s">
        <v>17</v>
      </c>
      <c r="C948" t="s">
        <v>18</v>
      </c>
      <c r="D948" t="s">
        <v>38</v>
      </c>
      <c r="E948" t="s">
        <v>13</v>
      </c>
      <c r="F948">
        <v>19</v>
      </c>
      <c r="G948">
        <v>3726</v>
      </c>
      <c r="H948">
        <v>3960</v>
      </c>
      <c r="I948">
        <v>14184</v>
      </c>
      <c r="J948">
        <v>15120</v>
      </c>
    </row>
    <row r="949" spans="1:10">
      <c r="A949" s="42">
        <v>41221</v>
      </c>
      <c r="B949" t="s">
        <v>14</v>
      </c>
      <c r="C949" t="s">
        <v>11</v>
      </c>
      <c r="D949" t="s">
        <v>43</v>
      </c>
      <c r="E949" t="s">
        <v>13</v>
      </c>
      <c r="F949">
        <v>23</v>
      </c>
      <c r="G949">
        <v>3582</v>
      </c>
      <c r="H949">
        <v>3870</v>
      </c>
      <c r="I949">
        <v>16920</v>
      </c>
      <c r="J949">
        <v>18000</v>
      </c>
    </row>
    <row r="950" spans="1:10">
      <c r="A950" s="42">
        <v>41221</v>
      </c>
      <c r="B950" t="s">
        <v>20</v>
      </c>
      <c r="C950" t="s">
        <v>18</v>
      </c>
      <c r="D950" t="s">
        <v>42</v>
      </c>
      <c r="E950" t="s">
        <v>16</v>
      </c>
      <c r="F950">
        <v>3</v>
      </c>
      <c r="G950">
        <v>2952</v>
      </c>
      <c r="H950">
        <v>3150</v>
      </c>
      <c r="I950">
        <v>67554</v>
      </c>
      <c r="J950">
        <v>72900</v>
      </c>
    </row>
    <row r="951" spans="1:10">
      <c r="A951" s="42">
        <v>41221</v>
      </c>
      <c r="B951" t="s">
        <v>27</v>
      </c>
      <c r="C951" t="s">
        <v>23</v>
      </c>
      <c r="D951" t="s">
        <v>41</v>
      </c>
      <c r="E951" t="s">
        <v>13</v>
      </c>
      <c r="F951">
        <v>24</v>
      </c>
      <c r="G951">
        <v>3978</v>
      </c>
      <c r="H951">
        <v>4230</v>
      </c>
      <c r="I951">
        <v>73800</v>
      </c>
      <c r="J951">
        <v>78750</v>
      </c>
    </row>
    <row r="952" spans="1:10">
      <c r="A952" s="42">
        <v>41221</v>
      </c>
      <c r="B952" t="s">
        <v>27</v>
      </c>
      <c r="C952" t="s">
        <v>23</v>
      </c>
      <c r="D952" t="s">
        <v>26</v>
      </c>
      <c r="E952" t="s">
        <v>13</v>
      </c>
      <c r="F952">
        <v>25</v>
      </c>
      <c r="G952">
        <v>2034</v>
      </c>
      <c r="H952">
        <v>2160</v>
      </c>
      <c r="I952">
        <v>54756</v>
      </c>
      <c r="J952">
        <v>58320</v>
      </c>
    </row>
    <row r="953" spans="1:10">
      <c r="A953" s="42">
        <v>41222</v>
      </c>
      <c r="B953" t="s">
        <v>27</v>
      </c>
      <c r="C953" t="s">
        <v>23</v>
      </c>
      <c r="D953" t="s">
        <v>35</v>
      </c>
      <c r="E953" t="s">
        <v>13</v>
      </c>
      <c r="F953">
        <v>5</v>
      </c>
      <c r="G953">
        <v>3924</v>
      </c>
      <c r="H953">
        <v>4230</v>
      </c>
      <c r="I953">
        <v>92664</v>
      </c>
      <c r="J953">
        <v>98820</v>
      </c>
    </row>
    <row r="954" spans="1:10">
      <c r="A954" s="42">
        <v>41222</v>
      </c>
      <c r="B954" t="s">
        <v>31</v>
      </c>
      <c r="C954" t="s">
        <v>30</v>
      </c>
      <c r="D954" t="s">
        <v>33</v>
      </c>
      <c r="E954" t="s">
        <v>13</v>
      </c>
      <c r="F954">
        <v>2</v>
      </c>
      <c r="G954">
        <v>5832</v>
      </c>
      <c r="H954">
        <v>6210</v>
      </c>
      <c r="I954">
        <v>67626</v>
      </c>
      <c r="J954">
        <v>71910</v>
      </c>
    </row>
    <row r="955" spans="1:10">
      <c r="A955" s="42">
        <v>41223</v>
      </c>
      <c r="B955" t="s">
        <v>14</v>
      </c>
      <c r="C955" t="s">
        <v>11</v>
      </c>
      <c r="D955" t="s">
        <v>26</v>
      </c>
      <c r="E955" t="s">
        <v>13</v>
      </c>
      <c r="F955">
        <v>14</v>
      </c>
      <c r="G955">
        <v>3546</v>
      </c>
      <c r="H955">
        <v>3780</v>
      </c>
      <c r="I955">
        <v>45630</v>
      </c>
      <c r="J955">
        <v>48600</v>
      </c>
    </row>
    <row r="956" spans="1:10">
      <c r="A956" s="42">
        <v>41223</v>
      </c>
      <c r="B956" t="s">
        <v>27</v>
      </c>
      <c r="C956" t="s">
        <v>23</v>
      </c>
      <c r="D956" t="s">
        <v>32</v>
      </c>
      <c r="E956" t="s">
        <v>13</v>
      </c>
      <c r="F956">
        <v>6</v>
      </c>
      <c r="G956">
        <v>2034</v>
      </c>
      <c r="H956">
        <v>2160</v>
      </c>
      <c r="I956">
        <v>63828</v>
      </c>
      <c r="J956">
        <v>68040</v>
      </c>
    </row>
    <row r="957" spans="1:10">
      <c r="A957" s="42">
        <v>41223</v>
      </c>
      <c r="B957" t="s">
        <v>10</v>
      </c>
      <c r="C957" t="s">
        <v>11</v>
      </c>
      <c r="D957" t="s">
        <v>32</v>
      </c>
      <c r="E957" t="s">
        <v>13</v>
      </c>
      <c r="F957">
        <v>13</v>
      </c>
      <c r="G957">
        <v>2034</v>
      </c>
      <c r="H957">
        <v>2160</v>
      </c>
      <c r="I957">
        <v>3546</v>
      </c>
      <c r="J957">
        <v>3780</v>
      </c>
    </row>
    <row r="958" spans="1:10">
      <c r="A958" s="42">
        <v>41223</v>
      </c>
      <c r="B958" t="s">
        <v>27</v>
      </c>
      <c r="C958" t="s">
        <v>23</v>
      </c>
      <c r="D958" t="s">
        <v>36</v>
      </c>
      <c r="E958" t="s">
        <v>13</v>
      </c>
      <c r="F958">
        <v>4</v>
      </c>
      <c r="G958">
        <v>3042</v>
      </c>
      <c r="H958">
        <v>3240</v>
      </c>
      <c r="I958">
        <v>50544</v>
      </c>
      <c r="J958">
        <v>54000</v>
      </c>
    </row>
    <row r="959" spans="1:10">
      <c r="A959" s="42">
        <v>41223</v>
      </c>
      <c r="B959" t="s">
        <v>29</v>
      </c>
      <c r="C959" t="s">
        <v>30</v>
      </c>
      <c r="D959" t="s">
        <v>37</v>
      </c>
      <c r="E959" t="s">
        <v>13</v>
      </c>
      <c r="F959">
        <v>21</v>
      </c>
      <c r="G959">
        <v>3042</v>
      </c>
      <c r="H959">
        <v>3240</v>
      </c>
      <c r="I959">
        <v>8964</v>
      </c>
      <c r="J959">
        <v>9540</v>
      </c>
    </row>
    <row r="960" spans="1:10">
      <c r="A960" s="42">
        <v>41224</v>
      </c>
      <c r="B960" t="s">
        <v>34</v>
      </c>
      <c r="C960" t="s">
        <v>25</v>
      </c>
      <c r="D960" t="s">
        <v>37</v>
      </c>
      <c r="E960" t="s">
        <v>13</v>
      </c>
      <c r="F960">
        <v>16</v>
      </c>
      <c r="G960">
        <v>3726</v>
      </c>
      <c r="H960">
        <v>3960</v>
      </c>
      <c r="I960">
        <v>71712</v>
      </c>
      <c r="J960">
        <v>76320</v>
      </c>
    </row>
    <row r="961" spans="1:10">
      <c r="A961" s="42">
        <v>41224</v>
      </c>
      <c r="B961" t="s">
        <v>10</v>
      </c>
      <c r="C961" t="s">
        <v>11</v>
      </c>
      <c r="D961" t="s">
        <v>19</v>
      </c>
      <c r="E961" t="s">
        <v>13</v>
      </c>
      <c r="F961">
        <v>10</v>
      </c>
      <c r="G961">
        <v>2196</v>
      </c>
      <c r="H961">
        <v>2340</v>
      </c>
      <c r="I961">
        <v>71604</v>
      </c>
      <c r="J961">
        <v>76140</v>
      </c>
    </row>
    <row r="962" spans="1:10">
      <c r="A962" s="42">
        <v>41224</v>
      </c>
      <c r="B962" t="s">
        <v>34</v>
      </c>
      <c r="C962" t="s">
        <v>25</v>
      </c>
      <c r="D962" t="s">
        <v>12</v>
      </c>
      <c r="E962" t="s">
        <v>13</v>
      </c>
      <c r="F962">
        <v>3</v>
      </c>
      <c r="G962">
        <v>4482</v>
      </c>
      <c r="H962">
        <v>4770</v>
      </c>
      <c r="I962">
        <v>10170</v>
      </c>
      <c r="J962">
        <v>10800</v>
      </c>
    </row>
    <row r="963" spans="1:10">
      <c r="A963" s="42">
        <v>41224</v>
      </c>
      <c r="B963" t="s">
        <v>24</v>
      </c>
      <c r="C963" t="s">
        <v>25</v>
      </c>
      <c r="D963" t="s">
        <v>38</v>
      </c>
      <c r="E963" t="s">
        <v>13</v>
      </c>
      <c r="F963">
        <v>1</v>
      </c>
      <c r="G963">
        <v>5148</v>
      </c>
      <c r="H963">
        <v>5490</v>
      </c>
      <c r="I963">
        <v>35460</v>
      </c>
      <c r="J963">
        <v>37800</v>
      </c>
    </row>
    <row r="964" spans="1:10">
      <c r="A964" s="42">
        <v>41224</v>
      </c>
      <c r="B964" t="s">
        <v>29</v>
      </c>
      <c r="C964" t="s">
        <v>30</v>
      </c>
      <c r="D964" t="s">
        <v>35</v>
      </c>
      <c r="E964" t="s">
        <v>13</v>
      </c>
      <c r="F964">
        <v>13</v>
      </c>
      <c r="G964">
        <v>3978</v>
      </c>
      <c r="H964">
        <v>4230</v>
      </c>
      <c r="I964">
        <v>36036</v>
      </c>
      <c r="J964">
        <v>38430</v>
      </c>
    </row>
    <row r="965" spans="1:10">
      <c r="A965" s="42">
        <v>41226</v>
      </c>
      <c r="B965" t="s">
        <v>29</v>
      </c>
      <c r="C965" t="s">
        <v>30</v>
      </c>
      <c r="D965" t="s">
        <v>39</v>
      </c>
      <c r="E965" t="s">
        <v>13</v>
      </c>
      <c r="F965">
        <v>15</v>
      </c>
      <c r="G965">
        <v>2106</v>
      </c>
      <c r="H965">
        <v>2250</v>
      </c>
      <c r="I965">
        <v>78246</v>
      </c>
      <c r="J965">
        <v>83160</v>
      </c>
    </row>
    <row r="966" spans="1:10">
      <c r="A966" s="42">
        <v>41226</v>
      </c>
      <c r="B966" t="s">
        <v>17</v>
      </c>
      <c r="C966" t="s">
        <v>18</v>
      </c>
      <c r="D966" t="s">
        <v>35</v>
      </c>
      <c r="E966" t="s">
        <v>13</v>
      </c>
      <c r="F966">
        <v>5</v>
      </c>
      <c r="G966">
        <v>3978</v>
      </c>
      <c r="H966">
        <v>4230</v>
      </c>
      <c r="I966">
        <v>108108</v>
      </c>
      <c r="J966">
        <v>115290</v>
      </c>
    </row>
    <row r="967" spans="1:10">
      <c r="A967" s="42">
        <v>41226</v>
      </c>
      <c r="B967" t="s">
        <v>17</v>
      </c>
      <c r="C967" t="s">
        <v>18</v>
      </c>
      <c r="D967" t="s">
        <v>36</v>
      </c>
      <c r="E967" t="s">
        <v>13</v>
      </c>
      <c r="F967">
        <v>25</v>
      </c>
      <c r="G967">
        <v>2034</v>
      </c>
      <c r="H967">
        <v>2160</v>
      </c>
      <c r="I967">
        <v>8424</v>
      </c>
      <c r="J967">
        <v>9000</v>
      </c>
    </row>
    <row r="968" spans="1:10">
      <c r="A968" s="42">
        <v>41226</v>
      </c>
      <c r="B968" t="s">
        <v>17</v>
      </c>
      <c r="C968" t="s">
        <v>18</v>
      </c>
      <c r="D968" t="s">
        <v>35</v>
      </c>
      <c r="E968" t="s">
        <v>13</v>
      </c>
      <c r="F968">
        <v>8</v>
      </c>
      <c r="G968">
        <v>2034</v>
      </c>
      <c r="H968">
        <v>2160</v>
      </c>
      <c r="I968">
        <v>113256</v>
      </c>
      <c r="J968">
        <v>120780</v>
      </c>
    </row>
    <row r="969" spans="1:10">
      <c r="A969" s="42">
        <v>41226</v>
      </c>
      <c r="B969" t="s">
        <v>27</v>
      </c>
      <c r="C969" t="s">
        <v>23</v>
      </c>
      <c r="D969" t="s">
        <v>33</v>
      </c>
      <c r="E969" t="s">
        <v>13</v>
      </c>
      <c r="F969">
        <v>21</v>
      </c>
      <c r="G969">
        <v>3582</v>
      </c>
      <c r="H969">
        <v>3870</v>
      </c>
      <c r="I969">
        <v>59670</v>
      </c>
      <c r="J969">
        <v>63450</v>
      </c>
    </row>
    <row r="970" spans="1:10">
      <c r="A970" s="42">
        <v>41227</v>
      </c>
      <c r="B970" t="s">
        <v>14</v>
      </c>
      <c r="C970" t="s">
        <v>11</v>
      </c>
      <c r="D970" t="s">
        <v>21</v>
      </c>
      <c r="E970" t="s">
        <v>13</v>
      </c>
      <c r="F970">
        <v>16</v>
      </c>
      <c r="G970">
        <v>3978</v>
      </c>
      <c r="H970">
        <v>4230</v>
      </c>
      <c r="I970">
        <v>54900</v>
      </c>
      <c r="J970">
        <v>58500</v>
      </c>
    </row>
    <row r="971" spans="1:10">
      <c r="A971" s="42">
        <v>41227</v>
      </c>
      <c r="B971" t="s">
        <v>29</v>
      </c>
      <c r="C971" t="s">
        <v>30</v>
      </c>
      <c r="D971" t="s">
        <v>36</v>
      </c>
      <c r="E971" t="s">
        <v>13</v>
      </c>
      <c r="F971">
        <v>23</v>
      </c>
      <c r="G971">
        <v>2196</v>
      </c>
      <c r="H971">
        <v>2340</v>
      </c>
      <c r="I971">
        <v>6318</v>
      </c>
      <c r="J971">
        <v>6750</v>
      </c>
    </row>
    <row r="972" spans="1:10">
      <c r="A972" s="42">
        <v>41227</v>
      </c>
      <c r="B972" t="s">
        <v>29</v>
      </c>
      <c r="C972" t="s">
        <v>30</v>
      </c>
      <c r="D972" t="s">
        <v>33</v>
      </c>
      <c r="E972" t="s">
        <v>13</v>
      </c>
      <c r="F972">
        <v>22</v>
      </c>
      <c r="G972">
        <v>3978</v>
      </c>
      <c r="H972">
        <v>4230</v>
      </c>
      <c r="I972">
        <v>91494</v>
      </c>
      <c r="J972">
        <v>97290</v>
      </c>
    </row>
    <row r="973" spans="1:10">
      <c r="A973" s="42">
        <v>41228</v>
      </c>
      <c r="B973" t="s">
        <v>34</v>
      </c>
      <c r="C973" t="s">
        <v>25</v>
      </c>
      <c r="D973" t="s">
        <v>26</v>
      </c>
      <c r="E973" t="s">
        <v>13</v>
      </c>
      <c r="F973">
        <v>13</v>
      </c>
      <c r="G973">
        <v>3978</v>
      </c>
      <c r="H973">
        <v>4230</v>
      </c>
      <c r="I973">
        <v>30420</v>
      </c>
      <c r="J973">
        <v>32400</v>
      </c>
    </row>
    <row r="974" spans="1:10">
      <c r="A974" s="42">
        <v>41228</v>
      </c>
      <c r="B974" t="s">
        <v>22</v>
      </c>
      <c r="C974" t="s">
        <v>23</v>
      </c>
      <c r="D974" t="s">
        <v>28</v>
      </c>
      <c r="E974" t="s">
        <v>13</v>
      </c>
      <c r="F974">
        <v>27</v>
      </c>
      <c r="G974">
        <v>3042</v>
      </c>
      <c r="H974">
        <v>3240</v>
      </c>
      <c r="I974">
        <v>75816</v>
      </c>
      <c r="J974">
        <v>80730</v>
      </c>
    </row>
    <row r="975" spans="1:10">
      <c r="A975" s="42">
        <v>41231</v>
      </c>
      <c r="B975" t="s">
        <v>24</v>
      </c>
      <c r="C975" t="s">
        <v>25</v>
      </c>
      <c r="D975" t="s">
        <v>37</v>
      </c>
      <c r="E975" t="s">
        <v>13</v>
      </c>
      <c r="F975">
        <v>27</v>
      </c>
      <c r="G975">
        <v>3978</v>
      </c>
      <c r="H975">
        <v>4230</v>
      </c>
      <c r="I975">
        <v>58266</v>
      </c>
      <c r="J975">
        <v>62010</v>
      </c>
    </row>
    <row r="976" spans="1:10">
      <c r="A976" s="42">
        <v>41231</v>
      </c>
      <c r="B976" t="s">
        <v>22</v>
      </c>
      <c r="C976" t="s">
        <v>23</v>
      </c>
      <c r="D976" t="s">
        <v>28</v>
      </c>
      <c r="E976" t="s">
        <v>13</v>
      </c>
      <c r="F976">
        <v>27</v>
      </c>
      <c r="G976">
        <v>3978</v>
      </c>
      <c r="H976">
        <v>4230</v>
      </c>
      <c r="I976">
        <v>40824</v>
      </c>
      <c r="J976">
        <v>43470</v>
      </c>
    </row>
    <row r="977" spans="1:10">
      <c r="A977" s="42">
        <v>41231</v>
      </c>
      <c r="B977" t="s">
        <v>14</v>
      </c>
      <c r="C977" t="s">
        <v>11</v>
      </c>
      <c r="D977" t="s">
        <v>19</v>
      </c>
      <c r="E977" t="s">
        <v>13</v>
      </c>
      <c r="F977">
        <v>27</v>
      </c>
      <c r="G977">
        <v>5832</v>
      </c>
      <c r="H977">
        <v>6210</v>
      </c>
      <c r="I977">
        <v>23868</v>
      </c>
      <c r="J977">
        <v>25380</v>
      </c>
    </row>
    <row r="978" spans="1:10">
      <c r="A978" s="42">
        <v>41232</v>
      </c>
      <c r="B978" t="s">
        <v>14</v>
      </c>
      <c r="C978" t="s">
        <v>11</v>
      </c>
      <c r="D978" t="s">
        <v>32</v>
      </c>
      <c r="E978" t="s">
        <v>13</v>
      </c>
      <c r="F978">
        <v>27</v>
      </c>
      <c r="G978">
        <v>2196</v>
      </c>
      <c r="H978">
        <v>2340</v>
      </c>
      <c r="I978">
        <v>78012</v>
      </c>
      <c r="J978">
        <v>83160</v>
      </c>
    </row>
    <row r="979" spans="1:10">
      <c r="A979" s="42">
        <v>41232</v>
      </c>
      <c r="B979" t="s">
        <v>10</v>
      </c>
      <c r="C979" t="s">
        <v>11</v>
      </c>
      <c r="D979" t="s">
        <v>33</v>
      </c>
      <c r="E979" t="s">
        <v>13</v>
      </c>
      <c r="F979">
        <v>27</v>
      </c>
      <c r="G979">
        <v>3546</v>
      </c>
      <c r="H979">
        <v>3780</v>
      </c>
      <c r="I979">
        <v>79560</v>
      </c>
      <c r="J979">
        <v>84600</v>
      </c>
    </row>
    <row r="980" spans="1:10">
      <c r="A980" s="42">
        <v>41232</v>
      </c>
      <c r="B980" t="s">
        <v>17</v>
      </c>
      <c r="C980" t="s">
        <v>18</v>
      </c>
      <c r="D980" t="s">
        <v>33</v>
      </c>
      <c r="E980" t="s">
        <v>13</v>
      </c>
      <c r="F980">
        <v>12</v>
      </c>
      <c r="G980">
        <v>3582</v>
      </c>
      <c r="H980">
        <v>3870</v>
      </c>
      <c r="I980">
        <v>55692</v>
      </c>
      <c r="J980">
        <v>59220</v>
      </c>
    </row>
    <row r="981" spans="1:10">
      <c r="A981" s="42">
        <v>41233</v>
      </c>
      <c r="B981" t="s">
        <v>20</v>
      </c>
      <c r="C981" t="s">
        <v>18</v>
      </c>
      <c r="D981" t="s">
        <v>43</v>
      </c>
      <c r="E981" t="s">
        <v>13</v>
      </c>
      <c r="F981">
        <v>18</v>
      </c>
      <c r="G981">
        <v>3978</v>
      </c>
      <c r="H981">
        <v>4230</v>
      </c>
      <c r="I981">
        <v>20304</v>
      </c>
      <c r="J981">
        <v>21600</v>
      </c>
    </row>
    <row r="982" spans="1:10">
      <c r="A982" s="42">
        <v>41233</v>
      </c>
      <c r="B982" t="s">
        <v>10</v>
      </c>
      <c r="C982" t="s">
        <v>11</v>
      </c>
      <c r="D982" t="s">
        <v>40</v>
      </c>
      <c r="E982" t="s">
        <v>16</v>
      </c>
      <c r="F982">
        <v>8</v>
      </c>
      <c r="G982">
        <v>3978</v>
      </c>
      <c r="H982">
        <v>4230</v>
      </c>
      <c r="I982">
        <v>54936</v>
      </c>
      <c r="J982">
        <v>59220</v>
      </c>
    </row>
    <row r="983" spans="1:10">
      <c r="A983" s="42">
        <v>41233</v>
      </c>
      <c r="B983" t="s">
        <v>17</v>
      </c>
      <c r="C983" t="s">
        <v>18</v>
      </c>
      <c r="D983" t="s">
        <v>33</v>
      </c>
      <c r="E983" t="s">
        <v>13</v>
      </c>
      <c r="F983">
        <v>21</v>
      </c>
      <c r="G983">
        <v>2034</v>
      </c>
      <c r="H983">
        <v>2160</v>
      </c>
      <c r="I983">
        <v>15912</v>
      </c>
      <c r="J983">
        <v>16920</v>
      </c>
    </row>
    <row r="984" spans="1:10">
      <c r="A984" s="42">
        <v>41233</v>
      </c>
      <c r="B984" t="s">
        <v>10</v>
      </c>
      <c r="C984" t="s">
        <v>11</v>
      </c>
      <c r="D984" t="s">
        <v>38</v>
      </c>
      <c r="E984" t="s">
        <v>13</v>
      </c>
      <c r="F984">
        <v>25</v>
      </c>
      <c r="G984">
        <v>3042</v>
      </c>
      <c r="H984">
        <v>3240</v>
      </c>
      <c r="I984">
        <v>67374</v>
      </c>
      <c r="J984">
        <v>71820</v>
      </c>
    </row>
    <row r="985" spans="1:10">
      <c r="A985" s="42">
        <v>41234</v>
      </c>
      <c r="B985" t="s">
        <v>24</v>
      </c>
      <c r="C985" t="s">
        <v>25</v>
      </c>
      <c r="D985" t="s">
        <v>36</v>
      </c>
      <c r="E985" t="s">
        <v>13</v>
      </c>
      <c r="F985">
        <v>12</v>
      </c>
      <c r="G985">
        <v>5148</v>
      </c>
      <c r="H985">
        <v>5490</v>
      </c>
      <c r="I985">
        <v>44226</v>
      </c>
      <c r="J985">
        <v>47250</v>
      </c>
    </row>
    <row r="986" spans="1:10">
      <c r="A986" s="42">
        <v>41234</v>
      </c>
      <c r="B986" t="s">
        <v>31</v>
      </c>
      <c r="C986" t="s">
        <v>30</v>
      </c>
      <c r="D986" t="s">
        <v>28</v>
      </c>
      <c r="E986" t="s">
        <v>13</v>
      </c>
      <c r="F986">
        <v>9</v>
      </c>
      <c r="G986">
        <v>2106</v>
      </c>
      <c r="H986">
        <v>2250</v>
      </c>
      <c r="I986">
        <v>46656</v>
      </c>
      <c r="J986">
        <v>49680</v>
      </c>
    </row>
    <row r="987" spans="1:10">
      <c r="A987" s="42">
        <v>41234</v>
      </c>
      <c r="B987" t="s">
        <v>29</v>
      </c>
      <c r="C987" t="s">
        <v>30</v>
      </c>
      <c r="D987" t="s">
        <v>26</v>
      </c>
      <c r="E987" t="s">
        <v>13</v>
      </c>
      <c r="F987">
        <v>23</v>
      </c>
      <c r="G987">
        <v>4482</v>
      </c>
      <c r="H987">
        <v>4770</v>
      </c>
      <c r="I987">
        <v>3042</v>
      </c>
      <c r="J987">
        <v>3240</v>
      </c>
    </row>
    <row r="988" spans="1:10">
      <c r="A988" s="42">
        <v>41235</v>
      </c>
      <c r="B988" t="s">
        <v>22</v>
      </c>
      <c r="C988" t="s">
        <v>23</v>
      </c>
      <c r="D988" t="s">
        <v>33</v>
      </c>
      <c r="E988" t="s">
        <v>13</v>
      </c>
      <c r="F988">
        <v>23</v>
      </c>
      <c r="G988">
        <v>3546</v>
      </c>
      <c r="H988">
        <v>3780</v>
      </c>
      <c r="I988">
        <v>7956</v>
      </c>
      <c r="J988">
        <v>8460</v>
      </c>
    </row>
    <row r="989" spans="1:10">
      <c r="A989" s="42">
        <v>41235</v>
      </c>
      <c r="B989" t="s">
        <v>20</v>
      </c>
      <c r="C989" t="s">
        <v>18</v>
      </c>
      <c r="D989" t="s">
        <v>15</v>
      </c>
      <c r="E989" t="s">
        <v>16</v>
      </c>
      <c r="F989">
        <v>20</v>
      </c>
      <c r="G989">
        <v>4482</v>
      </c>
      <c r="H989">
        <v>4770</v>
      </c>
      <c r="I989">
        <v>25074</v>
      </c>
      <c r="J989">
        <v>27090</v>
      </c>
    </row>
    <row r="990" spans="1:10">
      <c r="A990" s="42">
        <v>41235</v>
      </c>
      <c r="B990" t="s">
        <v>22</v>
      </c>
      <c r="C990" t="s">
        <v>23</v>
      </c>
      <c r="D990" t="s">
        <v>12</v>
      </c>
      <c r="E990" t="s">
        <v>13</v>
      </c>
      <c r="F990">
        <v>25</v>
      </c>
      <c r="G990">
        <v>4482</v>
      </c>
      <c r="H990">
        <v>4770</v>
      </c>
      <c r="I990">
        <v>50850</v>
      </c>
      <c r="J990">
        <v>54000</v>
      </c>
    </row>
    <row r="991" spans="1:10">
      <c r="A991" s="42">
        <v>41236</v>
      </c>
      <c r="B991" t="s">
        <v>24</v>
      </c>
      <c r="C991" t="s">
        <v>25</v>
      </c>
      <c r="D991" t="s">
        <v>41</v>
      </c>
      <c r="E991" t="s">
        <v>13</v>
      </c>
      <c r="F991">
        <v>4</v>
      </c>
      <c r="G991">
        <v>2034</v>
      </c>
      <c r="H991">
        <v>2160</v>
      </c>
      <c r="I991">
        <v>41328</v>
      </c>
      <c r="J991">
        <v>44100</v>
      </c>
    </row>
    <row r="992" spans="1:10">
      <c r="A992" s="42">
        <v>41237</v>
      </c>
      <c r="B992" t="s">
        <v>24</v>
      </c>
      <c r="C992" t="s">
        <v>25</v>
      </c>
      <c r="D992" t="s">
        <v>37</v>
      </c>
      <c r="E992" t="s">
        <v>13</v>
      </c>
      <c r="F992">
        <v>24</v>
      </c>
      <c r="G992">
        <v>3978</v>
      </c>
      <c r="H992">
        <v>4230</v>
      </c>
      <c r="I992">
        <v>107568</v>
      </c>
      <c r="J992">
        <v>114480</v>
      </c>
    </row>
    <row r="993" spans="1:10">
      <c r="A993" s="42">
        <v>41237</v>
      </c>
      <c r="B993" t="s">
        <v>14</v>
      </c>
      <c r="C993" t="s">
        <v>11</v>
      </c>
      <c r="D993" t="s">
        <v>26</v>
      </c>
      <c r="E993" t="s">
        <v>13</v>
      </c>
      <c r="F993">
        <v>24</v>
      </c>
      <c r="G993">
        <v>5832</v>
      </c>
      <c r="H993">
        <v>6210</v>
      </c>
      <c r="I993">
        <v>33462</v>
      </c>
      <c r="J993">
        <v>35640</v>
      </c>
    </row>
    <row r="994" spans="1:10">
      <c r="A994" s="42">
        <v>41237</v>
      </c>
      <c r="B994" t="s">
        <v>27</v>
      </c>
      <c r="C994" t="s">
        <v>23</v>
      </c>
      <c r="D994" t="s">
        <v>15</v>
      </c>
      <c r="E994" t="s">
        <v>16</v>
      </c>
      <c r="F994">
        <v>16</v>
      </c>
      <c r="G994">
        <v>3978</v>
      </c>
      <c r="H994">
        <v>4230</v>
      </c>
      <c r="I994">
        <v>85968</v>
      </c>
      <c r="J994">
        <v>92880</v>
      </c>
    </row>
    <row r="995" spans="1:10">
      <c r="A995" s="42">
        <v>41237</v>
      </c>
      <c r="B995" t="s">
        <v>10</v>
      </c>
      <c r="C995" t="s">
        <v>11</v>
      </c>
      <c r="D995" t="s">
        <v>39</v>
      </c>
      <c r="E995" t="s">
        <v>13</v>
      </c>
      <c r="F995">
        <v>6</v>
      </c>
      <c r="G995">
        <v>3978</v>
      </c>
      <c r="H995">
        <v>4230</v>
      </c>
      <c r="I995">
        <v>89424</v>
      </c>
      <c r="J995">
        <v>95040</v>
      </c>
    </row>
    <row r="996" spans="1:10">
      <c r="A996" s="42">
        <v>41238</v>
      </c>
      <c r="B996" t="s">
        <v>20</v>
      </c>
      <c r="C996" t="s">
        <v>18</v>
      </c>
      <c r="D996" t="s">
        <v>37</v>
      </c>
      <c r="E996" t="s">
        <v>13</v>
      </c>
      <c r="F996">
        <v>4</v>
      </c>
      <c r="G996">
        <v>5148</v>
      </c>
      <c r="H996">
        <v>5490</v>
      </c>
      <c r="I996">
        <v>8964</v>
      </c>
      <c r="J996">
        <v>9540</v>
      </c>
    </row>
    <row r="997" spans="1:10">
      <c r="A997" s="42">
        <v>41238</v>
      </c>
      <c r="B997" t="s">
        <v>24</v>
      </c>
      <c r="C997" t="s">
        <v>25</v>
      </c>
      <c r="D997" t="s">
        <v>35</v>
      </c>
      <c r="E997" t="s">
        <v>13</v>
      </c>
      <c r="F997">
        <v>24</v>
      </c>
      <c r="G997">
        <v>5832</v>
      </c>
      <c r="H997">
        <v>6210</v>
      </c>
      <c r="I997">
        <v>87516</v>
      </c>
      <c r="J997">
        <v>93330</v>
      </c>
    </row>
    <row r="998" spans="1:10">
      <c r="A998" s="42">
        <v>41239</v>
      </c>
      <c r="B998" t="s">
        <v>27</v>
      </c>
      <c r="C998" t="s">
        <v>23</v>
      </c>
      <c r="D998" t="s">
        <v>38</v>
      </c>
      <c r="E998" t="s">
        <v>13</v>
      </c>
      <c r="F998">
        <v>21</v>
      </c>
      <c r="G998">
        <v>2034</v>
      </c>
      <c r="H998">
        <v>2160</v>
      </c>
      <c r="I998">
        <v>53190</v>
      </c>
      <c r="J998">
        <v>56700</v>
      </c>
    </row>
    <row r="999" spans="1:10">
      <c r="A999" s="42">
        <v>41239</v>
      </c>
      <c r="B999" t="s">
        <v>14</v>
      </c>
      <c r="C999" t="s">
        <v>11</v>
      </c>
      <c r="D999" t="s">
        <v>26</v>
      </c>
      <c r="E999" t="s">
        <v>13</v>
      </c>
      <c r="F999">
        <v>13</v>
      </c>
      <c r="G999">
        <v>5832</v>
      </c>
      <c r="H999">
        <v>6210</v>
      </c>
      <c r="I999">
        <v>36504</v>
      </c>
      <c r="J999">
        <v>38880</v>
      </c>
    </row>
    <row r="1000" spans="1:10">
      <c r="A1000" s="42">
        <v>41239</v>
      </c>
      <c r="B1000" t="s">
        <v>20</v>
      </c>
      <c r="C1000" t="s">
        <v>18</v>
      </c>
      <c r="D1000" t="s">
        <v>12</v>
      </c>
      <c r="E1000" t="s">
        <v>13</v>
      </c>
      <c r="F1000">
        <v>2</v>
      </c>
      <c r="G1000">
        <v>3546</v>
      </c>
      <c r="H1000">
        <v>3780</v>
      </c>
      <c r="I1000">
        <v>48816</v>
      </c>
      <c r="J1000">
        <v>51840</v>
      </c>
    </row>
    <row r="1001" spans="1:10">
      <c r="A1001" s="42">
        <v>41239</v>
      </c>
      <c r="B1001" t="s">
        <v>17</v>
      </c>
      <c r="C1001" t="s">
        <v>18</v>
      </c>
      <c r="D1001" t="s">
        <v>42</v>
      </c>
      <c r="E1001" t="s">
        <v>16</v>
      </c>
      <c r="F1001">
        <v>20</v>
      </c>
      <c r="G1001">
        <v>3726</v>
      </c>
      <c r="H1001">
        <v>3960</v>
      </c>
      <c r="I1001">
        <v>135108</v>
      </c>
      <c r="J1001">
        <v>145800</v>
      </c>
    </row>
    <row r="1002" spans="1:10">
      <c r="A1002" s="42">
        <v>41240</v>
      </c>
      <c r="B1002" t="s">
        <v>14</v>
      </c>
      <c r="C1002" t="s">
        <v>11</v>
      </c>
      <c r="D1002" t="s">
        <v>33</v>
      </c>
      <c r="E1002" t="s">
        <v>13</v>
      </c>
      <c r="F1002">
        <v>21</v>
      </c>
      <c r="G1002">
        <v>3978</v>
      </c>
      <c r="H1002">
        <v>4230</v>
      </c>
      <c r="I1002">
        <v>75582</v>
      </c>
      <c r="J1002">
        <v>80370</v>
      </c>
    </row>
    <row r="1003" spans="1:10">
      <c r="A1003" s="42">
        <v>41240</v>
      </c>
      <c r="B1003" t="s">
        <v>29</v>
      </c>
      <c r="C1003" t="s">
        <v>30</v>
      </c>
      <c r="D1003" t="s">
        <v>15</v>
      </c>
      <c r="E1003" t="s">
        <v>16</v>
      </c>
      <c r="F1003">
        <v>12</v>
      </c>
      <c r="G1003">
        <v>3042</v>
      </c>
      <c r="H1003">
        <v>3240</v>
      </c>
      <c r="I1003">
        <v>89550</v>
      </c>
      <c r="J1003">
        <v>96750</v>
      </c>
    </row>
    <row r="1004" spans="1:10">
      <c r="A1004" s="42">
        <v>41240</v>
      </c>
      <c r="B1004" t="s">
        <v>31</v>
      </c>
      <c r="C1004" t="s">
        <v>30</v>
      </c>
      <c r="D1004" t="s">
        <v>43</v>
      </c>
      <c r="E1004" t="s">
        <v>13</v>
      </c>
      <c r="F1004">
        <v>23</v>
      </c>
      <c r="G1004">
        <v>3546</v>
      </c>
      <c r="H1004">
        <v>3780</v>
      </c>
      <c r="I1004">
        <v>47376</v>
      </c>
      <c r="J1004">
        <v>50400</v>
      </c>
    </row>
    <row r="1005" spans="1:10">
      <c r="A1005" s="42">
        <v>41240</v>
      </c>
      <c r="B1005" t="s">
        <v>27</v>
      </c>
      <c r="C1005" t="s">
        <v>23</v>
      </c>
      <c r="D1005" t="s">
        <v>33</v>
      </c>
      <c r="E1005" t="s">
        <v>13</v>
      </c>
      <c r="F1005">
        <v>23</v>
      </c>
      <c r="G1005">
        <v>4482</v>
      </c>
      <c r="H1005">
        <v>4770</v>
      </c>
      <c r="I1005">
        <v>19890</v>
      </c>
      <c r="J1005">
        <v>21150</v>
      </c>
    </row>
    <row r="1006" spans="1:10">
      <c r="A1006" s="42">
        <v>41240</v>
      </c>
      <c r="B1006" t="s">
        <v>20</v>
      </c>
      <c r="C1006" t="s">
        <v>18</v>
      </c>
      <c r="D1006" t="s">
        <v>41</v>
      </c>
      <c r="E1006" t="s">
        <v>13</v>
      </c>
      <c r="F1006">
        <v>24</v>
      </c>
      <c r="G1006">
        <v>3924</v>
      </c>
      <c r="H1006">
        <v>4230</v>
      </c>
      <c r="I1006">
        <v>5904</v>
      </c>
      <c r="J1006">
        <v>6300</v>
      </c>
    </row>
    <row r="1007" spans="1:10">
      <c r="A1007" s="42">
        <v>41241</v>
      </c>
      <c r="B1007" t="s">
        <v>27</v>
      </c>
      <c r="C1007" t="s">
        <v>23</v>
      </c>
      <c r="D1007" t="s">
        <v>35</v>
      </c>
      <c r="E1007" t="s">
        <v>13</v>
      </c>
      <c r="F1007">
        <v>25</v>
      </c>
      <c r="G1007">
        <v>2952</v>
      </c>
      <c r="H1007">
        <v>3150</v>
      </c>
      <c r="I1007">
        <v>15444</v>
      </c>
      <c r="J1007">
        <v>16470</v>
      </c>
    </row>
    <row r="1008" spans="1:10">
      <c r="A1008" s="42">
        <v>41242</v>
      </c>
      <c r="B1008" t="s">
        <v>34</v>
      </c>
      <c r="C1008" t="s">
        <v>25</v>
      </c>
      <c r="D1008" t="s">
        <v>32</v>
      </c>
      <c r="E1008" t="s">
        <v>13</v>
      </c>
      <c r="F1008">
        <v>17</v>
      </c>
      <c r="G1008">
        <v>3726</v>
      </c>
      <c r="H1008">
        <v>3960</v>
      </c>
      <c r="I1008">
        <v>56736</v>
      </c>
      <c r="J1008">
        <v>60480</v>
      </c>
    </row>
    <row r="1009" spans="1:10">
      <c r="A1009" s="42">
        <v>41242</v>
      </c>
      <c r="B1009" t="s">
        <v>17</v>
      </c>
      <c r="C1009" t="s">
        <v>18</v>
      </c>
      <c r="D1009" t="s">
        <v>28</v>
      </c>
      <c r="E1009" t="s">
        <v>13</v>
      </c>
      <c r="F1009">
        <v>21</v>
      </c>
      <c r="G1009">
        <v>3978</v>
      </c>
      <c r="H1009">
        <v>4230</v>
      </c>
      <c r="I1009">
        <v>145800</v>
      </c>
      <c r="J1009">
        <v>155250</v>
      </c>
    </row>
    <row r="1010" spans="1:10">
      <c r="A1010" s="42">
        <v>41242</v>
      </c>
      <c r="B1010" t="s">
        <v>27</v>
      </c>
      <c r="C1010" t="s">
        <v>23</v>
      </c>
      <c r="D1010" t="s">
        <v>32</v>
      </c>
      <c r="E1010" t="s">
        <v>13</v>
      </c>
      <c r="F1010">
        <v>9</v>
      </c>
      <c r="G1010">
        <v>3726</v>
      </c>
      <c r="H1010">
        <v>3960</v>
      </c>
      <c r="I1010">
        <v>7092</v>
      </c>
      <c r="J1010">
        <v>7560</v>
      </c>
    </row>
    <row r="1011" spans="1:10">
      <c r="A1011" s="42">
        <v>41242</v>
      </c>
      <c r="B1011" t="s">
        <v>27</v>
      </c>
      <c r="C1011" t="s">
        <v>23</v>
      </c>
      <c r="D1011" t="s">
        <v>33</v>
      </c>
      <c r="E1011" t="s">
        <v>13</v>
      </c>
      <c r="F1011">
        <v>11</v>
      </c>
      <c r="G1011">
        <v>4482</v>
      </c>
      <c r="H1011">
        <v>4770</v>
      </c>
      <c r="I1011">
        <v>7956</v>
      </c>
      <c r="J1011">
        <v>8460</v>
      </c>
    </row>
    <row r="1012" spans="1:10">
      <c r="A1012" s="42">
        <v>41243</v>
      </c>
      <c r="B1012" t="s">
        <v>34</v>
      </c>
      <c r="C1012" t="s">
        <v>25</v>
      </c>
      <c r="D1012" t="s">
        <v>39</v>
      </c>
      <c r="E1012" t="s">
        <v>13</v>
      </c>
      <c r="F1012">
        <v>4</v>
      </c>
      <c r="G1012">
        <v>3582</v>
      </c>
      <c r="H1012">
        <v>3870</v>
      </c>
      <c r="I1012">
        <v>93150</v>
      </c>
      <c r="J1012">
        <v>99000</v>
      </c>
    </row>
    <row r="1013" spans="1:10">
      <c r="A1013" s="42">
        <v>41243</v>
      </c>
      <c r="B1013" t="s">
        <v>31</v>
      </c>
      <c r="C1013" t="s">
        <v>30</v>
      </c>
      <c r="D1013" t="s">
        <v>42</v>
      </c>
      <c r="E1013" t="s">
        <v>16</v>
      </c>
      <c r="F1013">
        <v>22</v>
      </c>
      <c r="G1013">
        <v>4482</v>
      </c>
      <c r="H1013">
        <v>4770</v>
      </c>
      <c r="I1013">
        <v>165132</v>
      </c>
      <c r="J1013">
        <v>178200</v>
      </c>
    </row>
    <row r="1014" spans="1:10">
      <c r="A1014" s="42">
        <v>41243</v>
      </c>
      <c r="B1014" t="s">
        <v>31</v>
      </c>
      <c r="C1014" t="s">
        <v>30</v>
      </c>
      <c r="D1014" t="s">
        <v>41</v>
      </c>
      <c r="E1014" t="s">
        <v>13</v>
      </c>
      <c r="F1014">
        <v>15</v>
      </c>
      <c r="G1014">
        <v>3924</v>
      </c>
      <c r="H1014">
        <v>4230</v>
      </c>
      <c r="I1014">
        <v>2952</v>
      </c>
      <c r="J1014">
        <v>3150</v>
      </c>
    </row>
    <row r="1015" spans="1:10">
      <c r="A1015" s="42">
        <v>41243</v>
      </c>
      <c r="B1015" t="s">
        <v>14</v>
      </c>
      <c r="C1015" t="s">
        <v>11</v>
      </c>
      <c r="D1015" t="s">
        <v>38</v>
      </c>
      <c r="E1015" t="s">
        <v>13</v>
      </c>
      <c r="F1015">
        <v>23</v>
      </c>
      <c r="G1015">
        <v>7506</v>
      </c>
      <c r="H1015">
        <v>8100</v>
      </c>
      <c r="I1015">
        <v>35460</v>
      </c>
      <c r="J1015">
        <v>37800</v>
      </c>
    </row>
    <row r="1016" spans="1:10">
      <c r="A1016" s="42">
        <v>41244</v>
      </c>
      <c r="B1016" t="s">
        <v>34</v>
      </c>
      <c r="C1016" t="s">
        <v>25</v>
      </c>
      <c r="D1016" t="s">
        <v>39</v>
      </c>
      <c r="E1016" t="s">
        <v>13</v>
      </c>
      <c r="F1016">
        <v>9</v>
      </c>
      <c r="G1016">
        <v>3546</v>
      </c>
      <c r="H1016">
        <v>3780</v>
      </c>
      <c r="I1016">
        <v>48438</v>
      </c>
      <c r="J1016">
        <v>51480</v>
      </c>
    </row>
    <row r="1017" spans="1:10">
      <c r="A1017" s="42">
        <v>41244</v>
      </c>
      <c r="B1017" t="s">
        <v>27</v>
      </c>
      <c r="C1017" t="s">
        <v>23</v>
      </c>
      <c r="D1017" t="s">
        <v>21</v>
      </c>
      <c r="E1017" t="s">
        <v>13</v>
      </c>
      <c r="F1017">
        <v>7</v>
      </c>
      <c r="G1017">
        <v>3042</v>
      </c>
      <c r="H1017">
        <v>3240</v>
      </c>
      <c r="I1017">
        <v>2196</v>
      </c>
      <c r="J1017">
        <v>2340</v>
      </c>
    </row>
    <row r="1018" spans="1:10">
      <c r="A1018" s="42">
        <v>41245</v>
      </c>
      <c r="B1018" t="s">
        <v>22</v>
      </c>
      <c r="C1018" t="s">
        <v>23</v>
      </c>
      <c r="D1018" t="s">
        <v>42</v>
      </c>
      <c r="E1018" t="s">
        <v>16</v>
      </c>
      <c r="F1018">
        <v>25</v>
      </c>
      <c r="G1018">
        <v>3042</v>
      </c>
      <c r="H1018">
        <v>3240</v>
      </c>
      <c r="I1018">
        <v>157626</v>
      </c>
      <c r="J1018">
        <v>170100</v>
      </c>
    </row>
    <row r="1019" spans="1:10">
      <c r="A1019" s="42">
        <v>41245</v>
      </c>
      <c r="B1019" t="s">
        <v>22</v>
      </c>
      <c r="C1019" t="s">
        <v>23</v>
      </c>
      <c r="D1019" t="s">
        <v>12</v>
      </c>
      <c r="E1019" t="s">
        <v>13</v>
      </c>
      <c r="F1019">
        <v>10</v>
      </c>
      <c r="G1019">
        <v>3978</v>
      </c>
      <c r="H1019">
        <v>4230</v>
      </c>
      <c r="I1019">
        <v>18306</v>
      </c>
      <c r="J1019">
        <v>19440</v>
      </c>
    </row>
    <row r="1020" spans="1:10">
      <c r="A1020" s="42">
        <v>41246</v>
      </c>
      <c r="B1020" t="s">
        <v>14</v>
      </c>
      <c r="C1020" t="s">
        <v>11</v>
      </c>
      <c r="D1020" t="s">
        <v>38</v>
      </c>
      <c r="E1020" t="s">
        <v>13</v>
      </c>
      <c r="F1020">
        <v>8</v>
      </c>
      <c r="G1020">
        <v>5148</v>
      </c>
      <c r="H1020">
        <v>5490</v>
      </c>
      <c r="I1020">
        <v>7092</v>
      </c>
      <c r="J1020">
        <v>7560</v>
      </c>
    </row>
    <row r="1021" spans="1:10">
      <c r="A1021" s="42">
        <v>41247</v>
      </c>
      <c r="B1021" t="s">
        <v>14</v>
      </c>
      <c r="C1021" t="s">
        <v>11</v>
      </c>
      <c r="D1021" t="s">
        <v>40</v>
      </c>
      <c r="E1021" t="s">
        <v>16</v>
      </c>
      <c r="F1021">
        <v>18</v>
      </c>
      <c r="G1021">
        <v>3042</v>
      </c>
      <c r="H1021">
        <v>3240</v>
      </c>
      <c r="I1021">
        <v>43164</v>
      </c>
      <c r="J1021">
        <v>46530</v>
      </c>
    </row>
    <row r="1022" spans="1:10">
      <c r="A1022" s="42">
        <v>41247</v>
      </c>
      <c r="B1022" t="s">
        <v>22</v>
      </c>
      <c r="C1022" t="s">
        <v>23</v>
      </c>
      <c r="D1022" t="s">
        <v>35</v>
      </c>
      <c r="E1022" t="s">
        <v>13</v>
      </c>
      <c r="F1022">
        <v>8</v>
      </c>
      <c r="G1022">
        <v>5148</v>
      </c>
      <c r="H1022">
        <v>5490</v>
      </c>
      <c r="I1022">
        <v>56628</v>
      </c>
      <c r="J1022">
        <v>60390</v>
      </c>
    </row>
    <row r="1023" spans="1:10">
      <c r="A1023" s="42">
        <v>41247</v>
      </c>
      <c r="B1023" t="s">
        <v>31</v>
      </c>
      <c r="C1023" t="s">
        <v>30</v>
      </c>
      <c r="D1023" t="s">
        <v>12</v>
      </c>
      <c r="E1023" t="s">
        <v>13</v>
      </c>
      <c r="F1023">
        <v>25</v>
      </c>
      <c r="G1023">
        <v>7506</v>
      </c>
      <c r="H1023">
        <v>8100</v>
      </c>
      <c r="I1023">
        <v>4068</v>
      </c>
      <c r="J1023">
        <v>4320</v>
      </c>
    </row>
    <row r="1024" spans="1:10">
      <c r="A1024" s="42">
        <v>41248</v>
      </c>
      <c r="B1024" t="s">
        <v>17</v>
      </c>
      <c r="C1024" t="s">
        <v>18</v>
      </c>
      <c r="D1024" t="s">
        <v>36</v>
      </c>
      <c r="E1024" t="s">
        <v>13</v>
      </c>
      <c r="F1024">
        <v>7</v>
      </c>
      <c r="G1024">
        <v>3042</v>
      </c>
      <c r="H1024">
        <v>3240</v>
      </c>
      <c r="I1024">
        <v>46332</v>
      </c>
      <c r="J1024">
        <v>49500</v>
      </c>
    </row>
    <row r="1025" spans="1:10">
      <c r="A1025" s="42">
        <v>41248</v>
      </c>
      <c r="B1025" t="s">
        <v>24</v>
      </c>
      <c r="C1025" t="s">
        <v>25</v>
      </c>
      <c r="D1025" t="s">
        <v>15</v>
      </c>
      <c r="E1025" t="s">
        <v>16</v>
      </c>
      <c r="F1025">
        <v>17</v>
      </c>
      <c r="G1025">
        <v>3978</v>
      </c>
      <c r="H1025">
        <v>4230</v>
      </c>
      <c r="I1025">
        <v>17910</v>
      </c>
      <c r="J1025">
        <v>19350</v>
      </c>
    </row>
    <row r="1026" spans="1:10">
      <c r="A1026" s="42">
        <v>41248</v>
      </c>
      <c r="B1026" t="s">
        <v>27</v>
      </c>
      <c r="C1026" t="s">
        <v>23</v>
      </c>
      <c r="D1026" t="s">
        <v>40</v>
      </c>
      <c r="E1026" t="s">
        <v>16</v>
      </c>
      <c r="F1026">
        <v>3</v>
      </c>
      <c r="G1026">
        <v>2952</v>
      </c>
      <c r="H1026">
        <v>3150</v>
      </c>
      <c r="I1026">
        <v>47088</v>
      </c>
      <c r="J1026">
        <v>50760</v>
      </c>
    </row>
    <row r="1027" spans="1:10">
      <c r="A1027" s="42">
        <v>41248</v>
      </c>
      <c r="B1027" t="s">
        <v>10</v>
      </c>
      <c r="C1027" t="s">
        <v>11</v>
      </c>
      <c r="D1027" t="s">
        <v>40</v>
      </c>
      <c r="E1027" t="s">
        <v>16</v>
      </c>
      <c r="F1027">
        <v>13</v>
      </c>
      <c r="G1027">
        <v>2034</v>
      </c>
      <c r="H1027">
        <v>2160</v>
      </c>
      <c r="I1027">
        <v>66708</v>
      </c>
      <c r="J1027">
        <v>71910</v>
      </c>
    </row>
    <row r="1028" spans="1:10">
      <c r="A1028" s="42">
        <v>41249</v>
      </c>
      <c r="B1028" t="s">
        <v>14</v>
      </c>
      <c r="C1028" t="s">
        <v>11</v>
      </c>
      <c r="D1028" t="s">
        <v>39</v>
      </c>
      <c r="E1028" t="s">
        <v>13</v>
      </c>
      <c r="F1028">
        <v>17</v>
      </c>
      <c r="G1028">
        <v>3582</v>
      </c>
      <c r="H1028">
        <v>3870</v>
      </c>
      <c r="I1028">
        <v>85698</v>
      </c>
      <c r="J1028">
        <v>91080</v>
      </c>
    </row>
    <row r="1029" spans="1:10">
      <c r="A1029" s="42">
        <v>41250</v>
      </c>
      <c r="B1029" t="s">
        <v>10</v>
      </c>
      <c r="C1029" t="s">
        <v>11</v>
      </c>
      <c r="D1029" t="s">
        <v>28</v>
      </c>
      <c r="E1029" t="s">
        <v>13</v>
      </c>
      <c r="F1029">
        <v>22</v>
      </c>
      <c r="G1029">
        <v>3978</v>
      </c>
      <c r="H1029">
        <v>4230</v>
      </c>
      <c r="I1029">
        <v>75816</v>
      </c>
      <c r="J1029">
        <v>80730</v>
      </c>
    </row>
    <row r="1030" spans="1:10">
      <c r="A1030" s="42">
        <v>41250</v>
      </c>
      <c r="B1030" t="s">
        <v>14</v>
      </c>
      <c r="C1030" t="s">
        <v>11</v>
      </c>
      <c r="D1030" t="s">
        <v>15</v>
      </c>
      <c r="E1030" t="s">
        <v>16</v>
      </c>
      <c r="F1030">
        <v>23</v>
      </c>
      <c r="G1030">
        <v>2196</v>
      </c>
      <c r="H1030">
        <v>2340</v>
      </c>
      <c r="I1030">
        <v>14328</v>
      </c>
      <c r="J1030">
        <v>15480</v>
      </c>
    </row>
    <row r="1031" spans="1:10">
      <c r="A1031" s="42">
        <v>41250</v>
      </c>
      <c r="B1031" t="s">
        <v>10</v>
      </c>
      <c r="C1031" t="s">
        <v>11</v>
      </c>
      <c r="D1031" t="s">
        <v>12</v>
      </c>
      <c r="E1031" t="s">
        <v>13</v>
      </c>
      <c r="F1031">
        <v>1</v>
      </c>
      <c r="G1031">
        <v>2034</v>
      </c>
      <c r="H1031">
        <v>2160</v>
      </c>
      <c r="I1031">
        <v>4068</v>
      </c>
      <c r="J1031">
        <v>4320</v>
      </c>
    </row>
    <row r="1032" spans="1:10">
      <c r="A1032" s="42">
        <v>41250</v>
      </c>
      <c r="B1032" t="s">
        <v>31</v>
      </c>
      <c r="C1032" t="s">
        <v>30</v>
      </c>
      <c r="D1032" t="s">
        <v>19</v>
      </c>
      <c r="E1032" t="s">
        <v>13</v>
      </c>
      <c r="F1032">
        <v>25</v>
      </c>
      <c r="G1032">
        <v>5148</v>
      </c>
      <c r="H1032">
        <v>5490</v>
      </c>
      <c r="I1032">
        <v>63648</v>
      </c>
      <c r="J1032">
        <v>67680</v>
      </c>
    </row>
    <row r="1033" spans="1:10">
      <c r="A1033" s="42">
        <v>41250</v>
      </c>
      <c r="B1033" t="s">
        <v>31</v>
      </c>
      <c r="C1033" t="s">
        <v>30</v>
      </c>
      <c r="D1033" t="s">
        <v>15</v>
      </c>
      <c r="E1033" t="s">
        <v>16</v>
      </c>
      <c r="F1033">
        <v>22</v>
      </c>
      <c r="G1033">
        <v>3384</v>
      </c>
      <c r="H1033">
        <v>3600</v>
      </c>
      <c r="I1033">
        <v>85968</v>
      </c>
      <c r="J1033">
        <v>92880</v>
      </c>
    </row>
    <row r="1034" spans="1:10">
      <c r="A1034" s="42">
        <v>41250</v>
      </c>
      <c r="B1034" t="s">
        <v>10</v>
      </c>
      <c r="C1034" t="s">
        <v>11</v>
      </c>
      <c r="D1034" t="s">
        <v>41</v>
      </c>
      <c r="E1034" t="s">
        <v>13</v>
      </c>
      <c r="F1034">
        <v>2</v>
      </c>
      <c r="G1034">
        <v>3978</v>
      </c>
      <c r="H1034">
        <v>4230</v>
      </c>
      <c r="I1034">
        <v>32472</v>
      </c>
      <c r="J1034">
        <v>34650</v>
      </c>
    </row>
    <row r="1035" spans="1:10">
      <c r="A1035" s="42">
        <v>41250</v>
      </c>
      <c r="B1035" t="s">
        <v>14</v>
      </c>
      <c r="C1035" t="s">
        <v>11</v>
      </c>
      <c r="D1035" t="s">
        <v>35</v>
      </c>
      <c r="E1035" t="s">
        <v>13</v>
      </c>
      <c r="F1035">
        <v>11</v>
      </c>
      <c r="G1035">
        <v>3582</v>
      </c>
      <c r="H1035">
        <v>3870</v>
      </c>
      <c r="I1035">
        <v>10296</v>
      </c>
      <c r="J1035">
        <v>10980</v>
      </c>
    </row>
    <row r="1036" spans="1:10">
      <c r="A1036" s="42">
        <v>41250</v>
      </c>
      <c r="B1036" t="s">
        <v>14</v>
      </c>
      <c r="C1036" t="s">
        <v>11</v>
      </c>
      <c r="D1036" t="s">
        <v>12</v>
      </c>
      <c r="E1036" t="s">
        <v>13</v>
      </c>
      <c r="F1036">
        <v>11</v>
      </c>
      <c r="G1036">
        <v>3546</v>
      </c>
      <c r="H1036">
        <v>3780</v>
      </c>
      <c r="I1036">
        <v>36612</v>
      </c>
      <c r="J1036">
        <v>38880</v>
      </c>
    </row>
    <row r="1037" spans="1:10">
      <c r="A1037" s="42">
        <v>41251</v>
      </c>
      <c r="B1037" t="s">
        <v>17</v>
      </c>
      <c r="C1037" t="s">
        <v>18</v>
      </c>
      <c r="D1037" t="s">
        <v>36</v>
      </c>
      <c r="E1037" t="s">
        <v>13</v>
      </c>
      <c r="F1037">
        <v>1</v>
      </c>
      <c r="G1037">
        <v>7506</v>
      </c>
      <c r="H1037">
        <v>8100</v>
      </c>
      <c r="I1037">
        <v>8424</v>
      </c>
      <c r="J1037">
        <v>9000</v>
      </c>
    </row>
    <row r="1038" spans="1:10">
      <c r="A1038" s="42">
        <v>41251</v>
      </c>
      <c r="B1038" t="s">
        <v>29</v>
      </c>
      <c r="C1038" t="s">
        <v>30</v>
      </c>
      <c r="D1038" t="s">
        <v>35</v>
      </c>
      <c r="E1038" t="s">
        <v>13</v>
      </c>
      <c r="F1038">
        <v>14</v>
      </c>
      <c r="G1038">
        <v>3978</v>
      </c>
      <c r="H1038">
        <v>4230</v>
      </c>
      <c r="I1038">
        <v>15444</v>
      </c>
      <c r="J1038">
        <v>16470</v>
      </c>
    </row>
    <row r="1039" spans="1:10">
      <c r="A1039" s="42">
        <v>41251</v>
      </c>
      <c r="B1039" t="s">
        <v>20</v>
      </c>
      <c r="C1039" t="s">
        <v>18</v>
      </c>
      <c r="D1039" t="s">
        <v>21</v>
      </c>
      <c r="E1039" t="s">
        <v>13</v>
      </c>
      <c r="F1039">
        <v>11</v>
      </c>
      <c r="G1039">
        <v>2034</v>
      </c>
      <c r="H1039">
        <v>2160</v>
      </c>
      <c r="I1039">
        <v>19764</v>
      </c>
      <c r="J1039">
        <v>21060</v>
      </c>
    </row>
    <row r="1040" spans="1:10">
      <c r="A1040" s="42">
        <v>41252</v>
      </c>
      <c r="B1040" t="s">
        <v>29</v>
      </c>
      <c r="C1040" t="s">
        <v>30</v>
      </c>
      <c r="D1040" t="s">
        <v>36</v>
      </c>
      <c r="E1040" t="s">
        <v>13</v>
      </c>
      <c r="F1040">
        <v>8</v>
      </c>
      <c r="G1040">
        <v>2952</v>
      </c>
      <c r="H1040">
        <v>3150</v>
      </c>
      <c r="I1040">
        <v>10530</v>
      </c>
      <c r="J1040">
        <v>11250</v>
      </c>
    </row>
    <row r="1041" spans="1:10">
      <c r="A1041" s="42">
        <v>41252</v>
      </c>
      <c r="B1041" t="s">
        <v>29</v>
      </c>
      <c r="C1041" t="s">
        <v>30</v>
      </c>
      <c r="D1041" t="s">
        <v>26</v>
      </c>
      <c r="E1041" t="s">
        <v>13</v>
      </c>
      <c r="F1041">
        <v>1</v>
      </c>
      <c r="G1041">
        <v>3546</v>
      </c>
      <c r="H1041">
        <v>3780</v>
      </c>
      <c r="I1041">
        <v>21294</v>
      </c>
      <c r="J1041">
        <v>22680</v>
      </c>
    </row>
    <row r="1042" spans="1:10">
      <c r="A1042" s="42">
        <v>41252</v>
      </c>
      <c r="B1042" t="s">
        <v>17</v>
      </c>
      <c r="C1042" t="s">
        <v>18</v>
      </c>
      <c r="D1042" t="s">
        <v>15</v>
      </c>
      <c r="E1042" t="s">
        <v>16</v>
      </c>
      <c r="F1042">
        <v>24</v>
      </c>
      <c r="G1042">
        <v>3546</v>
      </c>
      <c r="H1042">
        <v>3780</v>
      </c>
      <c r="I1042">
        <v>32238</v>
      </c>
      <c r="J1042">
        <v>34830</v>
      </c>
    </row>
    <row r="1043" spans="1:10">
      <c r="A1043" s="42">
        <v>41252</v>
      </c>
      <c r="B1043" t="s">
        <v>34</v>
      </c>
      <c r="C1043" t="s">
        <v>25</v>
      </c>
      <c r="D1043" t="s">
        <v>15</v>
      </c>
      <c r="E1043" t="s">
        <v>16</v>
      </c>
      <c r="F1043">
        <v>15</v>
      </c>
      <c r="G1043">
        <v>3978</v>
      </c>
      <c r="H1043">
        <v>4230</v>
      </c>
      <c r="I1043">
        <v>71640</v>
      </c>
      <c r="J1043">
        <v>77400</v>
      </c>
    </row>
    <row r="1044" spans="1:10">
      <c r="A1044" s="42">
        <v>41254</v>
      </c>
      <c r="B1044" t="s">
        <v>22</v>
      </c>
      <c r="C1044" t="s">
        <v>23</v>
      </c>
      <c r="D1044" t="s">
        <v>38</v>
      </c>
      <c r="E1044" t="s">
        <v>13</v>
      </c>
      <c r="F1044">
        <v>20</v>
      </c>
      <c r="G1044">
        <v>3546</v>
      </c>
      <c r="H1044">
        <v>3780</v>
      </c>
      <c r="I1044">
        <v>74466</v>
      </c>
      <c r="J1044">
        <v>79380</v>
      </c>
    </row>
    <row r="1045" spans="1:10">
      <c r="A1045" s="42">
        <v>41254</v>
      </c>
      <c r="B1045" t="s">
        <v>34</v>
      </c>
      <c r="C1045" t="s">
        <v>25</v>
      </c>
      <c r="D1045" t="s">
        <v>26</v>
      </c>
      <c r="E1045" t="s">
        <v>13</v>
      </c>
      <c r="F1045">
        <v>1</v>
      </c>
      <c r="G1045">
        <v>5148</v>
      </c>
      <c r="H1045">
        <v>5490</v>
      </c>
      <c r="I1045">
        <v>18252</v>
      </c>
      <c r="J1045">
        <v>19440</v>
      </c>
    </row>
    <row r="1046" spans="1:10">
      <c r="A1046" s="42">
        <v>41254</v>
      </c>
      <c r="B1046" t="s">
        <v>31</v>
      </c>
      <c r="C1046" t="s">
        <v>30</v>
      </c>
      <c r="D1046" t="s">
        <v>12</v>
      </c>
      <c r="E1046" t="s">
        <v>13</v>
      </c>
      <c r="F1046">
        <v>5</v>
      </c>
      <c r="G1046">
        <v>2196</v>
      </c>
      <c r="H1046">
        <v>2340</v>
      </c>
      <c r="I1046">
        <v>14238</v>
      </c>
      <c r="J1046">
        <v>15120</v>
      </c>
    </row>
    <row r="1047" spans="1:10">
      <c r="A1047" s="42">
        <v>41254</v>
      </c>
      <c r="B1047" t="s">
        <v>34</v>
      </c>
      <c r="C1047" t="s">
        <v>25</v>
      </c>
      <c r="D1047" t="s">
        <v>38</v>
      </c>
      <c r="E1047" t="s">
        <v>13</v>
      </c>
      <c r="F1047">
        <v>2</v>
      </c>
      <c r="G1047">
        <v>3924</v>
      </c>
      <c r="H1047">
        <v>4230</v>
      </c>
      <c r="I1047">
        <v>46098</v>
      </c>
      <c r="J1047">
        <v>49140</v>
      </c>
    </row>
    <row r="1048" spans="1:10">
      <c r="A1048" s="42">
        <v>41255</v>
      </c>
      <c r="B1048" t="s">
        <v>34</v>
      </c>
      <c r="C1048" t="s">
        <v>25</v>
      </c>
      <c r="D1048" t="s">
        <v>35</v>
      </c>
      <c r="E1048" t="s">
        <v>13</v>
      </c>
      <c r="F1048">
        <v>15</v>
      </c>
      <c r="G1048">
        <v>3978</v>
      </c>
      <c r="H1048">
        <v>4230</v>
      </c>
      <c r="I1048">
        <v>25740</v>
      </c>
      <c r="J1048">
        <v>27450</v>
      </c>
    </row>
    <row r="1049" spans="1:10">
      <c r="A1049" s="42">
        <v>41255</v>
      </c>
      <c r="B1049" t="s">
        <v>34</v>
      </c>
      <c r="C1049" t="s">
        <v>25</v>
      </c>
      <c r="D1049" t="s">
        <v>40</v>
      </c>
      <c r="E1049" t="s">
        <v>16</v>
      </c>
      <c r="F1049">
        <v>24</v>
      </c>
      <c r="G1049">
        <v>2106</v>
      </c>
      <c r="H1049">
        <v>2250</v>
      </c>
      <c r="I1049">
        <v>62784</v>
      </c>
      <c r="J1049">
        <v>67680</v>
      </c>
    </row>
    <row r="1050" spans="1:10">
      <c r="A1050" s="42">
        <v>41255</v>
      </c>
      <c r="B1050" t="s">
        <v>27</v>
      </c>
      <c r="C1050" t="s">
        <v>23</v>
      </c>
      <c r="D1050" t="s">
        <v>43</v>
      </c>
      <c r="E1050" t="s">
        <v>13</v>
      </c>
      <c r="F1050">
        <v>23</v>
      </c>
      <c r="G1050">
        <v>5148</v>
      </c>
      <c r="H1050">
        <v>5490</v>
      </c>
      <c r="I1050">
        <v>20304</v>
      </c>
      <c r="J1050">
        <v>21600</v>
      </c>
    </row>
    <row r="1051" spans="1:10">
      <c r="A1051" s="42">
        <v>41255</v>
      </c>
      <c r="B1051" t="s">
        <v>29</v>
      </c>
      <c r="C1051" t="s">
        <v>30</v>
      </c>
      <c r="D1051" t="s">
        <v>28</v>
      </c>
      <c r="E1051" t="s">
        <v>13</v>
      </c>
      <c r="F1051">
        <v>20</v>
      </c>
      <c r="G1051">
        <v>3546</v>
      </c>
      <c r="H1051">
        <v>3780</v>
      </c>
      <c r="I1051">
        <v>139968</v>
      </c>
      <c r="J1051">
        <v>149040</v>
      </c>
    </row>
    <row r="1052" spans="1:10">
      <c r="A1052" s="42">
        <v>41255</v>
      </c>
      <c r="B1052" t="s">
        <v>20</v>
      </c>
      <c r="C1052" t="s">
        <v>18</v>
      </c>
      <c r="D1052" t="s">
        <v>32</v>
      </c>
      <c r="E1052" t="s">
        <v>13</v>
      </c>
      <c r="F1052">
        <v>23</v>
      </c>
      <c r="G1052">
        <v>3546</v>
      </c>
      <c r="H1052">
        <v>3780</v>
      </c>
      <c r="I1052">
        <v>24822</v>
      </c>
      <c r="J1052">
        <v>26460</v>
      </c>
    </row>
    <row r="1053" spans="1:10">
      <c r="A1053" s="42">
        <v>41255</v>
      </c>
      <c r="B1053" t="s">
        <v>24</v>
      </c>
      <c r="C1053" t="s">
        <v>25</v>
      </c>
      <c r="D1053" t="s">
        <v>40</v>
      </c>
      <c r="E1053" t="s">
        <v>16</v>
      </c>
      <c r="F1053">
        <v>22</v>
      </c>
      <c r="G1053">
        <v>5148</v>
      </c>
      <c r="H1053">
        <v>5490</v>
      </c>
      <c r="I1053">
        <v>11772</v>
      </c>
      <c r="J1053">
        <v>12690</v>
      </c>
    </row>
    <row r="1054" spans="1:10">
      <c r="A1054" s="42">
        <v>41256</v>
      </c>
      <c r="B1054" t="s">
        <v>22</v>
      </c>
      <c r="C1054" t="s">
        <v>23</v>
      </c>
      <c r="D1054" t="s">
        <v>19</v>
      </c>
      <c r="E1054" t="s">
        <v>13</v>
      </c>
      <c r="F1054">
        <v>10</v>
      </c>
      <c r="G1054">
        <v>3384</v>
      </c>
      <c r="H1054">
        <v>3600</v>
      </c>
      <c r="I1054">
        <v>15912</v>
      </c>
      <c r="J1054">
        <v>16920</v>
      </c>
    </row>
    <row r="1055" spans="1:10">
      <c r="A1055" s="42">
        <v>41256</v>
      </c>
      <c r="B1055" t="s">
        <v>20</v>
      </c>
      <c r="C1055" t="s">
        <v>18</v>
      </c>
      <c r="D1055" t="s">
        <v>40</v>
      </c>
      <c r="E1055" t="s">
        <v>16</v>
      </c>
      <c r="F1055">
        <v>5</v>
      </c>
      <c r="G1055">
        <v>3042</v>
      </c>
      <c r="H1055">
        <v>3240</v>
      </c>
      <c r="I1055">
        <v>78480</v>
      </c>
      <c r="J1055">
        <v>84600</v>
      </c>
    </row>
    <row r="1056" spans="1:10">
      <c r="A1056" s="42">
        <v>41256</v>
      </c>
      <c r="B1056" t="s">
        <v>14</v>
      </c>
      <c r="C1056" t="s">
        <v>11</v>
      </c>
      <c r="D1056" t="s">
        <v>15</v>
      </c>
      <c r="E1056" t="s">
        <v>16</v>
      </c>
      <c r="F1056">
        <v>12</v>
      </c>
      <c r="G1056">
        <v>3978</v>
      </c>
      <c r="H1056">
        <v>4230</v>
      </c>
      <c r="I1056">
        <v>85968</v>
      </c>
      <c r="J1056">
        <v>92880</v>
      </c>
    </row>
    <row r="1057" spans="1:10">
      <c r="A1057" s="42">
        <v>41257</v>
      </c>
      <c r="B1057" t="s">
        <v>24</v>
      </c>
      <c r="C1057" t="s">
        <v>25</v>
      </c>
      <c r="D1057" t="s">
        <v>42</v>
      </c>
      <c r="E1057" t="s">
        <v>16</v>
      </c>
      <c r="F1057">
        <v>19</v>
      </c>
      <c r="G1057">
        <v>3978</v>
      </c>
      <c r="H1057">
        <v>4230</v>
      </c>
      <c r="I1057">
        <v>37530</v>
      </c>
      <c r="J1057">
        <v>40500</v>
      </c>
    </row>
    <row r="1058" spans="1:10">
      <c r="A1058" s="42">
        <v>41258</v>
      </c>
      <c r="B1058" t="s">
        <v>10</v>
      </c>
      <c r="C1058" t="s">
        <v>11</v>
      </c>
      <c r="D1058" t="s">
        <v>28</v>
      </c>
      <c r="E1058" t="s">
        <v>13</v>
      </c>
      <c r="F1058">
        <v>18</v>
      </c>
      <c r="G1058">
        <v>3924</v>
      </c>
      <c r="H1058">
        <v>4230</v>
      </c>
      <c r="I1058">
        <v>29160</v>
      </c>
      <c r="J1058">
        <v>31050</v>
      </c>
    </row>
    <row r="1059" spans="1:10">
      <c r="A1059" s="42">
        <v>41258</v>
      </c>
      <c r="B1059" t="s">
        <v>17</v>
      </c>
      <c r="C1059" t="s">
        <v>18</v>
      </c>
      <c r="D1059" t="s">
        <v>37</v>
      </c>
      <c r="E1059" t="s">
        <v>13</v>
      </c>
      <c r="F1059">
        <v>1</v>
      </c>
      <c r="G1059">
        <v>2952</v>
      </c>
      <c r="H1059">
        <v>3150</v>
      </c>
      <c r="I1059">
        <v>22410</v>
      </c>
      <c r="J1059">
        <v>23850</v>
      </c>
    </row>
    <row r="1060" spans="1:10">
      <c r="A1060" s="42">
        <v>41258</v>
      </c>
      <c r="B1060" t="s">
        <v>29</v>
      </c>
      <c r="C1060" t="s">
        <v>30</v>
      </c>
      <c r="D1060" t="s">
        <v>15</v>
      </c>
      <c r="E1060" t="s">
        <v>16</v>
      </c>
      <c r="F1060">
        <v>15</v>
      </c>
      <c r="G1060">
        <v>3042</v>
      </c>
      <c r="H1060">
        <v>3240</v>
      </c>
      <c r="I1060">
        <v>71640</v>
      </c>
      <c r="J1060">
        <v>77400</v>
      </c>
    </row>
    <row r="1061" spans="1:10">
      <c r="A1061" s="42">
        <v>41259</v>
      </c>
      <c r="B1061" t="s">
        <v>29</v>
      </c>
      <c r="C1061" t="s">
        <v>30</v>
      </c>
      <c r="D1061" t="s">
        <v>40</v>
      </c>
      <c r="E1061" t="s">
        <v>16</v>
      </c>
      <c r="F1061">
        <v>4</v>
      </c>
      <c r="G1061">
        <v>3978</v>
      </c>
      <c r="H1061">
        <v>4230</v>
      </c>
      <c r="I1061">
        <v>94176</v>
      </c>
      <c r="J1061">
        <v>101520</v>
      </c>
    </row>
    <row r="1062" spans="1:10">
      <c r="A1062" s="42">
        <v>41259</v>
      </c>
      <c r="B1062" t="s">
        <v>29</v>
      </c>
      <c r="C1062" t="s">
        <v>30</v>
      </c>
      <c r="D1062" t="s">
        <v>15</v>
      </c>
      <c r="E1062" t="s">
        <v>16</v>
      </c>
      <c r="F1062">
        <v>16</v>
      </c>
      <c r="G1062">
        <v>2106</v>
      </c>
      <c r="H1062">
        <v>2250</v>
      </c>
      <c r="I1062">
        <v>28656</v>
      </c>
      <c r="J1062">
        <v>30960</v>
      </c>
    </row>
    <row r="1063" spans="1:10">
      <c r="A1063" s="42">
        <v>41259</v>
      </c>
      <c r="B1063" t="s">
        <v>24</v>
      </c>
      <c r="C1063" t="s">
        <v>25</v>
      </c>
      <c r="D1063" t="s">
        <v>12</v>
      </c>
      <c r="E1063" t="s">
        <v>13</v>
      </c>
      <c r="F1063">
        <v>10</v>
      </c>
      <c r="G1063">
        <v>2034</v>
      </c>
      <c r="H1063">
        <v>2160</v>
      </c>
      <c r="I1063">
        <v>30510</v>
      </c>
      <c r="J1063">
        <v>32400</v>
      </c>
    </row>
    <row r="1064" spans="1:10">
      <c r="A1064" s="42">
        <v>41259</v>
      </c>
      <c r="B1064" t="s">
        <v>10</v>
      </c>
      <c r="C1064" t="s">
        <v>11</v>
      </c>
      <c r="D1064" t="s">
        <v>26</v>
      </c>
      <c r="E1064" t="s">
        <v>13</v>
      </c>
      <c r="F1064">
        <v>21</v>
      </c>
      <c r="G1064">
        <v>4482</v>
      </c>
      <c r="H1064">
        <v>4770</v>
      </c>
      <c r="I1064">
        <v>76050</v>
      </c>
      <c r="J1064">
        <v>81000</v>
      </c>
    </row>
    <row r="1065" spans="1:10">
      <c r="A1065" s="42">
        <v>41259</v>
      </c>
      <c r="B1065" t="s">
        <v>29</v>
      </c>
      <c r="C1065" t="s">
        <v>30</v>
      </c>
      <c r="D1065" t="s">
        <v>19</v>
      </c>
      <c r="E1065" t="s">
        <v>13</v>
      </c>
      <c r="F1065">
        <v>7</v>
      </c>
      <c r="G1065">
        <v>3726</v>
      </c>
      <c r="H1065">
        <v>3960</v>
      </c>
      <c r="I1065">
        <v>79560</v>
      </c>
      <c r="J1065">
        <v>84600</v>
      </c>
    </row>
    <row r="1066" spans="1:10">
      <c r="A1066" s="42">
        <v>41259</v>
      </c>
      <c r="B1066" t="s">
        <v>24</v>
      </c>
      <c r="C1066" t="s">
        <v>25</v>
      </c>
      <c r="D1066" t="s">
        <v>35</v>
      </c>
      <c r="E1066" t="s">
        <v>13</v>
      </c>
      <c r="F1066">
        <v>22</v>
      </c>
      <c r="G1066">
        <v>2952</v>
      </c>
      <c r="H1066">
        <v>3150</v>
      </c>
      <c r="I1066">
        <v>77220</v>
      </c>
      <c r="J1066">
        <v>82350</v>
      </c>
    </row>
    <row r="1067" spans="1:10">
      <c r="A1067" s="42">
        <v>41260</v>
      </c>
      <c r="B1067" t="s">
        <v>34</v>
      </c>
      <c r="C1067" t="s">
        <v>25</v>
      </c>
      <c r="D1067" t="s">
        <v>12</v>
      </c>
      <c r="E1067" t="s">
        <v>13</v>
      </c>
      <c r="F1067">
        <v>15</v>
      </c>
      <c r="G1067">
        <v>3384</v>
      </c>
      <c r="H1067">
        <v>3600</v>
      </c>
      <c r="I1067">
        <v>8136</v>
      </c>
      <c r="J1067">
        <v>8640</v>
      </c>
    </row>
    <row r="1068" spans="1:10">
      <c r="A1068" s="42">
        <v>41260</v>
      </c>
      <c r="B1068" t="s">
        <v>31</v>
      </c>
      <c r="C1068" t="s">
        <v>30</v>
      </c>
      <c r="D1068" t="s">
        <v>36</v>
      </c>
      <c r="E1068" t="s">
        <v>13</v>
      </c>
      <c r="F1068">
        <v>7</v>
      </c>
      <c r="G1068">
        <v>3546</v>
      </c>
      <c r="H1068">
        <v>3780</v>
      </c>
      <c r="I1068">
        <v>52650</v>
      </c>
      <c r="J1068">
        <v>56250</v>
      </c>
    </row>
    <row r="1069" spans="1:10">
      <c r="A1069" s="42">
        <v>41260</v>
      </c>
      <c r="B1069" t="s">
        <v>31</v>
      </c>
      <c r="C1069" t="s">
        <v>30</v>
      </c>
      <c r="D1069" t="s">
        <v>35</v>
      </c>
      <c r="E1069" t="s">
        <v>13</v>
      </c>
      <c r="F1069">
        <v>17</v>
      </c>
      <c r="G1069">
        <v>5148</v>
      </c>
      <c r="H1069">
        <v>5490</v>
      </c>
      <c r="I1069">
        <v>61776</v>
      </c>
      <c r="J1069">
        <v>65880</v>
      </c>
    </row>
    <row r="1070" spans="1:10">
      <c r="A1070" s="42">
        <v>41261</v>
      </c>
      <c r="B1070" t="s">
        <v>14</v>
      </c>
      <c r="C1070" t="s">
        <v>11</v>
      </c>
      <c r="D1070" t="s">
        <v>32</v>
      </c>
      <c r="E1070" t="s">
        <v>13</v>
      </c>
      <c r="F1070">
        <v>20</v>
      </c>
      <c r="G1070">
        <v>2034</v>
      </c>
      <c r="H1070">
        <v>2160</v>
      </c>
      <c r="I1070">
        <v>28368</v>
      </c>
      <c r="J1070">
        <v>30240</v>
      </c>
    </row>
    <row r="1071" spans="1:10">
      <c r="A1071" s="42">
        <v>41261</v>
      </c>
      <c r="B1071" t="s">
        <v>31</v>
      </c>
      <c r="C1071" t="s">
        <v>30</v>
      </c>
      <c r="D1071" t="s">
        <v>15</v>
      </c>
      <c r="E1071" t="s">
        <v>16</v>
      </c>
      <c r="F1071">
        <v>5</v>
      </c>
      <c r="G1071">
        <v>2196</v>
      </c>
      <c r="H1071">
        <v>2340</v>
      </c>
      <c r="I1071">
        <v>21492</v>
      </c>
      <c r="J1071">
        <v>23220</v>
      </c>
    </row>
    <row r="1072" spans="1:10">
      <c r="A1072" s="42">
        <v>41261</v>
      </c>
      <c r="B1072" t="s">
        <v>10</v>
      </c>
      <c r="C1072" t="s">
        <v>11</v>
      </c>
      <c r="D1072" t="s">
        <v>35</v>
      </c>
      <c r="E1072" t="s">
        <v>13</v>
      </c>
      <c r="F1072">
        <v>14</v>
      </c>
      <c r="G1072">
        <v>3546</v>
      </c>
      <c r="H1072">
        <v>3780</v>
      </c>
      <c r="I1072">
        <v>92664</v>
      </c>
      <c r="J1072">
        <v>98820</v>
      </c>
    </row>
    <row r="1073" spans="1:10">
      <c r="A1073" s="42">
        <v>41262</v>
      </c>
      <c r="B1073" t="s">
        <v>27</v>
      </c>
      <c r="C1073" t="s">
        <v>23</v>
      </c>
      <c r="D1073" t="s">
        <v>36</v>
      </c>
      <c r="E1073" t="s">
        <v>13</v>
      </c>
      <c r="F1073">
        <v>6</v>
      </c>
      <c r="G1073">
        <v>3546</v>
      </c>
      <c r="H1073">
        <v>3780</v>
      </c>
      <c r="I1073">
        <v>25272</v>
      </c>
      <c r="J1073">
        <v>27000</v>
      </c>
    </row>
    <row r="1074" spans="1:10">
      <c r="A1074" s="42">
        <v>41263</v>
      </c>
      <c r="B1074" t="s">
        <v>22</v>
      </c>
      <c r="C1074" t="s">
        <v>23</v>
      </c>
      <c r="D1074" t="s">
        <v>38</v>
      </c>
      <c r="E1074" t="s">
        <v>13</v>
      </c>
      <c r="F1074">
        <v>22</v>
      </c>
      <c r="G1074">
        <v>7506</v>
      </c>
      <c r="H1074">
        <v>8100</v>
      </c>
      <c r="I1074">
        <v>46098</v>
      </c>
      <c r="J1074">
        <v>49140</v>
      </c>
    </row>
    <row r="1075" spans="1:10">
      <c r="A1075" s="42">
        <v>41263</v>
      </c>
      <c r="B1075" t="s">
        <v>31</v>
      </c>
      <c r="C1075" t="s">
        <v>30</v>
      </c>
      <c r="D1075" t="s">
        <v>33</v>
      </c>
      <c r="E1075" t="s">
        <v>13</v>
      </c>
      <c r="F1075">
        <v>6</v>
      </c>
      <c r="G1075">
        <v>3924</v>
      </c>
      <c r="H1075">
        <v>4230</v>
      </c>
      <c r="I1075">
        <v>55692</v>
      </c>
      <c r="J1075">
        <v>59220</v>
      </c>
    </row>
    <row r="1076" spans="1:10">
      <c r="A1076" s="42">
        <v>41263</v>
      </c>
      <c r="B1076" t="s">
        <v>29</v>
      </c>
      <c r="C1076" t="s">
        <v>30</v>
      </c>
      <c r="D1076" t="s">
        <v>19</v>
      </c>
      <c r="E1076" t="s">
        <v>13</v>
      </c>
      <c r="F1076">
        <v>6</v>
      </c>
      <c r="G1076">
        <v>4482</v>
      </c>
      <c r="H1076">
        <v>4770</v>
      </c>
      <c r="I1076">
        <v>87516</v>
      </c>
      <c r="J1076">
        <v>93060</v>
      </c>
    </row>
    <row r="1077" spans="1:10">
      <c r="A1077" s="42">
        <v>41263</v>
      </c>
      <c r="B1077" t="s">
        <v>24</v>
      </c>
      <c r="C1077" t="s">
        <v>25</v>
      </c>
      <c r="D1077" t="s">
        <v>41</v>
      </c>
      <c r="E1077" t="s">
        <v>13</v>
      </c>
      <c r="F1077">
        <v>2</v>
      </c>
      <c r="G1077">
        <v>3546</v>
      </c>
      <c r="H1077">
        <v>3780</v>
      </c>
      <c r="I1077">
        <v>41328</v>
      </c>
      <c r="J1077">
        <v>44100</v>
      </c>
    </row>
    <row r="1078" spans="1:10">
      <c r="A1078" s="42">
        <v>41264</v>
      </c>
      <c r="B1078" t="s">
        <v>24</v>
      </c>
      <c r="C1078" t="s">
        <v>25</v>
      </c>
      <c r="D1078" t="s">
        <v>35</v>
      </c>
      <c r="E1078" t="s">
        <v>13</v>
      </c>
      <c r="F1078">
        <v>24</v>
      </c>
      <c r="G1078">
        <v>3726</v>
      </c>
      <c r="H1078">
        <v>3960</v>
      </c>
      <c r="I1078">
        <v>46332</v>
      </c>
      <c r="J1078">
        <v>49410</v>
      </c>
    </row>
    <row r="1079" spans="1:10">
      <c r="A1079" s="42">
        <v>41264</v>
      </c>
      <c r="B1079" t="s">
        <v>22</v>
      </c>
      <c r="C1079" t="s">
        <v>23</v>
      </c>
      <c r="D1079" t="s">
        <v>37</v>
      </c>
      <c r="E1079" t="s">
        <v>13</v>
      </c>
      <c r="F1079">
        <v>11</v>
      </c>
      <c r="G1079">
        <v>2106</v>
      </c>
      <c r="H1079">
        <v>2250</v>
      </c>
      <c r="I1079">
        <v>76194</v>
      </c>
      <c r="J1079">
        <v>81090</v>
      </c>
    </row>
    <row r="1080" spans="1:10">
      <c r="A1080" s="42">
        <v>41265</v>
      </c>
      <c r="B1080" t="s">
        <v>34</v>
      </c>
      <c r="C1080" t="s">
        <v>25</v>
      </c>
      <c r="D1080" t="s">
        <v>39</v>
      </c>
      <c r="E1080" t="s">
        <v>13</v>
      </c>
      <c r="F1080">
        <v>10</v>
      </c>
      <c r="G1080">
        <v>3546</v>
      </c>
      <c r="H1080">
        <v>3780</v>
      </c>
      <c r="I1080">
        <v>40986</v>
      </c>
      <c r="J1080">
        <v>43560</v>
      </c>
    </row>
    <row r="1081" spans="1:10">
      <c r="A1081" s="42">
        <v>41265</v>
      </c>
      <c r="B1081" t="s">
        <v>22</v>
      </c>
      <c r="C1081" t="s">
        <v>23</v>
      </c>
      <c r="D1081" t="s">
        <v>15</v>
      </c>
      <c r="E1081" t="s">
        <v>16</v>
      </c>
      <c r="F1081">
        <v>7</v>
      </c>
      <c r="G1081">
        <v>3384</v>
      </c>
      <c r="H1081">
        <v>3600</v>
      </c>
      <c r="I1081">
        <v>75222</v>
      </c>
      <c r="J1081">
        <v>81270</v>
      </c>
    </row>
    <row r="1082" spans="1:10">
      <c r="A1082" s="42">
        <v>41265</v>
      </c>
      <c r="B1082" t="s">
        <v>31</v>
      </c>
      <c r="C1082" t="s">
        <v>30</v>
      </c>
      <c r="D1082" t="s">
        <v>28</v>
      </c>
      <c r="E1082" t="s">
        <v>13</v>
      </c>
      <c r="F1082">
        <v>22</v>
      </c>
      <c r="G1082">
        <v>2106</v>
      </c>
      <c r="H1082">
        <v>2250</v>
      </c>
      <c r="I1082">
        <v>69984</v>
      </c>
      <c r="J1082">
        <v>74520</v>
      </c>
    </row>
    <row r="1083" spans="1:10">
      <c r="A1083" s="42">
        <v>41265</v>
      </c>
      <c r="B1083" t="s">
        <v>29</v>
      </c>
      <c r="C1083" t="s">
        <v>30</v>
      </c>
      <c r="D1083" t="s">
        <v>12</v>
      </c>
      <c r="E1083" t="s">
        <v>13</v>
      </c>
      <c r="F1083">
        <v>7</v>
      </c>
      <c r="G1083">
        <v>3924</v>
      </c>
      <c r="H1083">
        <v>4230</v>
      </c>
      <c r="I1083">
        <v>8136</v>
      </c>
      <c r="J1083">
        <v>8640</v>
      </c>
    </row>
    <row r="1084" spans="1:10">
      <c r="A1084" s="42">
        <v>41266</v>
      </c>
      <c r="B1084" t="s">
        <v>31</v>
      </c>
      <c r="C1084" t="s">
        <v>30</v>
      </c>
      <c r="D1084" t="s">
        <v>37</v>
      </c>
      <c r="E1084" t="s">
        <v>13</v>
      </c>
      <c r="F1084">
        <v>18</v>
      </c>
      <c r="G1084">
        <v>3582</v>
      </c>
      <c r="H1084">
        <v>3870</v>
      </c>
      <c r="I1084">
        <v>112050</v>
      </c>
      <c r="J1084">
        <v>119250</v>
      </c>
    </row>
    <row r="1085" spans="1:10">
      <c r="A1085" s="42">
        <v>41266</v>
      </c>
      <c r="B1085" t="s">
        <v>24</v>
      </c>
      <c r="C1085" t="s">
        <v>25</v>
      </c>
      <c r="D1085" t="s">
        <v>26</v>
      </c>
      <c r="E1085" t="s">
        <v>13</v>
      </c>
      <c r="F1085">
        <v>12</v>
      </c>
      <c r="G1085">
        <v>3582</v>
      </c>
      <c r="H1085">
        <v>3870</v>
      </c>
      <c r="I1085">
        <v>60840</v>
      </c>
      <c r="J1085">
        <v>64800</v>
      </c>
    </row>
    <row r="1086" spans="1:10">
      <c r="A1086" s="42">
        <v>41266</v>
      </c>
      <c r="B1086" t="s">
        <v>22</v>
      </c>
      <c r="C1086" t="s">
        <v>23</v>
      </c>
      <c r="D1086" t="s">
        <v>33</v>
      </c>
      <c r="E1086" t="s">
        <v>13</v>
      </c>
      <c r="F1086">
        <v>19</v>
      </c>
      <c r="G1086">
        <v>3726</v>
      </c>
      <c r="H1086">
        <v>3960</v>
      </c>
      <c r="I1086">
        <v>63648</v>
      </c>
      <c r="J1086">
        <v>67680</v>
      </c>
    </row>
    <row r="1087" spans="1:10">
      <c r="A1087" s="42">
        <v>41266</v>
      </c>
      <c r="B1087" t="s">
        <v>20</v>
      </c>
      <c r="C1087" t="s">
        <v>18</v>
      </c>
      <c r="D1087" t="s">
        <v>21</v>
      </c>
      <c r="E1087" t="s">
        <v>13</v>
      </c>
      <c r="F1087">
        <v>23</v>
      </c>
      <c r="G1087">
        <v>3582</v>
      </c>
      <c r="H1087">
        <v>3870</v>
      </c>
      <c r="I1087">
        <v>48312</v>
      </c>
      <c r="J1087">
        <v>51480</v>
      </c>
    </row>
    <row r="1088" spans="1:10">
      <c r="A1088" s="42">
        <v>41267</v>
      </c>
      <c r="B1088" t="s">
        <v>14</v>
      </c>
      <c r="C1088" t="s">
        <v>11</v>
      </c>
      <c r="D1088" t="s">
        <v>40</v>
      </c>
      <c r="E1088" t="s">
        <v>16</v>
      </c>
      <c r="F1088">
        <v>3</v>
      </c>
      <c r="G1088">
        <v>2952</v>
      </c>
      <c r="H1088">
        <v>3150</v>
      </c>
      <c r="I1088">
        <v>94176</v>
      </c>
      <c r="J1088">
        <v>101520</v>
      </c>
    </row>
    <row r="1089" spans="1:10">
      <c r="A1089" s="42">
        <v>41267</v>
      </c>
      <c r="B1089" t="s">
        <v>14</v>
      </c>
      <c r="C1089" t="s">
        <v>11</v>
      </c>
      <c r="D1089" t="s">
        <v>12</v>
      </c>
      <c r="E1089" t="s">
        <v>13</v>
      </c>
      <c r="F1089">
        <v>24</v>
      </c>
      <c r="G1089">
        <v>3978</v>
      </c>
      <c r="H1089">
        <v>4230</v>
      </c>
      <c r="I1089">
        <v>2034</v>
      </c>
      <c r="J1089">
        <v>2160</v>
      </c>
    </row>
    <row r="1090" spans="1:10">
      <c r="A1090" s="42">
        <v>41267</v>
      </c>
      <c r="B1090" t="s">
        <v>34</v>
      </c>
      <c r="C1090" t="s">
        <v>25</v>
      </c>
      <c r="D1090" t="s">
        <v>36</v>
      </c>
      <c r="E1090" t="s">
        <v>13</v>
      </c>
      <c r="F1090">
        <v>25</v>
      </c>
      <c r="G1090">
        <v>2034</v>
      </c>
      <c r="H1090">
        <v>2160</v>
      </c>
      <c r="I1090">
        <v>44226</v>
      </c>
      <c r="J1090">
        <v>47250</v>
      </c>
    </row>
    <row r="1091" spans="1:10">
      <c r="A1091" s="42">
        <v>41268</v>
      </c>
      <c r="B1091" t="s">
        <v>17</v>
      </c>
      <c r="C1091" t="s">
        <v>18</v>
      </c>
      <c r="D1091" t="s">
        <v>19</v>
      </c>
      <c r="E1091" t="s">
        <v>13</v>
      </c>
      <c r="F1091">
        <v>5</v>
      </c>
      <c r="G1091">
        <v>3924</v>
      </c>
      <c r="H1091">
        <v>4230</v>
      </c>
      <c r="I1091">
        <v>63648</v>
      </c>
      <c r="J1091">
        <v>67680</v>
      </c>
    </row>
    <row r="1092" spans="1:10">
      <c r="A1092" s="42">
        <v>41268</v>
      </c>
      <c r="B1092" t="s">
        <v>20</v>
      </c>
      <c r="C1092" t="s">
        <v>18</v>
      </c>
      <c r="D1092" t="s">
        <v>12</v>
      </c>
      <c r="E1092" t="s">
        <v>13</v>
      </c>
      <c r="F1092">
        <v>2</v>
      </c>
      <c r="G1092">
        <v>5832</v>
      </c>
      <c r="H1092">
        <v>6210</v>
      </c>
      <c r="I1092">
        <v>18306</v>
      </c>
      <c r="J1092">
        <v>19440</v>
      </c>
    </row>
    <row r="1093" spans="1:10">
      <c r="A1093" s="42">
        <v>41269</v>
      </c>
      <c r="B1093" t="s">
        <v>14</v>
      </c>
      <c r="C1093" t="s">
        <v>11</v>
      </c>
      <c r="D1093" t="s">
        <v>40</v>
      </c>
      <c r="E1093" t="s">
        <v>16</v>
      </c>
      <c r="F1093">
        <v>14</v>
      </c>
      <c r="G1093">
        <v>3546</v>
      </c>
      <c r="H1093">
        <v>3780</v>
      </c>
      <c r="I1093">
        <v>62784</v>
      </c>
      <c r="J1093">
        <v>67680</v>
      </c>
    </row>
    <row r="1094" spans="1:10">
      <c r="A1094" s="42">
        <v>41269</v>
      </c>
      <c r="B1094" t="s">
        <v>29</v>
      </c>
      <c r="C1094" t="s">
        <v>30</v>
      </c>
      <c r="D1094" t="s">
        <v>38</v>
      </c>
      <c r="E1094" t="s">
        <v>13</v>
      </c>
      <c r="F1094">
        <v>6</v>
      </c>
      <c r="G1094">
        <v>2034</v>
      </c>
      <c r="H1094">
        <v>2160</v>
      </c>
      <c r="I1094">
        <v>10638</v>
      </c>
      <c r="J1094">
        <v>11340</v>
      </c>
    </row>
    <row r="1095" spans="1:10">
      <c r="A1095" s="42">
        <v>41270</v>
      </c>
      <c r="B1095" t="s">
        <v>29</v>
      </c>
      <c r="C1095" t="s">
        <v>30</v>
      </c>
      <c r="D1095" t="s">
        <v>38</v>
      </c>
      <c r="E1095" t="s">
        <v>13</v>
      </c>
      <c r="F1095">
        <v>13</v>
      </c>
      <c r="G1095">
        <v>2034</v>
      </c>
      <c r="H1095">
        <v>2160</v>
      </c>
      <c r="I1095">
        <v>21276</v>
      </c>
      <c r="J1095">
        <v>22680</v>
      </c>
    </row>
    <row r="1096" spans="1:10">
      <c r="A1096" s="42">
        <v>41270</v>
      </c>
      <c r="B1096" t="s">
        <v>24</v>
      </c>
      <c r="C1096" t="s">
        <v>25</v>
      </c>
      <c r="D1096" t="s">
        <v>40</v>
      </c>
      <c r="E1096" t="s">
        <v>16</v>
      </c>
      <c r="F1096">
        <v>4</v>
      </c>
      <c r="G1096">
        <v>3042</v>
      </c>
      <c r="H1096">
        <v>3240</v>
      </c>
      <c r="I1096">
        <v>15696</v>
      </c>
      <c r="J1096">
        <v>16920</v>
      </c>
    </row>
    <row r="1097" spans="1:10">
      <c r="A1097" s="42">
        <v>41270</v>
      </c>
      <c r="B1097" t="s">
        <v>24</v>
      </c>
      <c r="C1097" t="s">
        <v>25</v>
      </c>
      <c r="D1097" t="s">
        <v>41</v>
      </c>
      <c r="E1097" t="s">
        <v>13</v>
      </c>
      <c r="F1097">
        <v>21</v>
      </c>
      <c r="G1097">
        <v>3042</v>
      </c>
      <c r="H1097">
        <v>3240</v>
      </c>
      <c r="I1097">
        <v>20664</v>
      </c>
      <c r="J1097">
        <v>22050</v>
      </c>
    </row>
    <row r="1098" spans="1:10">
      <c r="A1098" s="42">
        <v>41271</v>
      </c>
      <c r="B1098" t="s">
        <v>34</v>
      </c>
      <c r="C1098" t="s">
        <v>25</v>
      </c>
      <c r="D1098" t="s">
        <v>21</v>
      </c>
      <c r="E1098" t="s">
        <v>13</v>
      </c>
      <c r="F1098">
        <v>16</v>
      </c>
      <c r="G1098">
        <v>3726</v>
      </c>
      <c r="H1098">
        <v>3960</v>
      </c>
      <c r="I1098">
        <v>39528</v>
      </c>
      <c r="J1098">
        <v>42120</v>
      </c>
    </row>
    <row r="1099" spans="1:10">
      <c r="A1099" s="42">
        <v>41271</v>
      </c>
      <c r="B1099" t="s">
        <v>22</v>
      </c>
      <c r="C1099" t="s">
        <v>23</v>
      </c>
      <c r="D1099" t="s">
        <v>33</v>
      </c>
      <c r="E1099" t="s">
        <v>13</v>
      </c>
      <c r="F1099">
        <v>10</v>
      </c>
      <c r="G1099">
        <v>2196</v>
      </c>
      <c r="H1099">
        <v>2340</v>
      </c>
      <c r="I1099">
        <v>27846</v>
      </c>
      <c r="J1099">
        <v>29610</v>
      </c>
    </row>
    <row r="1100" spans="1:10">
      <c r="A1100" s="42">
        <v>41272</v>
      </c>
      <c r="B1100" t="s">
        <v>27</v>
      </c>
      <c r="C1100" t="s">
        <v>23</v>
      </c>
      <c r="D1100" t="s">
        <v>42</v>
      </c>
      <c r="E1100" t="s">
        <v>16</v>
      </c>
      <c r="F1100">
        <v>3</v>
      </c>
      <c r="G1100">
        <v>4482</v>
      </c>
      <c r="H1100">
        <v>4770</v>
      </c>
      <c r="I1100">
        <v>82566</v>
      </c>
      <c r="J1100">
        <v>89100</v>
      </c>
    </row>
    <row r="1101" spans="1:10">
      <c r="A1101" s="42">
        <v>41272</v>
      </c>
      <c r="B1101" t="s">
        <v>24</v>
      </c>
      <c r="C1101" t="s">
        <v>25</v>
      </c>
      <c r="D1101" t="s">
        <v>15</v>
      </c>
      <c r="E1101" t="s">
        <v>16</v>
      </c>
      <c r="F1101">
        <v>1</v>
      </c>
      <c r="G1101">
        <v>5148</v>
      </c>
      <c r="H1101">
        <v>5490</v>
      </c>
      <c r="I1101">
        <v>17910</v>
      </c>
      <c r="J1101">
        <v>19350</v>
      </c>
    </row>
    <row r="1102" spans="1:10">
      <c r="A1102" s="42">
        <v>41273</v>
      </c>
      <c r="B1102" t="s">
        <v>20</v>
      </c>
      <c r="C1102" t="s">
        <v>18</v>
      </c>
      <c r="D1102" t="s">
        <v>41</v>
      </c>
      <c r="E1102" t="s">
        <v>13</v>
      </c>
      <c r="F1102">
        <v>13</v>
      </c>
      <c r="G1102">
        <v>3978</v>
      </c>
      <c r="H1102">
        <v>4230</v>
      </c>
      <c r="I1102">
        <v>2952</v>
      </c>
      <c r="J1102">
        <v>3150</v>
      </c>
    </row>
    <row r="1103" spans="1:10">
      <c r="A1103" s="42">
        <v>41273</v>
      </c>
      <c r="B1103" t="s">
        <v>31</v>
      </c>
      <c r="C1103" t="s">
        <v>30</v>
      </c>
      <c r="D1103" t="s">
        <v>26</v>
      </c>
      <c r="E1103" t="s">
        <v>13</v>
      </c>
      <c r="F1103">
        <v>15</v>
      </c>
      <c r="G1103">
        <v>2106</v>
      </c>
      <c r="H1103">
        <v>2250</v>
      </c>
      <c r="I1103">
        <v>73008</v>
      </c>
      <c r="J1103">
        <v>77760</v>
      </c>
    </row>
    <row r="1104" spans="1:10">
      <c r="A1104" s="42">
        <v>41273</v>
      </c>
      <c r="B1104" t="s">
        <v>34</v>
      </c>
      <c r="C1104" t="s">
        <v>25</v>
      </c>
      <c r="D1104" t="s">
        <v>43</v>
      </c>
      <c r="E1104" t="s">
        <v>13</v>
      </c>
      <c r="F1104">
        <v>5</v>
      </c>
      <c r="G1104">
        <v>3978</v>
      </c>
      <c r="H1104">
        <v>4230</v>
      </c>
      <c r="I1104">
        <v>77832</v>
      </c>
      <c r="J1104">
        <v>82800</v>
      </c>
    </row>
    <row r="1105" spans="1:10">
      <c r="A1105" s="42">
        <v>41274</v>
      </c>
      <c r="B1105" t="s">
        <v>10</v>
      </c>
      <c r="C1105" t="s">
        <v>11</v>
      </c>
      <c r="D1105" t="s">
        <v>12</v>
      </c>
      <c r="E1105" t="s">
        <v>13</v>
      </c>
      <c r="F1105">
        <v>25</v>
      </c>
      <c r="G1105">
        <v>2034</v>
      </c>
      <c r="H1105">
        <v>2160</v>
      </c>
      <c r="I1105">
        <v>2034</v>
      </c>
      <c r="J1105">
        <v>2160</v>
      </c>
    </row>
    <row r="1106" spans="1:10">
      <c r="A1106" s="42">
        <v>41274</v>
      </c>
      <c r="B1106" t="s">
        <v>24</v>
      </c>
      <c r="C1106" t="s">
        <v>25</v>
      </c>
      <c r="D1106" t="s">
        <v>42</v>
      </c>
      <c r="E1106" t="s">
        <v>16</v>
      </c>
      <c r="F1106">
        <v>8</v>
      </c>
      <c r="G1106">
        <v>2034</v>
      </c>
      <c r="H1106">
        <v>2160</v>
      </c>
      <c r="I1106">
        <v>105084</v>
      </c>
      <c r="J1106">
        <v>113400</v>
      </c>
    </row>
    <row r="1107" spans="1:10">
      <c r="A1107" s="42">
        <v>41274</v>
      </c>
      <c r="B1107" t="s">
        <v>17</v>
      </c>
      <c r="C1107" t="s">
        <v>18</v>
      </c>
      <c r="D1107" t="s">
        <v>36</v>
      </c>
      <c r="E1107" t="s">
        <v>13</v>
      </c>
      <c r="F1107">
        <v>21</v>
      </c>
      <c r="G1107">
        <v>3582</v>
      </c>
      <c r="H1107">
        <v>3870</v>
      </c>
      <c r="I1107">
        <v>35802</v>
      </c>
      <c r="J1107">
        <v>38250</v>
      </c>
    </row>
    <row r="1108" spans="1:10">
      <c r="A1108" s="42">
        <v>41274</v>
      </c>
      <c r="B1108" t="s">
        <v>31</v>
      </c>
      <c r="C1108" t="s">
        <v>30</v>
      </c>
      <c r="D1108" t="s">
        <v>32</v>
      </c>
      <c r="E1108" t="s">
        <v>13</v>
      </c>
      <c r="F1108">
        <v>16</v>
      </c>
      <c r="G1108">
        <v>3978</v>
      </c>
      <c r="H1108">
        <v>4230</v>
      </c>
      <c r="I1108">
        <v>42552</v>
      </c>
      <c r="J1108">
        <v>45360</v>
      </c>
    </row>
    <row r="1109" spans="1:10">
      <c r="A1109" s="42">
        <v>41275</v>
      </c>
      <c r="B1109" t="s">
        <v>14</v>
      </c>
      <c r="C1109" t="s">
        <v>11</v>
      </c>
      <c r="D1109" t="s">
        <v>36</v>
      </c>
      <c r="E1109" t="s">
        <v>13</v>
      </c>
      <c r="F1109">
        <v>23</v>
      </c>
      <c r="G1109">
        <v>2196</v>
      </c>
      <c r="H1109">
        <v>2340</v>
      </c>
      <c r="I1109">
        <v>23166</v>
      </c>
      <c r="J1109">
        <v>24750</v>
      </c>
    </row>
    <row r="1110" spans="1:10">
      <c r="A1110" s="42">
        <v>41275</v>
      </c>
      <c r="B1110" t="s">
        <v>27</v>
      </c>
      <c r="C1110" t="s">
        <v>23</v>
      </c>
      <c r="D1110" t="s">
        <v>43</v>
      </c>
      <c r="E1110" t="s">
        <v>13</v>
      </c>
      <c r="F1110">
        <v>22</v>
      </c>
      <c r="G1110">
        <v>3978</v>
      </c>
      <c r="H1110">
        <v>4230</v>
      </c>
      <c r="I1110">
        <v>37224</v>
      </c>
      <c r="J1110">
        <v>39600</v>
      </c>
    </row>
    <row r="1111" spans="1:10">
      <c r="A1111" s="42">
        <v>41275</v>
      </c>
      <c r="B1111" t="s">
        <v>31</v>
      </c>
      <c r="C1111" t="s">
        <v>30</v>
      </c>
      <c r="D1111" t="s">
        <v>36</v>
      </c>
      <c r="E1111" t="s">
        <v>13</v>
      </c>
      <c r="F1111">
        <v>13</v>
      </c>
      <c r="G1111">
        <v>3978</v>
      </c>
      <c r="H1111">
        <v>4230</v>
      </c>
      <c r="I1111">
        <v>23166</v>
      </c>
      <c r="J1111">
        <v>24750</v>
      </c>
    </row>
    <row r="1112" spans="1:10">
      <c r="A1112" s="42">
        <v>41275</v>
      </c>
      <c r="B1112" t="s">
        <v>24</v>
      </c>
      <c r="C1112" t="s">
        <v>25</v>
      </c>
      <c r="D1112" t="s">
        <v>41</v>
      </c>
      <c r="E1112" t="s">
        <v>13</v>
      </c>
      <c r="F1112">
        <v>27</v>
      </c>
      <c r="G1112">
        <v>3042</v>
      </c>
      <c r="H1112">
        <v>3240</v>
      </c>
      <c r="I1112">
        <v>14760</v>
      </c>
      <c r="J1112">
        <v>15750</v>
      </c>
    </row>
    <row r="1113" spans="1:10">
      <c r="A1113" s="42">
        <v>41276</v>
      </c>
      <c r="B1113" t="s">
        <v>27</v>
      </c>
      <c r="C1113" t="s">
        <v>23</v>
      </c>
      <c r="D1113" t="s">
        <v>32</v>
      </c>
      <c r="E1113" t="s">
        <v>13</v>
      </c>
      <c r="F1113">
        <v>27</v>
      </c>
      <c r="G1113">
        <v>3978</v>
      </c>
      <c r="H1113">
        <v>4230</v>
      </c>
      <c r="I1113">
        <v>21276</v>
      </c>
      <c r="J1113">
        <v>22680</v>
      </c>
    </row>
    <row r="1114" spans="1:10">
      <c r="A1114" s="42">
        <v>41276</v>
      </c>
      <c r="B1114" t="s">
        <v>20</v>
      </c>
      <c r="C1114" t="s">
        <v>18</v>
      </c>
      <c r="D1114" t="s">
        <v>26</v>
      </c>
      <c r="E1114" t="s">
        <v>13</v>
      </c>
      <c r="F1114">
        <v>27</v>
      </c>
      <c r="G1114">
        <v>3978</v>
      </c>
      <c r="H1114">
        <v>4230</v>
      </c>
      <c r="I1114">
        <v>30420</v>
      </c>
      <c r="J1114">
        <v>32400</v>
      </c>
    </row>
    <row r="1115" spans="1:10">
      <c r="A1115" s="42">
        <v>41277</v>
      </c>
      <c r="B1115" t="s">
        <v>10</v>
      </c>
      <c r="C1115" t="s">
        <v>11</v>
      </c>
      <c r="D1115" t="s">
        <v>12</v>
      </c>
      <c r="E1115" t="s">
        <v>13</v>
      </c>
      <c r="F1115">
        <v>27</v>
      </c>
      <c r="G1115">
        <v>5832</v>
      </c>
      <c r="H1115">
        <v>6210</v>
      </c>
      <c r="I1115">
        <v>30510</v>
      </c>
      <c r="J1115">
        <v>32400</v>
      </c>
    </row>
    <row r="1116" spans="1:10">
      <c r="A1116" s="42">
        <v>41277</v>
      </c>
      <c r="B1116" t="s">
        <v>22</v>
      </c>
      <c r="C1116" t="s">
        <v>23</v>
      </c>
      <c r="D1116" t="s">
        <v>28</v>
      </c>
      <c r="E1116" t="s">
        <v>13</v>
      </c>
      <c r="F1116">
        <v>27</v>
      </c>
      <c r="G1116">
        <v>2196</v>
      </c>
      <c r="H1116">
        <v>2340</v>
      </c>
      <c r="I1116">
        <v>122472</v>
      </c>
      <c r="J1116">
        <v>130410</v>
      </c>
    </row>
    <row r="1117" spans="1:10">
      <c r="A1117" s="42">
        <v>41277</v>
      </c>
      <c r="B1117" t="s">
        <v>31</v>
      </c>
      <c r="C1117" t="s">
        <v>30</v>
      </c>
      <c r="D1117" t="s">
        <v>43</v>
      </c>
      <c r="E1117" t="s">
        <v>13</v>
      </c>
      <c r="F1117">
        <v>27</v>
      </c>
      <c r="G1117">
        <v>3546</v>
      </c>
      <c r="H1117">
        <v>3780</v>
      </c>
      <c r="I1117">
        <v>10152</v>
      </c>
      <c r="J1117">
        <v>10800</v>
      </c>
    </row>
    <row r="1118" spans="1:10">
      <c r="A1118" s="42">
        <v>41278</v>
      </c>
      <c r="B1118" t="s">
        <v>31</v>
      </c>
      <c r="C1118" t="s">
        <v>30</v>
      </c>
      <c r="D1118" t="s">
        <v>35</v>
      </c>
      <c r="E1118" t="s">
        <v>13</v>
      </c>
      <c r="F1118">
        <v>12</v>
      </c>
      <c r="G1118">
        <v>3582</v>
      </c>
      <c r="H1118">
        <v>3870</v>
      </c>
      <c r="I1118">
        <v>51480</v>
      </c>
      <c r="J1118">
        <v>54900</v>
      </c>
    </row>
    <row r="1119" spans="1:10">
      <c r="A1119" s="42">
        <v>41278</v>
      </c>
      <c r="B1119" t="s">
        <v>24</v>
      </c>
      <c r="C1119" t="s">
        <v>25</v>
      </c>
      <c r="D1119" t="s">
        <v>21</v>
      </c>
      <c r="E1119" t="s">
        <v>13</v>
      </c>
      <c r="F1119">
        <v>18</v>
      </c>
      <c r="G1119">
        <v>3978</v>
      </c>
      <c r="H1119">
        <v>4230</v>
      </c>
      <c r="I1119">
        <v>4392</v>
      </c>
      <c r="J1119">
        <v>4680</v>
      </c>
    </row>
    <row r="1120" spans="1:10">
      <c r="A1120" s="42">
        <v>41279</v>
      </c>
      <c r="B1120" t="s">
        <v>17</v>
      </c>
      <c r="C1120" t="s">
        <v>18</v>
      </c>
      <c r="D1120" t="s">
        <v>40</v>
      </c>
      <c r="E1120" t="s">
        <v>16</v>
      </c>
      <c r="F1120">
        <v>8</v>
      </c>
      <c r="G1120">
        <v>3978</v>
      </c>
      <c r="H1120">
        <v>4230</v>
      </c>
      <c r="I1120">
        <v>39240</v>
      </c>
      <c r="J1120">
        <v>42300</v>
      </c>
    </row>
    <row r="1121" spans="1:10">
      <c r="A1121" s="42">
        <v>41280</v>
      </c>
      <c r="B1121" t="s">
        <v>22</v>
      </c>
      <c r="C1121" t="s">
        <v>23</v>
      </c>
      <c r="D1121" t="s">
        <v>35</v>
      </c>
      <c r="E1121" t="s">
        <v>13</v>
      </c>
      <c r="F1121">
        <v>21</v>
      </c>
      <c r="G1121">
        <v>2034</v>
      </c>
      <c r="H1121">
        <v>2160</v>
      </c>
      <c r="I1121">
        <v>92664</v>
      </c>
      <c r="J1121">
        <v>98820</v>
      </c>
    </row>
    <row r="1122" spans="1:10">
      <c r="A1122" s="42">
        <v>41280</v>
      </c>
      <c r="B1122" t="s">
        <v>20</v>
      </c>
      <c r="C1122" t="s">
        <v>18</v>
      </c>
      <c r="D1122" t="s">
        <v>41</v>
      </c>
      <c r="E1122" t="s">
        <v>13</v>
      </c>
      <c r="F1122">
        <v>25</v>
      </c>
      <c r="G1122">
        <v>3042</v>
      </c>
      <c r="H1122">
        <v>3240</v>
      </c>
      <c r="I1122">
        <v>23616</v>
      </c>
      <c r="J1122">
        <v>25200</v>
      </c>
    </row>
    <row r="1123" spans="1:10">
      <c r="A1123" s="42">
        <v>41281</v>
      </c>
      <c r="B1123" t="s">
        <v>29</v>
      </c>
      <c r="C1123" t="s">
        <v>30</v>
      </c>
      <c r="D1123" t="s">
        <v>12</v>
      </c>
      <c r="E1123" t="s">
        <v>13</v>
      </c>
      <c r="F1123">
        <v>12</v>
      </c>
      <c r="G1123">
        <v>5148</v>
      </c>
      <c r="H1123">
        <v>5490</v>
      </c>
      <c r="I1123">
        <v>4068</v>
      </c>
      <c r="J1123">
        <v>4320</v>
      </c>
    </row>
    <row r="1124" spans="1:10">
      <c r="A1124" s="42">
        <v>41281</v>
      </c>
      <c r="B1124" t="s">
        <v>17</v>
      </c>
      <c r="C1124" t="s">
        <v>18</v>
      </c>
      <c r="D1124" t="s">
        <v>41</v>
      </c>
      <c r="E1124" t="s">
        <v>13</v>
      </c>
      <c r="F1124">
        <v>9</v>
      </c>
      <c r="G1124">
        <v>2106</v>
      </c>
      <c r="H1124">
        <v>2250</v>
      </c>
      <c r="I1124">
        <v>20664</v>
      </c>
      <c r="J1124">
        <v>22050</v>
      </c>
    </row>
    <row r="1125" spans="1:10">
      <c r="A1125" s="42">
        <v>41281</v>
      </c>
      <c r="B1125" t="s">
        <v>10</v>
      </c>
      <c r="C1125" t="s">
        <v>11</v>
      </c>
      <c r="D1125" t="s">
        <v>32</v>
      </c>
      <c r="E1125" t="s">
        <v>13</v>
      </c>
      <c r="F1125">
        <v>23</v>
      </c>
      <c r="G1125">
        <v>4482</v>
      </c>
      <c r="H1125">
        <v>4770</v>
      </c>
      <c r="I1125">
        <v>46098</v>
      </c>
      <c r="J1125">
        <v>49140</v>
      </c>
    </row>
    <row r="1126" spans="1:10">
      <c r="A1126" s="42">
        <v>41282</v>
      </c>
      <c r="B1126" t="s">
        <v>27</v>
      </c>
      <c r="C1126" t="s">
        <v>23</v>
      </c>
      <c r="D1126" t="s">
        <v>43</v>
      </c>
      <c r="E1126" t="s">
        <v>13</v>
      </c>
      <c r="F1126">
        <v>23</v>
      </c>
      <c r="G1126">
        <v>3546</v>
      </c>
      <c r="H1126">
        <v>3780</v>
      </c>
      <c r="I1126">
        <v>84600</v>
      </c>
      <c r="J1126">
        <v>90000</v>
      </c>
    </row>
    <row r="1127" spans="1:10">
      <c r="A1127" s="42">
        <v>41282</v>
      </c>
      <c r="B1127" t="s">
        <v>29</v>
      </c>
      <c r="C1127" t="s">
        <v>30</v>
      </c>
      <c r="D1127" t="s">
        <v>36</v>
      </c>
      <c r="E1127" t="s">
        <v>13</v>
      </c>
      <c r="F1127">
        <v>20</v>
      </c>
      <c r="G1127">
        <v>4482</v>
      </c>
      <c r="H1127">
        <v>4770</v>
      </c>
      <c r="I1127">
        <v>33696</v>
      </c>
      <c r="J1127">
        <v>36000</v>
      </c>
    </row>
    <row r="1128" spans="1:10">
      <c r="A1128" s="42">
        <v>41283</v>
      </c>
      <c r="B1128" t="s">
        <v>34</v>
      </c>
      <c r="C1128" t="s">
        <v>25</v>
      </c>
      <c r="D1128" t="s">
        <v>40</v>
      </c>
      <c r="E1128" t="s">
        <v>16</v>
      </c>
      <c r="F1128">
        <v>25</v>
      </c>
      <c r="G1128">
        <v>4482</v>
      </c>
      <c r="H1128">
        <v>4770</v>
      </c>
      <c r="I1128">
        <v>39240</v>
      </c>
      <c r="J1128">
        <v>42300</v>
      </c>
    </row>
    <row r="1129" spans="1:10">
      <c r="A1129" s="42">
        <v>41283</v>
      </c>
      <c r="B1129" t="s">
        <v>10</v>
      </c>
      <c r="C1129" t="s">
        <v>11</v>
      </c>
      <c r="D1129" t="s">
        <v>42</v>
      </c>
      <c r="E1129" t="s">
        <v>16</v>
      </c>
      <c r="F1129">
        <v>4</v>
      </c>
      <c r="G1129">
        <v>2034</v>
      </c>
      <c r="H1129">
        <v>2160</v>
      </c>
      <c r="I1129">
        <v>112590</v>
      </c>
      <c r="J1129">
        <v>121500</v>
      </c>
    </row>
    <row r="1130" spans="1:10">
      <c r="A1130" s="42">
        <v>41283</v>
      </c>
      <c r="B1130" t="s">
        <v>24</v>
      </c>
      <c r="C1130" t="s">
        <v>25</v>
      </c>
      <c r="D1130" t="s">
        <v>32</v>
      </c>
      <c r="E1130" t="s">
        <v>13</v>
      </c>
      <c r="F1130">
        <v>24</v>
      </c>
      <c r="G1130">
        <v>3978</v>
      </c>
      <c r="H1130">
        <v>4230</v>
      </c>
      <c r="I1130">
        <v>3546</v>
      </c>
      <c r="J1130">
        <v>3780</v>
      </c>
    </row>
    <row r="1131" spans="1:10">
      <c r="A1131" s="42">
        <v>41283</v>
      </c>
      <c r="B1131" t="s">
        <v>17</v>
      </c>
      <c r="C1131" t="s">
        <v>18</v>
      </c>
      <c r="D1131" t="s">
        <v>41</v>
      </c>
      <c r="E1131" t="s">
        <v>13</v>
      </c>
      <c r="F1131">
        <v>24</v>
      </c>
      <c r="G1131">
        <v>5832</v>
      </c>
      <c r="H1131">
        <v>6210</v>
      </c>
      <c r="I1131">
        <v>70848</v>
      </c>
      <c r="J1131">
        <v>75600</v>
      </c>
    </row>
    <row r="1132" spans="1:10">
      <c r="A1132" s="42">
        <v>41284</v>
      </c>
      <c r="B1132" t="s">
        <v>24</v>
      </c>
      <c r="C1132" t="s">
        <v>25</v>
      </c>
      <c r="D1132" t="s">
        <v>32</v>
      </c>
      <c r="E1132" t="s">
        <v>13</v>
      </c>
      <c r="F1132">
        <v>16</v>
      </c>
      <c r="G1132">
        <v>3978</v>
      </c>
      <c r="H1132">
        <v>4230</v>
      </c>
      <c r="I1132">
        <v>31914</v>
      </c>
      <c r="J1132">
        <v>34020</v>
      </c>
    </row>
    <row r="1133" spans="1:10">
      <c r="A1133" s="42">
        <v>41284</v>
      </c>
      <c r="B1133" t="s">
        <v>20</v>
      </c>
      <c r="C1133" t="s">
        <v>18</v>
      </c>
      <c r="D1133" t="s">
        <v>38</v>
      </c>
      <c r="E1133" t="s">
        <v>13</v>
      </c>
      <c r="F1133">
        <v>6</v>
      </c>
      <c r="G1133">
        <v>3978</v>
      </c>
      <c r="H1133">
        <v>4230</v>
      </c>
      <c r="I1133">
        <v>7092</v>
      </c>
      <c r="J1133">
        <v>7560</v>
      </c>
    </row>
    <row r="1134" spans="1:10">
      <c r="A1134" s="42">
        <v>41284</v>
      </c>
      <c r="B1134" t="s">
        <v>31</v>
      </c>
      <c r="C1134" t="s">
        <v>30</v>
      </c>
      <c r="D1134" t="s">
        <v>21</v>
      </c>
      <c r="E1134" t="s">
        <v>13</v>
      </c>
      <c r="F1134">
        <v>4</v>
      </c>
      <c r="G1134">
        <v>5148</v>
      </c>
      <c r="H1134">
        <v>5490</v>
      </c>
      <c r="I1134">
        <v>39528</v>
      </c>
      <c r="J1134">
        <v>42120</v>
      </c>
    </row>
    <row r="1135" spans="1:10">
      <c r="A1135" s="42">
        <v>41284</v>
      </c>
      <c r="B1135" t="s">
        <v>10</v>
      </c>
      <c r="C1135" t="s">
        <v>11</v>
      </c>
      <c r="D1135" t="s">
        <v>32</v>
      </c>
      <c r="E1135" t="s">
        <v>13</v>
      </c>
      <c r="F1135">
        <v>24</v>
      </c>
      <c r="G1135">
        <v>5832</v>
      </c>
      <c r="H1135">
        <v>6210</v>
      </c>
      <c r="I1135">
        <v>74466</v>
      </c>
      <c r="J1135">
        <v>79380</v>
      </c>
    </row>
    <row r="1136" spans="1:10">
      <c r="A1136" s="42">
        <v>41284</v>
      </c>
      <c r="B1136" t="s">
        <v>20</v>
      </c>
      <c r="C1136" t="s">
        <v>18</v>
      </c>
      <c r="D1136" t="s">
        <v>35</v>
      </c>
      <c r="E1136" t="s">
        <v>13</v>
      </c>
      <c r="F1136">
        <v>21</v>
      </c>
      <c r="G1136">
        <v>2034</v>
      </c>
      <c r="H1136">
        <v>2160</v>
      </c>
      <c r="I1136">
        <v>46332</v>
      </c>
      <c r="J1136">
        <v>49410</v>
      </c>
    </row>
    <row r="1137" spans="1:10">
      <c r="A1137" s="42">
        <v>41284</v>
      </c>
      <c r="B1137" t="s">
        <v>34</v>
      </c>
      <c r="C1137" t="s">
        <v>25</v>
      </c>
      <c r="D1137" t="s">
        <v>33</v>
      </c>
      <c r="E1137" t="s">
        <v>13</v>
      </c>
      <c r="F1137">
        <v>13</v>
      </c>
      <c r="G1137">
        <v>5832</v>
      </c>
      <c r="H1137">
        <v>6210</v>
      </c>
      <c r="I1137">
        <v>63648</v>
      </c>
      <c r="J1137">
        <v>67680</v>
      </c>
    </row>
    <row r="1138" spans="1:10">
      <c r="A1138" s="42">
        <v>41285</v>
      </c>
      <c r="B1138" t="s">
        <v>24</v>
      </c>
      <c r="C1138" t="s">
        <v>25</v>
      </c>
      <c r="D1138" t="s">
        <v>32</v>
      </c>
      <c r="E1138" t="s">
        <v>13</v>
      </c>
      <c r="F1138">
        <v>2</v>
      </c>
      <c r="G1138">
        <v>3546</v>
      </c>
      <c r="H1138">
        <v>3780</v>
      </c>
      <c r="I1138">
        <v>46098</v>
      </c>
      <c r="J1138">
        <v>49140</v>
      </c>
    </row>
    <row r="1139" spans="1:10">
      <c r="A1139" s="42">
        <v>41286</v>
      </c>
      <c r="B1139" t="s">
        <v>10</v>
      </c>
      <c r="C1139" t="s">
        <v>11</v>
      </c>
      <c r="D1139" t="s">
        <v>33</v>
      </c>
      <c r="E1139" t="s">
        <v>13</v>
      </c>
      <c r="F1139">
        <v>20</v>
      </c>
      <c r="G1139">
        <v>3726</v>
      </c>
      <c r="H1139">
        <v>3960</v>
      </c>
      <c r="I1139">
        <v>79560</v>
      </c>
      <c r="J1139">
        <v>84600</v>
      </c>
    </row>
    <row r="1140" spans="1:10">
      <c r="A1140" s="42">
        <v>41287</v>
      </c>
      <c r="B1140" t="s">
        <v>29</v>
      </c>
      <c r="C1140" t="s">
        <v>30</v>
      </c>
      <c r="D1140" t="s">
        <v>35</v>
      </c>
      <c r="E1140" t="s">
        <v>13</v>
      </c>
      <c r="F1140">
        <v>21</v>
      </c>
      <c r="G1140">
        <v>3978</v>
      </c>
      <c r="H1140">
        <v>4230</v>
      </c>
      <c r="I1140">
        <v>123552</v>
      </c>
      <c r="J1140">
        <v>131760</v>
      </c>
    </row>
    <row r="1141" spans="1:10">
      <c r="A1141" s="42">
        <v>41287</v>
      </c>
      <c r="B1141" t="s">
        <v>10</v>
      </c>
      <c r="C1141" t="s">
        <v>11</v>
      </c>
      <c r="D1141" t="s">
        <v>43</v>
      </c>
      <c r="E1141" t="s">
        <v>13</v>
      </c>
      <c r="F1141">
        <v>12</v>
      </c>
      <c r="G1141">
        <v>3042</v>
      </c>
      <c r="H1141">
        <v>3240</v>
      </c>
      <c r="I1141">
        <v>50760</v>
      </c>
      <c r="J1141">
        <v>54000</v>
      </c>
    </row>
    <row r="1142" spans="1:10">
      <c r="A1142" s="42">
        <v>41287</v>
      </c>
      <c r="B1142" t="s">
        <v>24</v>
      </c>
      <c r="C1142" t="s">
        <v>25</v>
      </c>
      <c r="D1142" t="s">
        <v>38</v>
      </c>
      <c r="E1142" t="s">
        <v>13</v>
      </c>
      <c r="F1142">
        <v>23</v>
      </c>
      <c r="G1142">
        <v>3546</v>
      </c>
      <c r="H1142">
        <v>3780</v>
      </c>
      <c r="I1142">
        <v>67374</v>
      </c>
      <c r="J1142">
        <v>71820</v>
      </c>
    </row>
    <row r="1143" spans="1:10">
      <c r="A1143" s="42">
        <v>41288</v>
      </c>
      <c r="B1143" t="s">
        <v>22</v>
      </c>
      <c r="C1143" t="s">
        <v>23</v>
      </c>
      <c r="D1143" t="s">
        <v>41</v>
      </c>
      <c r="E1143" t="s">
        <v>13</v>
      </c>
      <c r="F1143">
        <v>23</v>
      </c>
      <c r="G1143">
        <v>4482</v>
      </c>
      <c r="H1143">
        <v>4770</v>
      </c>
      <c r="I1143">
        <v>5904</v>
      </c>
      <c r="J1143">
        <v>6300</v>
      </c>
    </row>
    <row r="1144" spans="1:10">
      <c r="A1144" s="42">
        <v>41290</v>
      </c>
      <c r="B1144" t="s">
        <v>20</v>
      </c>
      <c r="C1144" t="s">
        <v>18</v>
      </c>
      <c r="D1144" t="s">
        <v>39</v>
      </c>
      <c r="E1144" t="s">
        <v>13</v>
      </c>
      <c r="F1144">
        <v>24</v>
      </c>
      <c r="G1144">
        <v>3924</v>
      </c>
      <c r="H1144">
        <v>4230</v>
      </c>
      <c r="I1144">
        <v>22356</v>
      </c>
      <c r="J1144">
        <v>23760</v>
      </c>
    </row>
    <row r="1145" spans="1:10">
      <c r="A1145" s="42">
        <v>41290</v>
      </c>
      <c r="B1145" t="s">
        <v>34</v>
      </c>
      <c r="C1145" t="s">
        <v>25</v>
      </c>
      <c r="D1145" t="s">
        <v>42</v>
      </c>
      <c r="E1145" t="s">
        <v>16</v>
      </c>
      <c r="F1145">
        <v>25</v>
      </c>
      <c r="G1145">
        <v>2952</v>
      </c>
      <c r="H1145">
        <v>3150</v>
      </c>
      <c r="I1145">
        <v>172638</v>
      </c>
      <c r="J1145">
        <v>186300</v>
      </c>
    </row>
    <row r="1146" spans="1:10">
      <c r="A1146" s="42">
        <v>41290</v>
      </c>
      <c r="B1146" t="s">
        <v>31</v>
      </c>
      <c r="C1146" t="s">
        <v>30</v>
      </c>
      <c r="D1146" t="s">
        <v>28</v>
      </c>
      <c r="E1146" t="s">
        <v>13</v>
      </c>
      <c r="F1146">
        <v>17</v>
      </c>
      <c r="G1146">
        <v>3726</v>
      </c>
      <c r="H1146">
        <v>3960</v>
      </c>
      <c r="I1146">
        <v>29160</v>
      </c>
      <c r="J1146">
        <v>31050</v>
      </c>
    </row>
    <row r="1147" spans="1:10">
      <c r="A1147" s="42">
        <v>41290</v>
      </c>
      <c r="B1147" t="s">
        <v>14</v>
      </c>
      <c r="C1147" t="s">
        <v>11</v>
      </c>
      <c r="D1147" t="s">
        <v>21</v>
      </c>
      <c r="E1147" t="s">
        <v>13</v>
      </c>
      <c r="F1147">
        <v>21</v>
      </c>
      <c r="G1147">
        <v>3978</v>
      </c>
      <c r="H1147">
        <v>4230</v>
      </c>
      <c r="I1147">
        <v>52704</v>
      </c>
      <c r="J1147">
        <v>56160</v>
      </c>
    </row>
    <row r="1148" spans="1:10">
      <c r="A1148" s="42">
        <v>41290</v>
      </c>
      <c r="B1148" t="s">
        <v>29</v>
      </c>
      <c r="C1148" t="s">
        <v>30</v>
      </c>
      <c r="D1148" t="s">
        <v>15</v>
      </c>
      <c r="E1148" t="s">
        <v>16</v>
      </c>
      <c r="F1148">
        <v>9</v>
      </c>
      <c r="G1148">
        <v>3726</v>
      </c>
      <c r="H1148">
        <v>3960</v>
      </c>
      <c r="I1148">
        <v>25074</v>
      </c>
      <c r="J1148">
        <v>27090</v>
      </c>
    </row>
    <row r="1149" spans="1:10">
      <c r="A1149" s="42">
        <v>41291</v>
      </c>
      <c r="B1149" t="s">
        <v>27</v>
      </c>
      <c r="C1149" t="s">
        <v>23</v>
      </c>
      <c r="D1149" t="s">
        <v>42</v>
      </c>
      <c r="E1149" t="s">
        <v>16</v>
      </c>
      <c r="F1149">
        <v>11</v>
      </c>
      <c r="G1149">
        <v>4482</v>
      </c>
      <c r="H1149">
        <v>4770</v>
      </c>
      <c r="I1149">
        <v>135108</v>
      </c>
      <c r="J1149">
        <v>145800</v>
      </c>
    </row>
    <row r="1150" spans="1:10">
      <c r="A1150" s="42">
        <v>41291</v>
      </c>
      <c r="B1150" t="s">
        <v>34</v>
      </c>
      <c r="C1150" t="s">
        <v>25</v>
      </c>
      <c r="D1150" t="s">
        <v>15</v>
      </c>
      <c r="E1150" t="s">
        <v>16</v>
      </c>
      <c r="F1150">
        <v>4</v>
      </c>
      <c r="G1150">
        <v>3582</v>
      </c>
      <c r="H1150">
        <v>3870</v>
      </c>
      <c r="I1150">
        <v>28656</v>
      </c>
      <c r="J1150">
        <v>30960</v>
      </c>
    </row>
    <row r="1151" spans="1:10">
      <c r="A1151" s="42">
        <v>41291</v>
      </c>
      <c r="B1151" t="s">
        <v>22</v>
      </c>
      <c r="C1151" t="s">
        <v>23</v>
      </c>
      <c r="D1151" t="s">
        <v>41</v>
      </c>
      <c r="E1151" t="s">
        <v>13</v>
      </c>
      <c r="F1151">
        <v>22</v>
      </c>
      <c r="G1151">
        <v>4482</v>
      </c>
      <c r="H1151">
        <v>4770</v>
      </c>
      <c r="I1151">
        <v>59040</v>
      </c>
      <c r="J1151">
        <v>63000</v>
      </c>
    </row>
    <row r="1152" spans="1:10">
      <c r="A1152" s="42">
        <v>41292</v>
      </c>
      <c r="B1152" t="s">
        <v>31</v>
      </c>
      <c r="C1152" t="s">
        <v>30</v>
      </c>
      <c r="D1152" t="s">
        <v>12</v>
      </c>
      <c r="E1152" t="s">
        <v>13</v>
      </c>
      <c r="F1152">
        <v>15</v>
      </c>
      <c r="G1152">
        <v>3924</v>
      </c>
      <c r="H1152">
        <v>4230</v>
      </c>
      <c r="I1152">
        <v>26442</v>
      </c>
      <c r="J1152">
        <v>28080</v>
      </c>
    </row>
    <row r="1153" spans="1:10">
      <c r="A1153" s="42">
        <v>41292</v>
      </c>
      <c r="B1153" t="s">
        <v>22</v>
      </c>
      <c r="C1153" t="s">
        <v>23</v>
      </c>
      <c r="D1153" t="s">
        <v>15</v>
      </c>
      <c r="E1153" t="s">
        <v>16</v>
      </c>
      <c r="F1153">
        <v>23</v>
      </c>
      <c r="G1153">
        <v>7506</v>
      </c>
      <c r="H1153">
        <v>8100</v>
      </c>
      <c r="I1153">
        <v>82386</v>
      </c>
      <c r="J1153">
        <v>89010</v>
      </c>
    </row>
    <row r="1154" spans="1:10">
      <c r="A1154" s="42">
        <v>41293</v>
      </c>
      <c r="B1154" t="s">
        <v>31</v>
      </c>
      <c r="C1154" t="s">
        <v>30</v>
      </c>
      <c r="D1154" t="s">
        <v>40</v>
      </c>
      <c r="E1154" t="s">
        <v>16</v>
      </c>
      <c r="F1154">
        <v>9</v>
      </c>
      <c r="G1154">
        <v>3546</v>
      </c>
      <c r="H1154">
        <v>3780</v>
      </c>
      <c r="I1154">
        <v>19620</v>
      </c>
      <c r="J1154">
        <v>21150</v>
      </c>
    </row>
    <row r="1155" spans="1:10">
      <c r="A1155" s="42">
        <v>41293</v>
      </c>
      <c r="B1155" t="s">
        <v>22</v>
      </c>
      <c r="C1155" t="s">
        <v>23</v>
      </c>
      <c r="D1155" t="s">
        <v>37</v>
      </c>
      <c r="E1155" t="s">
        <v>13</v>
      </c>
      <c r="F1155">
        <v>7</v>
      </c>
      <c r="G1155">
        <v>3042</v>
      </c>
      <c r="H1155">
        <v>3240</v>
      </c>
      <c r="I1155">
        <v>13446</v>
      </c>
      <c r="J1155">
        <v>14310</v>
      </c>
    </row>
    <row r="1156" spans="1:10">
      <c r="A1156" s="42">
        <v>41293</v>
      </c>
      <c r="B1156" t="s">
        <v>20</v>
      </c>
      <c r="C1156" t="s">
        <v>18</v>
      </c>
      <c r="D1156" t="s">
        <v>35</v>
      </c>
      <c r="E1156" t="s">
        <v>13</v>
      </c>
      <c r="F1156">
        <v>25</v>
      </c>
      <c r="G1156">
        <v>3042</v>
      </c>
      <c r="H1156">
        <v>3240</v>
      </c>
      <c r="I1156">
        <v>102960</v>
      </c>
      <c r="J1156">
        <v>109800</v>
      </c>
    </row>
    <row r="1157" spans="1:10">
      <c r="A1157" s="42">
        <v>41294</v>
      </c>
      <c r="B1157" t="s">
        <v>34</v>
      </c>
      <c r="C1157" t="s">
        <v>25</v>
      </c>
      <c r="D1157" t="s">
        <v>42</v>
      </c>
      <c r="E1157" t="s">
        <v>16</v>
      </c>
      <c r="F1157">
        <v>10</v>
      </c>
      <c r="G1157">
        <v>3978</v>
      </c>
      <c r="H1157">
        <v>4230</v>
      </c>
      <c r="I1157">
        <v>135108</v>
      </c>
      <c r="J1157">
        <v>145800</v>
      </c>
    </row>
    <row r="1158" spans="1:10">
      <c r="A1158" s="42">
        <v>41294</v>
      </c>
      <c r="B1158" t="s">
        <v>22</v>
      </c>
      <c r="C1158" t="s">
        <v>23</v>
      </c>
      <c r="D1158" t="s">
        <v>35</v>
      </c>
      <c r="E1158" t="s">
        <v>13</v>
      </c>
      <c r="F1158">
        <v>8</v>
      </c>
      <c r="G1158">
        <v>5148</v>
      </c>
      <c r="H1158">
        <v>5490</v>
      </c>
      <c r="I1158">
        <v>113256</v>
      </c>
      <c r="J1158">
        <v>120780</v>
      </c>
    </row>
    <row r="1159" spans="1:10">
      <c r="A1159" s="42">
        <v>41295</v>
      </c>
      <c r="B1159" t="s">
        <v>20</v>
      </c>
      <c r="C1159" t="s">
        <v>18</v>
      </c>
      <c r="D1159" t="s">
        <v>42</v>
      </c>
      <c r="E1159" t="s">
        <v>16</v>
      </c>
      <c r="F1159">
        <v>18</v>
      </c>
      <c r="G1159">
        <v>3042</v>
      </c>
      <c r="H1159">
        <v>3240</v>
      </c>
      <c r="I1159">
        <v>90072</v>
      </c>
      <c r="J1159">
        <v>97200</v>
      </c>
    </row>
    <row r="1160" spans="1:10">
      <c r="A1160" s="42">
        <v>41295</v>
      </c>
      <c r="B1160" t="s">
        <v>17</v>
      </c>
      <c r="C1160" t="s">
        <v>18</v>
      </c>
      <c r="D1160" t="s">
        <v>39</v>
      </c>
      <c r="E1160" t="s">
        <v>13</v>
      </c>
      <c r="F1160">
        <v>8</v>
      </c>
      <c r="G1160">
        <v>5148</v>
      </c>
      <c r="H1160">
        <v>5490</v>
      </c>
      <c r="I1160">
        <v>52164</v>
      </c>
      <c r="J1160">
        <v>55440</v>
      </c>
    </row>
    <row r="1161" spans="1:10">
      <c r="A1161" s="42">
        <v>41295</v>
      </c>
      <c r="B1161" t="s">
        <v>34</v>
      </c>
      <c r="C1161" t="s">
        <v>25</v>
      </c>
      <c r="D1161" t="s">
        <v>35</v>
      </c>
      <c r="E1161" t="s">
        <v>13</v>
      </c>
      <c r="F1161">
        <v>25</v>
      </c>
      <c r="G1161">
        <v>7506</v>
      </c>
      <c r="H1161">
        <v>8100</v>
      </c>
      <c r="I1161">
        <v>113256</v>
      </c>
      <c r="J1161">
        <v>120780</v>
      </c>
    </row>
    <row r="1162" spans="1:10">
      <c r="A1162" s="42">
        <v>41295</v>
      </c>
      <c r="B1162" t="s">
        <v>20</v>
      </c>
      <c r="C1162" t="s">
        <v>18</v>
      </c>
      <c r="D1162" t="s">
        <v>15</v>
      </c>
      <c r="E1162" t="s">
        <v>16</v>
      </c>
      <c r="F1162">
        <v>7</v>
      </c>
      <c r="G1162">
        <v>3042</v>
      </c>
      <c r="H1162">
        <v>3240</v>
      </c>
      <c r="I1162">
        <v>17910</v>
      </c>
      <c r="J1162">
        <v>19350</v>
      </c>
    </row>
    <row r="1163" spans="1:10">
      <c r="A1163" s="42">
        <v>41295</v>
      </c>
      <c r="B1163" t="s">
        <v>34</v>
      </c>
      <c r="C1163" t="s">
        <v>25</v>
      </c>
      <c r="D1163" t="s">
        <v>40</v>
      </c>
      <c r="E1163" t="s">
        <v>16</v>
      </c>
      <c r="F1163">
        <v>17</v>
      </c>
      <c r="G1163">
        <v>3978</v>
      </c>
      <c r="H1163">
        <v>4230</v>
      </c>
      <c r="I1163">
        <v>58860</v>
      </c>
      <c r="J1163">
        <v>63450</v>
      </c>
    </row>
    <row r="1164" spans="1:10">
      <c r="A1164" s="42">
        <v>41297</v>
      </c>
      <c r="B1164" t="s">
        <v>34</v>
      </c>
      <c r="C1164" t="s">
        <v>25</v>
      </c>
      <c r="D1164" t="s">
        <v>39</v>
      </c>
      <c r="E1164" t="s">
        <v>13</v>
      </c>
      <c r="F1164">
        <v>3</v>
      </c>
      <c r="G1164">
        <v>2952</v>
      </c>
      <c r="H1164">
        <v>3150</v>
      </c>
      <c r="I1164">
        <v>67068</v>
      </c>
      <c r="J1164">
        <v>71280</v>
      </c>
    </row>
    <row r="1165" spans="1:10">
      <c r="A1165" s="42">
        <v>41297</v>
      </c>
      <c r="B1165" t="s">
        <v>29</v>
      </c>
      <c r="C1165" t="s">
        <v>30</v>
      </c>
      <c r="D1165" t="s">
        <v>39</v>
      </c>
      <c r="E1165" t="s">
        <v>13</v>
      </c>
      <c r="F1165">
        <v>13</v>
      </c>
      <c r="G1165">
        <v>2034</v>
      </c>
      <c r="H1165">
        <v>2160</v>
      </c>
      <c r="I1165">
        <v>85698</v>
      </c>
      <c r="J1165">
        <v>91080</v>
      </c>
    </row>
    <row r="1166" spans="1:10">
      <c r="A1166" s="42">
        <v>41298</v>
      </c>
      <c r="B1166" t="s">
        <v>29</v>
      </c>
      <c r="C1166" t="s">
        <v>30</v>
      </c>
      <c r="D1166" t="s">
        <v>33</v>
      </c>
      <c r="E1166" t="s">
        <v>13</v>
      </c>
      <c r="F1166">
        <v>17</v>
      </c>
      <c r="G1166">
        <v>3582</v>
      </c>
      <c r="H1166">
        <v>3870</v>
      </c>
      <c r="I1166">
        <v>47736</v>
      </c>
      <c r="J1166">
        <v>50760</v>
      </c>
    </row>
    <row r="1167" spans="1:10">
      <c r="A1167" s="42">
        <v>41298</v>
      </c>
      <c r="B1167" t="s">
        <v>14</v>
      </c>
      <c r="C1167" t="s">
        <v>11</v>
      </c>
      <c r="D1167" t="s">
        <v>28</v>
      </c>
      <c r="E1167" t="s">
        <v>13</v>
      </c>
      <c r="F1167">
        <v>22</v>
      </c>
      <c r="G1167">
        <v>3978</v>
      </c>
      <c r="H1167">
        <v>4230</v>
      </c>
      <c r="I1167">
        <v>69984</v>
      </c>
      <c r="J1167">
        <v>74520</v>
      </c>
    </row>
    <row r="1168" spans="1:10">
      <c r="A1168" s="42">
        <v>41298</v>
      </c>
      <c r="B1168" t="s">
        <v>34</v>
      </c>
      <c r="C1168" t="s">
        <v>25</v>
      </c>
      <c r="D1168" t="s">
        <v>35</v>
      </c>
      <c r="E1168" t="s">
        <v>13</v>
      </c>
      <c r="F1168">
        <v>23</v>
      </c>
      <c r="G1168">
        <v>2196</v>
      </c>
      <c r="H1168">
        <v>2340</v>
      </c>
      <c r="I1168">
        <v>113256</v>
      </c>
      <c r="J1168">
        <v>120780</v>
      </c>
    </row>
    <row r="1169" spans="1:10">
      <c r="A1169" s="42">
        <v>41299</v>
      </c>
      <c r="B1169" t="s">
        <v>20</v>
      </c>
      <c r="C1169" t="s">
        <v>18</v>
      </c>
      <c r="D1169" t="s">
        <v>42</v>
      </c>
      <c r="E1169" t="s">
        <v>16</v>
      </c>
      <c r="F1169">
        <v>1</v>
      </c>
      <c r="G1169">
        <v>2034</v>
      </c>
      <c r="H1169">
        <v>2160</v>
      </c>
      <c r="I1169">
        <v>150120</v>
      </c>
      <c r="J1169">
        <v>162000</v>
      </c>
    </row>
    <row r="1170" spans="1:10">
      <c r="A1170" s="42">
        <v>41299</v>
      </c>
      <c r="B1170" t="s">
        <v>20</v>
      </c>
      <c r="C1170" t="s">
        <v>18</v>
      </c>
      <c r="D1170" t="s">
        <v>33</v>
      </c>
      <c r="E1170" t="s">
        <v>13</v>
      </c>
      <c r="F1170">
        <v>25</v>
      </c>
      <c r="G1170">
        <v>5148</v>
      </c>
      <c r="H1170">
        <v>5490</v>
      </c>
      <c r="I1170">
        <v>43758</v>
      </c>
      <c r="J1170">
        <v>46530</v>
      </c>
    </row>
    <row r="1171" spans="1:10">
      <c r="A1171" s="42">
        <v>41300</v>
      </c>
      <c r="B1171" t="s">
        <v>22</v>
      </c>
      <c r="C1171" t="s">
        <v>23</v>
      </c>
      <c r="D1171" t="s">
        <v>36</v>
      </c>
      <c r="E1171" t="s">
        <v>13</v>
      </c>
      <c r="F1171">
        <v>22</v>
      </c>
      <c r="G1171">
        <v>3384</v>
      </c>
      <c r="H1171">
        <v>3600</v>
      </c>
      <c r="I1171">
        <v>6318</v>
      </c>
      <c r="J1171">
        <v>6750</v>
      </c>
    </row>
    <row r="1172" spans="1:10">
      <c r="A1172" s="42">
        <v>41300</v>
      </c>
      <c r="B1172" t="s">
        <v>20</v>
      </c>
      <c r="C1172" t="s">
        <v>18</v>
      </c>
      <c r="D1172" t="s">
        <v>40</v>
      </c>
      <c r="E1172" t="s">
        <v>16</v>
      </c>
      <c r="F1172">
        <v>2</v>
      </c>
      <c r="G1172">
        <v>3978</v>
      </c>
      <c r="H1172">
        <v>4230</v>
      </c>
      <c r="I1172">
        <v>47088</v>
      </c>
      <c r="J1172">
        <v>50760</v>
      </c>
    </row>
    <row r="1173" spans="1:10">
      <c r="A1173" s="42">
        <v>41300</v>
      </c>
      <c r="B1173" t="s">
        <v>29</v>
      </c>
      <c r="C1173" t="s">
        <v>30</v>
      </c>
      <c r="D1173" t="s">
        <v>42</v>
      </c>
      <c r="E1173" t="s">
        <v>16</v>
      </c>
      <c r="F1173">
        <v>11</v>
      </c>
      <c r="G1173">
        <v>3582</v>
      </c>
      <c r="H1173">
        <v>3870</v>
      </c>
      <c r="I1173">
        <v>165132</v>
      </c>
      <c r="J1173">
        <v>178200</v>
      </c>
    </row>
    <row r="1174" spans="1:10">
      <c r="A1174" s="42">
        <v>41301</v>
      </c>
      <c r="B1174" t="s">
        <v>14</v>
      </c>
      <c r="C1174" t="s">
        <v>11</v>
      </c>
      <c r="D1174" t="s">
        <v>43</v>
      </c>
      <c r="E1174" t="s">
        <v>13</v>
      </c>
      <c r="F1174">
        <v>11</v>
      </c>
      <c r="G1174">
        <v>3546</v>
      </c>
      <c r="H1174">
        <v>3780</v>
      </c>
      <c r="I1174">
        <v>23688</v>
      </c>
      <c r="J1174">
        <v>25200</v>
      </c>
    </row>
    <row r="1175" spans="1:10">
      <c r="A1175" s="42">
        <v>41301</v>
      </c>
      <c r="B1175" t="s">
        <v>31</v>
      </c>
      <c r="C1175" t="s">
        <v>30</v>
      </c>
      <c r="D1175" t="s">
        <v>26</v>
      </c>
      <c r="E1175" t="s">
        <v>13</v>
      </c>
      <c r="F1175">
        <v>1</v>
      </c>
      <c r="G1175">
        <v>7506</v>
      </c>
      <c r="H1175">
        <v>8100</v>
      </c>
      <c r="I1175">
        <v>48672</v>
      </c>
      <c r="J1175">
        <v>51840</v>
      </c>
    </row>
    <row r="1176" spans="1:10">
      <c r="A1176" s="42">
        <v>41302</v>
      </c>
      <c r="B1176" t="s">
        <v>27</v>
      </c>
      <c r="C1176" t="s">
        <v>23</v>
      </c>
      <c r="D1176" t="s">
        <v>40</v>
      </c>
      <c r="E1176" t="s">
        <v>16</v>
      </c>
      <c r="F1176">
        <v>14</v>
      </c>
      <c r="G1176">
        <v>3978</v>
      </c>
      <c r="H1176">
        <v>4230</v>
      </c>
      <c r="I1176">
        <v>51012</v>
      </c>
      <c r="J1176">
        <v>54990</v>
      </c>
    </row>
    <row r="1177" spans="1:10">
      <c r="A1177" s="42">
        <v>41303</v>
      </c>
      <c r="B1177" t="s">
        <v>31</v>
      </c>
      <c r="C1177" t="s">
        <v>30</v>
      </c>
      <c r="D1177" t="s">
        <v>21</v>
      </c>
      <c r="E1177" t="s">
        <v>13</v>
      </c>
      <c r="F1177">
        <v>11</v>
      </c>
      <c r="G1177">
        <v>2034</v>
      </c>
      <c r="H1177">
        <v>2160</v>
      </c>
      <c r="I1177">
        <v>6588</v>
      </c>
      <c r="J1177">
        <v>7020</v>
      </c>
    </row>
    <row r="1178" spans="1:10">
      <c r="A1178" s="42">
        <v>41303</v>
      </c>
      <c r="B1178" t="s">
        <v>27</v>
      </c>
      <c r="C1178" t="s">
        <v>23</v>
      </c>
      <c r="D1178" t="s">
        <v>37</v>
      </c>
      <c r="E1178" t="s">
        <v>13</v>
      </c>
      <c r="F1178">
        <v>8</v>
      </c>
      <c r="G1178">
        <v>2952</v>
      </c>
      <c r="H1178">
        <v>3150</v>
      </c>
      <c r="I1178">
        <v>85158</v>
      </c>
      <c r="J1178">
        <v>90630</v>
      </c>
    </row>
    <row r="1179" spans="1:10">
      <c r="A1179" s="42">
        <v>41303</v>
      </c>
      <c r="B1179" t="s">
        <v>27</v>
      </c>
      <c r="C1179" t="s">
        <v>23</v>
      </c>
      <c r="D1179" t="s">
        <v>39</v>
      </c>
      <c r="E1179" t="s">
        <v>13</v>
      </c>
      <c r="F1179">
        <v>1</v>
      </c>
      <c r="G1179">
        <v>3546</v>
      </c>
      <c r="H1179">
        <v>3780</v>
      </c>
      <c r="I1179">
        <v>26082</v>
      </c>
      <c r="J1179">
        <v>27720</v>
      </c>
    </row>
    <row r="1180" spans="1:10">
      <c r="A1180" s="42">
        <v>41304</v>
      </c>
      <c r="B1180" t="s">
        <v>17</v>
      </c>
      <c r="C1180" t="s">
        <v>18</v>
      </c>
      <c r="D1180" t="s">
        <v>41</v>
      </c>
      <c r="E1180" t="s">
        <v>13</v>
      </c>
      <c r="F1180">
        <v>24</v>
      </c>
      <c r="G1180">
        <v>3546</v>
      </c>
      <c r="H1180">
        <v>3780</v>
      </c>
      <c r="I1180">
        <v>23616</v>
      </c>
      <c r="J1180">
        <v>25200</v>
      </c>
    </row>
    <row r="1181" spans="1:10">
      <c r="A1181" s="42">
        <v>41304</v>
      </c>
      <c r="B1181" t="s">
        <v>14</v>
      </c>
      <c r="C1181" t="s">
        <v>11</v>
      </c>
      <c r="D1181" t="s">
        <v>38</v>
      </c>
      <c r="E1181" t="s">
        <v>13</v>
      </c>
      <c r="F1181">
        <v>15</v>
      </c>
      <c r="G1181">
        <v>3978</v>
      </c>
      <c r="H1181">
        <v>4230</v>
      </c>
      <c r="I1181">
        <v>31914</v>
      </c>
      <c r="J1181">
        <v>34020</v>
      </c>
    </row>
    <row r="1182" spans="1:10">
      <c r="A1182" s="42">
        <v>41304</v>
      </c>
      <c r="B1182" t="s">
        <v>34</v>
      </c>
      <c r="C1182" t="s">
        <v>25</v>
      </c>
      <c r="D1182" t="s">
        <v>37</v>
      </c>
      <c r="E1182" t="s">
        <v>13</v>
      </c>
      <c r="F1182">
        <v>20</v>
      </c>
      <c r="G1182">
        <v>3546</v>
      </c>
      <c r="H1182">
        <v>3780</v>
      </c>
      <c r="I1182">
        <v>67230</v>
      </c>
      <c r="J1182">
        <v>71550</v>
      </c>
    </row>
    <row r="1183" spans="1:10">
      <c r="A1183" s="42">
        <v>41304</v>
      </c>
      <c r="B1183" t="s">
        <v>24</v>
      </c>
      <c r="C1183" t="s">
        <v>25</v>
      </c>
      <c r="D1183" t="s">
        <v>36</v>
      </c>
      <c r="E1183" t="s">
        <v>13</v>
      </c>
      <c r="F1183">
        <v>1</v>
      </c>
      <c r="G1183">
        <v>5148</v>
      </c>
      <c r="H1183">
        <v>5490</v>
      </c>
      <c r="I1183">
        <v>25272</v>
      </c>
      <c r="J1183">
        <v>27000</v>
      </c>
    </row>
    <row r="1184" spans="1:10">
      <c r="A1184" s="42">
        <v>41305</v>
      </c>
      <c r="B1184" t="s">
        <v>29</v>
      </c>
      <c r="C1184" t="s">
        <v>30</v>
      </c>
      <c r="D1184" t="s">
        <v>26</v>
      </c>
      <c r="E1184" t="s">
        <v>13</v>
      </c>
      <c r="F1184">
        <v>5</v>
      </c>
      <c r="G1184">
        <v>2196</v>
      </c>
      <c r="H1184">
        <v>2340</v>
      </c>
      <c r="I1184">
        <v>66924</v>
      </c>
      <c r="J1184">
        <v>71280</v>
      </c>
    </row>
    <row r="1185" spans="1:10">
      <c r="A1185" s="42">
        <v>41305</v>
      </c>
      <c r="B1185" t="s">
        <v>27</v>
      </c>
      <c r="C1185" t="s">
        <v>23</v>
      </c>
      <c r="D1185" t="s">
        <v>33</v>
      </c>
      <c r="E1185" t="s">
        <v>13</v>
      </c>
      <c r="F1185">
        <v>2</v>
      </c>
      <c r="G1185">
        <v>3924</v>
      </c>
      <c r="H1185">
        <v>4230</v>
      </c>
      <c r="I1185">
        <v>39780</v>
      </c>
      <c r="J1185">
        <v>42300</v>
      </c>
    </row>
    <row r="1186" spans="1:10">
      <c r="A1186" s="42">
        <v>41305</v>
      </c>
      <c r="B1186" t="s">
        <v>17</v>
      </c>
      <c r="C1186" t="s">
        <v>18</v>
      </c>
      <c r="D1186" t="s">
        <v>12</v>
      </c>
      <c r="E1186" t="s">
        <v>13</v>
      </c>
      <c r="F1186">
        <v>15</v>
      </c>
      <c r="G1186">
        <v>3978</v>
      </c>
      <c r="H1186">
        <v>4230</v>
      </c>
      <c r="I1186">
        <v>50850</v>
      </c>
      <c r="J1186">
        <v>54000</v>
      </c>
    </row>
    <row r="1187" spans="1:10">
      <c r="A1187" s="42">
        <v>41305</v>
      </c>
      <c r="B1187" t="s">
        <v>31</v>
      </c>
      <c r="C1187" t="s">
        <v>30</v>
      </c>
      <c r="D1187" t="s">
        <v>36</v>
      </c>
      <c r="E1187" t="s">
        <v>13</v>
      </c>
      <c r="F1187">
        <v>24</v>
      </c>
      <c r="G1187">
        <v>2106</v>
      </c>
      <c r="H1187">
        <v>2250</v>
      </c>
      <c r="I1187">
        <v>29484</v>
      </c>
      <c r="J1187">
        <v>31500</v>
      </c>
    </row>
    <row r="1188" spans="1:10">
      <c r="A1188" s="42">
        <v>41305</v>
      </c>
      <c r="B1188" t="s">
        <v>31</v>
      </c>
      <c r="C1188" t="s">
        <v>30</v>
      </c>
      <c r="D1188" t="s">
        <v>15</v>
      </c>
      <c r="E1188" t="s">
        <v>16</v>
      </c>
      <c r="F1188">
        <v>23</v>
      </c>
      <c r="G1188">
        <v>5148</v>
      </c>
      <c r="H1188">
        <v>5490</v>
      </c>
      <c r="I1188">
        <v>68058</v>
      </c>
      <c r="J1188">
        <v>73530</v>
      </c>
    </row>
    <row r="1189" spans="1:10">
      <c r="A1189" s="42">
        <v>41306</v>
      </c>
      <c r="B1189" t="s">
        <v>10</v>
      </c>
      <c r="C1189" t="s">
        <v>11</v>
      </c>
      <c r="D1189" t="s">
        <v>41</v>
      </c>
      <c r="E1189" t="s">
        <v>13</v>
      </c>
      <c r="F1189">
        <v>20</v>
      </c>
      <c r="G1189">
        <v>3546</v>
      </c>
      <c r="H1189">
        <v>3780</v>
      </c>
      <c r="I1189">
        <v>50184</v>
      </c>
      <c r="J1189">
        <v>53550</v>
      </c>
    </row>
    <row r="1190" spans="1:10">
      <c r="A1190" s="42">
        <v>41308</v>
      </c>
      <c r="B1190" t="s">
        <v>17</v>
      </c>
      <c r="C1190" t="s">
        <v>18</v>
      </c>
      <c r="D1190" t="s">
        <v>21</v>
      </c>
      <c r="E1190" t="s">
        <v>13</v>
      </c>
      <c r="F1190">
        <v>23</v>
      </c>
      <c r="G1190">
        <v>3546</v>
      </c>
      <c r="H1190">
        <v>3780</v>
      </c>
      <c r="I1190">
        <v>35136</v>
      </c>
      <c r="J1190">
        <v>37440</v>
      </c>
    </row>
    <row r="1191" spans="1:10">
      <c r="A1191" s="42">
        <v>41310</v>
      </c>
      <c r="B1191" t="s">
        <v>10</v>
      </c>
      <c r="C1191" t="s">
        <v>11</v>
      </c>
      <c r="D1191" t="s">
        <v>38</v>
      </c>
      <c r="E1191" t="s">
        <v>13</v>
      </c>
      <c r="F1191">
        <v>22</v>
      </c>
      <c r="G1191">
        <v>5148</v>
      </c>
      <c r="H1191">
        <v>5490</v>
      </c>
      <c r="I1191">
        <v>3546</v>
      </c>
      <c r="J1191">
        <v>3780</v>
      </c>
    </row>
    <row r="1192" spans="1:10">
      <c r="A1192" s="42">
        <v>41310</v>
      </c>
      <c r="B1192" t="s">
        <v>24</v>
      </c>
      <c r="C1192" t="s">
        <v>25</v>
      </c>
      <c r="D1192" t="s">
        <v>41</v>
      </c>
      <c r="E1192" t="s">
        <v>13</v>
      </c>
      <c r="F1192">
        <v>10</v>
      </c>
      <c r="G1192">
        <v>3384</v>
      </c>
      <c r="H1192">
        <v>3600</v>
      </c>
      <c r="I1192">
        <v>73800</v>
      </c>
      <c r="J1192">
        <v>78750</v>
      </c>
    </row>
    <row r="1193" spans="1:10">
      <c r="A1193" s="42">
        <v>41311</v>
      </c>
      <c r="B1193" t="s">
        <v>31</v>
      </c>
      <c r="C1193" t="s">
        <v>30</v>
      </c>
      <c r="D1193" t="s">
        <v>21</v>
      </c>
      <c r="E1193" t="s">
        <v>13</v>
      </c>
      <c r="F1193">
        <v>5</v>
      </c>
      <c r="G1193">
        <v>3042</v>
      </c>
      <c r="H1193">
        <v>3240</v>
      </c>
      <c r="I1193">
        <v>52704</v>
      </c>
      <c r="J1193">
        <v>56160</v>
      </c>
    </row>
    <row r="1194" spans="1:10">
      <c r="A1194" s="42">
        <v>41311</v>
      </c>
      <c r="B1194" t="s">
        <v>34</v>
      </c>
      <c r="C1194" t="s">
        <v>25</v>
      </c>
      <c r="D1194" t="s">
        <v>21</v>
      </c>
      <c r="E1194" t="s">
        <v>13</v>
      </c>
      <c r="F1194">
        <v>12</v>
      </c>
      <c r="G1194">
        <v>3978</v>
      </c>
      <c r="H1194">
        <v>4230</v>
      </c>
      <c r="I1194">
        <v>39528</v>
      </c>
      <c r="J1194">
        <v>42120</v>
      </c>
    </row>
    <row r="1195" spans="1:10">
      <c r="A1195" s="42">
        <v>41312</v>
      </c>
      <c r="B1195" t="s">
        <v>29</v>
      </c>
      <c r="C1195" t="s">
        <v>30</v>
      </c>
      <c r="D1195" t="s">
        <v>39</v>
      </c>
      <c r="E1195" t="s">
        <v>13</v>
      </c>
      <c r="F1195">
        <v>19</v>
      </c>
      <c r="G1195">
        <v>3978</v>
      </c>
      <c r="H1195">
        <v>4230</v>
      </c>
      <c r="I1195">
        <v>37260</v>
      </c>
      <c r="J1195">
        <v>39600</v>
      </c>
    </row>
    <row r="1196" spans="1:10">
      <c r="A1196" s="42">
        <v>41313</v>
      </c>
      <c r="B1196" t="s">
        <v>20</v>
      </c>
      <c r="C1196" t="s">
        <v>18</v>
      </c>
      <c r="D1196" t="s">
        <v>26</v>
      </c>
      <c r="E1196" t="s">
        <v>13</v>
      </c>
      <c r="F1196">
        <v>18</v>
      </c>
      <c r="G1196">
        <v>3924</v>
      </c>
      <c r="H1196">
        <v>4230</v>
      </c>
      <c r="I1196">
        <v>45630</v>
      </c>
      <c r="J1196">
        <v>48600</v>
      </c>
    </row>
    <row r="1197" spans="1:10">
      <c r="A1197" s="42">
        <v>41314</v>
      </c>
      <c r="B1197" t="s">
        <v>31</v>
      </c>
      <c r="C1197" t="s">
        <v>30</v>
      </c>
      <c r="D1197" t="s">
        <v>42</v>
      </c>
      <c r="E1197" t="s">
        <v>16</v>
      </c>
      <c r="F1197">
        <v>1</v>
      </c>
      <c r="G1197">
        <v>2952</v>
      </c>
      <c r="H1197">
        <v>3150</v>
      </c>
      <c r="I1197">
        <v>157626</v>
      </c>
      <c r="J1197">
        <v>170100</v>
      </c>
    </row>
    <row r="1198" spans="1:10">
      <c r="A1198" s="42">
        <v>41314</v>
      </c>
      <c r="B1198" t="s">
        <v>22</v>
      </c>
      <c r="C1198" t="s">
        <v>23</v>
      </c>
      <c r="D1198" t="s">
        <v>15</v>
      </c>
      <c r="E1198" t="s">
        <v>16</v>
      </c>
      <c r="F1198">
        <v>15</v>
      </c>
      <c r="G1198">
        <v>3042</v>
      </c>
      <c r="H1198">
        <v>3240</v>
      </c>
      <c r="I1198">
        <v>75222</v>
      </c>
      <c r="J1198">
        <v>81270</v>
      </c>
    </row>
    <row r="1199" spans="1:10">
      <c r="A1199" s="42">
        <v>41314</v>
      </c>
      <c r="B1199" t="s">
        <v>24</v>
      </c>
      <c r="C1199" t="s">
        <v>25</v>
      </c>
      <c r="D1199" t="s">
        <v>36</v>
      </c>
      <c r="E1199" t="s">
        <v>13</v>
      </c>
      <c r="F1199">
        <v>4</v>
      </c>
      <c r="G1199">
        <v>3978</v>
      </c>
      <c r="H1199">
        <v>4230</v>
      </c>
      <c r="I1199">
        <v>12636</v>
      </c>
      <c r="J1199">
        <v>13500</v>
      </c>
    </row>
    <row r="1200" spans="1:10">
      <c r="A1200" s="42">
        <v>41314</v>
      </c>
      <c r="B1200" t="s">
        <v>14</v>
      </c>
      <c r="C1200" t="s">
        <v>11</v>
      </c>
      <c r="D1200" t="s">
        <v>32</v>
      </c>
      <c r="E1200" t="s">
        <v>13</v>
      </c>
      <c r="F1200">
        <v>16</v>
      </c>
      <c r="G1200">
        <v>2106</v>
      </c>
      <c r="H1200">
        <v>2250</v>
      </c>
      <c r="I1200">
        <v>31914</v>
      </c>
      <c r="J1200">
        <v>34020</v>
      </c>
    </row>
    <row r="1201" spans="1:10">
      <c r="A1201" s="42">
        <v>41315</v>
      </c>
      <c r="B1201" t="s">
        <v>31</v>
      </c>
      <c r="C1201" t="s">
        <v>30</v>
      </c>
      <c r="D1201" t="s">
        <v>32</v>
      </c>
      <c r="E1201" t="s">
        <v>13</v>
      </c>
      <c r="F1201">
        <v>10</v>
      </c>
      <c r="G1201">
        <v>2034</v>
      </c>
      <c r="H1201">
        <v>2160</v>
      </c>
      <c r="I1201">
        <v>88650</v>
      </c>
      <c r="J1201">
        <v>94500</v>
      </c>
    </row>
    <row r="1202" spans="1:10">
      <c r="A1202" s="42">
        <v>41315</v>
      </c>
      <c r="B1202" t="s">
        <v>24</v>
      </c>
      <c r="C1202" t="s">
        <v>25</v>
      </c>
      <c r="D1202" t="s">
        <v>39</v>
      </c>
      <c r="E1202" t="s">
        <v>13</v>
      </c>
      <c r="F1202">
        <v>21</v>
      </c>
      <c r="G1202">
        <v>4482</v>
      </c>
      <c r="H1202">
        <v>4770</v>
      </c>
      <c r="I1202">
        <v>18630</v>
      </c>
      <c r="J1202">
        <v>19800</v>
      </c>
    </row>
    <row r="1203" spans="1:10">
      <c r="A1203" s="42">
        <v>41316</v>
      </c>
      <c r="B1203" t="s">
        <v>14</v>
      </c>
      <c r="C1203" t="s">
        <v>11</v>
      </c>
      <c r="D1203" t="s">
        <v>42</v>
      </c>
      <c r="E1203" t="s">
        <v>16</v>
      </c>
      <c r="F1203">
        <v>7</v>
      </c>
      <c r="G1203">
        <v>3726</v>
      </c>
      <c r="H1203">
        <v>3960</v>
      </c>
      <c r="I1203">
        <v>105084</v>
      </c>
      <c r="J1203">
        <v>113400</v>
      </c>
    </row>
    <row r="1204" spans="1:10">
      <c r="A1204" s="42">
        <v>41316</v>
      </c>
      <c r="B1204" t="s">
        <v>22</v>
      </c>
      <c r="C1204" t="s">
        <v>23</v>
      </c>
      <c r="D1204" t="s">
        <v>15</v>
      </c>
      <c r="E1204" t="s">
        <v>16</v>
      </c>
      <c r="F1204">
        <v>22</v>
      </c>
      <c r="G1204">
        <v>2952</v>
      </c>
      <c r="H1204">
        <v>3150</v>
      </c>
      <c r="I1204">
        <v>85968</v>
      </c>
      <c r="J1204">
        <v>92880</v>
      </c>
    </row>
    <row r="1205" spans="1:10">
      <c r="A1205" s="42">
        <v>41316</v>
      </c>
      <c r="B1205" t="s">
        <v>34</v>
      </c>
      <c r="C1205" t="s">
        <v>25</v>
      </c>
      <c r="D1205" t="s">
        <v>39</v>
      </c>
      <c r="E1205" t="s">
        <v>13</v>
      </c>
      <c r="F1205">
        <v>15</v>
      </c>
      <c r="G1205">
        <v>3384</v>
      </c>
      <c r="H1205">
        <v>3600</v>
      </c>
      <c r="I1205">
        <v>78246</v>
      </c>
      <c r="J1205">
        <v>83160</v>
      </c>
    </row>
    <row r="1206" spans="1:10">
      <c r="A1206" s="42">
        <v>41317</v>
      </c>
      <c r="B1206" t="s">
        <v>27</v>
      </c>
      <c r="C1206" t="s">
        <v>23</v>
      </c>
      <c r="D1206" t="s">
        <v>38</v>
      </c>
      <c r="E1206" t="s">
        <v>13</v>
      </c>
      <c r="F1206">
        <v>7</v>
      </c>
      <c r="G1206">
        <v>3546</v>
      </c>
      <c r="H1206">
        <v>3780</v>
      </c>
      <c r="I1206">
        <v>10638</v>
      </c>
      <c r="J1206">
        <v>11340</v>
      </c>
    </row>
    <row r="1207" spans="1:10">
      <c r="A1207" s="42">
        <v>41317</v>
      </c>
      <c r="B1207" t="s">
        <v>31</v>
      </c>
      <c r="C1207" t="s">
        <v>30</v>
      </c>
      <c r="D1207" t="s">
        <v>36</v>
      </c>
      <c r="E1207" t="s">
        <v>13</v>
      </c>
      <c r="F1207">
        <v>17</v>
      </c>
      <c r="G1207">
        <v>5148</v>
      </c>
      <c r="H1207">
        <v>5490</v>
      </c>
      <c r="I1207">
        <v>40014</v>
      </c>
      <c r="J1207">
        <v>42750</v>
      </c>
    </row>
    <row r="1208" spans="1:10">
      <c r="A1208" s="42">
        <v>41317</v>
      </c>
      <c r="B1208" t="s">
        <v>27</v>
      </c>
      <c r="C1208" t="s">
        <v>23</v>
      </c>
      <c r="D1208" t="s">
        <v>32</v>
      </c>
      <c r="E1208" t="s">
        <v>13</v>
      </c>
      <c r="F1208">
        <v>20</v>
      </c>
      <c r="G1208">
        <v>2034</v>
      </c>
      <c r="H1208">
        <v>2160</v>
      </c>
      <c r="I1208">
        <v>70920</v>
      </c>
      <c r="J1208">
        <v>75600</v>
      </c>
    </row>
    <row r="1209" spans="1:10">
      <c r="A1209" s="42">
        <v>41317</v>
      </c>
      <c r="B1209" t="s">
        <v>27</v>
      </c>
      <c r="C1209" t="s">
        <v>23</v>
      </c>
      <c r="D1209" t="s">
        <v>36</v>
      </c>
      <c r="E1209" t="s">
        <v>13</v>
      </c>
      <c r="F1209">
        <v>5</v>
      </c>
      <c r="G1209">
        <v>2196</v>
      </c>
      <c r="H1209">
        <v>2340</v>
      </c>
      <c r="I1209">
        <v>14742</v>
      </c>
      <c r="J1209">
        <v>15750</v>
      </c>
    </row>
    <row r="1210" spans="1:10">
      <c r="A1210" s="42">
        <v>41317</v>
      </c>
      <c r="B1210" t="s">
        <v>20</v>
      </c>
      <c r="C1210" t="s">
        <v>18</v>
      </c>
      <c r="D1210" t="s">
        <v>39</v>
      </c>
      <c r="E1210" t="s">
        <v>13</v>
      </c>
      <c r="F1210">
        <v>14</v>
      </c>
      <c r="G1210">
        <v>3546</v>
      </c>
      <c r="H1210">
        <v>3780</v>
      </c>
      <c r="I1210">
        <v>89424</v>
      </c>
      <c r="J1210">
        <v>95040</v>
      </c>
    </row>
    <row r="1211" spans="1:10">
      <c r="A1211" s="42">
        <v>41318</v>
      </c>
      <c r="B1211" t="s">
        <v>34</v>
      </c>
      <c r="C1211" t="s">
        <v>25</v>
      </c>
      <c r="D1211" t="s">
        <v>40</v>
      </c>
      <c r="E1211" t="s">
        <v>16</v>
      </c>
      <c r="F1211">
        <v>6</v>
      </c>
      <c r="G1211">
        <v>3546</v>
      </c>
      <c r="H1211">
        <v>3780</v>
      </c>
      <c r="I1211">
        <v>86328</v>
      </c>
      <c r="J1211">
        <v>93060</v>
      </c>
    </row>
    <row r="1212" spans="1:10">
      <c r="A1212" s="42">
        <v>41318</v>
      </c>
      <c r="B1212" t="s">
        <v>17</v>
      </c>
      <c r="C1212" t="s">
        <v>18</v>
      </c>
      <c r="D1212" t="s">
        <v>39</v>
      </c>
      <c r="E1212" t="s">
        <v>13</v>
      </c>
      <c r="F1212">
        <v>22</v>
      </c>
      <c r="G1212">
        <v>7506</v>
      </c>
      <c r="H1212">
        <v>8100</v>
      </c>
      <c r="I1212">
        <v>33534</v>
      </c>
      <c r="J1212">
        <v>35640</v>
      </c>
    </row>
    <row r="1213" spans="1:10">
      <c r="A1213" s="42">
        <v>41318</v>
      </c>
      <c r="B1213" t="s">
        <v>22</v>
      </c>
      <c r="C1213" t="s">
        <v>23</v>
      </c>
      <c r="D1213" t="s">
        <v>28</v>
      </c>
      <c r="E1213" t="s">
        <v>13</v>
      </c>
      <c r="F1213">
        <v>6</v>
      </c>
      <c r="G1213">
        <v>3924</v>
      </c>
      <c r="H1213">
        <v>4230</v>
      </c>
      <c r="I1213">
        <v>99144</v>
      </c>
      <c r="J1213">
        <v>105570</v>
      </c>
    </row>
    <row r="1214" spans="1:10">
      <c r="A1214" s="42">
        <v>41318</v>
      </c>
      <c r="B1214" t="s">
        <v>14</v>
      </c>
      <c r="C1214" t="s">
        <v>11</v>
      </c>
      <c r="D1214" t="s">
        <v>28</v>
      </c>
      <c r="E1214" t="s">
        <v>13</v>
      </c>
      <c r="F1214">
        <v>6</v>
      </c>
      <c r="G1214">
        <v>4482</v>
      </c>
      <c r="H1214">
        <v>4770</v>
      </c>
      <c r="I1214">
        <v>128304</v>
      </c>
      <c r="J1214">
        <v>136620</v>
      </c>
    </row>
    <row r="1215" spans="1:10">
      <c r="A1215" s="42">
        <v>41319</v>
      </c>
      <c r="B1215" t="s">
        <v>34</v>
      </c>
      <c r="C1215" t="s">
        <v>25</v>
      </c>
      <c r="D1215" t="s">
        <v>33</v>
      </c>
      <c r="E1215" t="s">
        <v>13</v>
      </c>
      <c r="F1215">
        <v>2</v>
      </c>
      <c r="G1215">
        <v>3546</v>
      </c>
      <c r="H1215">
        <v>3780</v>
      </c>
      <c r="I1215">
        <v>79560</v>
      </c>
      <c r="J1215">
        <v>84600</v>
      </c>
    </row>
    <row r="1216" spans="1:10">
      <c r="A1216" s="42">
        <v>41319</v>
      </c>
      <c r="B1216" t="s">
        <v>10</v>
      </c>
      <c r="C1216" t="s">
        <v>11</v>
      </c>
      <c r="D1216" t="s">
        <v>35</v>
      </c>
      <c r="E1216" t="s">
        <v>13</v>
      </c>
      <c r="F1216">
        <v>24</v>
      </c>
      <c r="G1216">
        <v>3726</v>
      </c>
      <c r="H1216">
        <v>3960</v>
      </c>
      <c r="I1216">
        <v>56628</v>
      </c>
      <c r="J1216">
        <v>60390</v>
      </c>
    </row>
    <row r="1217" spans="1:10">
      <c r="A1217" s="42">
        <v>41319</v>
      </c>
      <c r="B1217" t="s">
        <v>14</v>
      </c>
      <c r="C1217" t="s">
        <v>11</v>
      </c>
      <c r="D1217" t="s">
        <v>12</v>
      </c>
      <c r="E1217" t="s">
        <v>13</v>
      </c>
      <c r="F1217">
        <v>11</v>
      </c>
      <c r="G1217">
        <v>2106</v>
      </c>
      <c r="H1217">
        <v>2250</v>
      </c>
      <c r="I1217">
        <v>36612</v>
      </c>
      <c r="J1217">
        <v>38880</v>
      </c>
    </row>
    <row r="1218" spans="1:10">
      <c r="A1218" s="42">
        <v>41319</v>
      </c>
      <c r="B1218" t="s">
        <v>24</v>
      </c>
      <c r="C1218" t="s">
        <v>25</v>
      </c>
      <c r="D1218" t="s">
        <v>15</v>
      </c>
      <c r="E1218" t="s">
        <v>16</v>
      </c>
      <c r="F1218">
        <v>10</v>
      </c>
      <c r="G1218">
        <v>3546</v>
      </c>
      <c r="H1218">
        <v>3780</v>
      </c>
      <c r="I1218">
        <v>60894</v>
      </c>
      <c r="J1218">
        <v>65790</v>
      </c>
    </row>
    <row r="1219" spans="1:10">
      <c r="A1219" s="42">
        <v>41319</v>
      </c>
      <c r="B1219" t="s">
        <v>24</v>
      </c>
      <c r="C1219" t="s">
        <v>25</v>
      </c>
      <c r="D1219" t="s">
        <v>41</v>
      </c>
      <c r="E1219" t="s">
        <v>13</v>
      </c>
      <c r="F1219">
        <v>7</v>
      </c>
      <c r="G1219">
        <v>3384</v>
      </c>
      <c r="H1219">
        <v>3600</v>
      </c>
      <c r="I1219">
        <v>2952</v>
      </c>
      <c r="J1219">
        <v>3150</v>
      </c>
    </row>
    <row r="1220" spans="1:10">
      <c r="A1220" s="42">
        <v>41320</v>
      </c>
      <c r="B1220" t="s">
        <v>17</v>
      </c>
      <c r="C1220" t="s">
        <v>18</v>
      </c>
      <c r="D1220" t="s">
        <v>32</v>
      </c>
      <c r="E1220" t="s">
        <v>13</v>
      </c>
      <c r="F1220">
        <v>22</v>
      </c>
      <c r="G1220">
        <v>2106</v>
      </c>
      <c r="H1220">
        <v>2250</v>
      </c>
      <c r="I1220">
        <v>67374</v>
      </c>
      <c r="J1220">
        <v>71820</v>
      </c>
    </row>
    <row r="1221" spans="1:10">
      <c r="A1221" s="42">
        <v>41320</v>
      </c>
      <c r="B1221" t="s">
        <v>31</v>
      </c>
      <c r="C1221" t="s">
        <v>30</v>
      </c>
      <c r="D1221" t="s">
        <v>36</v>
      </c>
      <c r="E1221" t="s">
        <v>13</v>
      </c>
      <c r="F1221">
        <v>7</v>
      </c>
      <c r="G1221">
        <v>3924</v>
      </c>
      <c r="H1221">
        <v>4230</v>
      </c>
      <c r="I1221">
        <v>18954</v>
      </c>
      <c r="J1221">
        <v>20250</v>
      </c>
    </row>
    <row r="1222" spans="1:10">
      <c r="A1222" s="42">
        <v>41320</v>
      </c>
      <c r="B1222" t="s">
        <v>29</v>
      </c>
      <c r="C1222" t="s">
        <v>30</v>
      </c>
      <c r="D1222" t="s">
        <v>38</v>
      </c>
      <c r="E1222" t="s">
        <v>13</v>
      </c>
      <c r="F1222">
        <v>18</v>
      </c>
      <c r="G1222">
        <v>3582</v>
      </c>
      <c r="H1222">
        <v>3870</v>
      </c>
      <c r="I1222">
        <v>42552</v>
      </c>
      <c r="J1222">
        <v>45360</v>
      </c>
    </row>
    <row r="1223" spans="1:10">
      <c r="A1223" s="42">
        <v>41321</v>
      </c>
      <c r="B1223" t="s">
        <v>14</v>
      </c>
      <c r="C1223" t="s">
        <v>11</v>
      </c>
      <c r="D1223" t="s">
        <v>36</v>
      </c>
      <c r="E1223" t="s">
        <v>13</v>
      </c>
      <c r="F1223">
        <v>12</v>
      </c>
      <c r="G1223">
        <v>3582</v>
      </c>
      <c r="H1223">
        <v>3870</v>
      </c>
      <c r="I1223">
        <v>2106</v>
      </c>
      <c r="J1223">
        <v>2250</v>
      </c>
    </row>
    <row r="1224" spans="1:10">
      <c r="A1224" s="42">
        <v>41321</v>
      </c>
      <c r="B1224" t="s">
        <v>31</v>
      </c>
      <c r="C1224" t="s">
        <v>30</v>
      </c>
      <c r="D1224" t="s">
        <v>15</v>
      </c>
      <c r="E1224" t="s">
        <v>16</v>
      </c>
      <c r="F1224">
        <v>19</v>
      </c>
      <c r="G1224">
        <v>3726</v>
      </c>
      <c r="H1224">
        <v>3960</v>
      </c>
      <c r="I1224">
        <v>14328</v>
      </c>
      <c r="J1224">
        <v>15480</v>
      </c>
    </row>
    <row r="1225" spans="1:10">
      <c r="A1225" s="42">
        <v>41321</v>
      </c>
      <c r="B1225" t="s">
        <v>27</v>
      </c>
      <c r="C1225" t="s">
        <v>23</v>
      </c>
      <c r="D1225" t="s">
        <v>15</v>
      </c>
      <c r="E1225" t="s">
        <v>16</v>
      </c>
      <c r="F1225">
        <v>23</v>
      </c>
      <c r="G1225">
        <v>3582</v>
      </c>
      <c r="H1225">
        <v>3870</v>
      </c>
      <c r="I1225">
        <v>64476</v>
      </c>
      <c r="J1225">
        <v>69660</v>
      </c>
    </row>
    <row r="1226" spans="1:10">
      <c r="A1226" s="42">
        <v>41322</v>
      </c>
      <c r="B1226" t="s">
        <v>27</v>
      </c>
      <c r="C1226" t="s">
        <v>23</v>
      </c>
      <c r="D1226" t="s">
        <v>19</v>
      </c>
      <c r="E1226" t="s">
        <v>13</v>
      </c>
      <c r="F1226">
        <v>3</v>
      </c>
      <c r="G1226">
        <v>2952</v>
      </c>
      <c r="H1226">
        <v>3150</v>
      </c>
      <c r="I1226">
        <v>11934</v>
      </c>
      <c r="J1226">
        <v>12690</v>
      </c>
    </row>
    <row r="1227" spans="1:10">
      <c r="A1227" s="42">
        <v>41322</v>
      </c>
      <c r="B1227" t="s">
        <v>27</v>
      </c>
      <c r="C1227" t="s">
        <v>23</v>
      </c>
      <c r="D1227" t="s">
        <v>40</v>
      </c>
      <c r="E1227" t="s">
        <v>16</v>
      </c>
      <c r="F1227">
        <v>24</v>
      </c>
      <c r="G1227">
        <v>3978</v>
      </c>
      <c r="H1227">
        <v>4230</v>
      </c>
      <c r="I1227">
        <v>19620</v>
      </c>
      <c r="J1227">
        <v>21150</v>
      </c>
    </row>
    <row r="1228" spans="1:10">
      <c r="A1228" s="42">
        <v>41323</v>
      </c>
      <c r="B1228" t="s">
        <v>34</v>
      </c>
      <c r="C1228" t="s">
        <v>25</v>
      </c>
      <c r="D1228" t="s">
        <v>21</v>
      </c>
      <c r="E1228" t="s">
        <v>13</v>
      </c>
      <c r="F1228">
        <v>25</v>
      </c>
      <c r="G1228">
        <v>2034</v>
      </c>
      <c r="H1228">
        <v>2160</v>
      </c>
      <c r="I1228">
        <v>48312</v>
      </c>
      <c r="J1228">
        <v>51480</v>
      </c>
    </row>
    <row r="1229" spans="1:10">
      <c r="A1229" s="42">
        <v>41323</v>
      </c>
      <c r="B1229" t="s">
        <v>22</v>
      </c>
      <c r="C1229" t="s">
        <v>23</v>
      </c>
      <c r="D1229" t="s">
        <v>40</v>
      </c>
      <c r="E1229" t="s">
        <v>16</v>
      </c>
      <c r="F1229">
        <v>5</v>
      </c>
      <c r="G1229">
        <v>3924</v>
      </c>
      <c r="H1229">
        <v>4230</v>
      </c>
      <c r="I1229">
        <v>62784</v>
      </c>
      <c r="J1229">
        <v>67680</v>
      </c>
    </row>
    <row r="1230" spans="1:10">
      <c r="A1230" s="42">
        <v>41324</v>
      </c>
      <c r="B1230" t="s">
        <v>14</v>
      </c>
      <c r="C1230" t="s">
        <v>11</v>
      </c>
      <c r="D1230" t="s">
        <v>32</v>
      </c>
      <c r="E1230" t="s">
        <v>13</v>
      </c>
      <c r="F1230">
        <v>2</v>
      </c>
      <c r="G1230">
        <v>5832</v>
      </c>
      <c r="H1230">
        <v>6210</v>
      </c>
      <c r="I1230">
        <v>78012</v>
      </c>
      <c r="J1230">
        <v>83160</v>
      </c>
    </row>
    <row r="1231" spans="1:10">
      <c r="A1231" s="42">
        <v>41324</v>
      </c>
      <c r="B1231" t="s">
        <v>31</v>
      </c>
      <c r="C1231" t="s">
        <v>30</v>
      </c>
      <c r="D1231" t="s">
        <v>19</v>
      </c>
      <c r="E1231" t="s">
        <v>13</v>
      </c>
      <c r="F1231">
        <v>14</v>
      </c>
      <c r="G1231">
        <v>3546</v>
      </c>
      <c r="H1231">
        <v>3780</v>
      </c>
      <c r="I1231">
        <v>15912</v>
      </c>
      <c r="J1231">
        <v>16920</v>
      </c>
    </row>
    <row r="1232" spans="1:10">
      <c r="A1232" s="42">
        <v>41324</v>
      </c>
      <c r="B1232" t="s">
        <v>10</v>
      </c>
      <c r="C1232" t="s">
        <v>11</v>
      </c>
      <c r="D1232" t="s">
        <v>33</v>
      </c>
      <c r="E1232" t="s">
        <v>13</v>
      </c>
      <c r="F1232">
        <v>6</v>
      </c>
      <c r="G1232">
        <v>2034</v>
      </c>
      <c r="H1232">
        <v>2160</v>
      </c>
      <c r="I1232">
        <v>59670</v>
      </c>
      <c r="J1232">
        <v>63450</v>
      </c>
    </row>
    <row r="1233" spans="1:10">
      <c r="A1233" s="42">
        <v>41325</v>
      </c>
      <c r="B1233" t="s">
        <v>31</v>
      </c>
      <c r="C1233" t="s">
        <v>30</v>
      </c>
      <c r="D1233" t="s">
        <v>21</v>
      </c>
      <c r="E1233" t="s">
        <v>13</v>
      </c>
      <c r="F1233">
        <v>13</v>
      </c>
      <c r="G1233">
        <v>2034</v>
      </c>
      <c r="H1233">
        <v>2160</v>
      </c>
      <c r="I1233">
        <v>28548</v>
      </c>
      <c r="J1233">
        <v>30420</v>
      </c>
    </row>
    <row r="1234" spans="1:10">
      <c r="A1234" s="42">
        <v>41325</v>
      </c>
      <c r="B1234" t="s">
        <v>27</v>
      </c>
      <c r="C1234" t="s">
        <v>23</v>
      </c>
      <c r="D1234" t="s">
        <v>38</v>
      </c>
      <c r="E1234" t="s">
        <v>13</v>
      </c>
      <c r="F1234">
        <v>4</v>
      </c>
      <c r="G1234">
        <v>3042</v>
      </c>
      <c r="H1234">
        <v>3240</v>
      </c>
      <c r="I1234">
        <v>3546</v>
      </c>
      <c r="J1234">
        <v>3780</v>
      </c>
    </row>
    <row r="1235" spans="1:10">
      <c r="A1235" s="42">
        <v>41326</v>
      </c>
      <c r="B1235" t="s">
        <v>27</v>
      </c>
      <c r="C1235" t="s">
        <v>23</v>
      </c>
      <c r="D1235" t="s">
        <v>40</v>
      </c>
      <c r="E1235" t="s">
        <v>16</v>
      </c>
      <c r="F1235">
        <v>21</v>
      </c>
      <c r="G1235">
        <v>3042</v>
      </c>
      <c r="H1235">
        <v>3240</v>
      </c>
      <c r="I1235">
        <v>23544</v>
      </c>
      <c r="J1235">
        <v>25380</v>
      </c>
    </row>
    <row r="1236" spans="1:10">
      <c r="A1236" s="42">
        <v>41326</v>
      </c>
      <c r="B1236" t="s">
        <v>17</v>
      </c>
      <c r="C1236" t="s">
        <v>18</v>
      </c>
      <c r="D1236" t="s">
        <v>15</v>
      </c>
      <c r="E1236" t="s">
        <v>16</v>
      </c>
      <c r="F1236">
        <v>16</v>
      </c>
      <c r="G1236">
        <v>3726</v>
      </c>
      <c r="H1236">
        <v>3960</v>
      </c>
      <c r="I1236">
        <v>53730</v>
      </c>
      <c r="J1236">
        <v>58050</v>
      </c>
    </row>
    <row r="1237" spans="1:10">
      <c r="A1237" s="42">
        <v>41327</v>
      </c>
      <c r="B1237" t="s">
        <v>17</v>
      </c>
      <c r="C1237" t="s">
        <v>18</v>
      </c>
      <c r="D1237" t="s">
        <v>28</v>
      </c>
      <c r="E1237" t="s">
        <v>13</v>
      </c>
      <c r="F1237">
        <v>10</v>
      </c>
      <c r="G1237">
        <v>2196</v>
      </c>
      <c r="H1237">
        <v>2340</v>
      </c>
      <c r="I1237">
        <v>52488</v>
      </c>
      <c r="J1237">
        <v>55890</v>
      </c>
    </row>
    <row r="1238" spans="1:10">
      <c r="A1238" s="42">
        <v>41328</v>
      </c>
      <c r="B1238" t="s">
        <v>10</v>
      </c>
      <c r="C1238" t="s">
        <v>11</v>
      </c>
      <c r="D1238" t="s">
        <v>42</v>
      </c>
      <c r="E1238" t="s">
        <v>16</v>
      </c>
      <c r="F1238">
        <v>3</v>
      </c>
      <c r="G1238">
        <v>4482</v>
      </c>
      <c r="H1238">
        <v>4770</v>
      </c>
      <c r="I1238">
        <v>157626</v>
      </c>
      <c r="J1238">
        <v>170100</v>
      </c>
    </row>
    <row r="1239" spans="1:10">
      <c r="A1239" s="42">
        <v>41329</v>
      </c>
      <c r="B1239" t="s">
        <v>24</v>
      </c>
      <c r="C1239" t="s">
        <v>25</v>
      </c>
      <c r="D1239" t="s">
        <v>43</v>
      </c>
      <c r="E1239" t="s">
        <v>13</v>
      </c>
      <c r="F1239">
        <v>1</v>
      </c>
      <c r="G1239">
        <v>5148</v>
      </c>
      <c r="H1239">
        <v>5490</v>
      </c>
      <c r="I1239">
        <v>33840</v>
      </c>
      <c r="J1239">
        <v>36000</v>
      </c>
    </row>
    <row r="1240" spans="1:10">
      <c r="A1240" s="42">
        <v>41329</v>
      </c>
      <c r="B1240" t="s">
        <v>24</v>
      </c>
      <c r="C1240" t="s">
        <v>25</v>
      </c>
      <c r="D1240" t="s">
        <v>36</v>
      </c>
      <c r="E1240" t="s">
        <v>13</v>
      </c>
      <c r="F1240">
        <v>13</v>
      </c>
      <c r="G1240">
        <v>3978</v>
      </c>
      <c r="H1240">
        <v>4230</v>
      </c>
      <c r="I1240">
        <v>50544</v>
      </c>
      <c r="J1240">
        <v>54000</v>
      </c>
    </row>
    <row r="1241" spans="1:10">
      <c r="A1241" s="42">
        <v>41329</v>
      </c>
      <c r="B1241" t="s">
        <v>34</v>
      </c>
      <c r="C1241" t="s">
        <v>25</v>
      </c>
      <c r="D1241" t="s">
        <v>19</v>
      </c>
      <c r="E1241" t="s">
        <v>13</v>
      </c>
      <c r="F1241">
        <v>15</v>
      </c>
      <c r="G1241">
        <v>2106</v>
      </c>
      <c r="H1241">
        <v>2250</v>
      </c>
      <c r="I1241">
        <v>59670</v>
      </c>
      <c r="J1241">
        <v>63450</v>
      </c>
    </row>
    <row r="1242" spans="1:10">
      <c r="A1242" s="42">
        <v>41330</v>
      </c>
      <c r="B1242" t="s">
        <v>17</v>
      </c>
      <c r="C1242" t="s">
        <v>18</v>
      </c>
      <c r="D1242" t="s">
        <v>19</v>
      </c>
      <c r="E1242" t="s">
        <v>13</v>
      </c>
      <c r="F1242">
        <v>5</v>
      </c>
      <c r="G1242">
        <v>3978</v>
      </c>
      <c r="H1242">
        <v>4230</v>
      </c>
      <c r="I1242">
        <v>83538</v>
      </c>
      <c r="J1242">
        <v>88830</v>
      </c>
    </row>
    <row r="1243" spans="1:10">
      <c r="A1243" s="42">
        <v>41330</v>
      </c>
      <c r="B1243" t="s">
        <v>27</v>
      </c>
      <c r="C1243" t="s">
        <v>23</v>
      </c>
      <c r="D1243" t="s">
        <v>15</v>
      </c>
      <c r="E1243" t="s">
        <v>16</v>
      </c>
      <c r="F1243">
        <v>25</v>
      </c>
      <c r="G1243">
        <v>2034</v>
      </c>
      <c r="H1243">
        <v>2160</v>
      </c>
      <c r="I1243">
        <v>7164</v>
      </c>
      <c r="J1243">
        <v>7740</v>
      </c>
    </row>
    <row r="1244" spans="1:10">
      <c r="A1244" s="42">
        <v>41330</v>
      </c>
      <c r="B1244" t="s">
        <v>22</v>
      </c>
      <c r="C1244" t="s">
        <v>23</v>
      </c>
      <c r="D1244" t="s">
        <v>26</v>
      </c>
      <c r="E1244" t="s">
        <v>13</v>
      </c>
      <c r="F1244">
        <v>8</v>
      </c>
      <c r="G1244">
        <v>2034</v>
      </c>
      <c r="H1244">
        <v>2160</v>
      </c>
      <c r="I1244">
        <v>66924</v>
      </c>
      <c r="J1244">
        <v>71280</v>
      </c>
    </row>
    <row r="1245" spans="1:10">
      <c r="A1245" s="42">
        <v>41330</v>
      </c>
      <c r="B1245" t="s">
        <v>27</v>
      </c>
      <c r="C1245" t="s">
        <v>23</v>
      </c>
      <c r="D1245" t="s">
        <v>28</v>
      </c>
      <c r="E1245" t="s">
        <v>13</v>
      </c>
      <c r="F1245">
        <v>21</v>
      </c>
      <c r="G1245">
        <v>3582</v>
      </c>
      <c r="H1245">
        <v>3870</v>
      </c>
      <c r="I1245">
        <v>128304</v>
      </c>
      <c r="J1245">
        <v>136620</v>
      </c>
    </row>
    <row r="1246" spans="1:10">
      <c r="A1246" s="42">
        <v>41330</v>
      </c>
      <c r="B1246" t="s">
        <v>14</v>
      </c>
      <c r="C1246" t="s">
        <v>11</v>
      </c>
      <c r="D1246" t="s">
        <v>32</v>
      </c>
      <c r="E1246" t="s">
        <v>13</v>
      </c>
      <c r="F1246">
        <v>16</v>
      </c>
      <c r="G1246">
        <v>3978</v>
      </c>
      <c r="H1246">
        <v>4230</v>
      </c>
      <c r="I1246">
        <v>74466</v>
      </c>
      <c r="J1246">
        <v>79380</v>
      </c>
    </row>
    <row r="1247" spans="1:10">
      <c r="A1247" s="42">
        <v>41331</v>
      </c>
      <c r="B1247" t="s">
        <v>22</v>
      </c>
      <c r="C1247" t="s">
        <v>23</v>
      </c>
      <c r="D1247" t="s">
        <v>37</v>
      </c>
      <c r="E1247" t="s">
        <v>13</v>
      </c>
      <c r="F1247">
        <v>23</v>
      </c>
      <c r="G1247">
        <v>2196</v>
      </c>
      <c r="H1247">
        <v>2340</v>
      </c>
      <c r="I1247">
        <v>8964</v>
      </c>
      <c r="J1247">
        <v>9540</v>
      </c>
    </row>
    <row r="1248" spans="1:10">
      <c r="A1248" s="42">
        <v>41331</v>
      </c>
      <c r="B1248" t="s">
        <v>31</v>
      </c>
      <c r="C1248" t="s">
        <v>30</v>
      </c>
      <c r="D1248" t="s">
        <v>36</v>
      </c>
      <c r="E1248" t="s">
        <v>13</v>
      </c>
      <c r="F1248">
        <v>22</v>
      </c>
      <c r="G1248">
        <v>3978</v>
      </c>
      <c r="H1248">
        <v>4230</v>
      </c>
      <c r="I1248">
        <v>18954</v>
      </c>
      <c r="J1248">
        <v>20250</v>
      </c>
    </row>
    <row r="1249" spans="1:10">
      <c r="A1249" s="42">
        <v>41333</v>
      </c>
      <c r="B1249" t="s">
        <v>34</v>
      </c>
      <c r="C1249" t="s">
        <v>25</v>
      </c>
      <c r="D1249" t="s">
        <v>12</v>
      </c>
      <c r="E1249" t="s">
        <v>13</v>
      </c>
      <c r="F1249">
        <v>13</v>
      </c>
      <c r="G1249">
        <v>3978</v>
      </c>
      <c r="H1249">
        <v>4230</v>
      </c>
      <c r="I1249">
        <v>50850</v>
      </c>
      <c r="J1249">
        <v>54000</v>
      </c>
    </row>
    <row r="1250" spans="1:10">
      <c r="A1250" s="42">
        <v>41333</v>
      </c>
      <c r="B1250" t="s">
        <v>17</v>
      </c>
      <c r="C1250" t="s">
        <v>18</v>
      </c>
      <c r="D1250" t="s">
        <v>26</v>
      </c>
      <c r="E1250" t="s">
        <v>13</v>
      </c>
      <c r="F1250">
        <v>27</v>
      </c>
      <c r="G1250">
        <v>3042</v>
      </c>
      <c r="H1250">
        <v>3240</v>
      </c>
      <c r="I1250">
        <v>51714</v>
      </c>
      <c r="J1250">
        <v>55080</v>
      </c>
    </row>
    <row r="1251" spans="1:10">
      <c r="A1251" s="42">
        <v>41334</v>
      </c>
      <c r="B1251" t="s">
        <v>22</v>
      </c>
      <c r="C1251" t="s">
        <v>23</v>
      </c>
      <c r="D1251" t="s">
        <v>40</v>
      </c>
      <c r="E1251" t="s">
        <v>16</v>
      </c>
      <c r="F1251">
        <v>27</v>
      </c>
      <c r="G1251">
        <v>3978</v>
      </c>
      <c r="H1251">
        <v>4230</v>
      </c>
      <c r="I1251">
        <v>90252</v>
      </c>
      <c r="J1251">
        <v>97290</v>
      </c>
    </row>
    <row r="1252" spans="1:10">
      <c r="A1252" s="42">
        <v>41334</v>
      </c>
      <c r="B1252" t="s">
        <v>22</v>
      </c>
      <c r="C1252" t="s">
        <v>23</v>
      </c>
      <c r="D1252" t="s">
        <v>39</v>
      </c>
      <c r="E1252" t="s">
        <v>13</v>
      </c>
      <c r="F1252">
        <v>27</v>
      </c>
      <c r="G1252">
        <v>3978</v>
      </c>
      <c r="H1252">
        <v>4230</v>
      </c>
      <c r="I1252">
        <v>26082</v>
      </c>
      <c r="J1252">
        <v>27720</v>
      </c>
    </row>
    <row r="1253" spans="1:10">
      <c r="A1253" s="42">
        <v>41335</v>
      </c>
      <c r="B1253" t="s">
        <v>27</v>
      </c>
      <c r="C1253" t="s">
        <v>23</v>
      </c>
      <c r="D1253" t="s">
        <v>19</v>
      </c>
      <c r="E1253" t="s">
        <v>13</v>
      </c>
      <c r="F1253">
        <v>27</v>
      </c>
      <c r="G1253">
        <v>5832</v>
      </c>
      <c r="H1253">
        <v>6210</v>
      </c>
      <c r="I1253">
        <v>59670</v>
      </c>
      <c r="J1253">
        <v>63450</v>
      </c>
    </row>
    <row r="1254" spans="1:10">
      <c r="A1254" s="42">
        <v>41335</v>
      </c>
      <c r="B1254" t="s">
        <v>20</v>
      </c>
      <c r="C1254" t="s">
        <v>18</v>
      </c>
      <c r="D1254" t="s">
        <v>33</v>
      </c>
      <c r="E1254" t="s">
        <v>13</v>
      </c>
      <c r="F1254">
        <v>27</v>
      </c>
      <c r="G1254">
        <v>2196</v>
      </c>
      <c r="H1254">
        <v>2340</v>
      </c>
      <c r="I1254">
        <v>11934</v>
      </c>
      <c r="J1254">
        <v>12690</v>
      </c>
    </row>
    <row r="1255" spans="1:10">
      <c r="A1255" s="42">
        <v>41335</v>
      </c>
      <c r="B1255" t="s">
        <v>24</v>
      </c>
      <c r="C1255" t="s">
        <v>25</v>
      </c>
      <c r="D1255" t="s">
        <v>40</v>
      </c>
      <c r="E1255" t="s">
        <v>16</v>
      </c>
      <c r="F1255">
        <v>27</v>
      </c>
      <c r="G1255">
        <v>3546</v>
      </c>
      <c r="H1255">
        <v>3780</v>
      </c>
      <c r="I1255">
        <v>19620</v>
      </c>
      <c r="J1255">
        <v>21150</v>
      </c>
    </row>
    <row r="1256" spans="1:10">
      <c r="A1256" s="42">
        <v>41335</v>
      </c>
      <c r="B1256" t="s">
        <v>34</v>
      </c>
      <c r="C1256" t="s">
        <v>25</v>
      </c>
      <c r="D1256" t="s">
        <v>26</v>
      </c>
      <c r="E1256" t="s">
        <v>13</v>
      </c>
      <c r="F1256">
        <v>12</v>
      </c>
      <c r="G1256">
        <v>3582</v>
      </c>
      <c r="H1256">
        <v>3870</v>
      </c>
      <c r="I1256">
        <v>33462</v>
      </c>
      <c r="J1256">
        <v>35640</v>
      </c>
    </row>
    <row r="1257" spans="1:10">
      <c r="A1257" s="42">
        <v>41336</v>
      </c>
      <c r="B1257" t="s">
        <v>20</v>
      </c>
      <c r="C1257" t="s">
        <v>18</v>
      </c>
      <c r="D1257" t="s">
        <v>32</v>
      </c>
      <c r="E1257" t="s">
        <v>13</v>
      </c>
      <c r="F1257">
        <v>18</v>
      </c>
      <c r="G1257">
        <v>3978</v>
      </c>
      <c r="H1257">
        <v>4230</v>
      </c>
      <c r="I1257">
        <v>21276</v>
      </c>
      <c r="J1257">
        <v>22680</v>
      </c>
    </row>
    <row r="1258" spans="1:10">
      <c r="A1258" s="42">
        <v>41337</v>
      </c>
      <c r="B1258" t="s">
        <v>27</v>
      </c>
      <c r="C1258" t="s">
        <v>23</v>
      </c>
      <c r="D1258" t="s">
        <v>35</v>
      </c>
      <c r="E1258" t="s">
        <v>13</v>
      </c>
      <c r="F1258">
        <v>8</v>
      </c>
      <c r="G1258">
        <v>3978</v>
      </c>
      <c r="H1258">
        <v>4230</v>
      </c>
      <c r="I1258">
        <v>108108</v>
      </c>
      <c r="J1258">
        <v>115290</v>
      </c>
    </row>
    <row r="1259" spans="1:10">
      <c r="A1259" s="42">
        <v>41338</v>
      </c>
      <c r="B1259" t="s">
        <v>27</v>
      </c>
      <c r="C1259" t="s">
        <v>23</v>
      </c>
      <c r="D1259" t="s">
        <v>42</v>
      </c>
      <c r="E1259" t="s">
        <v>16</v>
      </c>
      <c r="F1259">
        <v>21</v>
      </c>
      <c r="G1259">
        <v>2034</v>
      </c>
      <c r="H1259">
        <v>2160</v>
      </c>
      <c r="I1259">
        <v>180144</v>
      </c>
      <c r="J1259">
        <v>194400</v>
      </c>
    </row>
    <row r="1260" spans="1:10">
      <c r="A1260" s="42">
        <v>41338</v>
      </c>
      <c r="B1260" t="s">
        <v>10</v>
      </c>
      <c r="C1260" t="s">
        <v>11</v>
      </c>
      <c r="D1260" t="s">
        <v>33</v>
      </c>
      <c r="E1260" t="s">
        <v>13</v>
      </c>
      <c r="F1260">
        <v>25</v>
      </c>
      <c r="G1260">
        <v>3042</v>
      </c>
      <c r="H1260">
        <v>3240</v>
      </c>
      <c r="I1260">
        <v>39780</v>
      </c>
      <c r="J1260">
        <v>42300</v>
      </c>
    </row>
    <row r="1261" spans="1:10">
      <c r="A1261" s="42">
        <v>41338</v>
      </c>
      <c r="B1261" t="s">
        <v>10</v>
      </c>
      <c r="C1261" t="s">
        <v>11</v>
      </c>
      <c r="D1261" t="s">
        <v>35</v>
      </c>
      <c r="E1261" t="s">
        <v>13</v>
      </c>
      <c r="F1261">
        <v>12</v>
      </c>
      <c r="G1261">
        <v>5148</v>
      </c>
      <c r="H1261">
        <v>5490</v>
      </c>
      <c r="I1261">
        <v>118404</v>
      </c>
      <c r="J1261">
        <v>126270</v>
      </c>
    </row>
    <row r="1262" spans="1:10">
      <c r="A1262" s="42">
        <v>41339</v>
      </c>
      <c r="B1262" t="s">
        <v>14</v>
      </c>
      <c r="C1262" t="s">
        <v>11</v>
      </c>
      <c r="D1262" t="s">
        <v>39</v>
      </c>
      <c r="E1262" t="s">
        <v>13</v>
      </c>
      <c r="F1262">
        <v>9</v>
      </c>
      <c r="G1262">
        <v>2106</v>
      </c>
      <c r="H1262">
        <v>2250</v>
      </c>
      <c r="I1262">
        <v>59616</v>
      </c>
      <c r="J1262">
        <v>63360</v>
      </c>
    </row>
    <row r="1263" spans="1:10">
      <c r="A1263" s="42">
        <v>41339</v>
      </c>
      <c r="B1263" t="s">
        <v>31</v>
      </c>
      <c r="C1263" t="s">
        <v>30</v>
      </c>
      <c r="D1263" t="s">
        <v>37</v>
      </c>
      <c r="E1263" t="s">
        <v>13</v>
      </c>
      <c r="F1263">
        <v>23</v>
      </c>
      <c r="G1263">
        <v>4482</v>
      </c>
      <c r="H1263">
        <v>4770</v>
      </c>
      <c r="I1263">
        <v>49302</v>
      </c>
      <c r="J1263">
        <v>52470</v>
      </c>
    </row>
    <row r="1264" spans="1:10">
      <c r="A1264" s="42">
        <v>41339</v>
      </c>
      <c r="B1264" t="s">
        <v>34</v>
      </c>
      <c r="C1264" t="s">
        <v>25</v>
      </c>
      <c r="D1264" t="s">
        <v>32</v>
      </c>
      <c r="E1264" t="s">
        <v>13</v>
      </c>
      <c r="F1264">
        <v>23</v>
      </c>
      <c r="G1264">
        <v>3546</v>
      </c>
      <c r="H1264">
        <v>3780</v>
      </c>
      <c r="I1264">
        <v>74466</v>
      </c>
      <c r="J1264">
        <v>79380</v>
      </c>
    </row>
    <row r="1265" spans="1:10">
      <c r="A1265" s="42">
        <v>41340</v>
      </c>
      <c r="B1265" t="s">
        <v>22</v>
      </c>
      <c r="C1265" t="s">
        <v>23</v>
      </c>
      <c r="D1265" t="s">
        <v>41</v>
      </c>
      <c r="E1265" t="s">
        <v>13</v>
      </c>
      <c r="F1265">
        <v>20</v>
      </c>
      <c r="G1265">
        <v>4482</v>
      </c>
      <c r="H1265">
        <v>4770</v>
      </c>
      <c r="I1265">
        <v>50184</v>
      </c>
      <c r="J1265">
        <v>53550</v>
      </c>
    </row>
    <row r="1266" spans="1:10">
      <c r="A1266" s="42">
        <v>41340</v>
      </c>
      <c r="B1266" t="s">
        <v>29</v>
      </c>
      <c r="C1266" t="s">
        <v>30</v>
      </c>
      <c r="D1266" t="s">
        <v>26</v>
      </c>
      <c r="E1266" t="s">
        <v>13</v>
      </c>
      <c r="F1266">
        <v>25</v>
      </c>
      <c r="G1266">
        <v>4482</v>
      </c>
      <c r="H1266">
        <v>4770</v>
      </c>
      <c r="I1266">
        <v>54756</v>
      </c>
      <c r="J1266">
        <v>58320</v>
      </c>
    </row>
    <row r="1267" spans="1:10">
      <c r="A1267" s="42">
        <v>41340</v>
      </c>
      <c r="B1267" t="s">
        <v>29</v>
      </c>
      <c r="C1267" t="s">
        <v>30</v>
      </c>
      <c r="D1267" t="s">
        <v>37</v>
      </c>
      <c r="E1267" t="s">
        <v>13</v>
      </c>
      <c r="F1267">
        <v>4</v>
      </c>
      <c r="G1267">
        <v>2034</v>
      </c>
      <c r="H1267">
        <v>2160</v>
      </c>
      <c r="I1267">
        <v>44820</v>
      </c>
      <c r="J1267">
        <v>47700</v>
      </c>
    </row>
    <row r="1268" spans="1:10">
      <c r="A1268" s="42">
        <v>41340</v>
      </c>
      <c r="B1268" t="s">
        <v>34</v>
      </c>
      <c r="C1268" t="s">
        <v>25</v>
      </c>
      <c r="D1268" t="s">
        <v>19</v>
      </c>
      <c r="E1268" t="s">
        <v>13</v>
      </c>
      <c r="F1268">
        <v>24</v>
      </c>
      <c r="G1268">
        <v>3978</v>
      </c>
      <c r="H1268">
        <v>4230</v>
      </c>
      <c r="I1268">
        <v>67626</v>
      </c>
      <c r="J1268">
        <v>71910</v>
      </c>
    </row>
    <row r="1269" spans="1:10">
      <c r="A1269" s="42">
        <v>41341</v>
      </c>
      <c r="B1269" t="s">
        <v>22</v>
      </c>
      <c r="C1269" t="s">
        <v>23</v>
      </c>
      <c r="D1269" t="s">
        <v>37</v>
      </c>
      <c r="E1269" t="s">
        <v>13</v>
      </c>
      <c r="F1269">
        <v>24</v>
      </c>
      <c r="G1269">
        <v>5832</v>
      </c>
      <c r="H1269">
        <v>6210</v>
      </c>
      <c r="I1269">
        <v>76194</v>
      </c>
      <c r="J1269">
        <v>81090</v>
      </c>
    </row>
    <row r="1270" spans="1:10">
      <c r="A1270" s="42">
        <v>41341</v>
      </c>
      <c r="B1270" t="s">
        <v>14</v>
      </c>
      <c r="C1270" t="s">
        <v>11</v>
      </c>
      <c r="D1270" t="s">
        <v>21</v>
      </c>
      <c r="E1270" t="s">
        <v>13</v>
      </c>
      <c r="F1270">
        <v>16</v>
      </c>
      <c r="G1270">
        <v>3978</v>
      </c>
      <c r="H1270">
        <v>4230</v>
      </c>
      <c r="I1270">
        <v>32940</v>
      </c>
      <c r="J1270">
        <v>35100</v>
      </c>
    </row>
    <row r="1271" spans="1:10">
      <c r="A1271" s="42">
        <v>41342</v>
      </c>
      <c r="B1271" t="s">
        <v>17</v>
      </c>
      <c r="C1271" t="s">
        <v>18</v>
      </c>
      <c r="D1271" t="s">
        <v>39</v>
      </c>
      <c r="E1271" t="s">
        <v>13</v>
      </c>
      <c r="F1271">
        <v>6</v>
      </c>
      <c r="G1271">
        <v>3978</v>
      </c>
      <c r="H1271">
        <v>4230</v>
      </c>
      <c r="I1271">
        <v>55890</v>
      </c>
      <c r="J1271">
        <v>59400</v>
      </c>
    </row>
    <row r="1272" spans="1:10">
      <c r="A1272" s="42">
        <v>41342</v>
      </c>
      <c r="B1272" t="s">
        <v>31</v>
      </c>
      <c r="C1272" t="s">
        <v>30</v>
      </c>
      <c r="D1272" t="s">
        <v>39</v>
      </c>
      <c r="E1272" t="s">
        <v>13</v>
      </c>
      <c r="F1272">
        <v>4</v>
      </c>
      <c r="G1272">
        <v>5148</v>
      </c>
      <c r="H1272">
        <v>5490</v>
      </c>
      <c r="I1272">
        <v>74520</v>
      </c>
      <c r="J1272">
        <v>79200</v>
      </c>
    </row>
    <row r="1273" spans="1:10">
      <c r="A1273" s="42">
        <v>41343</v>
      </c>
      <c r="B1273" t="s">
        <v>17</v>
      </c>
      <c r="C1273" t="s">
        <v>18</v>
      </c>
      <c r="D1273" t="s">
        <v>21</v>
      </c>
      <c r="E1273" t="s">
        <v>13</v>
      </c>
      <c r="F1273">
        <v>24</v>
      </c>
      <c r="G1273">
        <v>5832</v>
      </c>
      <c r="H1273">
        <v>6210</v>
      </c>
      <c r="I1273">
        <v>8784</v>
      </c>
      <c r="J1273">
        <v>9360</v>
      </c>
    </row>
    <row r="1274" spans="1:10">
      <c r="A1274" s="42">
        <v>41343</v>
      </c>
      <c r="B1274" t="s">
        <v>24</v>
      </c>
      <c r="C1274" t="s">
        <v>25</v>
      </c>
      <c r="D1274" t="s">
        <v>33</v>
      </c>
      <c r="E1274" t="s">
        <v>13</v>
      </c>
      <c r="F1274">
        <v>21</v>
      </c>
      <c r="G1274">
        <v>2034</v>
      </c>
      <c r="H1274">
        <v>2160</v>
      </c>
      <c r="I1274">
        <v>31824</v>
      </c>
      <c r="J1274">
        <v>33840</v>
      </c>
    </row>
    <row r="1275" spans="1:10">
      <c r="A1275" s="42">
        <v>41343</v>
      </c>
      <c r="B1275" t="s">
        <v>24</v>
      </c>
      <c r="C1275" t="s">
        <v>25</v>
      </c>
      <c r="D1275" t="s">
        <v>42</v>
      </c>
      <c r="E1275" t="s">
        <v>16</v>
      </c>
      <c r="F1275">
        <v>13</v>
      </c>
      <c r="G1275">
        <v>5832</v>
      </c>
      <c r="H1275">
        <v>6210</v>
      </c>
      <c r="I1275">
        <v>37530</v>
      </c>
      <c r="J1275">
        <v>40500</v>
      </c>
    </row>
    <row r="1276" spans="1:10">
      <c r="A1276" s="42">
        <v>41343</v>
      </c>
      <c r="B1276" t="s">
        <v>10</v>
      </c>
      <c r="C1276" t="s">
        <v>11</v>
      </c>
      <c r="D1276" t="s">
        <v>37</v>
      </c>
      <c r="E1276" t="s">
        <v>13</v>
      </c>
      <c r="F1276">
        <v>2</v>
      </c>
      <c r="G1276">
        <v>3546</v>
      </c>
      <c r="H1276">
        <v>3780</v>
      </c>
      <c r="I1276">
        <v>98604</v>
      </c>
      <c r="J1276">
        <v>104940</v>
      </c>
    </row>
    <row r="1277" spans="1:10">
      <c r="A1277" s="42">
        <v>41343</v>
      </c>
      <c r="B1277" t="s">
        <v>29</v>
      </c>
      <c r="C1277" t="s">
        <v>30</v>
      </c>
      <c r="D1277" t="s">
        <v>42</v>
      </c>
      <c r="E1277" t="s">
        <v>16</v>
      </c>
      <c r="F1277">
        <v>20</v>
      </c>
      <c r="G1277">
        <v>3726</v>
      </c>
      <c r="H1277">
        <v>3960</v>
      </c>
      <c r="I1277">
        <v>82566</v>
      </c>
      <c r="J1277">
        <v>89100</v>
      </c>
    </row>
    <row r="1278" spans="1:10">
      <c r="A1278" s="42">
        <v>41343</v>
      </c>
      <c r="B1278" t="s">
        <v>34</v>
      </c>
      <c r="C1278" t="s">
        <v>25</v>
      </c>
      <c r="D1278" t="s">
        <v>15</v>
      </c>
      <c r="E1278" t="s">
        <v>16</v>
      </c>
      <c r="F1278">
        <v>21</v>
      </c>
      <c r="G1278">
        <v>3978</v>
      </c>
      <c r="H1278">
        <v>4230</v>
      </c>
      <c r="I1278">
        <v>89550</v>
      </c>
      <c r="J1278">
        <v>96750</v>
      </c>
    </row>
    <row r="1279" spans="1:10">
      <c r="A1279" s="42">
        <v>41343</v>
      </c>
      <c r="B1279" t="s">
        <v>24</v>
      </c>
      <c r="C1279" t="s">
        <v>25</v>
      </c>
      <c r="D1279" t="s">
        <v>26</v>
      </c>
      <c r="E1279" t="s">
        <v>13</v>
      </c>
      <c r="F1279">
        <v>12</v>
      </c>
      <c r="G1279">
        <v>3042</v>
      </c>
      <c r="H1279">
        <v>3240</v>
      </c>
      <c r="I1279">
        <v>33462</v>
      </c>
      <c r="J1279">
        <v>35640</v>
      </c>
    </row>
    <row r="1280" spans="1:10">
      <c r="A1280" s="42">
        <v>41343</v>
      </c>
      <c r="B1280" t="s">
        <v>34</v>
      </c>
      <c r="C1280" t="s">
        <v>25</v>
      </c>
      <c r="D1280" t="s">
        <v>12</v>
      </c>
      <c r="E1280" t="s">
        <v>13</v>
      </c>
      <c r="F1280">
        <v>23</v>
      </c>
      <c r="G1280">
        <v>3546</v>
      </c>
      <c r="H1280">
        <v>3780</v>
      </c>
      <c r="I1280">
        <v>22374</v>
      </c>
      <c r="J1280">
        <v>23760</v>
      </c>
    </row>
    <row r="1281" spans="1:10">
      <c r="A1281" s="42">
        <v>41344</v>
      </c>
      <c r="B1281" t="s">
        <v>27</v>
      </c>
      <c r="C1281" t="s">
        <v>23</v>
      </c>
      <c r="D1281" t="s">
        <v>12</v>
      </c>
      <c r="E1281" t="s">
        <v>13</v>
      </c>
      <c r="F1281">
        <v>23</v>
      </c>
      <c r="G1281">
        <v>4482</v>
      </c>
      <c r="H1281">
        <v>4770</v>
      </c>
      <c r="I1281">
        <v>26442</v>
      </c>
      <c r="J1281">
        <v>28080</v>
      </c>
    </row>
    <row r="1282" spans="1:10">
      <c r="A1282" s="42">
        <v>41344</v>
      </c>
      <c r="B1282" t="s">
        <v>14</v>
      </c>
      <c r="C1282" t="s">
        <v>11</v>
      </c>
      <c r="D1282" t="s">
        <v>15</v>
      </c>
      <c r="E1282" t="s">
        <v>16</v>
      </c>
      <c r="F1282">
        <v>24</v>
      </c>
      <c r="G1282">
        <v>3924</v>
      </c>
      <c r="H1282">
        <v>4230</v>
      </c>
      <c r="I1282">
        <v>17910</v>
      </c>
      <c r="J1282">
        <v>19350</v>
      </c>
    </row>
    <row r="1283" spans="1:10">
      <c r="A1283" s="42">
        <v>41344</v>
      </c>
      <c r="B1283" t="s">
        <v>29</v>
      </c>
      <c r="C1283" t="s">
        <v>30</v>
      </c>
      <c r="D1283" t="s">
        <v>21</v>
      </c>
      <c r="E1283" t="s">
        <v>13</v>
      </c>
      <c r="F1283">
        <v>25</v>
      </c>
      <c r="G1283">
        <v>2952</v>
      </c>
      <c r="H1283">
        <v>3150</v>
      </c>
      <c r="I1283">
        <v>50508</v>
      </c>
      <c r="J1283">
        <v>53820</v>
      </c>
    </row>
    <row r="1284" spans="1:10">
      <c r="A1284" s="42">
        <v>41345</v>
      </c>
      <c r="B1284" t="s">
        <v>17</v>
      </c>
      <c r="C1284" t="s">
        <v>18</v>
      </c>
      <c r="D1284" t="s">
        <v>42</v>
      </c>
      <c r="E1284" t="s">
        <v>16</v>
      </c>
      <c r="F1284">
        <v>17</v>
      </c>
      <c r="G1284">
        <v>3726</v>
      </c>
      <c r="H1284">
        <v>3960</v>
      </c>
      <c r="I1284">
        <v>7506</v>
      </c>
      <c r="J1284">
        <v>8100</v>
      </c>
    </row>
    <row r="1285" spans="1:10">
      <c r="A1285" s="42">
        <v>41345</v>
      </c>
      <c r="B1285" t="s">
        <v>17</v>
      </c>
      <c r="C1285" t="s">
        <v>18</v>
      </c>
      <c r="D1285" t="s">
        <v>15</v>
      </c>
      <c r="E1285" t="s">
        <v>16</v>
      </c>
      <c r="F1285">
        <v>21</v>
      </c>
      <c r="G1285">
        <v>3978</v>
      </c>
      <c r="H1285">
        <v>4230</v>
      </c>
      <c r="I1285">
        <v>78804</v>
      </c>
      <c r="J1285">
        <v>85140</v>
      </c>
    </row>
    <row r="1286" spans="1:10">
      <c r="A1286" s="42">
        <v>41345</v>
      </c>
      <c r="B1286" t="s">
        <v>17</v>
      </c>
      <c r="C1286" t="s">
        <v>18</v>
      </c>
      <c r="D1286" t="s">
        <v>35</v>
      </c>
      <c r="E1286" t="s">
        <v>13</v>
      </c>
      <c r="F1286">
        <v>9</v>
      </c>
      <c r="G1286">
        <v>3726</v>
      </c>
      <c r="H1286">
        <v>3960</v>
      </c>
      <c r="I1286">
        <v>25740</v>
      </c>
      <c r="J1286">
        <v>27450</v>
      </c>
    </row>
    <row r="1287" spans="1:10">
      <c r="A1287" s="42">
        <v>41346</v>
      </c>
      <c r="B1287" t="s">
        <v>10</v>
      </c>
      <c r="C1287" t="s">
        <v>11</v>
      </c>
      <c r="D1287" t="s">
        <v>35</v>
      </c>
      <c r="E1287" t="s">
        <v>13</v>
      </c>
      <c r="F1287">
        <v>11</v>
      </c>
      <c r="G1287">
        <v>4482</v>
      </c>
      <c r="H1287">
        <v>4770</v>
      </c>
      <c r="I1287">
        <v>41184</v>
      </c>
      <c r="J1287">
        <v>43920</v>
      </c>
    </row>
    <row r="1288" spans="1:10">
      <c r="A1288" s="42">
        <v>41347</v>
      </c>
      <c r="B1288" t="s">
        <v>20</v>
      </c>
      <c r="C1288" t="s">
        <v>18</v>
      </c>
      <c r="D1288" t="s">
        <v>35</v>
      </c>
      <c r="E1288" t="s">
        <v>13</v>
      </c>
      <c r="F1288">
        <v>4</v>
      </c>
      <c r="G1288">
        <v>3582</v>
      </c>
      <c r="H1288">
        <v>3870</v>
      </c>
      <c r="I1288">
        <v>46332</v>
      </c>
      <c r="J1288">
        <v>49410</v>
      </c>
    </row>
    <row r="1289" spans="1:10">
      <c r="A1289" s="42">
        <v>41347</v>
      </c>
      <c r="B1289" t="s">
        <v>24</v>
      </c>
      <c r="C1289" t="s">
        <v>25</v>
      </c>
      <c r="D1289" t="s">
        <v>19</v>
      </c>
      <c r="E1289" t="s">
        <v>13</v>
      </c>
      <c r="F1289">
        <v>22</v>
      </c>
      <c r="G1289">
        <v>4482</v>
      </c>
      <c r="H1289">
        <v>4770</v>
      </c>
      <c r="I1289">
        <v>23868</v>
      </c>
      <c r="J1289">
        <v>25380</v>
      </c>
    </row>
    <row r="1290" spans="1:10">
      <c r="A1290" s="42">
        <v>41348</v>
      </c>
      <c r="B1290" t="s">
        <v>14</v>
      </c>
      <c r="C1290" t="s">
        <v>11</v>
      </c>
      <c r="D1290" t="s">
        <v>43</v>
      </c>
      <c r="E1290" t="s">
        <v>13</v>
      </c>
      <c r="F1290">
        <v>15</v>
      </c>
      <c r="G1290">
        <v>3924</v>
      </c>
      <c r="H1290">
        <v>4230</v>
      </c>
      <c r="I1290">
        <v>10152</v>
      </c>
      <c r="J1290">
        <v>10800</v>
      </c>
    </row>
    <row r="1291" spans="1:10">
      <c r="A1291" s="42">
        <v>41348</v>
      </c>
      <c r="B1291" t="s">
        <v>29</v>
      </c>
      <c r="C1291" t="s">
        <v>30</v>
      </c>
      <c r="D1291" t="s">
        <v>15</v>
      </c>
      <c r="E1291" t="s">
        <v>16</v>
      </c>
      <c r="F1291">
        <v>23</v>
      </c>
      <c r="G1291">
        <v>7506</v>
      </c>
      <c r="H1291">
        <v>8100</v>
      </c>
      <c r="I1291">
        <v>82386</v>
      </c>
      <c r="J1291">
        <v>89010</v>
      </c>
    </row>
    <row r="1292" spans="1:10">
      <c r="A1292" s="42">
        <v>41349</v>
      </c>
      <c r="B1292" t="s">
        <v>24</v>
      </c>
      <c r="C1292" t="s">
        <v>25</v>
      </c>
      <c r="D1292" t="s">
        <v>41</v>
      </c>
      <c r="E1292" t="s">
        <v>13</v>
      </c>
      <c r="F1292">
        <v>9</v>
      </c>
      <c r="G1292">
        <v>3546</v>
      </c>
      <c r="H1292">
        <v>3780</v>
      </c>
      <c r="I1292">
        <v>38376</v>
      </c>
      <c r="J1292">
        <v>40950</v>
      </c>
    </row>
    <row r="1293" spans="1:10">
      <c r="A1293" s="42">
        <v>41349</v>
      </c>
      <c r="B1293" t="s">
        <v>14</v>
      </c>
      <c r="C1293" t="s">
        <v>11</v>
      </c>
      <c r="D1293" t="s">
        <v>12</v>
      </c>
      <c r="E1293" t="s">
        <v>13</v>
      </c>
      <c r="F1293">
        <v>7</v>
      </c>
      <c r="G1293">
        <v>3042</v>
      </c>
      <c r="H1293">
        <v>3240</v>
      </c>
      <c r="I1293">
        <v>6102</v>
      </c>
      <c r="J1293">
        <v>6480</v>
      </c>
    </row>
    <row r="1294" spans="1:10">
      <c r="A1294" s="42">
        <v>41349</v>
      </c>
      <c r="B1294" t="s">
        <v>10</v>
      </c>
      <c r="C1294" t="s">
        <v>11</v>
      </c>
      <c r="D1294" t="s">
        <v>39</v>
      </c>
      <c r="E1294" t="s">
        <v>13</v>
      </c>
      <c r="F1294">
        <v>25</v>
      </c>
      <c r="G1294">
        <v>3042</v>
      </c>
      <c r="H1294">
        <v>3240</v>
      </c>
      <c r="I1294">
        <v>93150</v>
      </c>
      <c r="J1294">
        <v>99000</v>
      </c>
    </row>
    <row r="1295" spans="1:10">
      <c r="A1295" s="42">
        <v>41350</v>
      </c>
      <c r="B1295" t="s">
        <v>24</v>
      </c>
      <c r="C1295" t="s">
        <v>25</v>
      </c>
      <c r="D1295" t="s">
        <v>43</v>
      </c>
      <c r="E1295" t="s">
        <v>13</v>
      </c>
      <c r="F1295">
        <v>10</v>
      </c>
      <c r="G1295">
        <v>3978</v>
      </c>
      <c r="H1295">
        <v>4230</v>
      </c>
      <c r="I1295">
        <v>20304</v>
      </c>
      <c r="J1295">
        <v>21600</v>
      </c>
    </row>
    <row r="1296" spans="1:10">
      <c r="A1296" s="42">
        <v>41350</v>
      </c>
      <c r="B1296" t="s">
        <v>22</v>
      </c>
      <c r="C1296" t="s">
        <v>23</v>
      </c>
      <c r="D1296" t="s">
        <v>43</v>
      </c>
      <c r="E1296" t="s">
        <v>13</v>
      </c>
      <c r="F1296">
        <v>8</v>
      </c>
      <c r="G1296">
        <v>5148</v>
      </c>
      <c r="H1296">
        <v>5490</v>
      </c>
      <c r="I1296">
        <v>54144</v>
      </c>
      <c r="J1296">
        <v>57600</v>
      </c>
    </row>
    <row r="1297" spans="1:10">
      <c r="A1297" s="42">
        <v>41351</v>
      </c>
      <c r="B1297" t="s">
        <v>29</v>
      </c>
      <c r="C1297" t="s">
        <v>30</v>
      </c>
      <c r="D1297" t="s">
        <v>41</v>
      </c>
      <c r="E1297" t="s">
        <v>13</v>
      </c>
      <c r="F1297">
        <v>18</v>
      </c>
      <c r="G1297">
        <v>3042</v>
      </c>
      <c r="H1297">
        <v>3240</v>
      </c>
      <c r="I1297">
        <v>53136</v>
      </c>
      <c r="J1297">
        <v>56700</v>
      </c>
    </row>
    <row r="1298" spans="1:10">
      <c r="A1298" s="42">
        <v>41351</v>
      </c>
      <c r="B1298" t="s">
        <v>27</v>
      </c>
      <c r="C1298" t="s">
        <v>23</v>
      </c>
      <c r="D1298" t="s">
        <v>42</v>
      </c>
      <c r="E1298" t="s">
        <v>16</v>
      </c>
      <c r="F1298">
        <v>8</v>
      </c>
      <c r="G1298">
        <v>5148</v>
      </c>
      <c r="H1298">
        <v>5490</v>
      </c>
      <c r="I1298">
        <v>135108</v>
      </c>
      <c r="J1298">
        <v>145800</v>
      </c>
    </row>
    <row r="1299" spans="1:10">
      <c r="A1299" s="42">
        <v>41352</v>
      </c>
      <c r="B1299" t="s">
        <v>20</v>
      </c>
      <c r="C1299" t="s">
        <v>18</v>
      </c>
      <c r="D1299" t="s">
        <v>40</v>
      </c>
      <c r="E1299" t="s">
        <v>16</v>
      </c>
      <c r="F1299">
        <v>25</v>
      </c>
      <c r="G1299">
        <v>7506</v>
      </c>
      <c r="H1299">
        <v>8100</v>
      </c>
      <c r="I1299">
        <v>94176</v>
      </c>
      <c r="J1299">
        <v>101520</v>
      </c>
    </row>
    <row r="1300" spans="1:10">
      <c r="A1300" s="42">
        <v>41352</v>
      </c>
      <c r="B1300" t="s">
        <v>14</v>
      </c>
      <c r="C1300" t="s">
        <v>11</v>
      </c>
      <c r="D1300" t="s">
        <v>21</v>
      </c>
      <c r="E1300" t="s">
        <v>13</v>
      </c>
      <c r="F1300">
        <v>7</v>
      </c>
      <c r="G1300">
        <v>3042</v>
      </c>
      <c r="H1300">
        <v>3240</v>
      </c>
      <c r="I1300">
        <v>24156</v>
      </c>
      <c r="J1300">
        <v>25740</v>
      </c>
    </row>
    <row r="1301" spans="1:10">
      <c r="A1301" s="42">
        <v>41352</v>
      </c>
      <c r="B1301" t="s">
        <v>31</v>
      </c>
      <c r="C1301" t="s">
        <v>30</v>
      </c>
      <c r="D1301" t="s">
        <v>26</v>
      </c>
      <c r="E1301" t="s">
        <v>13</v>
      </c>
      <c r="F1301">
        <v>17</v>
      </c>
      <c r="G1301">
        <v>3978</v>
      </c>
      <c r="H1301">
        <v>4230</v>
      </c>
      <c r="I1301">
        <v>73008</v>
      </c>
      <c r="J1301">
        <v>77760</v>
      </c>
    </row>
    <row r="1302" spans="1:10">
      <c r="A1302" s="42">
        <v>41352</v>
      </c>
      <c r="B1302" t="s">
        <v>17</v>
      </c>
      <c r="C1302" t="s">
        <v>18</v>
      </c>
      <c r="D1302" t="s">
        <v>12</v>
      </c>
      <c r="E1302" t="s">
        <v>13</v>
      </c>
      <c r="F1302">
        <v>3</v>
      </c>
      <c r="G1302">
        <v>2952</v>
      </c>
      <c r="H1302">
        <v>3150</v>
      </c>
      <c r="I1302">
        <v>50850</v>
      </c>
      <c r="J1302">
        <v>54000</v>
      </c>
    </row>
    <row r="1303" spans="1:10">
      <c r="A1303" s="42">
        <v>41352</v>
      </c>
      <c r="B1303" t="s">
        <v>17</v>
      </c>
      <c r="C1303" t="s">
        <v>18</v>
      </c>
      <c r="D1303" t="s">
        <v>42</v>
      </c>
      <c r="E1303" t="s">
        <v>16</v>
      </c>
      <c r="F1303">
        <v>13</v>
      </c>
      <c r="G1303">
        <v>2034</v>
      </c>
      <c r="H1303">
        <v>2160</v>
      </c>
      <c r="I1303">
        <v>180144</v>
      </c>
      <c r="J1303">
        <v>194400</v>
      </c>
    </row>
    <row r="1304" spans="1:10">
      <c r="A1304" s="42">
        <v>41353</v>
      </c>
      <c r="B1304" t="s">
        <v>22</v>
      </c>
      <c r="C1304" t="s">
        <v>23</v>
      </c>
      <c r="D1304" t="s">
        <v>35</v>
      </c>
      <c r="E1304" t="s">
        <v>13</v>
      </c>
      <c r="F1304">
        <v>17</v>
      </c>
      <c r="G1304">
        <v>3582</v>
      </c>
      <c r="H1304">
        <v>3870</v>
      </c>
      <c r="I1304">
        <v>118404</v>
      </c>
      <c r="J1304">
        <v>126270</v>
      </c>
    </row>
    <row r="1305" spans="1:10">
      <c r="A1305" s="42">
        <v>41353</v>
      </c>
      <c r="B1305" t="s">
        <v>34</v>
      </c>
      <c r="C1305" t="s">
        <v>25</v>
      </c>
      <c r="D1305" t="s">
        <v>12</v>
      </c>
      <c r="E1305" t="s">
        <v>13</v>
      </c>
      <c r="F1305">
        <v>22</v>
      </c>
      <c r="G1305">
        <v>3978</v>
      </c>
      <c r="H1305">
        <v>4230</v>
      </c>
      <c r="I1305">
        <v>14238</v>
      </c>
      <c r="J1305">
        <v>15120</v>
      </c>
    </row>
    <row r="1306" spans="1:10">
      <c r="A1306" s="42">
        <v>41353</v>
      </c>
      <c r="B1306" t="s">
        <v>14</v>
      </c>
      <c r="C1306" t="s">
        <v>11</v>
      </c>
      <c r="D1306" t="s">
        <v>21</v>
      </c>
      <c r="E1306" t="s">
        <v>13</v>
      </c>
      <c r="F1306">
        <v>23</v>
      </c>
      <c r="G1306">
        <v>2196</v>
      </c>
      <c r="H1306">
        <v>2340</v>
      </c>
      <c r="I1306">
        <v>39528</v>
      </c>
      <c r="J1306">
        <v>42120</v>
      </c>
    </row>
    <row r="1307" spans="1:10">
      <c r="A1307" s="42">
        <v>41353</v>
      </c>
      <c r="B1307" t="s">
        <v>14</v>
      </c>
      <c r="C1307" t="s">
        <v>11</v>
      </c>
      <c r="D1307" t="s">
        <v>41</v>
      </c>
      <c r="E1307" t="s">
        <v>13</v>
      </c>
      <c r="F1307">
        <v>1</v>
      </c>
      <c r="G1307">
        <v>2034</v>
      </c>
      <c r="H1307">
        <v>2160</v>
      </c>
      <c r="I1307">
        <v>56088</v>
      </c>
      <c r="J1307">
        <v>59850</v>
      </c>
    </row>
    <row r="1308" spans="1:10">
      <c r="A1308" s="42">
        <v>41354</v>
      </c>
      <c r="B1308" t="s">
        <v>14</v>
      </c>
      <c r="C1308" t="s">
        <v>11</v>
      </c>
      <c r="D1308" t="s">
        <v>39</v>
      </c>
      <c r="E1308" t="s">
        <v>13</v>
      </c>
      <c r="F1308">
        <v>25</v>
      </c>
      <c r="G1308">
        <v>5148</v>
      </c>
      <c r="H1308">
        <v>5490</v>
      </c>
      <c r="I1308">
        <v>70794</v>
      </c>
      <c r="J1308">
        <v>75240</v>
      </c>
    </row>
    <row r="1309" spans="1:10">
      <c r="A1309" s="42">
        <v>41354</v>
      </c>
      <c r="B1309" t="s">
        <v>20</v>
      </c>
      <c r="C1309" t="s">
        <v>18</v>
      </c>
      <c r="D1309" t="s">
        <v>15</v>
      </c>
      <c r="E1309" t="s">
        <v>16</v>
      </c>
      <c r="F1309">
        <v>22</v>
      </c>
      <c r="G1309">
        <v>3384</v>
      </c>
      <c r="H1309">
        <v>3600</v>
      </c>
      <c r="I1309">
        <v>53730</v>
      </c>
      <c r="J1309">
        <v>58050</v>
      </c>
    </row>
    <row r="1310" spans="1:10">
      <c r="A1310" s="42">
        <v>41355</v>
      </c>
      <c r="B1310" t="s">
        <v>34</v>
      </c>
      <c r="C1310" t="s">
        <v>25</v>
      </c>
      <c r="D1310" t="s">
        <v>41</v>
      </c>
      <c r="E1310" t="s">
        <v>13</v>
      </c>
      <c r="F1310">
        <v>2</v>
      </c>
      <c r="G1310">
        <v>3978</v>
      </c>
      <c r="H1310">
        <v>4230</v>
      </c>
      <c r="I1310">
        <v>29520</v>
      </c>
      <c r="J1310">
        <v>31500</v>
      </c>
    </row>
    <row r="1311" spans="1:10">
      <c r="A1311" s="42">
        <v>41356</v>
      </c>
      <c r="B1311" t="s">
        <v>22</v>
      </c>
      <c r="C1311" t="s">
        <v>23</v>
      </c>
      <c r="D1311" t="s">
        <v>35</v>
      </c>
      <c r="E1311" t="s">
        <v>13</v>
      </c>
      <c r="F1311">
        <v>11</v>
      </c>
      <c r="G1311">
        <v>3582</v>
      </c>
      <c r="H1311">
        <v>3870</v>
      </c>
      <c r="I1311">
        <v>123552</v>
      </c>
      <c r="J1311">
        <v>131760</v>
      </c>
    </row>
    <row r="1312" spans="1:10">
      <c r="A1312" s="42">
        <v>41357</v>
      </c>
      <c r="B1312" t="s">
        <v>29</v>
      </c>
      <c r="C1312" t="s">
        <v>30</v>
      </c>
      <c r="D1312" t="s">
        <v>32</v>
      </c>
      <c r="E1312" t="s">
        <v>13</v>
      </c>
      <c r="F1312">
        <v>11</v>
      </c>
      <c r="G1312">
        <v>3546</v>
      </c>
      <c r="H1312">
        <v>3780</v>
      </c>
      <c r="I1312">
        <v>35460</v>
      </c>
      <c r="J1312">
        <v>37800</v>
      </c>
    </row>
    <row r="1313" spans="1:10">
      <c r="A1313" s="42">
        <v>41357</v>
      </c>
      <c r="B1313" t="s">
        <v>10</v>
      </c>
      <c r="C1313" t="s">
        <v>11</v>
      </c>
      <c r="D1313" t="s">
        <v>42</v>
      </c>
      <c r="E1313" t="s">
        <v>16</v>
      </c>
      <c r="F1313">
        <v>1</v>
      </c>
      <c r="G1313">
        <v>7506</v>
      </c>
      <c r="H1313">
        <v>8100</v>
      </c>
      <c r="I1313">
        <v>127602</v>
      </c>
      <c r="J1313">
        <v>137700</v>
      </c>
    </row>
    <row r="1314" spans="1:10">
      <c r="A1314" s="42">
        <v>41357</v>
      </c>
      <c r="B1314" t="s">
        <v>31</v>
      </c>
      <c r="C1314" t="s">
        <v>30</v>
      </c>
      <c r="D1314" t="s">
        <v>36</v>
      </c>
      <c r="E1314" t="s">
        <v>13</v>
      </c>
      <c r="F1314">
        <v>14</v>
      </c>
      <c r="G1314">
        <v>3978</v>
      </c>
      <c r="H1314">
        <v>4230</v>
      </c>
      <c r="I1314">
        <v>23166</v>
      </c>
      <c r="J1314">
        <v>24750</v>
      </c>
    </row>
    <row r="1315" spans="1:10">
      <c r="A1315" s="42">
        <v>41357</v>
      </c>
      <c r="B1315" t="s">
        <v>17</v>
      </c>
      <c r="C1315" t="s">
        <v>18</v>
      </c>
      <c r="D1315" t="s">
        <v>37</v>
      </c>
      <c r="E1315" t="s">
        <v>13</v>
      </c>
      <c r="F1315">
        <v>11</v>
      </c>
      <c r="G1315">
        <v>2034</v>
      </c>
      <c r="H1315">
        <v>2160</v>
      </c>
      <c r="I1315">
        <v>80676</v>
      </c>
      <c r="J1315">
        <v>85860</v>
      </c>
    </row>
    <row r="1316" spans="1:10">
      <c r="A1316" s="42">
        <v>41359</v>
      </c>
      <c r="B1316" t="s">
        <v>22</v>
      </c>
      <c r="C1316" t="s">
        <v>23</v>
      </c>
      <c r="D1316" t="s">
        <v>21</v>
      </c>
      <c r="E1316" t="s">
        <v>13</v>
      </c>
      <c r="F1316">
        <v>8</v>
      </c>
      <c r="G1316">
        <v>2952</v>
      </c>
      <c r="H1316">
        <v>3150</v>
      </c>
      <c r="I1316">
        <v>8784</v>
      </c>
      <c r="J1316">
        <v>9360</v>
      </c>
    </row>
    <row r="1317" spans="1:10">
      <c r="A1317" s="42">
        <v>41359</v>
      </c>
      <c r="B1317" t="s">
        <v>17</v>
      </c>
      <c r="C1317" t="s">
        <v>18</v>
      </c>
      <c r="D1317" t="s">
        <v>37</v>
      </c>
      <c r="E1317" t="s">
        <v>13</v>
      </c>
      <c r="F1317">
        <v>1</v>
      </c>
      <c r="G1317">
        <v>3546</v>
      </c>
      <c r="H1317">
        <v>3780</v>
      </c>
      <c r="I1317">
        <v>67230</v>
      </c>
      <c r="J1317">
        <v>71550</v>
      </c>
    </row>
    <row r="1318" spans="1:10">
      <c r="A1318" s="42">
        <v>41359</v>
      </c>
      <c r="B1318" t="s">
        <v>29</v>
      </c>
      <c r="C1318" t="s">
        <v>30</v>
      </c>
      <c r="D1318" t="s">
        <v>19</v>
      </c>
      <c r="E1318" t="s">
        <v>13</v>
      </c>
      <c r="F1318">
        <v>24</v>
      </c>
      <c r="G1318">
        <v>3546</v>
      </c>
      <c r="H1318">
        <v>3780</v>
      </c>
      <c r="I1318">
        <v>67626</v>
      </c>
      <c r="J1318">
        <v>71910</v>
      </c>
    </row>
    <row r="1319" spans="1:10">
      <c r="A1319" s="42">
        <v>41360</v>
      </c>
      <c r="B1319" t="s">
        <v>34</v>
      </c>
      <c r="C1319" t="s">
        <v>25</v>
      </c>
      <c r="D1319" t="s">
        <v>21</v>
      </c>
      <c r="E1319" t="s">
        <v>13</v>
      </c>
      <c r="F1319">
        <v>15</v>
      </c>
      <c r="G1319">
        <v>3978</v>
      </c>
      <c r="H1319">
        <v>4230</v>
      </c>
      <c r="I1319">
        <v>43920</v>
      </c>
      <c r="J1319">
        <v>46800</v>
      </c>
    </row>
    <row r="1320" spans="1:10">
      <c r="A1320" s="42">
        <v>41361</v>
      </c>
      <c r="B1320" t="s">
        <v>20</v>
      </c>
      <c r="C1320" t="s">
        <v>18</v>
      </c>
      <c r="D1320" t="s">
        <v>39</v>
      </c>
      <c r="E1320" t="s">
        <v>13</v>
      </c>
      <c r="F1320">
        <v>20</v>
      </c>
      <c r="G1320">
        <v>3546</v>
      </c>
      <c r="H1320">
        <v>3780</v>
      </c>
      <c r="I1320">
        <v>55890</v>
      </c>
      <c r="J1320">
        <v>59400</v>
      </c>
    </row>
    <row r="1321" spans="1:10">
      <c r="A1321" s="42">
        <v>41362</v>
      </c>
      <c r="B1321" t="s">
        <v>31</v>
      </c>
      <c r="C1321" t="s">
        <v>30</v>
      </c>
      <c r="D1321" t="s">
        <v>35</v>
      </c>
      <c r="E1321" t="s">
        <v>13</v>
      </c>
      <c r="F1321">
        <v>1</v>
      </c>
      <c r="G1321">
        <v>5148</v>
      </c>
      <c r="H1321">
        <v>5490</v>
      </c>
      <c r="I1321">
        <v>113256</v>
      </c>
      <c r="J1321">
        <v>120780</v>
      </c>
    </row>
    <row r="1322" spans="1:10">
      <c r="A1322" s="42">
        <v>41362</v>
      </c>
      <c r="B1322" t="s">
        <v>34</v>
      </c>
      <c r="C1322" t="s">
        <v>25</v>
      </c>
      <c r="D1322" t="s">
        <v>32</v>
      </c>
      <c r="E1322" t="s">
        <v>13</v>
      </c>
      <c r="F1322">
        <v>5</v>
      </c>
      <c r="G1322">
        <v>2196</v>
      </c>
      <c r="H1322">
        <v>2340</v>
      </c>
      <c r="I1322">
        <v>67374</v>
      </c>
      <c r="J1322">
        <v>71820</v>
      </c>
    </row>
    <row r="1323" spans="1:10">
      <c r="A1323" s="42">
        <v>41363</v>
      </c>
      <c r="B1323" t="s">
        <v>10</v>
      </c>
      <c r="C1323" t="s">
        <v>11</v>
      </c>
      <c r="D1323" t="s">
        <v>32</v>
      </c>
      <c r="E1323" t="s">
        <v>13</v>
      </c>
      <c r="F1323">
        <v>2</v>
      </c>
      <c r="G1323">
        <v>3924</v>
      </c>
      <c r="H1323">
        <v>4230</v>
      </c>
      <c r="I1323">
        <v>46098</v>
      </c>
      <c r="J1323">
        <v>49140</v>
      </c>
    </row>
    <row r="1324" spans="1:10">
      <c r="A1324" s="42">
        <v>41363</v>
      </c>
      <c r="B1324" t="s">
        <v>29</v>
      </c>
      <c r="C1324" t="s">
        <v>30</v>
      </c>
      <c r="D1324" t="s">
        <v>19</v>
      </c>
      <c r="E1324" t="s">
        <v>13</v>
      </c>
      <c r="F1324">
        <v>15</v>
      </c>
      <c r="G1324">
        <v>3978</v>
      </c>
      <c r="H1324">
        <v>4230</v>
      </c>
      <c r="I1324">
        <v>23868</v>
      </c>
      <c r="J1324">
        <v>25380</v>
      </c>
    </row>
    <row r="1325" spans="1:10">
      <c r="A1325" s="42">
        <v>41364</v>
      </c>
      <c r="B1325" t="s">
        <v>29</v>
      </c>
      <c r="C1325" t="s">
        <v>30</v>
      </c>
      <c r="D1325" t="s">
        <v>43</v>
      </c>
      <c r="E1325" t="s">
        <v>13</v>
      </c>
      <c r="F1325">
        <v>24</v>
      </c>
      <c r="G1325">
        <v>2106</v>
      </c>
      <c r="H1325">
        <v>2250</v>
      </c>
      <c r="I1325">
        <v>84600</v>
      </c>
      <c r="J1325">
        <v>90000</v>
      </c>
    </row>
    <row r="1326" spans="1:10">
      <c r="A1326" s="42">
        <v>41365</v>
      </c>
      <c r="B1326" t="s">
        <v>22</v>
      </c>
      <c r="C1326" t="s">
        <v>23</v>
      </c>
      <c r="D1326" t="s">
        <v>43</v>
      </c>
      <c r="E1326" t="s">
        <v>13</v>
      </c>
      <c r="F1326">
        <v>23</v>
      </c>
      <c r="G1326">
        <v>5148</v>
      </c>
      <c r="H1326">
        <v>5490</v>
      </c>
      <c r="I1326">
        <v>40608</v>
      </c>
      <c r="J1326">
        <v>43200</v>
      </c>
    </row>
    <row r="1327" spans="1:10">
      <c r="A1327" s="42">
        <v>41366</v>
      </c>
      <c r="B1327" t="s">
        <v>22</v>
      </c>
      <c r="C1327" t="s">
        <v>23</v>
      </c>
      <c r="D1327" t="s">
        <v>43</v>
      </c>
      <c r="E1327" t="s">
        <v>13</v>
      </c>
      <c r="F1327">
        <v>20</v>
      </c>
      <c r="G1327">
        <v>3546</v>
      </c>
      <c r="H1327">
        <v>3780</v>
      </c>
      <c r="I1327">
        <v>84600</v>
      </c>
      <c r="J1327">
        <v>90000</v>
      </c>
    </row>
    <row r="1328" spans="1:10">
      <c r="A1328" s="42">
        <v>41366</v>
      </c>
      <c r="B1328" t="s">
        <v>22</v>
      </c>
      <c r="C1328" t="s">
        <v>23</v>
      </c>
      <c r="D1328" t="s">
        <v>21</v>
      </c>
      <c r="E1328" t="s">
        <v>13</v>
      </c>
      <c r="F1328">
        <v>23</v>
      </c>
      <c r="G1328">
        <v>3546</v>
      </c>
      <c r="H1328">
        <v>3780</v>
      </c>
      <c r="I1328">
        <v>15372</v>
      </c>
      <c r="J1328">
        <v>16380</v>
      </c>
    </row>
    <row r="1329" spans="1:10">
      <c r="A1329" s="42">
        <v>41368</v>
      </c>
      <c r="B1329" t="s">
        <v>22</v>
      </c>
      <c r="C1329" t="s">
        <v>23</v>
      </c>
      <c r="D1329" t="s">
        <v>12</v>
      </c>
      <c r="E1329" t="s">
        <v>13</v>
      </c>
      <c r="F1329">
        <v>22</v>
      </c>
      <c r="G1329">
        <v>5148</v>
      </c>
      <c r="H1329">
        <v>5490</v>
      </c>
      <c r="I1329">
        <v>40680</v>
      </c>
      <c r="J1329">
        <v>43200</v>
      </c>
    </row>
    <row r="1330" spans="1:10">
      <c r="A1330" s="42">
        <v>41368</v>
      </c>
      <c r="B1330" t="s">
        <v>24</v>
      </c>
      <c r="C1330" t="s">
        <v>25</v>
      </c>
      <c r="D1330" t="s">
        <v>15</v>
      </c>
      <c r="E1330" t="s">
        <v>16</v>
      </c>
      <c r="F1330">
        <v>10</v>
      </c>
      <c r="G1330">
        <v>3384</v>
      </c>
      <c r="H1330">
        <v>3600</v>
      </c>
      <c r="I1330">
        <v>14328</v>
      </c>
      <c r="J1330">
        <v>15480</v>
      </c>
    </row>
    <row r="1331" spans="1:10">
      <c r="A1331" s="42">
        <v>41368</v>
      </c>
      <c r="B1331" t="s">
        <v>27</v>
      </c>
      <c r="C1331" t="s">
        <v>23</v>
      </c>
      <c r="D1331" t="s">
        <v>28</v>
      </c>
      <c r="E1331" t="s">
        <v>13</v>
      </c>
      <c r="F1331">
        <v>5</v>
      </c>
      <c r="G1331">
        <v>3042</v>
      </c>
      <c r="H1331">
        <v>3240</v>
      </c>
      <c r="I1331">
        <v>128304</v>
      </c>
      <c r="J1331">
        <v>136620</v>
      </c>
    </row>
    <row r="1332" spans="1:10">
      <c r="A1332" s="42">
        <v>41368</v>
      </c>
      <c r="B1332" t="s">
        <v>14</v>
      </c>
      <c r="C1332" t="s">
        <v>11</v>
      </c>
      <c r="D1332" t="s">
        <v>21</v>
      </c>
      <c r="E1332" t="s">
        <v>13</v>
      </c>
      <c r="F1332">
        <v>12</v>
      </c>
      <c r="G1332">
        <v>3978</v>
      </c>
      <c r="H1332">
        <v>4230</v>
      </c>
      <c r="I1332">
        <v>8784</v>
      </c>
      <c r="J1332">
        <v>9360</v>
      </c>
    </row>
    <row r="1333" spans="1:10">
      <c r="A1333" s="42">
        <v>41369</v>
      </c>
      <c r="B1333" t="s">
        <v>10</v>
      </c>
      <c r="C1333" t="s">
        <v>11</v>
      </c>
      <c r="D1333" t="s">
        <v>43</v>
      </c>
      <c r="E1333" t="s">
        <v>13</v>
      </c>
      <c r="F1333">
        <v>19</v>
      </c>
      <c r="G1333">
        <v>3978</v>
      </c>
      <c r="H1333">
        <v>4230</v>
      </c>
      <c r="I1333">
        <v>23688</v>
      </c>
      <c r="J1333">
        <v>25200</v>
      </c>
    </row>
    <row r="1334" spans="1:10">
      <c r="A1334" s="42">
        <v>41369</v>
      </c>
      <c r="B1334" t="s">
        <v>22</v>
      </c>
      <c r="C1334" t="s">
        <v>23</v>
      </c>
      <c r="D1334" t="s">
        <v>35</v>
      </c>
      <c r="E1334" t="s">
        <v>13</v>
      </c>
      <c r="F1334">
        <v>18</v>
      </c>
      <c r="G1334">
        <v>3924</v>
      </c>
      <c r="H1334">
        <v>4230</v>
      </c>
      <c r="I1334">
        <v>72072</v>
      </c>
      <c r="J1334">
        <v>76860</v>
      </c>
    </row>
    <row r="1335" spans="1:10">
      <c r="A1335" s="42">
        <v>41369</v>
      </c>
      <c r="B1335" t="s">
        <v>24</v>
      </c>
      <c r="C1335" t="s">
        <v>25</v>
      </c>
      <c r="D1335" t="s">
        <v>39</v>
      </c>
      <c r="E1335" t="s">
        <v>13</v>
      </c>
      <c r="F1335">
        <v>1</v>
      </c>
      <c r="G1335">
        <v>2952</v>
      </c>
      <c r="H1335">
        <v>3150</v>
      </c>
      <c r="I1335">
        <v>37260</v>
      </c>
      <c r="J1335">
        <v>39600</v>
      </c>
    </row>
    <row r="1336" spans="1:10">
      <c r="A1336" s="42">
        <v>41369</v>
      </c>
      <c r="B1336" t="s">
        <v>24</v>
      </c>
      <c r="C1336" t="s">
        <v>25</v>
      </c>
      <c r="D1336" t="s">
        <v>19</v>
      </c>
      <c r="E1336" t="s">
        <v>13</v>
      </c>
      <c r="F1336">
        <v>15</v>
      </c>
      <c r="G1336">
        <v>3042</v>
      </c>
      <c r="H1336">
        <v>3240</v>
      </c>
      <c r="I1336">
        <v>55692</v>
      </c>
      <c r="J1336">
        <v>59220</v>
      </c>
    </row>
    <row r="1337" spans="1:10">
      <c r="A1337" s="42">
        <v>41370</v>
      </c>
      <c r="B1337" t="s">
        <v>34</v>
      </c>
      <c r="C1337" t="s">
        <v>25</v>
      </c>
      <c r="D1337" t="s">
        <v>15</v>
      </c>
      <c r="E1337" t="s">
        <v>16</v>
      </c>
      <c r="F1337">
        <v>4</v>
      </c>
      <c r="G1337">
        <v>3978</v>
      </c>
      <c r="H1337">
        <v>4230</v>
      </c>
      <c r="I1337">
        <v>3582</v>
      </c>
      <c r="J1337">
        <v>3870</v>
      </c>
    </row>
    <row r="1338" spans="1:10">
      <c r="A1338" s="42">
        <v>41370</v>
      </c>
      <c r="B1338" t="s">
        <v>34</v>
      </c>
      <c r="C1338" t="s">
        <v>25</v>
      </c>
      <c r="D1338" t="s">
        <v>38</v>
      </c>
      <c r="E1338" t="s">
        <v>13</v>
      </c>
      <c r="F1338">
        <v>16</v>
      </c>
      <c r="G1338">
        <v>2106</v>
      </c>
      <c r="H1338">
        <v>2250</v>
      </c>
      <c r="I1338">
        <v>56736</v>
      </c>
      <c r="J1338">
        <v>60480</v>
      </c>
    </row>
    <row r="1339" spans="1:10">
      <c r="A1339" s="42">
        <v>41370</v>
      </c>
      <c r="B1339" t="s">
        <v>20</v>
      </c>
      <c r="C1339" t="s">
        <v>18</v>
      </c>
      <c r="D1339" t="s">
        <v>33</v>
      </c>
      <c r="E1339" t="s">
        <v>13</v>
      </c>
      <c r="F1339">
        <v>10</v>
      </c>
      <c r="G1339">
        <v>2034</v>
      </c>
      <c r="H1339">
        <v>2160</v>
      </c>
      <c r="I1339">
        <v>39780</v>
      </c>
      <c r="J1339">
        <v>42300</v>
      </c>
    </row>
    <row r="1340" spans="1:10">
      <c r="A1340" s="42">
        <v>41371</v>
      </c>
      <c r="B1340" t="s">
        <v>14</v>
      </c>
      <c r="C1340" t="s">
        <v>11</v>
      </c>
      <c r="D1340" t="s">
        <v>32</v>
      </c>
      <c r="E1340" t="s">
        <v>13</v>
      </c>
      <c r="F1340">
        <v>21</v>
      </c>
      <c r="G1340">
        <v>4482</v>
      </c>
      <c r="H1340">
        <v>4770</v>
      </c>
      <c r="I1340">
        <v>46098</v>
      </c>
      <c r="J1340">
        <v>49140</v>
      </c>
    </row>
    <row r="1341" spans="1:10">
      <c r="A1341" s="42">
        <v>41371</v>
      </c>
      <c r="B1341" t="s">
        <v>34</v>
      </c>
      <c r="C1341" t="s">
        <v>25</v>
      </c>
      <c r="D1341" t="s">
        <v>39</v>
      </c>
      <c r="E1341" t="s">
        <v>13</v>
      </c>
      <c r="F1341">
        <v>7</v>
      </c>
      <c r="G1341">
        <v>3726</v>
      </c>
      <c r="H1341">
        <v>3960</v>
      </c>
      <c r="I1341">
        <v>55890</v>
      </c>
      <c r="J1341">
        <v>59400</v>
      </c>
    </row>
    <row r="1342" spans="1:10">
      <c r="A1342" s="42">
        <v>41371</v>
      </c>
      <c r="B1342" t="s">
        <v>14</v>
      </c>
      <c r="C1342" t="s">
        <v>11</v>
      </c>
      <c r="D1342" t="s">
        <v>19</v>
      </c>
      <c r="E1342" t="s">
        <v>13</v>
      </c>
      <c r="F1342">
        <v>22</v>
      </c>
      <c r="G1342">
        <v>2952</v>
      </c>
      <c r="H1342">
        <v>3150</v>
      </c>
      <c r="I1342">
        <v>19890</v>
      </c>
      <c r="J1342">
        <v>21150</v>
      </c>
    </row>
    <row r="1343" spans="1:10">
      <c r="A1343" s="42">
        <v>41371</v>
      </c>
      <c r="B1343" t="s">
        <v>34</v>
      </c>
      <c r="C1343" t="s">
        <v>25</v>
      </c>
      <c r="D1343" t="s">
        <v>32</v>
      </c>
      <c r="E1343" t="s">
        <v>13</v>
      </c>
      <c r="F1343">
        <v>15</v>
      </c>
      <c r="G1343">
        <v>3384</v>
      </c>
      <c r="H1343">
        <v>3600</v>
      </c>
      <c r="I1343">
        <v>24822</v>
      </c>
      <c r="J1343">
        <v>26460</v>
      </c>
    </row>
    <row r="1344" spans="1:10">
      <c r="A1344" s="42">
        <v>41371</v>
      </c>
      <c r="B1344" t="s">
        <v>31</v>
      </c>
      <c r="C1344" t="s">
        <v>30</v>
      </c>
      <c r="D1344" t="s">
        <v>19</v>
      </c>
      <c r="E1344" t="s">
        <v>13</v>
      </c>
      <c r="F1344">
        <v>7</v>
      </c>
      <c r="G1344">
        <v>3546</v>
      </c>
      <c r="H1344">
        <v>3780</v>
      </c>
      <c r="I1344">
        <v>3978</v>
      </c>
      <c r="J1344">
        <v>4230</v>
      </c>
    </row>
    <row r="1345" spans="1:10">
      <c r="A1345" s="42">
        <v>41371</v>
      </c>
      <c r="B1345" t="s">
        <v>29</v>
      </c>
      <c r="C1345" t="s">
        <v>30</v>
      </c>
      <c r="D1345" t="s">
        <v>19</v>
      </c>
      <c r="E1345" t="s">
        <v>13</v>
      </c>
      <c r="F1345">
        <v>17</v>
      </c>
      <c r="G1345">
        <v>5148</v>
      </c>
      <c r="H1345">
        <v>5490</v>
      </c>
      <c r="I1345">
        <v>63648</v>
      </c>
      <c r="J1345">
        <v>67680</v>
      </c>
    </row>
    <row r="1346" spans="1:10">
      <c r="A1346" s="42">
        <v>41371</v>
      </c>
      <c r="B1346" t="s">
        <v>14</v>
      </c>
      <c r="C1346" t="s">
        <v>11</v>
      </c>
      <c r="D1346" t="s">
        <v>38</v>
      </c>
      <c r="E1346" t="s">
        <v>13</v>
      </c>
      <c r="F1346">
        <v>20</v>
      </c>
      <c r="G1346">
        <v>2034</v>
      </c>
      <c r="H1346">
        <v>2160</v>
      </c>
      <c r="I1346">
        <v>24822</v>
      </c>
      <c r="J1346">
        <v>26460</v>
      </c>
    </row>
    <row r="1347" spans="1:10">
      <c r="A1347" s="42">
        <v>41371</v>
      </c>
      <c r="B1347" t="s">
        <v>14</v>
      </c>
      <c r="C1347" t="s">
        <v>11</v>
      </c>
      <c r="D1347" t="s">
        <v>36</v>
      </c>
      <c r="E1347" t="s">
        <v>13</v>
      </c>
      <c r="F1347">
        <v>5</v>
      </c>
      <c r="G1347">
        <v>2196</v>
      </c>
      <c r="H1347">
        <v>2340</v>
      </c>
      <c r="I1347">
        <v>31590</v>
      </c>
      <c r="J1347">
        <v>33750</v>
      </c>
    </row>
    <row r="1348" spans="1:10">
      <c r="A1348" s="42">
        <v>41372</v>
      </c>
      <c r="B1348" t="s">
        <v>17</v>
      </c>
      <c r="C1348" t="s">
        <v>18</v>
      </c>
      <c r="D1348" t="s">
        <v>26</v>
      </c>
      <c r="E1348" t="s">
        <v>13</v>
      </c>
      <c r="F1348">
        <v>14</v>
      </c>
      <c r="G1348">
        <v>3546</v>
      </c>
      <c r="H1348">
        <v>3780</v>
      </c>
      <c r="I1348">
        <v>60840</v>
      </c>
      <c r="J1348">
        <v>64800</v>
      </c>
    </row>
    <row r="1349" spans="1:10">
      <c r="A1349" s="42">
        <v>41372</v>
      </c>
      <c r="B1349" t="s">
        <v>34</v>
      </c>
      <c r="C1349" t="s">
        <v>25</v>
      </c>
      <c r="D1349" t="s">
        <v>36</v>
      </c>
      <c r="E1349" t="s">
        <v>13</v>
      </c>
      <c r="F1349">
        <v>6</v>
      </c>
      <c r="G1349">
        <v>3546</v>
      </c>
      <c r="H1349">
        <v>3780</v>
      </c>
      <c r="I1349">
        <v>35802</v>
      </c>
      <c r="J1349">
        <v>38250</v>
      </c>
    </row>
    <row r="1350" spans="1:10">
      <c r="A1350" s="42">
        <v>41372</v>
      </c>
      <c r="B1350" t="s">
        <v>24</v>
      </c>
      <c r="C1350" t="s">
        <v>25</v>
      </c>
      <c r="D1350" t="s">
        <v>33</v>
      </c>
      <c r="E1350" t="s">
        <v>13</v>
      </c>
      <c r="F1350">
        <v>22</v>
      </c>
      <c r="G1350">
        <v>7506</v>
      </c>
      <c r="H1350">
        <v>8100</v>
      </c>
      <c r="I1350">
        <v>19890</v>
      </c>
      <c r="J1350">
        <v>21150</v>
      </c>
    </row>
    <row r="1351" spans="1:10">
      <c r="A1351" s="42">
        <v>41372</v>
      </c>
      <c r="B1351" t="s">
        <v>29</v>
      </c>
      <c r="C1351" t="s">
        <v>30</v>
      </c>
      <c r="D1351" t="s">
        <v>42</v>
      </c>
      <c r="E1351" t="s">
        <v>16</v>
      </c>
      <c r="F1351">
        <v>6</v>
      </c>
      <c r="G1351">
        <v>3924</v>
      </c>
      <c r="H1351">
        <v>4230</v>
      </c>
      <c r="I1351">
        <v>22518</v>
      </c>
      <c r="J1351">
        <v>24300</v>
      </c>
    </row>
    <row r="1352" spans="1:10">
      <c r="A1352" s="42">
        <v>41374</v>
      </c>
      <c r="B1352" t="s">
        <v>20</v>
      </c>
      <c r="C1352" t="s">
        <v>18</v>
      </c>
      <c r="D1352" t="s">
        <v>33</v>
      </c>
      <c r="E1352" t="s">
        <v>13</v>
      </c>
      <c r="F1352">
        <v>6</v>
      </c>
      <c r="G1352">
        <v>4482</v>
      </c>
      <c r="H1352">
        <v>4770</v>
      </c>
      <c r="I1352">
        <v>59670</v>
      </c>
      <c r="J1352">
        <v>63450</v>
      </c>
    </row>
    <row r="1353" spans="1:10">
      <c r="A1353" s="42">
        <v>41375</v>
      </c>
      <c r="B1353" t="s">
        <v>17</v>
      </c>
      <c r="C1353" t="s">
        <v>18</v>
      </c>
      <c r="D1353" t="s">
        <v>15</v>
      </c>
      <c r="E1353" t="s">
        <v>16</v>
      </c>
      <c r="F1353">
        <v>2</v>
      </c>
      <c r="G1353">
        <v>3546</v>
      </c>
      <c r="H1353">
        <v>3780</v>
      </c>
      <c r="I1353">
        <v>64476</v>
      </c>
      <c r="J1353">
        <v>69660</v>
      </c>
    </row>
    <row r="1354" spans="1:10">
      <c r="A1354" s="42">
        <v>41375</v>
      </c>
      <c r="B1354" t="s">
        <v>27</v>
      </c>
      <c r="C1354" t="s">
        <v>23</v>
      </c>
      <c r="D1354" t="s">
        <v>42</v>
      </c>
      <c r="E1354" t="s">
        <v>16</v>
      </c>
      <c r="F1354">
        <v>24</v>
      </c>
      <c r="G1354">
        <v>3726</v>
      </c>
      <c r="H1354">
        <v>3960</v>
      </c>
      <c r="I1354">
        <v>105084</v>
      </c>
      <c r="J1354">
        <v>113400</v>
      </c>
    </row>
    <row r="1355" spans="1:10">
      <c r="A1355" s="42">
        <v>41375</v>
      </c>
      <c r="B1355" t="s">
        <v>29</v>
      </c>
      <c r="C1355" t="s">
        <v>30</v>
      </c>
      <c r="D1355" t="s">
        <v>12</v>
      </c>
      <c r="E1355" t="s">
        <v>13</v>
      </c>
      <c r="F1355">
        <v>11</v>
      </c>
      <c r="G1355">
        <v>2106</v>
      </c>
      <c r="H1355">
        <v>2250</v>
      </c>
      <c r="I1355">
        <v>26442</v>
      </c>
      <c r="J1355">
        <v>28080</v>
      </c>
    </row>
    <row r="1356" spans="1:10">
      <c r="A1356" s="42">
        <v>41375</v>
      </c>
      <c r="B1356" t="s">
        <v>34</v>
      </c>
      <c r="C1356" t="s">
        <v>25</v>
      </c>
      <c r="D1356" t="s">
        <v>38</v>
      </c>
      <c r="E1356" t="s">
        <v>13</v>
      </c>
      <c r="F1356">
        <v>10</v>
      </c>
      <c r="G1356">
        <v>3546</v>
      </c>
      <c r="H1356">
        <v>3780</v>
      </c>
      <c r="I1356">
        <v>28368</v>
      </c>
      <c r="J1356">
        <v>30240</v>
      </c>
    </row>
    <row r="1357" spans="1:10">
      <c r="A1357" s="42">
        <v>41376</v>
      </c>
      <c r="B1357" t="s">
        <v>17</v>
      </c>
      <c r="C1357" t="s">
        <v>18</v>
      </c>
      <c r="D1357" t="s">
        <v>12</v>
      </c>
      <c r="E1357" t="s">
        <v>13</v>
      </c>
      <c r="F1357">
        <v>7</v>
      </c>
      <c r="G1357">
        <v>3384</v>
      </c>
      <c r="H1357">
        <v>3600</v>
      </c>
      <c r="I1357">
        <v>50850</v>
      </c>
      <c r="J1357">
        <v>54000</v>
      </c>
    </row>
    <row r="1358" spans="1:10">
      <c r="A1358" s="42">
        <v>41376</v>
      </c>
      <c r="B1358" t="s">
        <v>31</v>
      </c>
      <c r="C1358" t="s">
        <v>30</v>
      </c>
      <c r="D1358" t="s">
        <v>42</v>
      </c>
      <c r="E1358" t="s">
        <v>16</v>
      </c>
      <c r="F1358">
        <v>22</v>
      </c>
      <c r="G1358">
        <v>2106</v>
      </c>
      <c r="H1358">
        <v>2250</v>
      </c>
      <c r="I1358">
        <v>60048</v>
      </c>
      <c r="J1358">
        <v>64800</v>
      </c>
    </row>
    <row r="1359" spans="1:10">
      <c r="A1359" s="42">
        <v>41376</v>
      </c>
      <c r="B1359" t="s">
        <v>17</v>
      </c>
      <c r="C1359" t="s">
        <v>18</v>
      </c>
      <c r="D1359" t="s">
        <v>37</v>
      </c>
      <c r="E1359" t="s">
        <v>13</v>
      </c>
      <c r="F1359">
        <v>7</v>
      </c>
      <c r="G1359">
        <v>3924</v>
      </c>
      <c r="H1359">
        <v>4230</v>
      </c>
      <c r="I1359">
        <v>94122</v>
      </c>
      <c r="J1359">
        <v>100170</v>
      </c>
    </row>
    <row r="1360" spans="1:10">
      <c r="A1360" s="42">
        <v>41377</v>
      </c>
      <c r="B1360" t="s">
        <v>24</v>
      </c>
      <c r="C1360" t="s">
        <v>25</v>
      </c>
      <c r="D1360" t="s">
        <v>41</v>
      </c>
      <c r="E1360" t="s">
        <v>13</v>
      </c>
      <c r="F1360">
        <v>18</v>
      </c>
      <c r="G1360">
        <v>3582</v>
      </c>
      <c r="H1360">
        <v>3870</v>
      </c>
      <c r="I1360">
        <v>73800</v>
      </c>
      <c r="J1360">
        <v>78750</v>
      </c>
    </row>
    <row r="1361" spans="1:10">
      <c r="A1361" s="42">
        <v>41377</v>
      </c>
      <c r="B1361" t="s">
        <v>29</v>
      </c>
      <c r="C1361" t="s">
        <v>30</v>
      </c>
      <c r="D1361" t="s">
        <v>26</v>
      </c>
      <c r="E1361" t="s">
        <v>13</v>
      </c>
      <c r="F1361">
        <v>12</v>
      </c>
      <c r="G1361">
        <v>3582</v>
      </c>
      <c r="H1361">
        <v>3870</v>
      </c>
      <c r="I1361">
        <v>73008</v>
      </c>
      <c r="J1361">
        <v>77760</v>
      </c>
    </row>
    <row r="1362" spans="1:10">
      <c r="A1362" s="42">
        <v>41377</v>
      </c>
      <c r="B1362" t="s">
        <v>24</v>
      </c>
      <c r="C1362" t="s">
        <v>25</v>
      </c>
      <c r="D1362" t="s">
        <v>21</v>
      </c>
      <c r="E1362" t="s">
        <v>13</v>
      </c>
      <c r="F1362">
        <v>19</v>
      </c>
      <c r="G1362">
        <v>3726</v>
      </c>
      <c r="H1362">
        <v>3960</v>
      </c>
      <c r="I1362">
        <v>35136</v>
      </c>
      <c r="J1362">
        <v>37440</v>
      </c>
    </row>
    <row r="1363" spans="1:10">
      <c r="A1363" s="42">
        <v>41377</v>
      </c>
      <c r="B1363" t="s">
        <v>29</v>
      </c>
      <c r="C1363" t="s">
        <v>30</v>
      </c>
      <c r="D1363" t="s">
        <v>36</v>
      </c>
      <c r="E1363" t="s">
        <v>13</v>
      </c>
      <c r="F1363">
        <v>23</v>
      </c>
      <c r="G1363">
        <v>3582</v>
      </c>
      <c r="H1363">
        <v>3870</v>
      </c>
      <c r="I1363">
        <v>8424</v>
      </c>
      <c r="J1363">
        <v>9000</v>
      </c>
    </row>
    <row r="1364" spans="1:10">
      <c r="A1364" s="42">
        <v>41380</v>
      </c>
      <c r="B1364" t="s">
        <v>27</v>
      </c>
      <c r="C1364" t="s">
        <v>23</v>
      </c>
      <c r="D1364" t="s">
        <v>32</v>
      </c>
      <c r="E1364" t="s">
        <v>13</v>
      </c>
      <c r="F1364">
        <v>3</v>
      </c>
      <c r="G1364">
        <v>2952</v>
      </c>
      <c r="H1364">
        <v>3150</v>
      </c>
      <c r="I1364">
        <v>31914</v>
      </c>
      <c r="J1364">
        <v>34020</v>
      </c>
    </row>
    <row r="1365" spans="1:10">
      <c r="A1365" s="42">
        <v>41380</v>
      </c>
      <c r="B1365" t="s">
        <v>20</v>
      </c>
      <c r="C1365" t="s">
        <v>18</v>
      </c>
      <c r="D1365" t="s">
        <v>43</v>
      </c>
      <c r="E1365" t="s">
        <v>13</v>
      </c>
      <c r="F1365">
        <v>24</v>
      </c>
      <c r="G1365">
        <v>3978</v>
      </c>
      <c r="H1365">
        <v>4230</v>
      </c>
      <c r="I1365">
        <v>67680</v>
      </c>
      <c r="J1365">
        <v>72000</v>
      </c>
    </row>
    <row r="1366" spans="1:10">
      <c r="A1366" s="42">
        <v>41380</v>
      </c>
      <c r="B1366" t="s">
        <v>24</v>
      </c>
      <c r="C1366" t="s">
        <v>25</v>
      </c>
      <c r="D1366" t="s">
        <v>37</v>
      </c>
      <c r="E1366" t="s">
        <v>13</v>
      </c>
      <c r="F1366">
        <v>25</v>
      </c>
      <c r="G1366">
        <v>2034</v>
      </c>
      <c r="H1366">
        <v>2160</v>
      </c>
      <c r="I1366">
        <v>4482</v>
      </c>
      <c r="J1366">
        <v>4770</v>
      </c>
    </row>
    <row r="1367" spans="1:10">
      <c r="A1367" s="42">
        <v>41380</v>
      </c>
      <c r="B1367" t="s">
        <v>27</v>
      </c>
      <c r="C1367" t="s">
        <v>23</v>
      </c>
      <c r="D1367" t="s">
        <v>36</v>
      </c>
      <c r="E1367" t="s">
        <v>13</v>
      </c>
      <c r="F1367">
        <v>5</v>
      </c>
      <c r="G1367">
        <v>3924</v>
      </c>
      <c r="H1367">
        <v>4230</v>
      </c>
      <c r="I1367">
        <v>18954</v>
      </c>
      <c r="J1367">
        <v>20250</v>
      </c>
    </row>
    <row r="1368" spans="1:10">
      <c r="A1368" s="42">
        <v>41381</v>
      </c>
      <c r="B1368" t="s">
        <v>14</v>
      </c>
      <c r="C1368" t="s">
        <v>11</v>
      </c>
      <c r="D1368" t="s">
        <v>40</v>
      </c>
      <c r="E1368" t="s">
        <v>16</v>
      </c>
      <c r="F1368">
        <v>2</v>
      </c>
      <c r="G1368">
        <v>5832</v>
      </c>
      <c r="H1368">
        <v>6210</v>
      </c>
      <c r="I1368">
        <v>15696</v>
      </c>
      <c r="J1368">
        <v>16920</v>
      </c>
    </row>
    <row r="1369" spans="1:10">
      <c r="A1369" s="42">
        <v>41381</v>
      </c>
      <c r="B1369" t="s">
        <v>24</v>
      </c>
      <c r="C1369" t="s">
        <v>25</v>
      </c>
      <c r="D1369" t="s">
        <v>12</v>
      </c>
      <c r="E1369" t="s">
        <v>13</v>
      </c>
      <c r="F1369">
        <v>14</v>
      </c>
      <c r="G1369">
        <v>3546</v>
      </c>
      <c r="H1369">
        <v>3780</v>
      </c>
      <c r="I1369">
        <v>32544</v>
      </c>
      <c r="J1369">
        <v>34560</v>
      </c>
    </row>
    <row r="1370" spans="1:10">
      <c r="A1370" s="42">
        <v>41381</v>
      </c>
      <c r="B1370" t="s">
        <v>17</v>
      </c>
      <c r="C1370" t="s">
        <v>18</v>
      </c>
      <c r="D1370" t="s">
        <v>43</v>
      </c>
      <c r="E1370" t="s">
        <v>13</v>
      </c>
      <c r="F1370">
        <v>6</v>
      </c>
      <c r="G1370">
        <v>2034</v>
      </c>
      <c r="H1370">
        <v>2160</v>
      </c>
      <c r="I1370">
        <v>47376</v>
      </c>
      <c r="J1370">
        <v>50400</v>
      </c>
    </row>
    <row r="1371" spans="1:10">
      <c r="A1371" s="42">
        <v>41381</v>
      </c>
      <c r="B1371" t="s">
        <v>17</v>
      </c>
      <c r="C1371" t="s">
        <v>18</v>
      </c>
      <c r="D1371" t="s">
        <v>38</v>
      </c>
      <c r="E1371" t="s">
        <v>13</v>
      </c>
      <c r="F1371">
        <v>13</v>
      </c>
      <c r="G1371">
        <v>2034</v>
      </c>
      <c r="H1371">
        <v>2160</v>
      </c>
      <c r="I1371">
        <v>39006</v>
      </c>
      <c r="J1371">
        <v>41580</v>
      </c>
    </row>
    <row r="1372" spans="1:10">
      <c r="A1372" s="42">
        <v>41382</v>
      </c>
      <c r="B1372" t="s">
        <v>10</v>
      </c>
      <c r="C1372" t="s">
        <v>11</v>
      </c>
      <c r="D1372" t="s">
        <v>42</v>
      </c>
      <c r="E1372" t="s">
        <v>16</v>
      </c>
      <c r="F1372">
        <v>4</v>
      </c>
      <c r="G1372">
        <v>3042</v>
      </c>
      <c r="H1372">
        <v>3240</v>
      </c>
      <c r="I1372">
        <v>90072</v>
      </c>
      <c r="J1372">
        <v>97200</v>
      </c>
    </row>
    <row r="1373" spans="1:10">
      <c r="A1373" s="42">
        <v>41382</v>
      </c>
      <c r="B1373" t="s">
        <v>20</v>
      </c>
      <c r="C1373" t="s">
        <v>18</v>
      </c>
      <c r="D1373" t="s">
        <v>43</v>
      </c>
      <c r="E1373" t="s">
        <v>13</v>
      </c>
      <c r="F1373">
        <v>21</v>
      </c>
      <c r="G1373">
        <v>3042</v>
      </c>
      <c r="H1373">
        <v>3240</v>
      </c>
      <c r="I1373">
        <v>23688</v>
      </c>
      <c r="J1373">
        <v>25200</v>
      </c>
    </row>
    <row r="1374" spans="1:10">
      <c r="A1374" s="42">
        <v>41382</v>
      </c>
      <c r="B1374" t="s">
        <v>34</v>
      </c>
      <c r="C1374" t="s">
        <v>25</v>
      </c>
      <c r="D1374" t="s">
        <v>41</v>
      </c>
      <c r="E1374" t="s">
        <v>13</v>
      </c>
      <c r="F1374">
        <v>16</v>
      </c>
      <c r="G1374">
        <v>3726</v>
      </c>
      <c r="H1374">
        <v>3960</v>
      </c>
      <c r="I1374">
        <v>26568</v>
      </c>
      <c r="J1374">
        <v>28350</v>
      </c>
    </row>
    <row r="1375" spans="1:10">
      <c r="A1375" s="42">
        <v>41382</v>
      </c>
      <c r="B1375" t="s">
        <v>14</v>
      </c>
      <c r="C1375" t="s">
        <v>11</v>
      </c>
      <c r="D1375" t="s">
        <v>36</v>
      </c>
      <c r="E1375" t="s">
        <v>13</v>
      </c>
      <c r="F1375">
        <v>10</v>
      </c>
      <c r="G1375">
        <v>2196</v>
      </c>
      <c r="H1375">
        <v>2340</v>
      </c>
      <c r="I1375">
        <v>16848</v>
      </c>
      <c r="J1375">
        <v>18000</v>
      </c>
    </row>
    <row r="1376" spans="1:10">
      <c r="A1376" s="42">
        <v>41382</v>
      </c>
      <c r="B1376" t="s">
        <v>20</v>
      </c>
      <c r="C1376" t="s">
        <v>18</v>
      </c>
      <c r="D1376" t="s">
        <v>32</v>
      </c>
      <c r="E1376" t="s">
        <v>13</v>
      </c>
      <c r="F1376">
        <v>3</v>
      </c>
      <c r="G1376">
        <v>4482</v>
      </c>
      <c r="H1376">
        <v>4770</v>
      </c>
      <c r="I1376">
        <v>21276</v>
      </c>
      <c r="J1376">
        <v>22680</v>
      </c>
    </row>
    <row r="1377" spans="1:10">
      <c r="A1377" s="42">
        <v>41382</v>
      </c>
      <c r="B1377" t="s">
        <v>27</v>
      </c>
      <c r="C1377" t="s">
        <v>23</v>
      </c>
      <c r="D1377" t="s">
        <v>21</v>
      </c>
      <c r="E1377" t="s">
        <v>13</v>
      </c>
      <c r="F1377">
        <v>1</v>
      </c>
      <c r="G1377">
        <v>5148</v>
      </c>
      <c r="H1377">
        <v>5490</v>
      </c>
      <c r="I1377">
        <v>54900</v>
      </c>
      <c r="J1377">
        <v>58500</v>
      </c>
    </row>
    <row r="1378" spans="1:10">
      <c r="A1378" s="42">
        <v>41382</v>
      </c>
      <c r="B1378" t="s">
        <v>34</v>
      </c>
      <c r="C1378" t="s">
        <v>25</v>
      </c>
      <c r="D1378" t="s">
        <v>19</v>
      </c>
      <c r="E1378" t="s">
        <v>13</v>
      </c>
      <c r="F1378">
        <v>13</v>
      </c>
      <c r="G1378">
        <v>3978</v>
      </c>
      <c r="H1378">
        <v>4230</v>
      </c>
      <c r="I1378">
        <v>47736</v>
      </c>
      <c r="J1378">
        <v>50760</v>
      </c>
    </row>
    <row r="1379" spans="1:10">
      <c r="A1379" s="42">
        <v>41383</v>
      </c>
      <c r="B1379" t="s">
        <v>27</v>
      </c>
      <c r="C1379" t="s">
        <v>23</v>
      </c>
      <c r="D1379" t="s">
        <v>32</v>
      </c>
      <c r="E1379" t="s">
        <v>13</v>
      </c>
      <c r="F1379">
        <v>15</v>
      </c>
      <c r="G1379">
        <v>2106</v>
      </c>
      <c r="H1379">
        <v>2250</v>
      </c>
      <c r="I1379">
        <v>31914</v>
      </c>
      <c r="J1379">
        <v>34020</v>
      </c>
    </row>
    <row r="1380" spans="1:10">
      <c r="A1380" s="42">
        <v>41383</v>
      </c>
      <c r="B1380" t="s">
        <v>34</v>
      </c>
      <c r="C1380" t="s">
        <v>25</v>
      </c>
      <c r="D1380" t="s">
        <v>21</v>
      </c>
      <c r="E1380" t="s">
        <v>13</v>
      </c>
      <c r="F1380">
        <v>5</v>
      </c>
      <c r="G1380">
        <v>3978</v>
      </c>
      <c r="H1380">
        <v>4230</v>
      </c>
      <c r="I1380">
        <v>13176</v>
      </c>
      <c r="J1380">
        <v>14040</v>
      </c>
    </row>
    <row r="1381" spans="1:10">
      <c r="A1381" s="42">
        <v>41384</v>
      </c>
      <c r="B1381" t="s">
        <v>20</v>
      </c>
      <c r="C1381" t="s">
        <v>18</v>
      </c>
      <c r="D1381" t="s">
        <v>15</v>
      </c>
      <c r="E1381" t="s">
        <v>16</v>
      </c>
      <c r="F1381">
        <v>25</v>
      </c>
      <c r="G1381">
        <v>2034</v>
      </c>
      <c r="H1381">
        <v>2160</v>
      </c>
      <c r="I1381">
        <v>71640</v>
      </c>
      <c r="J1381">
        <v>77400</v>
      </c>
    </row>
    <row r="1382" spans="1:10">
      <c r="A1382" s="42">
        <v>41384</v>
      </c>
      <c r="B1382" t="s">
        <v>17</v>
      </c>
      <c r="C1382" t="s">
        <v>18</v>
      </c>
      <c r="D1382" t="s">
        <v>26</v>
      </c>
      <c r="E1382" t="s">
        <v>13</v>
      </c>
      <c r="F1382">
        <v>8</v>
      </c>
      <c r="G1382">
        <v>2034</v>
      </c>
      <c r="H1382">
        <v>2160</v>
      </c>
      <c r="I1382">
        <v>36504</v>
      </c>
      <c r="J1382">
        <v>38880</v>
      </c>
    </row>
    <row r="1383" spans="1:10">
      <c r="A1383" s="42">
        <v>41384</v>
      </c>
      <c r="B1383" t="s">
        <v>20</v>
      </c>
      <c r="C1383" t="s">
        <v>18</v>
      </c>
      <c r="D1383" t="s">
        <v>39</v>
      </c>
      <c r="E1383" t="s">
        <v>13</v>
      </c>
      <c r="F1383">
        <v>21</v>
      </c>
      <c r="G1383">
        <v>3582</v>
      </c>
      <c r="H1383">
        <v>3870</v>
      </c>
      <c r="I1383">
        <v>81972</v>
      </c>
      <c r="J1383">
        <v>87120</v>
      </c>
    </row>
    <row r="1384" spans="1:10">
      <c r="A1384" s="42">
        <v>41384</v>
      </c>
      <c r="B1384" t="s">
        <v>24</v>
      </c>
      <c r="C1384" t="s">
        <v>25</v>
      </c>
      <c r="D1384" t="s">
        <v>40</v>
      </c>
      <c r="E1384" t="s">
        <v>16</v>
      </c>
      <c r="F1384">
        <v>16</v>
      </c>
      <c r="G1384">
        <v>3978</v>
      </c>
      <c r="H1384">
        <v>4230</v>
      </c>
      <c r="I1384">
        <v>86328</v>
      </c>
      <c r="J1384">
        <v>93060</v>
      </c>
    </row>
    <row r="1385" spans="1:10">
      <c r="A1385" s="42">
        <v>41385</v>
      </c>
      <c r="B1385" t="s">
        <v>20</v>
      </c>
      <c r="C1385" t="s">
        <v>18</v>
      </c>
      <c r="D1385" t="s">
        <v>40</v>
      </c>
      <c r="E1385" t="s">
        <v>16</v>
      </c>
      <c r="F1385">
        <v>23</v>
      </c>
      <c r="G1385">
        <v>2196</v>
      </c>
      <c r="H1385">
        <v>2340</v>
      </c>
      <c r="I1385">
        <v>43164</v>
      </c>
      <c r="J1385">
        <v>46530</v>
      </c>
    </row>
    <row r="1386" spans="1:10">
      <c r="A1386" s="42">
        <v>41385</v>
      </c>
      <c r="B1386" t="s">
        <v>14</v>
      </c>
      <c r="C1386" t="s">
        <v>11</v>
      </c>
      <c r="D1386" t="s">
        <v>15</v>
      </c>
      <c r="E1386" t="s">
        <v>16</v>
      </c>
      <c r="F1386">
        <v>22</v>
      </c>
      <c r="G1386">
        <v>3978</v>
      </c>
      <c r="H1386">
        <v>4230</v>
      </c>
      <c r="I1386">
        <v>75222</v>
      </c>
      <c r="J1386">
        <v>81270</v>
      </c>
    </row>
    <row r="1387" spans="1:10">
      <c r="A1387" s="42">
        <v>41385</v>
      </c>
      <c r="B1387" t="s">
        <v>34</v>
      </c>
      <c r="C1387" t="s">
        <v>25</v>
      </c>
      <c r="D1387" t="s">
        <v>40</v>
      </c>
      <c r="E1387" t="s">
        <v>16</v>
      </c>
      <c r="F1387">
        <v>13</v>
      </c>
      <c r="G1387">
        <v>3978</v>
      </c>
      <c r="H1387">
        <v>4230</v>
      </c>
      <c r="I1387">
        <v>62784</v>
      </c>
      <c r="J1387">
        <v>67680</v>
      </c>
    </row>
    <row r="1388" spans="1:10">
      <c r="A1388" s="42">
        <v>41385</v>
      </c>
      <c r="B1388" t="s">
        <v>22</v>
      </c>
      <c r="C1388" t="s">
        <v>23</v>
      </c>
      <c r="D1388" t="s">
        <v>33</v>
      </c>
      <c r="E1388" t="s">
        <v>13</v>
      </c>
      <c r="F1388">
        <v>27</v>
      </c>
      <c r="G1388">
        <v>3042</v>
      </c>
      <c r="H1388">
        <v>3240</v>
      </c>
      <c r="I1388">
        <v>7956</v>
      </c>
      <c r="J1388">
        <v>8460</v>
      </c>
    </row>
    <row r="1389" spans="1:10">
      <c r="A1389" s="42">
        <v>41385</v>
      </c>
      <c r="B1389" t="s">
        <v>27</v>
      </c>
      <c r="C1389" t="s">
        <v>23</v>
      </c>
      <c r="D1389" t="s">
        <v>26</v>
      </c>
      <c r="E1389" t="s">
        <v>13</v>
      </c>
      <c r="F1389">
        <v>27</v>
      </c>
      <c r="G1389">
        <v>3978</v>
      </c>
      <c r="H1389">
        <v>4230</v>
      </c>
      <c r="I1389">
        <v>57798</v>
      </c>
      <c r="J1389">
        <v>61560</v>
      </c>
    </row>
    <row r="1390" spans="1:10">
      <c r="A1390" s="42">
        <v>41386</v>
      </c>
      <c r="B1390" t="s">
        <v>24</v>
      </c>
      <c r="C1390" t="s">
        <v>25</v>
      </c>
      <c r="D1390" t="s">
        <v>36</v>
      </c>
      <c r="E1390" t="s">
        <v>13</v>
      </c>
      <c r="F1390">
        <v>27</v>
      </c>
      <c r="G1390">
        <v>3978</v>
      </c>
      <c r="H1390">
        <v>4230</v>
      </c>
      <c r="I1390">
        <v>27378</v>
      </c>
      <c r="J1390">
        <v>29250</v>
      </c>
    </row>
    <row r="1391" spans="1:10">
      <c r="A1391" s="42">
        <v>41386</v>
      </c>
      <c r="B1391" t="s">
        <v>29</v>
      </c>
      <c r="C1391" t="s">
        <v>30</v>
      </c>
      <c r="D1391" t="s">
        <v>32</v>
      </c>
      <c r="E1391" t="s">
        <v>13</v>
      </c>
      <c r="F1391">
        <v>27</v>
      </c>
      <c r="G1391">
        <v>5832</v>
      </c>
      <c r="H1391">
        <v>6210</v>
      </c>
      <c r="I1391">
        <v>39006</v>
      </c>
      <c r="J1391">
        <v>41580</v>
      </c>
    </row>
    <row r="1392" spans="1:10">
      <c r="A1392" s="42">
        <v>41386</v>
      </c>
      <c r="B1392" t="s">
        <v>14</v>
      </c>
      <c r="C1392" t="s">
        <v>11</v>
      </c>
      <c r="D1392" t="s">
        <v>28</v>
      </c>
      <c r="E1392" t="s">
        <v>13</v>
      </c>
      <c r="F1392">
        <v>27</v>
      </c>
      <c r="G1392">
        <v>2196</v>
      </c>
      <c r="H1392">
        <v>2340</v>
      </c>
      <c r="I1392">
        <v>64152</v>
      </c>
      <c r="J1392">
        <v>68310</v>
      </c>
    </row>
    <row r="1393" spans="1:10">
      <c r="A1393" s="42">
        <v>41387</v>
      </c>
      <c r="B1393" t="s">
        <v>24</v>
      </c>
      <c r="C1393" t="s">
        <v>25</v>
      </c>
      <c r="D1393" t="s">
        <v>40</v>
      </c>
      <c r="E1393" t="s">
        <v>16</v>
      </c>
      <c r="F1393">
        <v>27</v>
      </c>
      <c r="G1393">
        <v>3546</v>
      </c>
      <c r="H1393">
        <v>3780</v>
      </c>
      <c r="I1393">
        <v>43164</v>
      </c>
      <c r="J1393">
        <v>46530</v>
      </c>
    </row>
    <row r="1394" spans="1:10">
      <c r="A1394" s="42">
        <v>41387</v>
      </c>
      <c r="B1394" t="s">
        <v>14</v>
      </c>
      <c r="C1394" t="s">
        <v>11</v>
      </c>
      <c r="D1394" t="s">
        <v>28</v>
      </c>
      <c r="E1394" t="s">
        <v>13</v>
      </c>
      <c r="F1394">
        <v>12</v>
      </c>
      <c r="G1394">
        <v>3582</v>
      </c>
      <c r="H1394">
        <v>3870</v>
      </c>
      <c r="I1394">
        <v>134136</v>
      </c>
      <c r="J1394">
        <v>142830</v>
      </c>
    </row>
    <row r="1395" spans="1:10">
      <c r="A1395" s="42">
        <v>41387</v>
      </c>
      <c r="B1395" t="s">
        <v>10</v>
      </c>
      <c r="C1395" t="s">
        <v>11</v>
      </c>
      <c r="D1395" t="s">
        <v>35</v>
      </c>
      <c r="E1395" t="s">
        <v>13</v>
      </c>
      <c r="F1395">
        <v>18</v>
      </c>
      <c r="G1395">
        <v>3978</v>
      </c>
      <c r="H1395">
        <v>4230</v>
      </c>
      <c r="I1395">
        <v>102960</v>
      </c>
      <c r="J1395">
        <v>109800</v>
      </c>
    </row>
    <row r="1396" spans="1:10">
      <c r="A1396" s="42">
        <v>41387</v>
      </c>
      <c r="B1396" t="s">
        <v>24</v>
      </c>
      <c r="C1396" t="s">
        <v>25</v>
      </c>
      <c r="D1396" t="s">
        <v>26</v>
      </c>
      <c r="E1396" t="s">
        <v>13</v>
      </c>
      <c r="F1396">
        <v>8</v>
      </c>
      <c r="G1396">
        <v>3978</v>
      </c>
      <c r="H1396">
        <v>4230</v>
      </c>
      <c r="I1396">
        <v>63882</v>
      </c>
      <c r="J1396">
        <v>68040</v>
      </c>
    </row>
    <row r="1397" spans="1:10">
      <c r="A1397" s="42">
        <v>41388</v>
      </c>
      <c r="B1397" t="s">
        <v>24</v>
      </c>
      <c r="C1397" t="s">
        <v>25</v>
      </c>
      <c r="D1397" t="s">
        <v>43</v>
      </c>
      <c r="E1397" t="s">
        <v>13</v>
      </c>
      <c r="F1397">
        <v>21</v>
      </c>
      <c r="G1397">
        <v>2034</v>
      </c>
      <c r="H1397">
        <v>2160</v>
      </c>
      <c r="I1397">
        <v>6768</v>
      </c>
      <c r="J1397">
        <v>7200</v>
      </c>
    </row>
    <row r="1398" spans="1:10">
      <c r="A1398" s="42">
        <v>41388</v>
      </c>
      <c r="B1398" t="s">
        <v>31</v>
      </c>
      <c r="C1398" t="s">
        <v>30</v>
      </c>
      <c r="D1398" t="s">
        <v>38</v>
      </c>
      <c r="E1398" t="s">
        <v>13</v>
      </c>
      <c r="F1398">
        <v>25</v>
      </c>
      <c r="G1398">
        <v>3042</v>
      </c>
      <c r="H1398">
        <v>3240</v>
      </c>
      <c r="I1398">
        <v>31914</v>
      </c>
      <c r="J1398">
        <v>34020</v>
      </c>
    </row>
    <row r="1399" spans="1:10">
      <c r="A1399" s="42">
        <v>41388</v>
      </c>
      <c r="B1399" t="s">
        <v>14</v>
      </c>
      <c r="C1399" t="s">
        <v>11</v>
      </c>
      <c r="D1399" t="s">
        <v>40</v>
      </c>
      <c r="E1399" t="s">
        <v>16</v>
      </c>
      <c r="F1399">
        <v>12</v>
      </c>
      <c r="G1399">
        <v>5148</v>
      </c>
      <c r="H1399">
        <v>5490</v>
      </c>
      <c r="I1399">
        <v>51012</v>
      </c>
      <c r="J1399">
        <v>54990</v>
      </c>
    </row>
    <row r="1400" spans="1:10">
      <c r="A1400" s="42">
        <v>41388</v>
      </c>
      <c r="B1400" t="s">
        <v>29</v>
      </c>
      <c r="C1400" t="s">
        <v>30</v>
      </c>
      <c r="D1400" t="s">
        <v>28</v>
      </c>
      <c r="E1400" t="s">
        <v>13</v>
      </c>
      <c r="F1400">
        <v>9</v>
      </c>
      <c r="G1400">
        <v>2106</v>
      </c>
      <c r="H1400">
        <v>2250</v>
      </c>
      <c r="I1400">
        <v>134136</v>
      </c>
      <c r="J1400">
        <v>142830</v>
      </c>
    </row>
    <row r="1401" spans="1:10">
      <c r="A1401" s="42">
        <v>41389</v>
      </c>
      <c r="B1401" t="s">
        <v>29</v>
      </c>
      <c r="C1401" t="s">
        <v>30</v>
      </c>
      <c r="D1401" t="s">
        <v>12</v>
      </c>
      <c r="E1401" t="s">
        <v>13</v>
      </c>
      <c r="F1401">
        <v>23</v>
      </c>
      <c r="G1401">
        <v>4482</v>
      </c>
      <c r="H1401">
        <v>4770</v>
      </c>
      <c r="I1401">
        <v>26442</v>
      </c>
      <c r="J1401">
        <v>28080</v>
      </c>
    </row>
    <row r="1402" spans="1:10">
      <c r="A1402" s="42">
        <v>41389</v>
      </c>
      <c r="B1402" t="s">
        <v>27</v>
      </c>
      <c r="C1402" t="s">
        <v>23</v>
      </c>
      <c r="D1402" t="s">
        <v>21</v>
      </c>
      <c r="E1402" t="s">
        <v>13</v>
      </c>
      <c r="F1402">
        <v>23</v>
      </c>
      <c r="G1402">
        <v>3546</v>
      </c>
      <c r="H1402">
        <v>3780</v>
      </c>
      <c r="I1402">
        <v>24156</v>
      </c>
      <c r="J1402">
        <v>25740</v>
      </c>
    </row>
    <row r="1403" spans="1:10">
      <c r="A1403" s="42">
        <v>41390</v>
      </c>
      <c r="B1403" t="s">
        <v>14</v>
      </c>
      <c r="C1403" t="s">
        <v>11</v>
      </c>
      <c r="D1403" t="s">
        <v>43</v>
      </c>
      <c r="E1403" t="s">
        <v>13</v>
      </c>
      <c r="F1403">
        <v>20</v>
      </c>
      <c r="G1403">
        <v>4482</v>
      </c>
      <c r="H1403">
        <v>4770</v>
      </c>
      <c r="I1403">
        <v>6768</v>
      </c>
      <c r="J1403">
        <v>7200</v>
      </c>
    </row>
    <row r="1404" spans="1:10">
      <c r="A1404" s="42">
        <v>41390</v>
      </c>
      <c r="B1404" t="s">
        <v>27</v>
      </c>
      <c r="C1404" t="s">
        <v>23</v>
      </c>
      <c r="D1404" t="s">
        <v>28</v>
      </c>
      <c r="E1404" t="s">
        <v>13</v>
      </c>
      <c r="F1404">
        <v>25</v>
      </c>
      <c r="G1404">
        <v>4482</v>
      </c>
      <c r="H1404">
        <v>4770</v>
      </c>
      <c r="I1404">
        <v>139968</v>
      </c>
      <c r="J1404">
        <v>149040</v>
      </c>
    </row>
    <row r="1405" spans="1:10">
      <c r="A1405" s="42">
        <v>41391</v>
      </c>
      <c r="B1405" t="s">
        <v>10</v>
      </c>
      <c r="C1405" t="s">
        <v>11</v>
      </c>
      <c r="D1405" t="s">
        <v>26</v>
      </c>
      <c r="E1405" t="s">
        <v>13</v>
      </c>
      <c r="F1405">
        <v>4</v>
      </c>
      <c r="G1405">
        <v>2034</v>
      </c>
      <c r="H1405">
        <v>2160</v>
      </c>
      <c r="I1405">
        <v>57798</v>
      </c>
      <c r="J1405">
        <v>61560</v>
      </c>
    </row>
    <row r="1406" spans="1:10">
      <c r="A1406" s="42">
        <v>41392</v>
      </c>
      <c r="B1406" t="s">
        <v>14</v>
      </c>
      <c r="C1406" t="s">
        <v>11</v>
      </c>
      <c r="D1406" t="s">
        <v>41</v>
      </c>
      <c r="E1406" t="s">
        <v>13</v>
      </c>
      <c r="F1406">
        <v>24</v>
      </c>
      <c r="G1406">
        <v>3978</v>
      </c>
      <c r="H1406">
        <v>4230</v>
      </c>
      <c r="I1406">
        <v>61992</v>
      </c>
      <c r="J1406">
        <v>66150</v>
      </c>
    </row>
    <row r="1407" spans="1:10">
      <c r="A1407" s="42">
        <v>41392</v>
      </c>
      <c r="B1407" t="s">
        <v>24</v>
      </c>
      <c r="C1407" t="s">
        <v>25</v>
      </c>
      <c r="D1407" t="s">
        <v>15</v>
      </c>
      <c r="E1407" t="s">
        <v>16</v>
      </c>
      <c r="F1407">
        <v>24</v>
      </c>
      <c r="G1407">
        <v>5832</v>
      </c>
      <c r="H1407">
        <v>6210</v>
      </c>
      <c r="I1407">
        <v>28656</v>
      </c>
      <c r="J1407">
        <v>30960</v>
      </c>
    </row>
    <row r="1408" spans="1:10">
      <c r="A1408" s="42">
        <v>41392</v>
      </c>
      <c r="B1408" t="s">
        <v>10</v>
      </c>
      <c r="C1408" t="s">
        <v>11</v>
      </c>
      <c r="D1408" t="s">
        <v>21</v>
      </c>
      <c r="E1408" t="s">
        <v>13</v>
      </c>
      <c r="F1408">
        <v>16</v>
      </c>
      <c r="G1408">
        <v>3978</v>
      </c>
      <c r="H1408">
        <v>4230</v>
      </c>
      <c r="I1408">
        <v>52704</v>
      </c>
      <c r="J1408">
        <v>56160</v>
      </c>
    </row>
    <row r="1409" spans="1:10">
      <c r="A1409" s="42">
        <v>41392</v>
      </c>
      <c r="B1409" t="s">
        <v>31</v>
      </c>
      <c r="C1409" t="s">
        <v>30</v>
      </c>
      <c r="D1409" t="s">
        <v>36</v>
      </c>
      <c r="E1409" t="s">
        <v>13</v>
      </c>
      <c r="F1409">
        <v>6</v>
      </c>
      <c r="G1409">
        <v>3978</v>
      </c>
      <c r="H1409">
        <v>4230</v>
      </c>
      <c r="I1409">
        <v>14742</v>
      </c>
      <c r="J1409">
        <v>15750</v>
      </c>
    </row>
    <row r="1410" spans="1:10">
      <c r="A1410" s="42">
        <v>41393</v>
      </c>
      <c r="B1410" t="s">
        <v>14</v>
      </c>
      <c r="C1410" t="s">
        <v>11</v>
      </c>
      <c r="D1410" t="s">
        <v>33</v>
      </c>
      <c r="E1410" t="s">
        <v>13</v>
      </c>
      <c r="F1410">
        <v>4</v>
      </c>
      <c r="G1410">
        <v>5148</v>
      </c>
      <c r="H1410">
        <v>5490</v>
      </c>
      <c r="I1410">
        <v>19890</v>
      </c>
      <c r="J1410">
        <v>21150</v>
      </c>
    </row>
    <row r="1411" spans="1:10">
      <c r="A1411" s="42">
        <v>41393</v>
      </c>
      <c r="B1411" t="s">
        <v>17</v>
      </c>
      <c r="C1411" t="s">
        <v>18</v>
      </c>
      <c r="D1411" t="s">
        <v>37</v>
      </c>
      <c r="E1411" t="s">
        <v>13</v>
      </c>
      <c r="F1411">
        <v>24</v>
      </c>
      <c r="G1411">
        <v>5832</v>
      </c>
      <c r="H1411">
        <v>6210</v>
      </c>
      <c r="I1411">
        <v>35856</v>
      </c>
      <c r="J1411">
        <v>38160</v>
      </c>
    </row>
    <row r="1412" spans="1:10">
      <c r="A1412" s="42">
        <v>41394</v>
      </c>
      <c r="B1412" t="s">
        <v>34</v>
      </c>
      <c r="C1412" t="s">
        <v>25</v>
      </c>
      <c r="D1412" t="s">
        <v>32</v>
      </c>
      <c r="E1412" t="s">
        <v>13</v>
      </c>
      <c r="F1412">
        <v>21</v>
      </c>
      <c r="G1412">
        <v>2034</v>
      </c>
      <c r="H1412">
        <v>2160</v>
      </c>
      <c r="I1412">
        <v>21276</v>
      </c>
      <c r="J1412">
        <v>22680</v>
      </c>
    </row>
    <row r="1413" spans="1:10">
      <c r="A1413" s="42">
        <v>41394</v>
      </c>
      <c r="B1413" t="s">
        <v>14</v>
      </c>
      <c r="C1413" t="s">
        <v>11</v>
      </c>
      <c r="D1413" t="s">
        <v>42</v>
      </c>
      <c r="E1413" t="s">
        <v>16</v>
      </c>
      <c r="F1413">
        <v>13</v>
      </c>
      <c r="G1413">
        <v>5832</v>
      </c>
      <c r="H1413">
        <v>6210</v>
      </c>
      <c r="I1413">
        <v>67554</v>
      </c>
      <c r="J1413">
        <v>72900</v>
      </c>
    </row>
    <row r="1414" spans="1:10">
      <c r="A1414" s="42">
        <v>41394</v>
      </c>
      <c r="B1414" t="s">
        <v>10</v>
      </c>
      <c r="C1414" t="s">
        <v>11</v>
      </c>
      <c r="D1414" t="s">
        <v>15</v>
      </c>
      <c r="E1414" t="s">
        <v>16</v>
      </c>
      <c r="F1414">
        <v>2</v>
      </c>
      <c r="G1414">
        <v>3546</v>
      </c>
      <c r="H1414">
        <v>3780</v>
      </c>
      <c r="I1414">
        <v>17910</v>
      </c>
      <c r="J1414">
        <v>19350</v>
      </c>
    </row>
    <row r="1415" spans="1:10">
      <c r="A1415" s="42">
        <v>41394</v>
      </c>
      <c r="B1415" t="s">
        <v>14</v>
      </c>
      <c r="C1415" t="s">
        <v>11</v>
      </c>
      <c r="D1415" t="s">
        <v>42</v>
      </c>
      <c r="E1415" t="s">
        <v>16</v>
      </c>
      <c r="F1415">
        <v>20</v>
      </c>
      <c r="G1415">
        <v>3726</v>
      </c>
      <c r="H1415">
        <v>3960</v>
      </c>
      <c r="I1415">
        <v>75060</v>
      </c>
      <c r="J1415">
        <v>81000</v>
      </c>
    </row>
    <row r="1416" spans="1:10">
      <c r="A1416" s="42">
        <v>41395</v>
      </c>
      <c r="B1416" t="s">
        <v>10</v>
      </c>
      <c r="C1416" t="s">
        <v>11</v>
      </c>
      <c r="D1416" t="s">
        <v>35</v>
      </c>
      <c r="E1416" t="s">
        <v>13</v>
      </c>
      <c r="F1416">
        <v>21</v>
      </c>
      <c r="G1416">
        <v>3978</v>
      </c>
      <c r="H1416">
        <v>4230</v>
      </c>
      <c r="I1416">
        <v>10296</v>
      </c>
      <c r="J1416">
        <v>10980</v>
      </c>
    </row>
    <row r="1417" spans="1:10">
      <c r="A1417" s="42">
        <v>41395</v>
      </c>
      <c r="B1417" t="s">
        <v>22</v>
      </c>
      <c r="C1417" t="s">
        <v>23</v>
      </c>
      <c r="D1417" t="s">
        <v>39</v>
      </c>
      <c r="E1417" t="s">
        <v>13</v>
      </c>
      <c r="F1417">
        <v>12</v>
      </c>
      <c r="G1417">
        <v>3042</v>
      </c>
      <c r="H1417">
        <v>3240</v>
      </c>
      <c r="I1417">
        <v>89424</v>
      </c>
      <c r="J1417">
        <v>95040</v>
      </c>
    </row>
    <row r="1418" spans="1:10">
      <c r="A1418" s="42">
        <v>41395</v>
      </c>
      <c r="B1418" t="s">
        <v>22</v>
      </c>
      <c r="C1418" t="s">
        <v>23</v>
      </c>
      <c r="D1418" t="s">
        <v>41</v>
      </c>
      <c r="E1418" t="s">
        <v>13</v>
      </c>
      <c r="F1418">
        <v>23</v>
      </c>
      <c r="G1418">
        <v>3546</v>
      </c>
      <c r="H1418">
        <v>3780</v>
      </c>
      <c r="I1418">
        <v>17712</v>
      </c>
      <c r="J1418">
        <v>18900</v>
      </c>
    </row>
    <row r="1419" spans="1:10">
      <c r="A1419" s="42">
        <v>41396</v>
      </c>
      <c r="B1419" t="s">
        <v>31</v>
      </c>
      <c r="C1419" t="s">
        <v>30</v>
      </c>
      <c r="D1419" t="s">
        <v>38</v>
      </c>
      <c r="E1419" t="s">
        <v>13</v>
      </c>
      <c r="F1419">
        <v>23</v>
      </c>
      <c r="G1419">
        <v>4482</v>
      </c>
      <c r="H1419">
        <v>4770</v>
      </c>
      <c r="I1419">
        <v>78012</v>
      </c>
      <c r="J1419">
        <v>83160</v>
      </c>
    </row>
    <row r="1420" spans="1:10">
      <c r="A1420" s="42">
        <v>41396</v>
      </c>
      <c r="B1420" t="s">
        <v>20</v>
      </c>
      <c r="C1420" t="s">
        <v>18</v>
      </c>
      <c r="D1420" t="s">
        <v>15</v>
      </c>
      <c r="E1420" t="s">
        <v>16</v>
      </c>
      <c r="F1420">
        <v>24</v>
      </c>
      <c r="G1420">
        <v>3924</v>
      </c>
      <c r="H1420">
        <v>4230</v>
      </c>
      <c r="I1420">
        <v>35820</v>
      </c>
      <c r="J1420">
        <v>38700</v>
      </c>
    </row>
    <row r="1421" spans="1:10">
      <c r="A1421" s="42">
        <v>41397</v>
      </c>
      <c r="B1421" t="s">
        <v>20</v>
      </c>
      <c r="C1421" t="s">
        <v>18</v>
      </c>
      <c r="D1421" t="s">
        <v>42</v>
      </c>
      <c r="E1421" t="s">
        <v>16</v>
      </c>
      <c r="F1421">
        <v>25</v>
      </c>
      <c r="G1421">
        <v>2952</v>
      </c>
      <c r="H1421">
        <v>3150</v>
      </c>
      <c r="I1421">
        <v>15012</v>
      </c>
      <c r="J1421">
        <v>16200</v>
      </c>
    </row>
    <row r="1422" spans="1:10">
      <c r="A1422" s="42">
        <v>41397</v>
      </c>
      <c r="B1422" t="s">
        <v>29</v>
      </c>
      <c r="C1422" t="s">
        <v>30</v>
      </c>
      <c r="D1422" t="s">
        <v>39</v>
      </c>
      <c r="E1422" t="s">
        <v>13</v>
      </c>
      <c r="F1422">
        <v>17</v>
      </c>
      <c r="G1422">
        <v>3726</v>
      </c>
      <c r="H1422">
        <v>3960</v>
      </c>
      <c r="I1422">
        <v>52164</v>
      </c>
      <c r="J1422">
        <v>55440</v>
      </c>
    </row>
    <row r="1423" spans="1:10">
      <c r="A1423" s="42">
        <v>41397</v>
      </c>
      <c r="B1423" t="s">
        <v>14</v>
      </c>
      <c r="C1423" t="s">
        <v>11</v>
      </c>
      <c r="D1423" t="s">
        <v>43</v>
      </c>
      <c r="E1423" t="s">
        <v>13</v>
      </c>
      <c r="F1423">
        <v>21</v>
      </c>
      <c r="G1423">
        <v>3978</v>
      </c>
      <c r="H1423">
        <v>4230</v>
      </c>
      <c r="I1423">
        <v>84600</v>
      </c>
      <c r="J1423">
        <v>90000</v>
      </c>
    </row>
    <row r="1424" spans="1:10">
      <c r="A1424" s="42">
        <v>41397</v>
      </c>
      <c r="B1424" t="s">
        <v>10</v>
      </c>
      <c r="C1424" t="s">
        <v>11</v>
      </c>
      <c r="D1424" t="s">
        <v>33</v>
      </c>
      <c r="E1424" t="s">
        <v>13</v>
      </c>
      <c r="F1424">
        <v>9</v>
      </c>
      <c r="G1424">
        <v>3726</v>
      </c>
      <c r="H1424">
        <v>3960</v>
      </c>
      <c r="I1424">
        <v>99450</v>
      </c>
      <c r="J1424">
        <v>105750</v>
      </c>
    </row>
    <row r="1425" spans="1:10">
      <c r="A1425" s="42">
        <v>41397</v>
      </c>
      <c r="B1425" t="s">
        <v>10</v>
      </c>
      <c r="C1425" t="s">
        <v>11</v>
      </c>
      <c r="D1425" t="s">
        <v>12</v>
      </c>
      <c r="E1425" t="s">
        <v>13</v>
      </c>
      <c r="F1425">
        <v>11</v>
      </c>
      <c r="G1425">
        <v>4482</v>
      </c>
      <c r="H1425">
        <v>4770</v>
      </c>
      <c r="I1425">
        <v>42714</v>
      </c>
      <c r="J1425">
        <v>45360</v>
      </c>
    </row>
    <row r="1426" spans="1:10">
      <c r="A1426" s="42">
        <v>41398</v>
      </c>
      <c r="B1426" t="s">
        <v>14</v>
      </c>
      <c r="C1426" t="s">
        <v>11</v>
      </c>
      <c r="D1426" t="s">
        <v>38</v>
      </c>
      <c r="E1426" t="s">
        <v>13</v>
      </c>
      <c r="F1426">
        <v>4</v>
      </c>
      <c r="G1426">
        <v>3582</v>
      </c>
      <c r="H1426">
        <v>3870</v>
      </c>
      <c r="I1426">
        <v>67374</v>
      </c>
      <c r="J1426">
        <v>71820</v>
      </c>
    </row>
    <row r="1427" spans="1:10">
      <c r="A1427" s="42">
        <v>41398</v>
      </c>
      <c r="B1427" t="s">
        <v>14</v>
      </c>
      <c r="C1427" t="s">
        <v>11</v>
      </c>
      <c r="D1427" t="s">
        <v>26</v>
      </c>
      <c r="E1427" t="s">
        <v>13</v>
      </c>
      <c r="F1427">
        <v>22</v>
      </c>
      <c r="G1427">
        <v>4482</v>
      </c>
      <c r="H1427">
        <v>4770</v>
      </c>
      <c r="I1427">
        <v>3042</v>
      </c>
      <c r="J1427">
        <v>3240</v>
      </c>
    </row>
    <row r="1428" spans="1:10">
      <c r="A1428" s="42">
        <v>41398</v>
      </c>
      <c r="B1428" t="s">
        <v>22</v>
      </c>
      <c r="C1428" t="s">
        <v>23</v>
      </c>
      <c r="D1428" t="s">
        <v>12</v>
      </c>
      <c r="E1428" t="s">
        <v>13</v>
      </c>
      <c r="F1428">
        <v>15</v>
      </c>
      <c r="G1428">
        <v>3924</v>
      </c>
      <c r="H1428">
        <v>4230</v>
      </c>
      <c r="I1428">
        <v>8136</v>
      </c>
      <c r="J1428">
        <v>8640</v>
      </c>
    </row>
    <row r="1429" spans="1:10">
      <c r="A1429" s="42">
        <v>41398</v>
      </c>
      <c r="B1429" t="s">
        <v>24</v>
      </c>
      <c r="C1429" t="s">
        <v>25</v>
      </c>
      <c r="D1429" t="s">
        <v>37</v>
      </c>
      <c r="E1429" t="s">
        <v>13</v>
      </c>
      <c r="F1429">
        <v>23</v>
      </c>
      <c r="G1429">
        <v>7506</v>
      </c>
      <c r="H1429">
        <v>8100</v>
      </c>
      <c r="I1429">
        <v>49302</v>
      </c>
      <c r="J1429">
        <v>52470</v>
      </c>
    </row>
    <row r="1430" spans="1:10">
      <c r="A1430" s="42">
        <v>41399</v>
      </c>
      <c r="B1430" t="s">
        <v>27</v>
      </c>
      <c r="C1430" t="s">
        <v>23</v>
      </c>
      <c r="D1430" t="s">
        <v>35</v>
      </c>
      <c r="E1430" t="s">
        <v>13</v>
      </c>
      <c r="F1430">
        <v>9</v>
      </c>
      <c r="G1430">
        <v>3546</v>
      </c>
      <c r="H1430">
        <v>3780</v>
      </c>
      <c r="I1430">
        <v>30888</v>
      </c>
      <c r="J1430">
        <v>32940</v>
      </c>
    </row>
    <row r="1431" spans="1:10">
      <c r="A1431" s="42">
        <v>41399</v>
      </c>
      <c r="B1431" t="s">
        <v>14</v>
      </c>
      <c r="C1431" t="s">
        <v>11</v>
      </c>
      <c r="D1431" t="s">
        <v>42</v>
      </c>
      <c r="E1431" t="s">
        <v>16</v>
      </c>
      <c r="F1431">
        <v>7</v>
      </c>
      <c r="G1431">
        <v>3042</v>
      </c>
      <c r="H1431">
        <v>3240</v>
      </c>
      <c r="I1431">
        <v>90072</v>
      </c>
      <c r="J1431">
        <v>97200</v>
      </c>
    </row>
    <row r="1432" spans="1:10">
      <c r="A1432" s="42">
        <v>41399</v>
      </c>
      <c r="B1432" t="s">
        <v>34</v>
      </c>
      <c r="C1432" t="s">
        <v>25</v>
      </c>
      <c r="D1432" t="s">
        <v>15</v>
      </c>
      <c r="E1432" t="s">
        <v>16</v>
      </c>
      <c r="F1432">
        <v>25</v>
      </c>
      <c r="G1432">
        <v>3042</v>
      </c>
      <c r="H1432">
        <v>3240</v>
      </c>
      <c r="I1432">
        <v>10746</v>
      </c>
      <c r="J1432">
        <v>11610</v>
      </c>
    </row>
    <row r="1433" spans="1:10">
      <c r="A1433" s="42">
        <v>41399</v>
      </c>
      <c r="B1433" t="s">
        <v>27</v>
      </c>
      <c r="C1433" t="s">
        <v>23</v>
      </c>
      <c r="D1433" t="s">
        <v>36</v>
      </c>
      <c r="E1433" t="s">
        <v>13</v>
      </c>
      <c r="F1433">
        <v>10</v>
      </c>
      <c r="G1433">
        <v>3978</v>
      </c>
      <c r="H1433">
        <v>4230</v>
      </c>
      <c r="I1433">
        <v>4212</v>
      </c>
      <c r="J1433">
        <v>4500</v>
      </c>
    </row>
    <row r="1434" spans="1:10">
      <c r="A1434" s="42">
        <v>41400</v>
      </c>
      <c r="B1434" t="s">
        <v>34</v>
      </c>
      <c r="C1434" t="s">
        <v>25</v>
      </c>
      <c r="D1434" t="s">
        <v>33</v>
      </c>
      <c r="E1434" t="s">
        <v>13</v>
      </c>
      <c r="F1434">
        <v>8</v>
      </c>
      <c r="G1434">
        <v>5148</v>
      </c>
      <c r="H1434">
        <v>5490</v>
      </c>
      <c r="I1434">
        <v>91494</v>
      </c>
      <c r="J1434">
        <v>97290</v>
      </c>
    </row>
    <row r="1435" spans="1:10">
      <c r="A1435" s="42">
        <v>41400</v>
      </c>
      <c r="B1435" t="s">
        <v>29</v>
      </c>
      <c r="C1435" t="s">
        <v>30</v>
      </c>
      <c r="D1435" t="s">
        <v>15</v>
      </c>
      <c r="E1435" t="s">
        <v>16</v>
      </c>
      <c r="F1435">
        <v>18</v>
      </c>
      <c r="G1435">
        <v>3042</v>
      </c>
      <c r="H1435">
        <v>3240</v>
      </c>
      <c r="I1435">
        <v>50148</v>
      </c>
      <c r="J1435">
        <v>54180</v>
      </c>
    </row>
    <row r="1436" spans="1:10">
      <c r="A1436" s="42">
        <v>41400</v>
      </c>
      <c r="B1436" t="s">
        <v>27</v>
      </c>
      <c r="C1436" t="s">
        <v>23</v>
      </c>
      <c r="D1436" t="s">
        <v>26</v>
      </c>
      <c r="E1436" t="s">
        <v>13</v>
      </c>
      <c r="F1436">
        <v>8</v>
      </c>
      <c r="G1436">
        <v>5148</v>
      </c>
      <c r="H1436">
        <v>5490</v>
      </c>
      <c r="I1436">
        <v>39546</v>
      </c>
      <c r="J1436">
        <v>42120</v>
      </c>
    </row>
    <row r="1437" spans="1:10">
      <c r="A1437" s="42">
        <v>41400</v>
      </c>
      <c r="B1437" t="s">
        <v>27</v>
      </c>
      <c r="C1437" t="s">
        <v>23</v>
      </c>
      <c r="D1437" t="s">
        <v>19</v>
      </c>
      <c r="E1437" t="s">
        <v>13</v>
      </c>
      <c r="F1437">
        <v>25</v>
      </c>
      <c r="G1437">
        <v>7506</v>
      </c>
      <c r="H1437">
        <v>8100</v>
      </c>
      <c r="I1437">
        <v>63648</v>
      </c>
      <c r="J1437">
        <v>67680</v>
      </c>
    </row>
    <row r="1438" spans="1:10">
      <c r="A1438" s="42">
        <v>41400</v>
      </c>
      <c r="B1438" t="s">
        <v>29</v>
      </c>
      <c r="C1438" t="s">
        <v>30</v>
      </c>
      <c r="D1438" t="s">
        <v>15</v>
      </c>
      <c r="E1438" t="s">
        <v>16</v>
      </c>
      <c r="F1438">
        <v>7</v>
      </c>
      <c r="G1438">
        <v>3042</v>
      </c>
      <c r="H1438">
        <v>3240</v>
      </c>
      <c r="I1438">
        <v>25074</v>
      </c>
      <c r="J1438">
        <v>27090</v>
      </c>
    </row>
    <row r="1439" spans="1:10">
      <c r="A1439" s="42">
        <v>41400</v>
      </c>
      <c r="B1439" t="s">
        <v>31</v>
      </c>
      <c r="C1439" t="s">
        <v>30</v>
      </c>
      <c r="D1439" t="s">
        <v>35</v>
      </c>
      <c r="E1439" t="s">
        <v>13</v>
      </c>
      <c r="F1439">
        <v>17</v>
      </c>
      <c r="G1439">
        <v>3978</v>
      </c>
      <c r="H1439">
        <v>4230</v>
      </c>
      <c r="I1439">
        <v>113256</v>
      </c>
      <c r="J1439">
        <v>120780</v>
      </c>
    </row>
    <row r="1440" spans="1:10">
      <c r="A1440" s="42">
        <v>41401</v>
      </c>
      <c r="B1440" t="s">
        <v>14</v>
      </c>
      <c r="C1440" t="s">
        <v>11</v>
      </c>
      <c r="D1440" t="s">
        <v>26</v>
      </c>
      <c r="E1440" t="s">
        <v>13</v>
      </c>
      <c r="F1440">
        <v>3</v>
      </c>
      <c r="G1440">
        <v>2952</v>
      </c>
      <c r="H1440">
        <v>3150</v>
      </c>
      <c r="I1440">
        <v>21294</v>
      </c>
      <c r="J1440">
        <v>22680</v>
      </c>
    </row>
    <row r="1441" spans="1:10">
      <c r="A1441" s="42">
        <v>41402</v>
      </c>
      <c r="B1441" t="s">
        <v>17</v>
      </c>
      <c r="C1441" t="s">
        <v>18</v>
      </c>
      <c r="D1441" t="s">
        <v>36</v>
      </c>
      <c r="E1441" t="s">
        <v>13</v>
      </c>
      <c r="F1441">
        <v>13</v>
      </c>
      <c r="G1441">
        <v>2034</v>
      </c>
      <c r="H1441">
        <v>2160</v>
      </c>
      <c r="I1441">
        <v>14742</v>
      </c>
      <c r="J1441">
        <v>15750</v>
      </c>
    </row>
    <row r="1442" spans="1:10">
      <c r="A1442" s="42">
        <v>41402</v>
      </c>
      <c r="B1442" t="s">
        <v>27</v>
      </c>
      <c r="C1442" t="s">
        <v>23</v>
      </c>
      <c r="D1442" t="s">
        <v>39</v>
      </c>
      <c r="E1442" t="s">
        <v>13</v>
      </c>
      <c r="F1442">
        <v>17</v>
      </c>
      <c r="G1442">
        <v>3582</v>
      </c>
      <c r="H1442">
        <v>3870</v>
      </c>
      <c r="I1442">
        <v>44712</v>
      </c>
      <c r="J1442">
        <v>47520</v>
      </c>
    </row>
    <row r="1443" spans="1:10">
      <c r="A1443" s="42">
        <v>41403</v>
      </c>
      <c r="B1443" t="s">
        <v>31</v>
      </c>
      <c r="C1443" t="s">
        <v>30</v>
      </c>
      <c r="D1443" t="s">
        <v>12</v>
      </c>
      <c r="E1443" t="s">
        <v>13</v>
      </c>
      <c r="F1443">
        <v>22</v>
      </c>
      <c r="G1443">
        <v>3978</v>
      </c>
      <c r="H1443">
        <v>4230</v>
      </c>
      <c r="I1443">
        <v>24408</v>
      </c>
      <c r="J1443">
        <v>25920</v>
      </c>
    </row>
    <row r="1444" spans="1:10">
      <c r="A1444" s="42">
        <v>41404</v>
      </c>
      <c r="B1444" t="s">
        <v>24</v>
      </c>
      <c r="C1444" t="s">
        <v>25</v>
      </c>
      <c r="D1444" t="s">
        <v>36</v>
      </c>
      <c r="E1444" t="s">
        <v>13</v>
      </c>
      <c r="F1444">
        <v>23</v>
      </c>
      <c r="G1444">
        <v>2196</v>
      </c>
      <c r="H1444">
        <v>2340</v>
      </c>
      <c r="I1444">
        <v>25272</v>
      </c>
      <c r="J1444">
        <v>27000</v>
      </c>
    </row>
    <row r="1445" spans="1:10">
      <c r="A1445" s="42">
        <v>41404</v>
      </c>
      <c r="B1445" t="s">
        <v>31</v>
      </c>
      <c r="C1445" t="s">
        <v>30</v>
      </c>
      <c r="D1445" t="s">
        <v>28</v>
      </c>
      <c r="E1445" t="s">
        <v>13</v>
      </c>
      <c r="F1445">
        <v>1</v>
      </c>
      <c r="G1445">
        <v>2034</v>
      </c>
      <c r="H1445">
        <v>2160</v>
      </c>
      <c r="I1445">
        <v>46656</v>
      </c>
      <c r="J1445">
        <v>49680</v>
      </c>
    </row>
    <row r="1446" spans="1:10">
      <c r="A1446" s="42">
        <v>41404</v>
      </c>
      <c r="B1446" t="s">
        <v>31</v>
      </c>
      <c r="C1446" t="s">
        <v>30</v>
      </c>
      <c r="D1446" t="s">
        <v>33</v>
      </c>
      <c r="E1446" t="s">
        <v>13</v>
      </c>
      <c r="F1446">
        <v>25</v>
      </c>
      <c r="G1446">
        <v>5148</v>
      </c>
      <c r="H1446">
        <v>5490</v>
      </c>
      <c r="I1446">
        <v>23868</v>
      </c>
      <c r="J1446">
        <v>25380</v>
      </c>
    </row>
    <row r="1447" spans="1:10">
      <c r="A1447" s="42">
        <v>41404</v>
      </c>
      <c r="B1447" t="s">
        <v>20</v>
      </c>
      <c r="C1447" t="s">
        <v>18</v>
      </c>
      <c r="D1447" t="s">
        <v>19</v>
      </c>
      <c r="E1447" t="s">
        <v>13</v>
      </c>
      <c r="F1447">
        <v>22</v>
      </c>
      <c r="G1447">
        <v>3384</v>
      </c>
      <c r="H1447">
        <v>3600</v>
      </c>
      <c r="I1447">
        <v>55692</v>
      </c>
      <c r="J1447">
        <v>59220</v>
      </c>
    </row>
    <row r="1448" spans="1:10">
      <c r="A1448" s="42">
        <v>41404</v>
      </c>
      <c r="B1448" t="s">
        <v>22</v>
      </c>
      <c r="C1448" t="s">
        <v>23</v>
      </c>
      <c r="D1448" t="s">
        <v>36</v>
      </c>
      <c r="E1448" t="s">
        <v>13</v>
      </c>
      <c r="F1448">
        <v>2</v>
      </c>
      <c r="G1448">
        <v>3978</v>
      </c>
      <c r="H1448">
        <v>4230</v>
      </c>
      <c r="I1448">
        <v>23166</v>
      </c>
      <c r="J1448">
        <v>24750</v>
      </c>
    </row>
    <row r="1449" spans="1:10">
      <c r="A1449" s="42">
        <v>41405</v>
      </c>
      <c r="B1449" t="s">
        <v>20</v>
      </c>
      <c r="C1449" t="s">
        <v>18</v>
      </c>
      <c r="D1449" t="s">
        <v>12</v>
      </c>
      <c r="E1449" t="s">
        <v>13</v>
      </c>
      <c r="F1449">
        <v>11</v>
      </c>
      <c r="G1449">
        <v>3582</v>
      </c>
      <c r="H1449">
        <v>3870</v>
      </c>
      <c r="I1449">
        <v>40680</v>
      </c>
      <c r="J1449">
        <v>43200</v>
      </c>
    </row>
    <row r="1450" spans="1:10">
      <c r="A1450" s="42">
        <v>41405</v>
      </c>
      <c r="B1450" t="s">
        <v>17</v>
      </c>
      <c r="C1450" t="s">
        <v>18</v>
      </c>
      <c r="D1450" t="s">
        <v>15</v>
      </c>
      <c r="E1450" t="s">
        <v>16</v>
      </c>
      <c r="F1450">
        <v>11</v>
      </c>
      <c r="G1450">
        <v>3546</v>
      </c>
      <c r="H1450">
        <v>3780</v>
      </c>
      <c r="I1450">
        <v>21492</v>
      </c>
      <c r="J1450">
        <v>23220</v>
      </c>
    </row>
    <row r="1451" spans="1:10">
      <c r="A1451" s="42">
        <v>41405</v>
      </c>
      <c r="B1451" t="s">
        <v>20</v>
      </c>
      <c r="C1451" t="s">
        <v>18</v>
      </c>
      <c r="D1451" t="s">
        <v>36</v>
      </c>
      <c r="E1451" t="s">
        <v>13</v>
      </c>
      <c r="F1451">
        <v>1</v>
      </c>
      <c r="G1451">
        <v>7506</v>
      </c>
      <c r="H1451">
        <v>8100</v>
      </c>
      <c r="I1451">
        <v>16848</v>
      </c>
      <c r="J1451">
        <v>18000</v>
      </c>
    </row>
    <row r="1452" spans="1:10">
      <c r="A1452" s="42">
        <v>41405</v>
      </c>
      <c r="B1452" t="s">
        <v>31</v>
      </c>
      <c r="C1452" t="s">
        <v>30</v>
      </c>
      <c r="D1452" t="s">
        <v>28</v>
      </c>
      <c r="E1452" t="s">
        <v>13</v>
      </c>
      <c r="F1452">
        <v>14</v>
      </c>
      <c r="G1452">
        <v>3978</v>
      </c>
      <c r="H1452">
        <v>4230</v>
      </c>
      <c r="I1452">
        <v>122472</v>
      </c>
      <c r="J1452">
        <v>130410</v>
      </c>
    </row>
    <row r="1453" spans="1:10">
      <c r="A1453" s="42">
        <v>41406</v>
      </c>
      <c r="B1453" t="s">
        <v>20</v>
      </c>
      <c r="C1453" t="s">
        <v>18</v>
      </c>
      <c r="D1453" t="s">
        <v>32</v>
      </c>
      <c r="E1453" t="s">
        <v>13</v>
      </c>
      <c r="F1453">
        <v>11</v>
      </c>
      <c r="G1453">
        <v>2034</v>
      </c>
      <c r="H1453">
        <v>2160</v>
      </c>
      <c r="I1453">
        <v>35460</v>
      </c>
      <c r="J1453">
        <v>37800</v>
      </c>
    </row>
    <row r="1454" spans="1:10">
      <c r="A1454" s="42">
        <v>41406</v>
      </c>
      <c r="B1454" t="s">
        <v>20</v>
      </c>
      <c r="C1454" t="s">
        <v>18</v>
      </c>
      <c r="D1454" t="s">
        <v>41</v>
      </c>
      <c r="E1454" t="s">
        <v>13</v>
      </c>
      <c r="F1454">
        <v>8</v>
      </c>
      <c r="G1454">
        <v>2952</v>
      </c>
      <c r="H1454">
        <v>3150</v>
      </c>
      <c r="I1454">
        <v>73800</v>
      </c>
      <c r="J1454">
        <v>78750</v>
      </c>
    </row>
    <row r="1455" spans="1:10">
      <c r="A1455" s="42">
        <v>41407</v>
      </c>
      <c r="B1455" t="s">
        <v>22</v>
      </c>
      <c r="C1455" t="s">
        <v>23</v>
      </c>
      <c r="D1455" t="s">
        <v>37</v>
      </c>
      <c r="E1455" t="s">
        <v>13</v>
      </c>
      <c r="F1455">
        <v>1</v>
      </c>
      <c r="G1455">
        <v>3546</v>
      </c>
      <c r="H1455">
        <v>3780</v>
      </c>
      <c r="I1455">
        <v>58266</v>
      </c>
      <c r="J1455">
        <v>62010</v>
      </c>
    </row>
    <row r="1456" spans="1:10">
      <c r="A1456" s="42">
        <v>41407</v>
      </c>
      <c r="B1456" t="s">
        <v>24</v>
      </c>
      <c r="C1456" t="s">
        <v>25</v>
      </c>
      <c r="D1456" t="s">
        <v>43</v>
      </c>
      <c r="E1456" t="s">
        <v>13</v>
      </c>
      <c r="F1456">
        <v>24</v>
      </c>
      <c r="G1456">
        <v>3546</v>
      </c>
      <c r="H1456">
        <v>3780</v>
      </c>
      <c r="I1456">
        <v>43992</v>
      </c>
      <c r="J1456">
        <v>46800</v>
      </c>
    </row>
    <row r="1457" spans="1:10">
      <c r="A1457" s="42">
        <v>41407</v>
      </c>
      <c r="B1457" t="s">
        <v>22</v>
      </c>
      <c r="C1457" t="s">
        <v>23</v>
      </c>
      <c r="D1457" t="s">
        <v>35</v>
      </c>
      <c r="E1457" t="s">
        <v>13</v>
      </c>
      <c r="F1457">
        <v>15</v>
      </c>
      <c r="G1457">
        <v>3978</v>
      </c>
      <c r="H1457">
        <v>4230</v>
      </c>
      <c r="I1457">
        <v>87516</v>
      </c>
      <c r="J1457">
        <v>93330</v>
      </c>
    </row>
    <row r="1458" spans="1:10">
      <c r="A1458" s="42">
        <v>41408</v>
      </c>
      <c r="B1458" t="s">
        <v>10</v>
      </c>
      <c r="C1458" t="s">
        <v>11</v>
      </c>
      <c r="D1458" t="s">
        <v>38</v>
      </c>
      <c r="E1458" t="s">
        <v>13</v>
      </c>
      <c r="F1458">
        <v>20</v>
      </c>
      <c r="G1458">
        <v>3546</v>
      </c>
      <c r="H1458">
        <v>3780</v>
      </c>
      <c r="I1458">
        <v>46098</v>
      </c>
      <c r="J1458">
        <v>49140</v>
      </c>
    </row>
    <row r="1459" spans="1:10">
      <c r="A1459" s="42">
        <v>41408</v>
      </c>
      <c r="B1459" t="s">
        <v>27</v>
      </c>
      <c r="C1459" t="s">
        <v>23</v>
      </c>
      <c r="D1459" t="s">
        <v>28</v>
      </c>
      <c r="E1459" t="s">
        <v>13</v>
      </c>
      <c r="F1459">
        <v>1</v>
      </c>
      <c r="G1459">
        <v>5148</v>
      </c>
      <c r="H1459">
        <v>5490</v>
      </c>
      <c r="I1459">
        <v>99144</v>
      </c>
      <c r="J1459">
        <v>105570</v>
      </c>
    </row>
    <row r="1460" spans="1:10">
      <c r="A1460" s="42">
        <v>41408</v>
      </c>
      <c r="B1460" t="s">
        <v>27</v>
      </c>
      <c r="C1460" t="s">
        <v>23</v>
      </c>
      <c r="D1460" t="s">
        <v>39</v>
      </c>
      <c r="E1460" t="s">
        <v>13</v>
      </c>
      <c r="F1460">
        <v>5</v>
      </c>
      <c r="G1460">
        <v>2196</v>
      </c>
      <c r="H1460">
        <v>2340</v>
      </c>
      <c r="I1460">
        <v>3726</v>
      </c>
      <c r="J1460">
        <v>3960</v>
      </c>
    </row>
    <row r="1461" spans="1:10">
      <c r="A1461" s="42">
        <v>41410</v>
      </c>
      <c r="B1461" t="s">
        <v>10</v>
      </c>
      <c r="C1461" t="s">
        <v>11</v>
      </c>
      <c r="D1461" t="s">
        <v>28</v>
      </c>
      <c r="E1461" t="s">
        <v>13</v>
      </c>
      <c r="F1461">
        <v>2</v>
      </c>
      <c r="G1461">
        <v>3924</v>
      </c>
      <c r="H1461">
        <v>4230</v>
      </c>
      <c r="I1461">
        <v>99144</v>
      </c>
      <c r="J1461">
        <v>105570</v>
      </c>
    </row>
    <row r="1462" spans="1:10">
      <c r="A1462" s="42">
        <v>41410</v>
      </c>
      <c r="B1462" t="s">
        <v>22</v>
      </c>
      <c r="C1462" t="s">
        <v>23</v>
      </c>
      <c r="D1462" t="s">
        <v>26</v>
      </c>
      <c r="E1462" t="s">
        <v>13</v>
      </c>
      <c r="F1462">
        <v>15</v>
      </c>
      <c r="G1462">
        <v>3978</v>
      </c>
      <c r="H1462">
        <v>4230</v>
      </c>
      <c r="I1462">
        <v>48672</v>
      </c>
      <c r="J1462">
        <v>51840</v>
      </c>
    </row>
    <row r="1463" spans="1:10">
      <c r="A1463" s="42">
        <v>41410</v>
      </c>
      <c r="B1463" t="s">
        <v>31</v>
      </c>
      <c r="C1463" t="s">
        <v>30</v>
      </c>
      <c r="D1463" t="s">
        <v>12</v>
      </c>
      <c r="E1463" t="s">
        <v>13</v>
      </c>
      <c r="F1463">
        <v>24</v>
      </c>
      <c r="G1463">
        <v>2106</v>
      </c>
      <c r="H1463">
        <v>2250</v>
      </c>
      <c r="I1463">
        <v>50850</v>
      </c>
      <c r="J1463">
        <v>54000</v>
      </c>
    </row>
    <row r="1464" spans="1:10">
      <c r="A1464" s="42">
        <v>41410</v>
      </c>
      <c r="B1464" t="s">
        <v>14</v>
      </c>
      <c r="C1464" t="s">
        <v>11</v>
      </c>
      <c r="D1464" t="s">
        <v>33</v>
      </c>
      <c r="E1464" t="s">
        <v>13</v>
      </c>
      <c r="F1464">
        <v>23</v>
      </c>
      <c r="G1464">
        <v>5148</v>
      </c>
      <c r="H1464">
        <v>5490</v>
      </c>
      <c r="I1464">
        <v>83538</v>
      </c>
      <c r="J1464">
        <v>88830</v>
      </c>
    </row>
    <row r="1465" spans="1:10">
      <c r="A1465" s="42">
        <v>41411</v>
      </c>
      <c r="B1465" t="s">
        <v>10</v>
      </c>
      <c r="C1465" t="s">
        <v>11</v>
      </c>
      <c r="D1465" t="s">
        <v>28</v>
      </c>
      <c r="E1465" t="s">
        <v>13</v>
      </c>
      <c r="F1465">
        <v>20</v>
      </c>
      <c r="G1465">
        <v>3546</v>
      </c>
      <c r="H1465">
        <v>3780</v>
      </c>
      <c r="I1465">
        <v>40824</v>
      </c>
      <c r="J1465">
        <v>43470</v>
      </c>
    </row>
    <row r="1466" spans="1:10">
      <c r="A1466" s="42">
        <v>41411</v>
      </c>
      <c r="B1466" t="s">
        <v>29</v>
      </c>
      <c r="C1466" t="s">
        <v>30</v>
      </c>
      <c r="D1466" t="s">
        <v>43</v>
      </c>
      <c r="E1466" t="s">
        <v>13</v>
      </c>
      <c r="F1466">
        <v>23</v>
      </c>
      <c r="G1466">
        <v>3546</v>
      </c>
      <c r="H1466">
        <v>3780</v>
      </c>
      <c r="I1466">
        <v>50760</v>
      </c>
      <c r="J1466">
        <v>54000</v>
      </c>
    </row>
    <row r="1467" spans="1:10">
      <c r="A1467" s="42">
        <v>41411</v>
      </c>
      <c r="B1467" t="s">
        <v>24</v>
      </c>
      <c r="C1467" t="s">
        <v>25</v>
      </c>
      <c r="D1467" t="s">
        <v>43</v>
      </c>
      <c r="E1467" t="s">
        <v>13</v>
      </c>
      <c r="F1467">
        <v>22</v>
      </c>
      <c r="G1467">
        <v>5148</v>
      </c>
      <c r="H1467">
        <v>5490</v>
      </c>
      <c r="I1467">
        <v>81216</v>
      </c>
      <c r="J1467">
        <v>86400</v>
      </c>
    </row>
    <row r="1468" spans="1:10">
      <c r="A1468" s="42">
        <v>41411</v>
      </c>
      <c r="B1468" t="s">
        <v>24</v>
      </c>
      <c r="C1468" t="s">
        <v>25</v>
      </c>
      <c r="D1468" t="s">
        <v>35</v>
      </c>
      <c r="E1468" t="s">
        <v>13</v>
      </c>
      <c r="F1468">
        <v>10</v>
      </c>
      <c r="G1468">
        <v>3384</v>
      </c>
      <c r="H1468">
        <v>3600</v>
      </c>
      <c r="I1468">
        <v>123552</v>
      </c>
      <c r="J1468">
        <v>131760</v>
      </c>
    </row>
    <row r="1469" spans="1:10">
      <c r="A1469" s="42">
        <v>41411</v>
      </c>
      <c r="B1469" t="s">
        <v>27</v>
      </c>
      <c r="C1469" t="s">
        <v>23</v>
      </c>
      <c r="D1469" t="s">
        <v>15</v>
      </c>
      <c r="E1469" t="s">
        <v>16</v>
      </c>
      <c r="F1469">
        <v>5</v>
      </c>
      <c r="G1469">
        <v>3042</v>
      </c>
      <c r="H1469">
        <v>3240</v>
      </c>
      <c r="I1469">
        <v>21492</v>
      </c>
      <c r="J1469">
        <v>23220</v>
      </c>
    </row>
    <row r="1470" spans="1:10">
      <c r="A1470" s="42">
        <v>41412</v>
      </c>
      <c r="B1470" t="s">
        <v>27</v>
      </c>
      <c r="C1470" t="s">
        <v>23</v>
      </c>
      <c r="D1470" t="s">
        <v>40</v>
      </c>
      <c r="E1470" t="s">
        <v>16</v>
      </c>
      <c r="F1470">
        <v>12</v>
      </c>
      <c r="G1470">
        <v>3978</v>
      </c>
      <c r="H1470">
        <v>4230</v>
      </c>
      <c r="I1470">
        <v>78480</v>
      </c>
      <c r="J1470">
        <v>84600</v>
      </c>
    </row>
    <row r="1471" spans="1:10">
      <c r="A1471" s="42">
        <v>41412</v>
      </c>
      <c r="B1471" t="s">
        <v>27</v>
      </c>
      <c r="C1471" t="s">
        <v>23</v>
      </c>
      <c r="D1471" t="s">
        <v>42</v>
      </c>
      <c r="E1471" t="s">
        <v>16</v>
      </c>
      <c r="F1471">
        <v>19</v>
      </c>
      <c r="G1471">
        <v>3978</v>
      </c>
      <c r="H1471">
        <v>4230</v>
      </c>
      <c r="I1471">
        <v>105084</v>
      </c>
      <c r="J1471">
        <v>113400</v>
      </c>
    </row>
    <row r="1472" spans="1:10">
      <c r="A1472" s="42">
        <v>41412</v>
      </c>
      <c r="B1472" t="s">
        <v>10</v>
      </c>
      <c r="C1472" t="s">
        <v>11</v>
      </c>
      <c r="D1472" t="s">
        <v>32</v>
      </c>
      <c r="E1472" t="s">
        <v>13</v>
      </c>
      <c r="F1472">
        <v>18</v>
      </c>
      <c r="G1472">
        <v>3924</v>
      </c>
      <c r="H1472">
        <v>4230</v>
      </c>
      <c r="I1472">
        <v>60282</v>
      </c>
      <c r="J1472">
        <v>64260</v>
      </c>
    </row>
    <row r="1473" spans="1:10">
      <c r="A1473" s="42">
        <v>41412</v>
      </c>
      <c r="B1473" t="s">
        <v>17</v>
      </c>
      <c r="C1473" t="s">
        <v>18</v>
      </c>
      <c r="D1473" t="s">
        <v>26</v>
      </c>
      <c r="E1473" t="s">
        <v>13</v>
      </c>
      <c r="F1473">
        <v>1</v>
      </c>
      <c r="G1473">
        <v>2952</v>
      </c>
      <c r="H1473">
        <v>3150</v>
      </c>
      <c r="I1473">
        <v>18252</v>
      </c>
      <c r="J1473">
        <v>19440</v>
      </c>
    </row>
    <row r="1474" spans="1:10">
      <c r="A1474" s="42">
        <v>41412</v>
      </c>
      <c r="B1474" t="s">
        <v>20</v>
      </c>
      <c r="C1474" t="s">
        <v>18</v>
      </c>
      <c r="D1474" t="s">
        <v>15</v>
      </c>
      <c r="E1474" t="s">
        <v>16</v>
      </c>
      <c r="F1474">
        <v>15</v>
      </c>
      <c r="G1474">
        <v>3042</v>
      </c>
      <c r="H1474">
        <v>3240</v>
      </c>
      <c r="I1474">
        <v>68058</v>
      </c>
      <c r="J1474">
        <v>73530</v>
      </c>
    </row>
    <row r="1475" spans="1:10">
      <c r="A1475" s="42">
        <v>41413</v>
      </c>
      <c r="B1475" t="s">
        <v>34</v>
      </c>
      <c r="C1475" t="s">
        <v>25</v>
      </c>
      <c r="D1475" t="s">
        <v>12</v>
      </c>
      <c r="E1475" t="s">
        <v>13</v>
      </c>
      <c r="F1475">
        <v>4</v>
      </c>
      <c r="G1475">
        <v>3978</v>
      </c>
      <c r="H1475">
        <v>4230</v>
      </c>
      <c r="I1475">
        <v>30510</v>
      </c>
      <c r="J1475">
        <v>32400</v>
      </c>
    </row>
    <row r="1476" spans="1:10">
      <c r="A1476" s="42">
        <v>41413</v>
      </c>
      <c r="B1476" t="s">
        <v>17</v>
      </c>
      <c r="C1476" t="s">
        <v>18</v>
      </c>
      <c r="D1476" t="s">
        <v>39</v>
      </c>
      <c r="E1476" t="s">
        <v>13</v>
      </c>
      <c r="F1476">
        <v>16</v>
      </c>
      <c r="G1476">
        <v>2106</v>
      </c>
      <c r="H1476">
        <v>2250</v>
      </c>
      <c r="I1476">
        <v>55890</v>
      </c>
      <c r="J1476">
        <v>59400</v>
      </c>
    </row>
    <row r="1477" spans="1:10">
      <c r="A1477" s="42">
        <v>41413</v>
      </c>
      <c r="B1477" t="s">
        <v>34</v>
      </c>
      <c r="C1477" t="s">
        <v>25</v>
      </c>
      <c r="D1477" t="s">
        <v>35</v>
      </c>
      <c r="E1477" t="s">
        <v>13</v>
      </c>
      <c r="F1477">
        <v>10</v>
      </c>
      <c r="G1477">
        <v>2034</v>
      </c>
      <c r="H1477">
        <v>2160</v>
      </c>
      <c r="I1477">
        <v>102960</v>
      </c>
      <c r="J1477">
        <v>109800</v>
      </c>
    </row>
    <row r="1478" spans="1:10">
      <c r="A1478" s="42">
        <v>41414</v>
      </c>
      <c r="B1478" t="s">
        <v>20</v>
      </c>
      <c r="C1478" t="s">
        <v>18</v>
      </c>
      <c r="D1478" t="s">
        <v>35</v>
      </c>
      <c r="E1478" t="s">
        <v>13</v>
      </c>
      <c r="F1478">
        <v>21</v>
      </c>
      <c r="G1478">
        <v>4482</v>
      </c>
      <c r="H1478">
        <v>4770</v>
      </c>
      <c r="I1478">
        <v>15444</v>
      </c>
      <c r="J1478">
        <v>16470</v>
      </c>
    </row>
    <row r="1479" spans="1:10">
      <c r="A1479" s="42">
        <v>41414</v>
      </c>
      <c r="B1479" t="s">
        <v>20</v>
      </c>
      <c r="C1479" t="s">
        <v>18</v>
      </c>
      <c r="D1479" t="s">
        <v>32</v>
      </c>
      <c r="E1479" t="s">
        <v>13</v>
      </c>
      <c r="F1479">
        <v>7</v>
      </c>
      <c r="G1479">
        <v>3726</v>
      </c>
      <c r="H1479">
        <v>3960</v>
      </c>
      <c r="I1479">
        <v>85104</v>
      </c>
      <c r="J1479">
        <v>90720</v>
      </c>
    </row>
    <row r="1480" spans="1:10">
      <c r="A1480" s="42">
        <v>41415</v>
      </c>
      <c r="B1480" t="s">
        <v>17</v>
      </c>
      <c r="C1480" t="s">
        <v>18</v>
      </c>
      <c r="D1480" t="s">
        <v>36</v>
      </c>
      <c r="E1480" t="s">
        <v>13</v>
      </c>
      <c r="F1480">
        <v>22</v>
      </c>
      <c r="G1480">
        <v>2952</v>
      </c>
      <c r="H1480">
        <v>3150</v>
      </c>
      <c r="I1480">
        <v>12636</v>
      </c>
      <c r="J1480">
        <v>13500</v>
      </c>
    </row>
    <row r="1481" spans="1:10">
      <c r="A1481" s="42">
        <v>41415</v>
      </c>
      <c r="B1481" t="s">
        <v>34</v>
      </c>
      <c r="C1481" t="s">
        <v>25</v>
      </c>
      <c r="D1481" t="s">
        <v>35</v>
      </c>
      <c r="E1481" t="s">
        <v>13</v>
      </c>
      <c r="F1481">
        <v>15</v>
      </c>
      <c r="G1481">
        <v>3384</v>
      </c>
      <c r="H1481">
        <v>3600</v>
      </c>
      <c r="I1481">
        <v>25740</v>
      </c>
      <c r="J1481">
        <v>27450</v>
      </c>
    </row>
    <row r="1482" spans="1:10">
      <c r="A1482" s="42">
        <v>41415</v>
      </c>
      <c r="B1482" t="s">
        <v>10</v>
      </c>
      <c r="C1482" t="s">
        <v>11</v>
      </c>
      <c r="D1482" t="s">
        <v>32</v>
      </c>
      <c r="E1482" t="s">
        <v>13</v>
      </c>
      <c r="F1482">
        <v>7</v>
      </c>
      <c r="G1482">
        <v>3546</v>
      </c>
      <c r="H1482">
        <v>3780</v>
      </c>
      <c r="I1482">
        <v>10638</v>
      </c>
      <c r="J1482">
        <v>11340</v>
      </c>
    </row>
    <row r="1483" spans="1:10">
      <c r="A1483" s="42">
        <v>41415</v>
      </c>
      <c r="B1483" t="s">
        <v>14</v>
      </c>
      <c r="C1483" t="s">
        <v>11</v>
      </c>
      <c r="D1483" t="s">
        <v>12</v>
      </c>
      <c r="E1483" t="s">
        <v>13</v>
      </c>
      <c r="F1483">
        <v>17</v>
      </c>
      <c r="G1483">
        <v>5148</v>
      </c>
      <c r="H1483">
        <v>5490</v>
      </c>
      <c r="I1483">
        <v>32544</v>
      </c>
      <c r="J1483">
        <v>34560</v>
      </c>
    </row>
    <row r="1484" spans="1:10">
      <c r="A1484" s="42">
        <v>41415</v>
      </c>
      <c r="B1484" t="s">
        <v>27</v>
      </c>
      <c r="C1484" t="s">
        <v>23</v>
      </c>
      <c r="D1484" t="s">
        <v>15</v>
      </c>
      <c r="E1484" t="s">
        <v>16</v>
      </c>
      <c r="F1484">
        <v>20</v>
      </c>
      <c r="G1484">
        <v>2034</v>
      </c>
      <c r="H1484">
        <v>2160</v>
      </c>
      <c r="I1484">
        <v>89550</v>
      </c>
      <c r="J1484">
        <v>96750</v>
      </c>
    </row>
    <row r="1485" spans="1:10">
      <c r="A1485" s="42">
        <v>41415</v>
      </c>
      <c r="B1485" t="s">
        <v>27</v>
      </c>
      <c r="C1485" t="s">
        <v>23</v>
      </c>
      <c r="D1485" t="s">
        <v>38</v>
      </c>
      <c r="E1485" t="s">
        <v>13</v>
      </c>
      <c r="F1485">
        <v>5</v>
      </c>
      <c r="G1485">
        <v>2196</v>
      </c>
      <c r="H1485">
        <v>2340</v>
      </c>
      <c r="I1485">
        <v>70920</v>
      </c>
      <c r="J1485">
        <v>75600</v>
      </c>
    </row>
    <row r="1486" spans="1:10">
      <c r="A1486" s="42">
        <v>41416</v>
      </c>
      <c r="B1486" t="s">
        <v>10</v>
      </c>
      <c r="C1486" t="s">
        <v>11</v>
      </c>
      <c r="D1486" t="s">
        <v>37</v>
      </c>
      <c r="E1486" t="s">
        <v>13</v>
      </c>
      <c r="F1486">
        <v>14</v>
      </c>
      <c r="G1486">
        <v>3546</v>
      </c>
      <c r="H1486">
        <v>3780</v>
      </c>
      <c r="I1486">
        <v>53784</v>
      </c>
      <c r="J1486">
        <v>57240</v>
      </c>
    </row>
    <row r="1487" spans="1:10">
      <c r="A1487" s="42">
        <v>41416</v>
      </c>
      <c r="B1487" t="s">
        <v>20</v>
      </c>
      <c r="C1487" t="s">
        <v>18</v>
      </c>
      <c r="D1487" t="s">
        <v>12</v>
      </c>
      <c r="E1487" t="s">
        <v>13</v>
      </c>
      <c r="F1487">
        <v>6</v>
      </c>
      <c r="G1487">
        <v>3546</v>
      </c>
      <c r="H1487">
        <v>3780</v>
      </c>
      <c r="I1487">
        <v>2034</v>
      </c>
      <c r="J1487">
        <v>2160</v>
      </c>
    </row>
    <row r="1488" spans="1:10">
      <c r="A1488" s="42">
        <v>41416</v>
      </c>
      <c r="B1488" t="s">
        <v>17</v>
      </c>
      <c r="C1488" t="s">
        <v>18</v>
      </c>
      <c r="D1488" t="s">
        <v>37</v>
      </c>
      <c r="E1488" t="s">
        <v>13</v>
      </c>
      <c r="F1488">
        <v>22</v>
      </c>
      <c r="G1488">
        <v>7506</v>
      </c>
      <c r="H1488">
        <v>8100</v>
      </c>
      <c r="I1488">
        <v>17928</v>
      </c>
      <c r="J1488">
        <v>19080</v>
      </c>
    </row>
    <row r="1489" spans="1:10">
      <c r="A1489" s="42">
        <v>41417</v>
      </c>
      <c r="B1489" t="s">
        <v>10</v>
      </c>
      <c r="C1489" t="s">
        <v>11</v>
      </c>
      <c r="D1489" t="s">
        <v>43</v>
      </c>
      <c r="E1489" t="s">
        <v>13</v>
      </c>
      <c r="F1489">
        <v>6</v>
      </c>
      <c r="G1489">
        <v>3924</v>
      </c>
      <c r="H1489">
        <v>4230</v>
      </c>
      <c r="I1489">
        <v>81216</v>
      </c>
      <c r="J1489">
        <v>86400</v>
      </c>
    </row>
    <row r="1490" spans="1:10">
      <c r="A1490" s="42">
        <v>41417</v>
      </c>
      <c r="B1490" t="s">
        <v>24</v>
      </c>
      <c r="C1490" t="s">
        <v>25</v>
      </c>
      <c r="D1490" t="s">
        <v>19</v>
      </c>
      <c r="E1490" t="s">
        <v>13</v>
      </c>
      <c r="F1490">
        <v>6</v>
      </c>
      <c r="G1490">
        <v>4482</v>
      </c>
      <c r="H1490">
        <v>4770</v>
      </c>
      <c r="I1490">
        <v>55692</v>
      </c>
      <c r="J1490">
        <v>59220</v>
      </c>
    </row>
    <row r="1491" spans="1:10">
      <c r="A1491" s="42">
        <v>41417</v>
      </c>
      <c r="B1491" t="s">
        <v>29</v>
      </c>
      <c r="C1491" t="s">
        <v>30</v>
      </c>
      <c r="D1491" t="s">
        <v>35</v>
      </c>
      <c r="E1491" t="s">
        <v>13</v>
      </c>
      <c r="F1491">
        <v>2</v>
      </c>
      <c r="G1491">
        <v>3546</v>
      </c>
      <c r="H1491">
        <v>3780</v>
      </c>
      <c r="I1491">
        <v>41184</v>
      </c>
      <c r="J1491">
        <v>43920</v>
      </c>
    </row>
    <row r="1492" spans="1:10">
      <c r="A1492" s="42">
        <v>41418</v>
      </c>
      <c r="B1492" t="s">
        <v>17</v>
      </c>
      <c r="C1492" t="s">
        <v>18</v>
      </c>
      <c r="D1492" t="s">
        <v>39</v>
      </c>
      <c r="E1492" t="s">
        <v>13</v>
      </c>
      <c r="F1492">
        <v>24</v>
      </c>
      <c r="G1492">
        <v>3726</v>
      </c>
      <c r="H1492">
        <v>3960</v>
      </c>
      <c r="I1492">
        <v>3726</v>
      </c>
      <c r="J1492">
        <v>3960</v>
      </c>
    </row>
    <row r="1493" spans="1:10">
      <c r="A1493" s="42">
        <v>41418</v>
      </c>
      <c r="B1493" t="s">
        <v>27</v>
      </c>
      <c r="C1493" t="s">
        <v>23</v>
      </c>
      <c r="D1493" t="s">
        <v>43</v>
      </c>
      <c r="E1493" t="s">
        <v>13</v>
      </c>
      <c r="F1493">
        <v>11</v>
      </c>
      <c r="G1493">
        <v>2106</v>
      </c>
      <c r="H1493">
        <v>2250</v>
      </c>
      <c r="I1493">
        <v>64296</v>
      </c>
      <c r="J1493">
        <v>68400</v>
      </c>
    </row>
    <row r="1494" spans="1:10">
      <c r="A1494" s="42">
        <v>41418</v>
      </c>
      <c r="B1494" t="s">
        <v>29</v>
      </c>
      <c r="C1494" t="s">
        <v>30</v>
      </c>
      <c r="D1494" t="s">
        <v>21</v>
      </c>
      <c r="E1494" t="s">
        <v>13</v>
      </c>
      <c r="F1494">
        <v>10</v>
      </c>
      <c r="G1494">
        <v>3546</v>
      </c>
      <c r="H1494">
        <v>3780</v>
      </c>
      <c r="I1494">
        <v>24156</v>
      </c>
      <c r="J1494">
        <v>25740</v>
      </c>
    </row>
    <row r="1495" spans="1:10">
      <c r="A1495" s="42">
        <v>41418</v>
      </c>
      <c r="B1495" t="s">
        <v>31</v>
      </c>
      <c r="C1495" t="s">
        <v>30</v>
      </c>
      <c r="D1495" t="s">
        <v>28</v>
      </c>
      <c r="E1495" t="s">
        <v>13</v>
      </c>
      <c r="F1495">
        <v>7</v>
      </c>
      <c r="G1495">
        <v>3384</v>
      </c>
      <c r="H1495">
        <v>3600</v>
      </c>
      <c r="I1495">
        <v>52488</v>
      </c>
      <c r="J1495">
        <v>55890</v>
      </c>
    </row>
    <row r="1496" spans="1:10">
      <c r="A1496" s="42">
        <v>41419</v>
      </c>
      <c r="B1496" t="s">
        <v>27</v>
      </c>
      <c r="C1496" t="s">
        <v>23</v>
      </c>
      <c r="D1496" t="s">
        <v>26</v>
      </c>
      <c r="E1496" t="s">
        <v>13</v>
      </c>
      <c r="F1496">
        <v>22</v>
      </c>
      <c r="G1496">
        <v>2106</v>
      </c>
      <c r="H1496">
        <v>2250</v>
      </c>
      <c r="I1496">
        <v>73008</v>
      </c>
      <c r="J1496">
        <v>77760</v>
      </c>
    </row>
    <row r="1497" spans="1:10">
      <c r="A1497" s="42">
        <v>41419</v>
      </c>
      <c r="B1497" t="s">
        <v>34</v>
      </c>
      <c r="C1497" t="s">
        <v>25</v>
      </c>
      <c r="D1497" t="s">
        <v>38</v>
      </c>
      <c r="E1497" t="s">
        <v>13</v>
      </c>
      <c r="F1497">
        <v>7</v>
      </c>
      <c r="G1497">
        <v>3924</v>
      </c>
      <c r="H1497">
        <v>4230</v>
      </c>
      <c r="I1497">
        <v>81558</v>
      </c>
      <c r="J1497">
        <v>86940</v>
      </c>
    </row>
    <row r="1498" spans="1:10">
      <c r="A1498" s="42">
        <v>41419</v>
      </c>
      <c r="B1498" t="s">
        <v>31</v>
      </c>
      <c r="C1498" t="s">
        <v>30</v>
      </c>
      <c r="D1498" t="s">
        <v>19</v>
      </c>
      <c r="E1498" t="s">
        <v>13</v>
      </c>
      <c r="F1498">
        <v>18</v>
      </c>
      <c r="G1498">
        <v>3582</v>
      </c>
      <c r="H1498">
        <v>3870</v>
      </c>
      <c r="I1498">
        <v>51714</v>
      </c>
      <c r="J1498">
        <v>54990</v>
      </c>
    </row>
    <row r="1499" spans="1:10">
      <c r="A1499" s="42">
        <v>41420</v>
      </c>
      <c r="B1499" t="s">
        <v>14</v>
      </c>
      <c r="C1499" t="s">
        <v>11</v>
      </c>
      <c r="D1499" t="s">
        <v>37</v>
      </c>
      <c r="E1499" t="s">
        <v>13</v>
      </c>
      <c r="F1499">
        <v>12</v>
      </c>
      <c r="G1499">
        <v>3582</v>
      </c>
      <c r="H1499">
        <v>3870</v>
      </c>
      <c r="I1499">
        <v>80676</v>
      </c>
      <c r="J1499">
        <v>85860</v>
      </c>
    </row>
    <row r="1500" spans="1:10">
      <c r="A1500" s="42">
        <v>41421</v>
      </c>
      <c r="B1500" t="s">
        <v>31</v>
      </c>
      <c r="C1500" t="s">
        <v>30</v>
      </c>
      <c r="D1500" t="s">
        <v>32</v>
      </c>
      <c r="E1500" t="s">
        <v>13</v>
      </c>
      <c r="F1500">
        <v>19</v>
      </c>
      <c r="G1500">
        <v>3726</v>
      </c>
      <c r="H1500">
        <v>3960</v>
      </c>
      <c r="I1500">
        <v>39006</v>
      </c>
      <c r="J1500">
        <v>41580</v>
      </c>
    </row>
    <row r="1501" spans="1:10">
      <c r="A1501" s="42">
        <v>41421</v>
      </c>
      <c r="B1501" t="s">
        <v>29</v>
      </c>
      <c r="C1501" t="s">
        <v>30</v>
      </c>
      <c r="D1501" t="s">
        <v>41</v>
      </c>
      <c r="E1501" t="s">
        <v>13</v>
      </c>
      <c r="F1501">
        <v>23</v>
      </c>
      <c r="G1501">
        <v>3582</v>
      </c>
      <c r="H1501">
        <v>3870</v>
      </c>
      <c r="I1501">
        <v>59040</v>
      </c>
      <c r="J1501">
        <v>63000</v>
      </c>
    </row>
    <row r="1502" spans="1:10">
      <c r="A1502" s="42">
        <v>41421</v>
      </c>
      <c r="B1502" t="s">
        <v>17</v>
      </c>
      <c r="C1502" t="s">
        <v>18</v>
      </c>
      <c r="D1502" t="s">
        <v>15</v>
      </c>
      <c r="E1502" t="s">
        <v>16</v>
      </c>
      <c r="F1502">
        <v>3</v>
      </c>
      <c r="G1502">
        <v>2952</v>
      </c>
      <c r="H1502">
        <v>3150</v>
      </c>
      <c r="I1502">
        <v>71640</v>
      </c>
      <c r="J1502">
        <v>77400</v>
      </c>
    </row>
    <row r="1503" spans="1:10">
      <c r="A1503" s="42">
        <v>41422</v>
      </c>
      <c r="B1503" t="s">
        <v>31</v>
      </c>
      <c r="C1503" t="s">
        <v>30</v>
      </c>
      <c r="D1503" t="s">
        <v>28</v>
      </c>
      <c r="E1503" t="s">
        <v>13</v>
      </c>
      <c r="F1503">
        <v>24</v>
      </c>
      <c r="G1503">
        <v>3978</v>
      </c>
      <c r="H1503">
        <v>4230</v>
      </c>
      <c r="I1503">
        <v>81648</v>
      </c>
      <c r="J1503">
        <v>86940</v>
      </c>
    </row>
    <row r="1504" spans="1:10">
      <c r="A1504" s="42">
        <v>41422</v>
      </c>
      <c r="B1504" t="s">
        <v>17</v>
      </c>
      <c r="C1504" t="s">
        <v>18</v>
      </c>
      <c r="D1504" t="s">
        <v>43</v>
      </c>
      <c r="E1504" t="s">
        <v>13</v>
      </c>
      <c r="F1504">
        <v>25</v>
      </c>
      <c r="G1504">
        <v>2034</v>
      </c>
      <c r="H1504">
        <v>2160</v>
      </c>
      <c r="I1504">
        <v>37224</v>
      </c>
      <c r="J1504">
        <v>39600</v>
      </c>
    </row>
    <row r="1505" spans="1:10">
      <c r="A1505" s="42">
        <v>41423</v>
      </c>
      <c r="B1505" t="s">
        <v>22</v>
      </c>
      <c r="C1505" t="s">
        <v>23</v>
      </c>
      <c r="D1505" t="s">
        <v>40</v>
      </c>
      <c r="E1505" t="s">
        <v>16</v>
      </c>
      <c r="F1505">
        <v>5</v>
      </c>
      <c r="G1505">
        <v>3924</v>
      </c>
      <c r="H1505">
        <v>4230</v>
      </c>
      <c r="I1505">
        <v>82404</v>
      </c>
      <c r="J1505">
        <v>88830</v>
      </c>
    </row>
    <row r="1506" spans="1:10">
      <c r="A1506" s="42">
        <v>41424</v>
      </c>
      <c r="B1506" t="s">
        <v>24</v>
      </c>
      <c r="C1506" t="s">
        <v>25</v>
      </c>
      <c r="D1506" t="s">
        <v>28</v>
      </c>
      <c r="E1506" t="s">
        <v>13</v>
      </c>
      <c r="F1506">
        <v>2</v>
      </c>
      <c r="G1506">
        <v>5832</v>
      </c>
      <c r="H1506">
        <v>6210</v>
      </c>
      <c r="I1506">
        <v>69984</v>
      </c>
      <c r="J1506">
        <v>74520</v>
      </c>
    </row>
    <row r="1507" spans="1:10">
      <c r="A1507" s="42">
        <v>41424</v>
      </c>
      <c r="B1507" t="s">
        <v>14</v>
      </c>
      <c r="C1507" t="s">
        <v>11</v>
      </c>
      <c r="D1507" t="s">
        <v>39</v>
      </c>
      <c r="E1507" t="s">
        <v>13</v>
      </c>
      <c r="F1507">
        <v>14</v>
      </c>
      <c r="G1507">
        <v>3546</v>
      </c>
      <c r="H1507">
        <v>3780</v>
      </c>
      <c r="I1507">
        <v>40986</v>
      </c>
      <c r="J1507">
        <v>43560</v>
      </c>
    </row>
    <row r="1508" spans="1:10">
      <c r="A1508" s="42">
        <v>41424</v>
      </c>
      <c r="B1508" t="s">
        <v>24</v>
      </c>
      <c r="C1508" t="s">
        <v>25</v>
      </c>
      <c r="D1508" t="s">
        <v>12</v>
      </c>
      <c r="E1508" t="s">
        <v>13</v>
      </c>
      <c r="F1508">
        <v>6</v>
      </c>
      <c r="G1508">
        <v>2034</v>
      </c>
      <c r="H1508">
        <v>2160</v>
      </c>
      <c r="I1508">
        <v>6102</v>
      </c>
      <c r="J1508">
        <v>6480</v>
      </c>
    </row>
    <row r="1509" spans="1:10">
      <c r="A1509" s="42">
        <v>41424</v>
      </c>
      <c r="B1509" t="s">
        <v>24</v>
      </c>
      <c r="C1509" t="s">
        <v>25</v>
      </c>
      <c r="D1509" t="s">
        <v>26</v>
      </c>
      <c r="E1509" t="s">
        <v>13</v>
      </c>
      <c r="F1509">
        <v>13</v>
      </c>
      <c r="G1509">
        <v>2034</v>
      </c>
      <c r="H1509">
        <v>2160</v>
      </c>
      <c r="I1509">
        <v>24336</v>
      </c>
      <c r="J1509">
        <v>25920</v>
      </c>
    </row>
    <row r="1510" spans="1:10">
      <c r="A1510" s="42">
        <v>41424</v>
      </c>
      <c r="B1510" t="s">
        <v>14</v>
      </c>
      <c r="C1510" t="s">
        <v>11</v>
      </c>
      <c r="D1510" t="s">
        <v>39</v>
      </c>
      <c r="E1510" t="s">
        <v>13</v>
      </c>
      <c r="F1510">
        <v>4</v>
      </c>
      <c r="G1510">
        <v>3042</v>
      </c>
      <c r="H1510">
        <v>3240</v>
      </c>
      <c r="I1510">
        <v>55890</v>
      </c>
      <c r="J1510">
        <v>59400</v>
      </c>
    </row>
    <row r="1511" spans="1:10">
      <c r="A1511" s="42">
        <v>41425</v>
      </c>
      <c r="B1511" t="s">
        <v>27</v>
      </c>
      <c r="C1511" t="s">
        <v>23</v>
      </c>
      <c r="D1511" t="s">
        <v>40</v>
      </c>
      <c r="E1511" t="s">
        <v>16</v>
      </c>
      <c r="F1511">
        <v>21</v>
      </c>
      <c r="G1511">
        <v>3042</v>
      </c>
      <c r="H1511">
        <v>3240</v>
      </c>
      <c r="I1511">
        <v>43164</v>
      </c>
      <c r="J1511">
        <v>46530</v>
      </c>
    </row>
    <row r="1512" spans="1:10">
      <c r="A1512" s="42">
        <v>41425</v>
      </c>
      <c r="B1512" t="s">
        <v>10</v>
      </c>
      <c r="C1512" t="s">
        <v>11</v>
      </c>
      <c r="D1512" t="s">
        <v>38</v>
      </c>
      <c r="E1512" t="s">
        <v>13</v>
      </c>
      <c r="F1512">
        <v>16</v>
      </c>
      <c r="G1512">
        <v>3726</v>
      </c>
      <c r="H1512">
        <v>3960</v>
      </c>
      <c r="I1512">
        <v>31914</v>
      </c>
      <c r="J1512">
        <v>34020</v>
      </c>
    </row>
    <row r="1513" spans="1:10">
      <c r="A1513" s="42">
        <v>41425</v>
      </c>
      <c r="B1513" t="s">
        <v>17</v>
      </c>
      <c r="C1513" t="s">
        <v>18</v>
      </c>
      <c r="D1513" t="s">
        <v>15</v>
      </c>
      <c r="E1513" t="s">
        <v>16</v>
      </c>
      <c r="F1513">
        <v>10</v>
      </c>
      <c r="G1513">
        <v>2196</v>
      </c>
      <c r="H1513">
        <v>2340</v>
      </c>
      <c r="I1513">
        <v>17910</v>
      </c>
      <c r="J1513">
        <v>19350</v>
      </c>
    </row>
    <row r="1514" spans="1:10">
      <c r="A1514" s="42">
        <v>41426</v>
      </c>
      <c r="B1514" t="s">
        <v>31</v>
      </c>
      <c r="C1514" t="s">
        <v>30</v>
      </c>
      <c r="D1514" t="s">
        <v>32</v>
      </c>
      <c r="E1514" t="s">
        <v>13</v>
      </c>
      <c r="F1514">
        <v>3</v>
      </c>
      <c r="G1514">
        <v>4482</v>
      </c>
      <c r="H1514">
        <v>4770</v>
      </c>
      <c r="I1514">
        <v>67374</v>
      </c>
      <c r="J1514">
        <v>71820</v>
      </c>
    </row>
    <row r="1515" spans="1:10">
      <c r="A1515" s="42">
        <v>41426</v>
      </c>
      <c r="B1515" t="s">
        <v>29</v>
      </c>
      <c r="C1515" t="s">
        <v>30</v>
      </c>
      <c r="D1515" t="s">
        <v>37</v>
      </c>
      <c r="E1515" t="s">
        <v>13</v>
      </c>
      <c r="F1515">
        <v>1</v>
      </c>
      <c r="G1515">
        <v>5148</v>
      </c>
      <c r="H1515">
        <v>5490</v>
      </c>
      <c r="I1515">
        <v>49302</v>
      </c>
      <c r="J1515">
        <v>52470</v>
      </c>
    </row>
    <row r="1516" spans="1:10">
      <c r="A1516" s="42">
        <v>41426</v>
      </c>
      <c r="B1516" t="s">
        <v>34</v>
      </c>
      <c r="C1516" t="s">
        <v>25</v>
      </c>
      <c r="D1516" t="s">
        <v>35</v>
      </c>
      <c r="E1516" t="s">
        <v>13</v>
      </c>
      <c r="F1516">
        <v>13</v>
      </c>
      <c r="G1516">
        <v>3978</v>
      </c>
      <c r="H1516">
        <v>4230</v>
      </c>
      <c r="I1516">
        <v>102960</v>
      </c>
      <c r="J1516">
        <v>109800</v>
      </c>
    </row>
    <row r="1517" spans="1:10">
      <c r="A1517" s="42">
        <v>41426</v>
      </c>
      <c r="B1517" t="s">
        <v>27</v>
      </c>
      <c r="C1517" t="s">
        <v>23</v>
      </c>
      <c r="D1517" t="s">
        <v>36</v>
      </c>
      <c r="E1517" t="s">
        <v>13</v>
      </c>
      <c r="F1517">
        <v>15</v>
      </c>
      <c r="G1517">
        <v>2106</v>
      </c>
      <c r="H1517">
        <v>2250</v>
      </c>
      <c r="I1517">
        <v>25272</v>
      </c>
      <c r="J1517">
        <v>27000</v>
      </c>
    </row>
    <row r="1518" spans="1:10">
      <c r="A1518" s="42">
        <v>41426</v>
      </c>
      <c r="B1518" t="s">
        <v>14</v>
      </c>
      <c r="C1518" t="s">
        <v>11</v>
      </c>
      <c r="D1518" t="s">
        <v>40</v>
      </c>
      <c r="E1518" t="s">
        <v>16</v>
      </c>
      <c r="F1518">
        <v>5</v>
      </c>
      <c r="G1518">
        <v>3978</v>
      </c>
      <c r="H1518">
        <v>4230</v>
      </c>
      <c r="I1518">
        <v>78480</v>
      </c>
      <c r="J1518">
        <v>84600</v>
      </c>
    </row>
    <row r="1519" spans="1:10">
      <c r="A1519" s="42">
        <v>41426</v>
      </c>
      <c r="B1519" t="s">
        <v>24</v>
      </c>
      <c r="C1519" t="s">
        <v>25</v>
      </c>
      <c r="D1519" t="s">
        <v>21</v>
      </c>
      <c r="E1519" t="s">
        <v>13</v>
      </c>
      <c r="F1519">
        <v>25</v>
      </c>
      <c r="G1519">
        <v>2034</v>
      </c>
      <c r="H1519">
        <v>2160</v>
      </c>
      <c r="I1519">
        <v>26352</v>
      </c>
      <c r="J1519">
        <v>28080</v>
      </c>
    </row>
    <row r="1520" spans="1:10">
      <c r="A1520" s="42">
        <v>41427</v>
      </c>
      <c r="B1520" t="s">
        <v>27</v>
      </c>
      <c r="C1520" t="s">
        <v>23</v>
      </c>
      <c r="D1520" t="s">
        <v>40</v>
      </c>
      <c r="E1520" t="s">
        <v>16</v>
      </c>
      <c r="F1520">
        <v>8</v>
      </c>
      <c r="G1520">
        <v>2034</v>
      </c>
      <c r="H1520">
        <v>2160</v>
      </c>
      <c r="I1520">
        <v>11772</v>
      </c>
      <c r="J1520">
        <v>12690</v>
      </c>
    </row>
    <row r="1521" spans="1:10">
      <c r="A1521" s="42">
        <v>41427</v>
      </c>
      <c r="B1521" t="s">
        <v>10</v>
      </c>
      <c r="C1521" t="s">
        <v>11</v>
      </c>
      <c r="D1521" t="s">
        <v>19</v>
      </c>
      <c r="E1521" t="s">
        <v>13</v>
      </c>
      <c r="F1521">
        <v>21</v>
      </c>
      <c r="G1521">
        <v>3582</v>
      </c>
      <c r="H1521">
        <v>3870</v>
      </c>
      <c r="I1521">
        <v>99450</v>
      </c>
      <c r="J1521">
        <v>105750</v>
      </c>
    </row>
    <row r="1522" spans="1:10">
      <c r="A1522" s="42">
        <v>41427</v>
      </c>
      <c r="B1522" t="s">
        <v>20</v>
      </c>
      <c r="C1522" t="s">
        <v>18</v>
      </c>
      <c r="D1522" t="s">
        <v>43</v>
      </c>
      <c r="E1522" t="s">
        <v>13</v>
      </c>
      <c r="F1522">
        <v>16</v>
      </c>
      <c r="G1522">
        <v>3978</v>
      </c>
      <c r="H1522">
        <v>4230</v>
      </c>
      <c r="I1522">
        <v>37224</v>
      </c>
      <c r="J1522">
        <v>39600</v>
      </c>
    </row>
    <row r="1523" spans="1:10">
      <c r="A1523" s="42">
        <v>41427</v>
      </c>
      <c r="B1523" t="s">
        <v>27</v>
      </c>
      <c r="C1523" t="s">
        <v>23</v>
      </c>
      <c r="D1523" t="s">
        <v>32</v>
      </c>
      <c r="E1523" t="s">
        <v>13</v>
      </c>
      <c r="F1523">
        <v>23</v>
      </c>
      <c r="G1523">
        <v>2196</v>
      </c>
      <c r="H1523">
        <v>2340</v>
      </c>
      <c r="I1523">
        <v>60282</v>
      </c>
      <c r="J1523">
        <v>64260</v>
      </c>
    </row>
    <row r="1524" spans="1:10">
      <c r="A1524" s="42">
        <v>41427</v>
      </c>
      <c r="B1524" t="s">
        <v>34</v>
      </c>
      <c r="C1524" t="s">
        <v>25</v>
      </c>
      <c r="D1524" t="s">
        <v>26</v>
      </c>
      <c r="E1524" t="s">
        <v>13</v>
      </c>
      <c r="F1524">
        <v>22</v>
      </c>
      <c r="G1524">
        <v>3978</v>
      </c>
      <c r="H1524">
        <v>4230</v>
      </c>
      <c r="I1524">
        <v>18252</v>
      </c>
      <c r="J1524">
        <v>19440</v>
      </c>
    </row>
    <row r="1525" spans="1:10">
      <c r="A1525" s="42">
        <v>41428</v>
      </c>
      <c r="B1525" t="s">
        <v>27</v>
      </c>
      <c r="C1525" t="s">
        <v>23</v>
      </c>
      <c r="D1525" t="s">
        <v>43</v>
      </c>
      <c r="E1525" t="s">
        <v>13</v>
      </c>
      <c r="F1525">
        <v>13</v>
      </c>
      <c r="G1525">
        <v>3978</v>
      </c>
      <c r="H1525">
        <v>4230</v>
      </c>
      <c r="I1525">
        <v>20304</v>
      </c>
      <c r="J1525">
        <v>21600</v>
      </c>
    </row>
    <row r="1526" spans="1:10">
      <c r="A1526" s="42">
        <v>41428</v>
      </c>
      <c r="B1526" t="s">
        <v>27</v>
      </c>
      <c r="C1526" t="s">
        <v>23</v>
      </c>
      <c r="D1526" t="s">
        <v>19</v>
      </c>
      <c r="E1526" t="s">
        <v>13</v>
      </c>
      <c r="F1526">
        <v>27</v>
      </c>
      <c r="G1526">
        <v>3042</v>
      </c>
      <c r="H1526">
        <v>3240</v>
      </c>
      <c r="I1526">
        <v>75582</v>
      </c>
      <c r="J1526">
        <v>80370</v>
      </c>
    </row>
    <row r="1527" spans="1:10">
      <c r="A1527" s="42">
        <v>41429</v>
      </c>
      <c r="B1527" t="s">
        <v>22</v>
      </c>
      <c r="C1527" t="s">
        <v>23</v>
      </c>
      <c r="D1527" t="s">
        <v>42</v>
      </c>
      <c r="E1527" t="s">
        <v>16</v>
      </c>
      <c r="F1527">
        <v>27</v>
      </c>
      <c r="G1527">
        <v>3978</v>
      </c>
      <c r="H1527">
        <v>4230</v>
      </c>
      <c r="I1527">
        <v>60048</v>
      </c>
      <c r="J1527">
        <v>64800</v>
      </c>
    </row>
    <row r="1528" spans="1:10">
      <c r="A1528" s="42">
        <v>41429</v>
      </c>
      <c r="B1528" t="s">
        <v>29</v>
      </c>
      <c r="C1528" t="s">
        <v>30</v>
      </c>
      <c r="D1528" t="s">
        <v>32</v>
      </c>
      <c r="E1528" t="s">
        <v>13</v>
      </c>
      <c r="F1528">
        <v>27</v>
      </c>
      <c r="G1528">
        <v>3978</v>
      </c>
      <c r="H1528">
        <v>4230</v>
      </c>
      <c r="I1528">
        <v>53190</v>
      </c>
      <c r="J1528">
        <v>56700</v>
      </c>
    </row>
    <row r="1529" spans="1:10">
      <c r="A1529" s="42">
        <v>41429</v>
      </c>
      <c r="B1529" t="s">
        <v>14</v>
      </c>
      <c r="C1529" t="s">
        <v>11</v>
      </c>
      <c r="D1529" t="s">
        <v>32</v>
      </c>
      <c r="E1529" t="s">
        <v>13</v>
      </c>
      <c r="F1529">
        <v>27</v>
      </c>
      <c r="G1529">
        <v>5832</v>
      </c>
      <c r="H1529">
        <v>6210</v>
      </c>
      <c r="I1529">
        <v>24822</v>
      </c>
      <c r="J1529">
        <v>26460</v>
      </c>
    </row>
    <row r="1530" spans="1:10">
      <c r="A1530" s="42">
        <v>41430</v>
      </c>
      <c r="B1530" t="s">
        <v>17</v>
      </c>
      <c r="C1530" t="s">
        <v>18</v>
      </c>
      <c r="D1530" t="s">
        <v>40</v>
      </c>
      <c r="E1530" t="s">
        <v>16</v>
      </c>
      <c r="F1530">
        <v>27</v>
      </c>
      <c r="G1530">
        <v>2196</v>
      </c>
      <c r="H1530">
        <v>2340</v>
      </c>
      <c r="I1530">
        <v>7848</v>
      </c>
      <c r="J1530">
        <v>8460</v>
      </c>
    </row>
    <row r="1531" spans="1:10">
      <c r="A1531" s="42">
        <v>41430</v>
      </c>
      <c r="B1531" t="s">
        <v>29</v>
      </c>
      <c r="C1531" t="s">
        <v>30</v>
      </c>
      <c r="D1531" t="s">
        <v>36</v>
      </c>
      <c r="E1531" t="s">
        <v>13</v>
      </c>
      <c r="F1531">
        <v>27</v>
      </c>
      <c r="G1531">
        <v>3546</v>
      </c>
      <c r="H1531">
        <v>3780</v>
      </c>
      <c r="I1531">
        <v>37908</v>
      </c>
      <c r="J1531">
        <v>40500</v>
      </c>
    </row>
    <row r="1532" spans="1:10">
      <c r="A1532" s="42">
        <v>41430</v>
      </c>
      <c r="B1532" t="s">
        <v>29</v>
      </c>
      <c r="C1532" t="s">
        <v>30</v>
      </c>
      <c r="D1532" t="s">
        <v>26</v>
      </c>
      <c r="E1532" t="s">
        <v>13</v>
      </c>
      <c r="F1532">
        <v>12</v>
      </c>
      <c r="G1532">
        <v>3582</v>
      </c>
      <c r="H1532">
        <v>3870</v>
      </c>
      <c r="I1532">
        <v>42588</v>
      </c>
      <c r="J1532">
        <v>45360</v>
      </c>
    </row>
    <row r="1533" spans="1:10">
      <c r="A1533" s="42">
        <v>41431</v>
      </c>
      <c r="B1533" t="s">
        <v>20</v>
      </c>
      <c r="C1533" t="s">
        <v>18</v>
      </c>
      <c r="D1533" t="s">
        <v>12</v>
      </c>
      <c r="E1533" t="s">
        <v>13</v>
      </c>
      <c r="F1533">
        <v>18</v>
      </c>
      <c r="G1533">
        <v>3978</v>
      </c>
      <c r="H1533">
        <v>4230</v>
      </c>
      <c r="I1533">
        <v>12204</v>
      </c>
      <c r="J1533">
        <v>12960</v>
      </c>
    </row>
    <row r="1534" spans="1:10">
      <c r="A1534" s="42">
        <v>41432</v>
      </c>
      <c r="B1534" t="s">
        <v>27</v>
      </c>
      <c r="C1534" t="s">
        <v>23</v>
      </c>
      <c r="D1534" t="s">
        <v>33</v>
      </c>
      <c r="E1534" t="s">
        <v>13</v>
      </c>
      <c r="F1534">
        <v>8</v>
      </c>
      <c r="G1534">
        <v>3978</v>
      </c>
      <c r="H1534">
        <v>4230</v>
      </c>
      <c r="I1534">
        <v>79560</v>
      </c>
      <c r="J1534">
        <v>84600</v>
      </c>
    </row>
    <row r="1535" spans="1:10">
      <c r="A1535" s="42">
        <v>41432</v>
      </c>
      <c r="B1535" t="s">
        <v>24</v>
      </c>
      <c r="C1535" t="s">
        <v>25</v>
      </c>
      <c r="D1535" t="s">
        <v>37</v>
      </c>
      <c r="E1535" t="s">
        <v>13</v>
      </c>
      <c r="F1535">
        <v>21</v>
      </c>
      <c r="G1535">
        <v>2034</v>
      </c>
      <c r="H1535">
        <v>2160</v>
      </c>
      <c r="I1535">
        <v>67230</v>
      </c>
      <c r="J1535">
        <v>71550</v>
      </c>
    </row>
    <row r="1536" spans="1:10">
      <c r="A1536" s="42">
        <v>41433</v>
      </c>
      <c r="B1536" t="s">
        <v>31</v>
      </c>
      <c r="C1536" t="s">
        <v>30</v>
      </c>
      <c r="D1536" t="s">
        <v>12</v>
      </c>
      <c r="E1536" t="s">
        <v>13</v>
      </c>
      <c r="F1536">
        <v>25</v>
      </c>
      <c r="G1536">
        <v>3042</v>
      </c>
      <c r="H1536">
        <v>3240</v>
      </c>
      <c r="I1536">
        <v>10170</v>
      </c>
      <c r="J1536">
        <v>10800</v>
      </c>
    </row>
    <row r="1537" spans="1:10">
      <c r="A1537" s="42">
        <v>41434</v>
      </c>
      <c r="B1537" t="s">
        <v>24</v>
      </c>
      <c r="C1537" t="s">
        <v>25</v>
      </c>
      <c r="D1537" t="s">
        <v>36</v>
      </c>
      <c r="E1537" t="s">
        <v>13</v>
      </c>
      <c r="F1537">
        <v>12</v>
      </c>
      <c r="G1537">
        <v>5148</v>
      </c>
      <c r="H1537">
        <v>5490</v>
      </c>
      <c r="I1537">
        <v>4212</v>
      </c>
      <c r="J1537">
        <v>4500</v>
      </c>
    </row>
    <row r="1538" spans="1:10">
      <c r="A1538" s="42">
        <v>41435</v>
      </c>
      <c r="B1538" t="s">
        <v>34</v>
      </c>
      <c r="C1538" t="s">
        <v>25</v>
      </c>
      <c r="D1538" t="s">
        <v>28</v>
      </c>
      <c r="E1538" t="s">
        <v>13</v>
      </c>
      <c r="F1538">
        <v>9</v>
      </c>
      <c r="G1538">
        <v>2106</v>
      </c>
      <c r="H1538">
        <v>2250</v>
      </c>
      <c r="I1538">
        <v>17496</v>
      </c>
      <c r="J1538">
        <v>18630</v>
      </c>
    </row>
    <row r="1539" spans="1:10">
      <c r="A1539" s="42">
        <v>41435</v>
      </c>
      <c r="B1539" t="s">
        <v>27</v>
      </c>
      <c r="C1539" t="s">
        <v>23</v>
      </c>
      <c r="D1539" t="s">
        <v>39</v>
      </c>
      <c r="E1539" t="s">
        <v>13</v>
      </c>
      <c r="F1539">
        <v>23</v>
      </c>
      <c r="G1539">
        <v>4482</v>
      </c>
      <c r="H1539">
        <v>4770</v>
      </c>
      <c r="I1539">
        <v>89424</v>
      </c>
      <c r="J1539">
        <v>95040</v>
      </c>
    </row>
    <row r="1540" spans="1:10">
      <c r="A1540" s="42">
        <v>41435</v>
      </c>
      <c r="B1540" t="s">
        <v>10</v>
      </c>
      <c r="C1540" t="s">
        <v>11</v>
      </c>
      <c r="D1540" t="s">
        <v>38</v>
      </c>
      <c r="E1540" t="s">
        <v>13</v>
      </c>
      <c r="F1540">
        <v>23</v>
      </c>
      <c r="G1540">
        <v>3546</v>
      </c>
      <c r="H1540">
        <v>3780</v>
      </c>
      <c r="I1540">
        <v>10638</v>
      </c>
      <c r="J1540">
        <v>11340</v>
      </c>
    </row>
    <row r="1541" spans="1:10">
      <c r="A1541" s="42">
        <v>41436</v>
      </c>
      <c r="B1541" t="s">
        <v>34</v>
      </c>
      <c r="C1541" t="s">
        <v>25</v>
      </c>
      <c r="D1541" t="s">
        <v>33</v>
      </c>
      <c r="E1541" t="s">
        <v>13</v>
      </c>
      <c r="F1541">
        <v>20</v>
      </c>
      <c r="G1541">
        <v>4482</v>
      </c>
      <c r="H1541">
        <v>4770</v>
      </c>
      <c r="I1541">
        <v>79560</v>
      </c>
      <c r="J1541">
        <v>84600</v>
      </c>
    </row>
    <row r="1542" spans="1:10">
      <c r="A1542" s="42">
        <v>41436</v>
      </c>
      <c r="B1542" t="s">
        <v>10</v>
      </c>
      <c r="C1542" t="s">
        <v>11</v>
      </c>
      <c r="D1542" t="s">
        <v>15</v>
      </c>
      <c r="E1542" t="s">
        <v>16</v>
      </c>
      <c r="F1542">
        <v>25</v>
      </c>
      <c r="G1542">
        <v>4482</v>
      </c>
      <c r="H1542">
        <v>4770</v>
      </c>
      <c r="I1542">
        <v>89550</v>
      </c>
      <c r="J1542">
        <v>96750</v>
      </c>
    </row>
    <row r="1543" spans="1:10">
      <c r="A1543" s="42">
        <v>41437</v>
      </c>
      <c r="B1543" t="s">
        <v>22</v>
      </c>
      <c r="C1543" t="s">
        <v>23</v>
      </c>
      <c r="D1543" t="s">
        <v>19</v>
      </c>
      <c r="E1543" t="s">
        <v>13</v>
      </c>
      <c r="F1543">
        <v>4</v>
      </c>
      <c r="G1543">
        <v>2034</v>
      </c>
      <c r="H1543">
        <v>2160</v>
      </c>
      <c r="I1543">
        <v>95472</v>
      </c>
      <c r="J1543">
        <v>101520</v>
      </c>
    </row>
    <row r="1544" spans="1:10">
      <c r="A1544" s="42">
        <v>41437</v>
      </c>
      <c r="B1544" t="s">
        <v>14</v>
      </c>
      <c r="C1544" t="s">
        <v>11</v>
      </c>
      <c r="D1544" t="s">
        <v>39</v>
      </c>
      <c r="E1544" t="s">
        <v>13</v>
      </c>
      <c r="F1544">
        <v>24</v>
      </c>
      <c r="G1544">
        <v>3978</v>
      </c>
      <c r="H1544">
        <v>4230</v>
      </c>
      <c r="I1544">
        <v>59616</v>
      </c>
      <c r="J1544">
        <v>63360</v>
      </c>
    </row>
    <row r="1545" spans="1:10">
      <c r="A1545" s="42">
        <v>41437</v>
      </c>
      <c r="B1545" t="s">
        <v>31</v>
      </c>
      <c r="C1545" t="s">
        <v>30</v>
      </c>
      <c r="D1545" t="s">
        <v>15</v>
      </c>
      <c r="E1545" t="s">
        <v>16</v>
      </c>
      <c r="F1545">
        <v>24</v>
      </c>
      <c r="G1545">
        <v>5832</v>
      </c>
      <c r="H1545">
        <v>6210</v>
      </c>
      <c r="I1545">
        <v>32238</v>
      </c>
      <c r="J1545">
        <v>34830</v>
      </c>
    </row>
    <row r="1546" spans="1:10">
      <c r="A1546" s="42">
        <v>41437</v>
      </c>
      <c r="B1546" t="s">
        <v>22</v>
      </c>
      <c r="C1546" t="s">
        <v>23</v>
      </c>
      <c r="D1546" t="s">
        <v>19</v>
      </c>
      <c r="E1546" t="s">
        <v>13</v>
      </c>
      <c r="F1546">
        <v>16</v>
      </c>
      <c r="G1546">
        <v>3978</v>
      </c>
      <c r="H1546">
        <v>4230</v>
      </c>
      <c r="I1546">
        <v>83538</v>
      </c>
      <c r="J1546">
        <v>88830</v>
      </c>
    </row>
    <row r="1547" spans="1:10">
      <c r="A1547" s="42">
        <v>41438</v>
      </c>
      <c r="B1547" t="s">
        <v>24</v>
      </c>
      <c r="C1547" t="s">
        <v>25</v>
      </c>
      <c r="D1547" t="s">
        <v>36</v>
      </c>
      <c r="E1547" t="s">
        <v>13</v>
      </c>
      <c r="F1547">
        <v>6</v>
      </c>
      <c r="G1547">
        <v>3978</v>
      </c>
      <c r="H1547">
        <v>4230</v>
      </c>
      <c r="I1547">
        <v>27378</v>
      </c>
      <c r="J1547">
        <v>29250</v>
      </c>
    </row>
    <row r="1548" spans="1:10">
      <c r="A1548" s="42">
        <v>41438</v>
      </c>
      <c r="B1548" t="s">
        <v>24</v>
      </c>
      <c r="C1548" t="s">
        <v>25</v>
      </c>
      <c r="D1548" t="s">
        <v>40</v>
      </c>
      <c r="E1548" t="s">
        <v>16</v>
      </c>
      <c r="F1548">
        <v>4</v>
      </c>
      <c r="G1548">
        <v>5148</v>
      </c>
      <c r="H1548">
        <v>5490</v>
      </c>
      <c r="I1548">
        <v>3924</v>
      </c>
      <c r="J1548">
        <v>4230</v>
      </c>
    </row>
    <row r="1549" spans="1:10">
      <c r="A1549" s="42">
        <v>41438</v>
      </c>
      <c r="B1549" t="s">
        <v>10</v>
      </c>
      <c r="C1549" t="s">
        <v>11</v>
      </c>
      <c r="D1549" t="s">
        <v>39</v>
      </c>
      <c r="E1549" t="s">
        <v>13</v>
      </c>
      <c r="F1549">
        <v>24</v>
      </c>
      <c r="G1549">
        <v>5832</v>
      </c>
      <c r="H1549">
        <v>6210</v>
      </c>
      <c r="I1549">
        <v>48438</v>
      </c>
      <c r="J1549">
        <v>51480</v>
      </c>
    </row>
    <row r="1550" spans="1:10">
      <c r="A1550" s="42">
        <v>41439</v>
      </c>
      <c r="B1550" t="s">
        <v>31</v>
      </c>
      <c r="C1550" t="s">
        <v>30</v>
      </c>
      <c r="D1550" t="s">
        <v>43</v>
      </c>
      <c r="E1550" t="s">
        <v>13</v>
      </c>
      <c r="F1550">
        <v>21</v>
      </c>
      <c r="G1550">
        <v>2034</v>
      </c>
      <c r="H1550">
        <v>2160</v>
      </c>
      <c r="I1550">
        <v>77832</v>
      </c>
      <c r="J1550">
        <v>82800</v>
      </c>
    </row>
    <row r="1551" spans="1:10">
      <c r="A1551" s="42">
        <v>41439</v>
      </c>
      <c r="B1551" t="s">
        <v>17</v>
      </c>
      <c r="C1551" t="s">
        <v>18</v>
      </c>
      <c r="D1551" t="s">
        <v>21</v>
      </c>
      <c r="E1551" t="s">
        <v>13</v>
      </c>
      <c r="F1551">
        <v>13</v>
      </c>
      <c r="G1551">
        <v>5832</v>
      </c>
      <c r="H1551">
        <v>6210</v>
      </c>
      <c r="I1551">
        <v>30744</v>
      </c>
      <c r="J1551">
        <v>32760</v>
      </c>
    </row>
    <row r="1552" spans="1:10">
      <c r="A1552" s="42">
        <v>41439</v>
      </c>
      <c r="B1552" t="s">
        <v>17</v>
      </c>
      <c r="C1552" t="s">
        <v>18</v>
      </c>
      <c r="D1552" t="s">
        <v>21</v>
      </c>
      <c r="E1552" t="s">
        <v>13</v>
      </c>
      <c r="F1552">
        <v>2</v>
      </c>
      <c r="G1552">
        <v>3546</v>
      </c>
      <c r="H1552">
        <v>3780</v>
      </c>
      <c r="I1552">
        <v>54900</v>
      </c>
      <c r="J1552">
        <v>58500</v>
      </c>
    </row>
    <row r="1553" spans="1:10">
      <c r="A1553" s="42">
        <v>41439</v>
      </c>
      <c r="B1553" t="s">
        <v>27</v>
      </c>
      <c r="C1553" t="s">
        <v>23</v>
      </c>
      <c r="D1553" t="s">
        <v>26</v>
      </c>
      <c r="E1553" t="s">
        <v>13</v>
      </c>
      <c r="F1553">
        <v>20</v>
      </c>
      <c r="G1553">
        <v>3726</v>
      </c>
      <c r="H1553">
        <v>3960</v>
      </c>
      <c r="I1553">
        <v>48672</v>
      </c>
      <c r="J1553">
        <v>51840</v>
      </c>
    </row>
    <row r="1554" spans="1:10">
      <c r="A1554" s="42">
        <v>41440</v>
      </c>
      <c r="B1554" t="s">
        <v>22</v>
      </c>
      <c r="C1554" t="s">
        <v>23</v>
      </c>
      <c r="D1554" t="s">
        <v>19</v>
      </c>
      <c r="E1554" t="s">
        <v>13</v>
      </c>
      <c r="F1554">
        <v>21</v>
      </c>
      <c r="G1554">
        <v>3978</v>
      </c>
      <c r="H1554">
        <v>4230</v>
      </c>
      <c r="I1554">
        <v>87516</v>
      </c>
      <c r="J1554">
        <v>93060</v>
      </c>
    </row>
    <row r="1555" spans="1:10">
      <c r="A1555" s="42">
        <v>41440</v>
      </c>
      <c r="B1555" t="s">
        <v>24</v>
      </c>
      <c r="C1555" t="s">
        <v>25</v>
      </c>
      <c r="D1555" t="s">
        <v>12</v>
      </c>
      <c r="E1555" t="s">
        <v>13</v>
      </c>
      <c r="F1555">
        <v>12</v>
      </c>
      <c r="G1555">
        <v>3042</v>
      </c>
      <c r="H1555">
        <v>3240</v>
      </c>
      <c r="I1555">
        <v>20340</v>
      </c>
      <c r="J1555">
        <v>21600</v>
      </c>
    </row>
    <row r="1556" spans="1:10">
      <c r="A1556" s="42">
        <v>41441</v>
      </c>
      <c r="B1556" t="s">
        <v>31</v>
      </c>
      <c r="C1556" t="s">
        <v>30</v>
      </c>
      <c r="D1556" t="s">
        <v>28</v>
      </c>
      <c r="E1556" t="s">
        <v>13</v>
      </c>
      <c r="F1556">
        <v>23</v>
      </c>
      <c r="G1556">
        <v>3546</v>
      </c>
      <c r="H1556">
        <v>3780</v>
      </c>
      <c r="I1556">
        <v>145800</v>
      </c>
      <c r="J1556">
        <v>155250</v>
      </c>
    </row>
    <row r="1557" spans="1:10">
      <c r="A1557" s="42">
        <v>41441</v>
      </c>
      <c r="B1557" t="s">
        <v>22</v>
      </c>
      <c r="C1557" t="s">
        <v>23</v>
      </c>
      <c r="D1557" t="s">
        <v>36</v>
      </c>
      <c r="E1557" t="s">
        <v>13</v>
      </c>
      <c r="F1557">
        <v>23</v>
      </c>
      <c r="G1557">
        <v>4482</v>
      </c>
      <c r="H1557">
        <v>4770</v>
      </c>
      <c r="I1557">
        <v>27378</v>
      </c>
      <c r="J1557">
        <v>29250</v>
      </c>
    </row>
    <row r="1558" spans="1:10">
      <c r="A1558" s="42">
        <v>41442</v>
      </c>
      <c r="B1558" t="s">
        <v>29</v>
      </c>
      <c r="C1558" t="s">
        <v>30</v>
      </c>
      <c r="D1558" t="s">
        <v>15</v>
      </c>
      <c r="E1558" t="s">
        <v>16</v>
      </c>
      <c r="F1558">
        <v>24</v>
      </c>
      <c r="G1558">
        <v>3924</v>
      </c>
      <c r="H1558">
        <v>4230</v>
      </c>
      <c r="I1558">
        <v>17910</v>
      </c>
      <c r="J1558">
        <v>19350</v>
      </c>
    </row>
    <row r="1559" spans="1:10">
      <c r="A1559" s="42">
        <v>41442</v>
      </c>
      <c r="B1559" t="s">
        <v>24</v>
      </c>
      <c r="C1559" t="s">
        <v>25</v>
      </c>
      <c r="D1559" t="s">
        <v>39</v>
      </c>
      <c r="E1559" t="s">
        <v>13</v>
      </c>
      <c r="F1559">
        <v>25</v>
      </c>
      <c r="G1559">
        <v>2952</v>
      </c>
      <c r="H1559">
        <v>3150</v>
      </c>
      <c r="I1559">
        <v>55890</v>
      </c>
      <c r="J1559">
        <v>59400</v>
      </c>
    </row>
    <row r="1560" spans="1:10">
      <c r="A1560" s="42">
        <v>41443</v>
      </c>
      <c r="B1560" t="s">
        <v>10</v>
      </c>
      <c r="C1560" t="s">
        <v>11</v>
      </c>
      <c r="D1560" t="s">
        <v>32</v>
      </c>
      <c r="E1560" t="s">
        <v>13</v>
      </c>
      <c r="F1560">
        <v>17</v>
      </c>
      <c r="G1560">
        <v>3726</v>
      </c>
      <c r="H1560">
        <v>3960</v>
      </c>
      <c r="I1560">
        <v>35460</v>
      </c>
      <c r="J1560">
        <v>37800</v>
      </c>
    </row>
    <row r="1561" spans="1:10">
      <c r="A1561" s="42">
        <v>41444</v>
      </c>
      <c r="B1561" t="s">
        <v>27</v>
      </c>
      <c r="C1561" t="s">
        <v>23</v>
      </c>
      <c r="D1561" t="s">
        <v>33</v>
      </c>
      <c r="E1561" t="s">
        <v>13</v>
      </c>
      <c r="F1561">
        <v>21</v>
      </c>
      <c r="G1561">
        <v>3978</v>
      </c>
      <c r="H1561">
        <v>4230</v>
      </c>
      <c r="I1561">
        <v>91494</v>
      </c>
      <c r="J1561">
        <v>97290</v>
      </c>
    </row>
    <row r="1562" spans="1:10">
      <c r="A1562" s="42">
        <v>41445</v>
      </c>
      <c r="B1562" t="s">
        <v>22</v>
      </c>
      <c r="C1562" t="s">
        <v>23</v>
      </c>
      <c r="D1562" t="s">
        <v>43</v>
      </c>
      <c r="E1562" t="s">
        <v>13</v>
      </c>
      <c r="F1562">
        <v>9</v>
      </c>
      <c r="G1562">
        <v>3726</v>
      </c>
      <c r="H1562">
        <v>3960</v>
      </c>
      <c r="I1562">
        <v>13536</v>
      </c>
      <c r="J1562">
        <v>14400</v>
      </c>
    </row>
    <row r="1563" spans="1:10">
      <c r="A1563" s="42">
        <v>41446</v>
      </c>
      <c r="B1563" t="s">
        <v>27</v>
      </c>
      <c r="C1563" t="s">
        <v>23</v>
      </c>
      <c r="D1563" t="s">
        <v>41</v>
      </c>
      <c r="E1563" t="s">
        <v>13</v>
      </c>
      <c r="F1563">
        <v>11</v>
      </c>
      <c r="G1563">
        <v>4482</v>
      </c>
      <c r="H1563">
        <v>4770</v>
      </c>
      <c r="I1563">
        <v>26568</v>
      </c>
      <c r="J1563">
        <v>28350</v>
      </c>
    </row>
    <row r="1564" spans="1:10">
      <c r="A1564" s="42">
        <v>41446</v>
      </c>
      <c r="B1564" t="s">
        <v>29</v>
      </c>
      <c r="C1564" t="s">
        <v>30</v>
      </c>
      <c r="D1564" t="s">
        <v>33</v>
      </c>
      <c r="E1564" t="s">
        <v>13</v>
      </c>
      <c r="F1564">
        <v>4</v>
      </c>
      <c r="G1564">
        <v>3582</v>
      </c>
      <c r="H1564">
        <v>3870</v>
      </c>
      <c r="I1564">
        <v>3978</v>
      </c>
      <c r="J1564">
        <v>4230</v>
      </c>
    </row>
    <row r="1565" spans="1:10">
      <c r="A1565" s="42">
        <v>41447</v>
      </c>
      <c r="B1565" t="s">
        <v>22</v>
      </c>
      <c r="C1565" t="s">
        <v>23</v>
      </c>
      <c r="D1565" t="s">
        <v>19</v>
      </c>
      <c r="E1565" t="s">
        <v>13</v>
      </c>
      <c r="F1565">
        <v>22</v>
      </c>
      <c r="G1565">
        <v>4482</v>
      </c>
      <c r="H1565">
        <v>4770</v>
      </c>
      <c r="I1565">
        <v>63648</v>
      </c>
      <c r="J1565">
        <v>67680</v>
      </c>
    </row>
    <row r="1566" spans="1:10">
      <c r="A1566" s="42">
        <v>41447</v>
      </c>
      <c r="B1566" t="s">
        <v>22</v>
      </c>
      <c r="C1566" t="s">
        <v>23</v>
      </c>
      <c r="D1566" t="s">
        <v>28</v>
      </c>
      <c r="E1566" t="s">
        <v>13</v>
      </c>
      <c r="F1566">
        <v>15</v>
      </c>
      <c r="G1566">
        <v>3924</v>
      </c>
      <c r="H1566">
        <v>4230</v>
      </c>
      <c r="I1566">
        <v>110808</v>
      </c>
      <c r="J1566">
        <v>117990</v>
      </c>
    </row>
    <row r="1567" spans="1:10">
      <c r="A1567" s="42">
        <v>41448</v>
      </c>
      <c r="B1567" t="s">
        <v>34</v>
      </c>
      <c r="C1567" t="s">
        <v>25</v>
      </c>
      <c r="D1567" t="s">
        <v>28</v>
      </c>
      <c r="E1567" t="s">
        <v>13</v>
      </c>
      <c r="F1567">
        <v>23</v>
      </c>
      <c r="G1567">
        <v>7506</v>
      </c>
      <c r="H1567">
        <v>8100</v>
      </c>
      <c r="I1567">
        <v>34992</v>
      </c>
      <c r="J1567">
        <v>37260</v>
      </c>
    </row>
    <row r="1568" spans="1:10">
      <c r="A1568" s="42">
        <v>41448</v>
      </c>
      <c r="B1568" t="s">
        <v>14</v>
      </c>
      <c r="C1568" t="s">
        <v>11</v>
      </c>
      <c r="D1568" t="s">
        <v>43</v>
      </c>
      <c r="E1568" t="s">
        <v>13</v>
      </c>
      <c r="F1568">
        <v>9</v>
      </c>
      <c r="G1568">
        <v>3546</v>
      </c>
      <c r="H1568">
        <v>3780</v>
      </c>
      <c r="I1568">
        <v>64296</v>
      </c>
      <c r="J1568">
        <v>68400</v>
      </c>
    </row>
    <row r="1569" spans="1:10">
      <c r="A1569" s="42">
        <v>41448</v>
      </c>
      <c r="B1569" t="s">
        <v>14</v>
      </c>
      <c r="C1569" t="s">
        <v>11</v>
      </c>
      <c r="D1569" t="s">
        <v>21</v>
      </c>
      <c r="E1569" t="s">
        <v>13</v>
      </c>
      <c r="F1569">
        <v>7</v>
      </c>
      <c r="G1569">
        <v>3042</v>
      </c>
      <c r="H1569">
        <v>3240</v>
      </c>
      <c r="I1569">
        <v>8784</v>
      </c>
      <c r="J1569">
        <v>9360</v>
      </c>
    </row>
    <row r="1570" spans="1:10">
      <c r="A1570" s="42">
        <v>41448</v>
      </c>
      <c r="B1570" t="s">
        <v>14</v>
      </c>
      <c r="C1570" t="s">
        <v>11</v>
      </c>
      <c r="D1570" t="s">
        <v>40</v>
      </c>
      <c r="E1570" t="s">
        <v>16</v>
      </c>
      <c r="F1570">
        <v>25</v>
      </c>
      <c r="G1570">
        <v>3042</v>
      </c>
      <c r="H1570">
        <v>3240</v>
      </c>
      <c r="I1570">
        <v>35316</v>
      </c>
      <c r="J1570">
        <v>38070</v>
      </c>
    </row>
    <row r="1571" spans="1:10">
      <c r="A1571" s="42">
        <v>41448</v>
      </c>
      <c r="B1571" t="s">
        <v>14</v>
      </c>
      <c r="C1571" t="s">
        <v>11</v>
      </c>
      <c r="D1571" t="s">
        <v>19</v>
      </c>
      <c r="E1571" t="s">
        <v>13</v>
      </c>
      <c r="F1571">
        <v>10</v>
      </c>
      <c r="G1571">
        <v>3978</v>
      </c>
      <c r="H1571">
        <v>4230</v>
      </c>
      <c r="I1571">
        <v>95472</v>
      </c>
      <c r="J1571">
        <v>101520</v>
      </c>
    </row>
    <row r="1572" spans="1:10">
      <c r="A1572" s="42">
        <v>41449</v>
      </c>
      <c r="B1572" t="s">
        <v>24</v>
      </c>
      <c r="C1572" t="s">
        <v>25</v>
      </c>
      <c r="D1572" t="s">
        <v>21</v>
      </c>
      <c r="E1572" t="s">
        <v>13</v>
      </c>
      <c r="F1572">
        <v>8</v>
      </c>
      <c r="G1572">
        <v>5148</v>
      </c>
      <c r="H1572">
        <v>5490</v>
      </c>
      <c r="I1572">
        <v>52704</v>
      </c>
      <c r="J1572">
        <v>56160</v>
      </c>
    </row>
    <row r="1573" spans="1:10">
      <c r="A1573" s="42">
        <v>41449</v>
      </c>
      <c r="B1573" t="s">
        <v>27</v>
      </c>
      <c r="C1573" t="s">
        <v>23</v>
      </c>
      <c r="D1573" t="s">
        <v>38</v>
      </c>
      <c r="E1573" t="s">
        <v>13</v>
      </c>
      <c r="F1573">
        <v>18</v>
      </c>
      <c r="G1573">
        <v>3042</v>
      </c>
      <c r="H1573">
        <v>3240</v>
      </c>
      <c r="I1573">
        <v>81558</v>
      </c>
      <c r="J1573">
        <v>86940</v>
      </c>
    </row>
    <row r="1574" spans="1:10">
      <c r="A1574" s="42">
        <v>41449</v>
      </c>
      <c r="B1574" t="s">
        <v>29</v>
      </c>
      <c r="C1574" t="s">
        <v>30</v>
      </c>
      <c r="D1574" t="s">
        <v>35</v>
      </c>
      <c r="E1574" t="s">
        <v>13</v>
      </c>
      <c r="F1574">
        <v>8</v>
      </c>
      <c r="G1574">
        <v>5148</v>
      </c>
      <c r="H1574">
        <v>5490</v>
      </c>
      <c r="I1574">
        <v>5148</v>
      </c>
      <c r="J1574">
        <v>5490</v>
      </c>
    </row>
    <row r="1575" spans="1:10">
      <c r="A1575" s="42">
        <v>41449</v>
      </c>
      <c r="B1575" t="s">
        <v>22</v>
      </c>
      <c r="C1575" t="s">
        <v>23</v>
      </c>
      <c r="D1575" t="s">
        <v>32</v>
      </c>
      <c r="E1575" t="s">
        <v>13</v>
      </c>
      <c r="F1575">
        <v>25</v>
      </c>
      <c r="G1575">
        <v>7506</v>
      </c>
      <c r="H1575">
        <v>8100</v>
      </c>
      <c r="I1575">
        <v>60282</v>
      </c>
      <c r="J1575">
        <v>64260</v>
      </c>
    </row>
    <row r="1576" spans="1:10">
      <c r="A1576" s="42">
        <v>41449</v>
      </c>
      <c r="B1576" t="s">
        <v>29</v>
      </c>
      <c r="C1576" t="s">
        <v>30</v>
      </c>
      <c r="D1576" t="s">
        <v>40</v>
      </c>
      <c r="E1576" t="s">
        <v>16</v>
      </c>
      <c r="F1576">
        <v>7</v>
      </c>
      <c r="G1576">
        <v>3042</v>
      </c>
      <c r="H1576">
        <v>3240</v>
      </c>
      <c r="I1576">
        <v>11772</v>
      </c>
      <c r="J1576">
        <v>12690</v>
      </c>
    </row>
    <row r="1577" spans="1:10">
      <c r="A1577" s="42">
        <v>41449</v>
      </c>
      <c r="B1577" t="s">
        <v>17</v>
      </c>
      <c r="C1577" t="s">
        <v>18</v>
      </c>
      <c r="D1577" t="s">
        <v>41</v>
      </c>
      <c r="E1577" t="s">
        <v>13</v>
      </c>
      <c r="F1577">
        <v>17</v>
      </c>
      <c r="G1577">
        <v>3978</v>
      </c>
      <c r="H1577">
        <v>4230</v>
      </c>
      <c r="I1577">
        <v>14760</v>
      </c>
      <c r="J1577">
        <v>15750</v>
      </c>
    </row>
    <row r="1578" spans="1:10">
      <c r="A1578" s="42">
        <v>41449</v>
      </c>
      <c r="B1578" t="s">
        <v>34</v>
      </c>
      <c r="C1578" t="s">
        <v>25</v>
      </c>
      <c r="D1578" t="s">
        <v>43</v>
      </c>
      <c r="E1578" t="s">
        <v>13</v>
      </c>
      <c r="F1578">
        <v>3</v>
      </c>
      <c r="G1578">
        <v>2952</v>
      </c>
      <c r="H1578">
        <v>3150</v>
      </c>
      <c r="I1578">
        <v>20304</v>
      </c>
      <c r="J1578">
        <v>21600</v>
      </c>
    </row>
    <row r="1579" spans="1:10">
      <c r="A1579" s="42">
        <v>41450</v>
      </c>
      <c r="B1579" t="s">
        <v>22</v>
      </c>
      <c r="C1579" t="s">
        <v>23</v>
      </c>
      <c r="D1579" t="s">
        <v>38</v>
      </c>
      <c r="E1579" t="s">
        <v>13</v>
      </c>
      <c r="F1579">
        <v>13</v>
      </c>
      <c r="G1579">
        <v>2034</v>
      </c>
      <c r="H1579">
        <v>2160</v>
      </c>
      <c r="I1579">
        <v>7092</v>
      </c>
      <c r="J1579">
        <v>7560</v>
      </c>
    </row>
    <row r="1580" spans="1:10">
      <c r="A1580" s="42">
        <v>41451</v>
      </c>
      <c r="B1580" t="s">
        <v>20</v>
      </c>
      <c r="C1580" t="s">
        <v>18</v>
      </c>
      <c r="D1580" t="s">
        <v>42</v>
      </c>
      <c r="E1580" t="s">
        <v>16</v>
      </c>
      <c r="F1580">
        <v>17</v>
      </c>
      <c r="G1580">
        <v>3582</v>
      </c>
      <c r="H1580">
        <v>3870</v>
      </c>
      <c r="I1580">
        <v>135108</v>
      </c>
      <c r="J1580">
        <v>145800</v>
      </c>
    </row>
    <row r="1581" spans="1:10">
      <c r="A1581" s="42">
        <v>41451</v>
      </c>
      <c r="B1581" t="s">
        <v>14</v>
      </c>
      <c r="C1581" t="s">
        <v>11</v>
      </c>
      <c r="D1581" t="s">
        <v>28</v>
      </c>
      <c r="E1581" t="s">
        <v>13</v>
      </c>
      <c r="F1581">
        <v>22</v>
      </c>
      <c r="G1581">
        <v>3978</v>
      </c>
      <c r="H1581">
        <v>4230</v>
      </c>
      <c r="I1581">
        <v>75816</v>
      </c>
      <c r="J1581">
        <v>80730</v>
      </c>
    </row>
    <row r="1582" spans="1:10">
      <c r="A1582" s="42">
        <v>41451</v>
      </c>
      <c r="B1582" t="s">
        <v>29</v>
      </c>
      <c r="C1582" t="s">
        <v>30</v>
      </c>
      <c r="D1582" t="s">
        <v>41</v>
      </c>
      <c r="E1582" t="s">
        <v>13</v>
      </c>
      <c r="F1582">
        <v>23</v>
      </c>
      <c r="G1582">
        <v>2196</v>
      </c>
      <c r="H1582">
        <v>2340</v>
      </c>
      <c r="I1582">
        <v>14760</v>
      </c>
      <c r="J1582">
        <v>15750</v>
      </c>
    </row>
    <row r="1583" spans="1:10">
      <c r="A1583" s="42">
        <v>41451</v>
      </c>
      <c r="B1583" t="s">
        <v>20</v>
      </c>
      <c r="C1583" t="s">
        <v>18</v>
      </c>
      <c r="D1583" t="s">
        <v>12</v>
      </c>
      <c r="E1583" t="s">
        <v>13</v>
      </c>
      <c r="F1583">
        <v>1</v>
      </c>
      <c r="G1583">
        <v>2034</v>
      </c>
      <c r="H1583">
        <v>2160</v>
      </c>
      <c r="I1583">
        <v>38646</v>
      </c>
      <c r="J1583">
        <v>41040</v>
      </c>
    </row>
    <row r="1584" spans="1:10">
      <c r="A1584" s="42">
        <v>41452</v>
      </c>
      <c r="B1584" t="s">
        <v>24</v>
      </c>
      <c r="C1584" t="s">
        <v>25</v>
      </c>
      <c r="D1584" t="s">
        <v>19</v>
      </c>
      <c r="E1584" t="s">
        <v>13</v>
      </c>
      <c r="F1584">
        <v>25</v>
      </c>
      <c r="G1584">
        <v>5148</v>
      </c>
      <c r="H1584">
        <v>5490</v>
      </c>
      <c r="I1584">
        <v>99450</v>
      </c>
      <c r="J1584">
        <v>105750</v>
      </c>
    </row>
    <row r="1585" spans="1:10">
      <c r="A1585" s="42">
        <v>41453</v>
      </c>
      <c r="B1585" t="s">
        <v>14</v>
      </c>
      <c r="C1585" t="s">
        <v>11</v>
      </c>
      <c r="D1585" t="s">
        <v>40</v>
      </c>
      <c r="E1585" t="s">
        <v>16</v>
      </c>
      <c r="F1585">
        <v>22</v>
      </c>
      <c r="G1585">
        <v>3384</v>
      </c>
      <c r="H1585">
        <v>3600</v>
      </c>
      <c r="I1585">
        <v>39240</v>
      </c>
      <c r="J1585">
        <v>42300</v>
      </c>
    </row>
    <row r="1586" spans="1:10">
      <c r="A1586" s="42">
        <v>41453</v>
      </c>
      <c r="B1586" t="s">
        <v>22</v>
      </c>
      <c r="C1586" t="s">
        <v>23</v>
      </c>
      <c r="D1586" t="s">
        <v>28</v>
      </c>
      <c r="E1586" t="s">
        <v>13</v>
      </c>
      <c r="F1586">
        <v>2</v>
      </c>
      <c r="G1586">
        <v>3978</v>
      </c>
      <c r="H1586">
        <v>4230</v>
      </c>
      <c r="I1586">
        <v>5832</v>
      </c>
      <c r="J1586">
        <v>6210</v>
      </c>
    </row>
    <row r="1587" spans="1:10">
      <c r="A1587" s="42">
        <v>41453</v>
      </c>
      <c r="B1587" t="s">
        <v>31</v>
      </c>
      <c r="C1587" t="s">
        <v>30</v>
      </c>
      <c r="D1587" t="s">
        <v>15</v>
      </c>
      <c r="E1587" t="s">
        <v>16</v>
      </c>
      <c r="F1587">
        <v>11</v>
      </c>
      <c r="G1587">
        <v>3582</v>
      </c>
      <c r="H1587">
        <v>3870</v>
      </c>
      <c r="I1587">
        <v>89550</v>
      </c>
      <c r="J1587">
        <v>96750</v>
      </c>
    </row>
    <row r="1588" spans="1:10">
      <c r="A1588" s="42">
        <v>41454</v>
      </c>
      <c r="B1588" t="s">
        <v>20</v>
      </c>
      <c r="C1588" t="s">
        <v>18</v>
      </c>
      <c r="D1588" t="s">
        <v>32</v>
      </c>
      <c r="E1588" t="s">
        <v>13</v>
      </c>
      <c r="F1588">
        <v>11</v>
      </c>
      <c r="G1588">
        <v>3546</v>
      </c>
      <c r="H1588">
        <v>3780</v>
      </c>
      <c r="I1588">
        <v>21276</v>
      </c>
      <c r="J1588">
        <v>22680</v>
      </c>
    </row>
    <row r="1589" spans="1:10">
      <c r="A1589" s="42">
        <v>41455</v>
      </c>
      <c r="B1589" t="s">
        <v>31</v>
      </c>
      <c r="C1589" t="s">
        <v>30</v>
      </c>
      <c r="D1589" t="s">
        <v>40</v>
      </c>
      <c r="E1589" t="s">
        <v>16</v>
      </c>
      <c r="F1589">
        <v>1</v>
      </c>
      <c r="G1589">
        <v>7506</v>
      </c>
      <c r="H1589">
        <v>8100</v>
      </c>
      <c r="I1589">
        <v>19620</v>
      </c>
      <c r="J1589">
        <v>21150</v>
      </c>
    </row>
    <row r="1590" spans="1:10">
      <c r="A1590" s="42">
        <v>41455</v>
      </c>
      <c r="B1590" t="s">
        <v>17</v>
      </c>
      <c r="C1590" t="s">
        <v>18</v>
      </c>
      <c r="D1590" t="s">
        <v>32</v>
      </c>
      <c r="E1590" t="s">
        <v>13</v>
      </c>
      <c r="F1590">
        <v>14</v>
      </c>
      <c r="G1590">
        <v>3978</v>
      </c>
      <c r="H1590">
        <v>4230</v>
      </c>
      <c r="I1590">
        <v>42552</v>
      </c>
      <c r="J1590">
        <v>45360</v>
      </c>
    </row>
    <row r="1591" spans="1:10">
      <c r="A1591" s="42">
        <v>41456</v>
      </c>
      <c r="B1591" t="s">
        <v>27</v>
      </c>
      <c r="C1591" t="s">
        <v>23</v>
      </c>
      <c r="D1591" t="s">
        <v>26</v>
      </c>
      <c r="E1591" t="s">
        <v>13</v>
      </c>
      <c r="F1591">
        <v>11</v>
      </c>
      <c r="G1591">
        <v>2034</v>
      </c>
      <c r="H1591">
        <v>2160</v>
      </c>
      <c r="I1591">
        <v>76050</v>
      </c>
      <c r="J1591">
        <v>81000</v>
      </c>
    </row>
    <row r="1592" spans="1:10">
      <c r="A1592" s="42">
        <v>41456</v>
      </c>
      <c r="B1592" t="s">
        <v>10</v>
      </c>
      <c r="C1592" t="s">
        <v>11</v>
      </c>
      <c r="D1592" t="s">
        <v>32</v>
      </c>
      <c r="E1592" t="s">
        <v>13</v>
      </c>
      <c r="F1592">
        <v>8</v>
      </c>
      <c r="G1592">
        <v>2952</v>
      </c>
      <c r="H1592">
        <v>3150</v>
      </c>
      <c r="I1592">
        <v>74466</v>
      </c>
      <c r="J1592">
        <v>79380</v>
      </c>
    </row>
    <row r="1593" spans="1:10">
      <c r="A1593" s="42">
        <v>41456</v>
      </c>
      <c r="B1593" t="s">
        <v>20</v>
      </c>
      <c r="C1593" t="s">
        <v>18</v>
      </c>
      <c r="D1593" t="s">
        <v>32</v>
      </c>
      <c r="E1593" t="s">
        <v>13</v>
      </c>
      <c r="F1593">
        <v>1</v>
      </c>
      <c r="G1593">
        <v>3546</v>
      </c>
      <c r="H1593">
        <v>3780</v>
      </c>
      <c r="I1593">
        <v>67374</v>
      </c>
      <c r="J1593">
        <v>71820</v>
      </c>
    </row>
    <row r="1594" spans="1:10">
      <c r="A1594" s="42">
        <v>41456</v>
      </c>
      <c r="B1594" t="s">
        <v>24</v>
      </c>
      <c r="C1594" t="s">
        <v>25</v>
      </c>
      <c r="D1594" t="s">
        <v>40</v>
      </c>
      <c r="E1594" t="s">
        <v>16</v>
      </c>
      <c r="F1594">
        <v>24</v>
      </c>
      <c r="G1594">
        <v>3546</v>
      </c>
      <c r="H1594">
        <v>3780</v>
      </c>
      <c r="I1594">
        <v>51012</v>
      </c>
      <c r="J1594">
        <v>54990</v>
      </c>
    </row>
    <row r="1595" spans="1:10">
      <c r="A1595" s="42">
        <v>41457</v>
      </c>
      <c r="B1595" t="s">
        <v>29</v>
      </c>
      <c r="C1595" t="s">
        <v>30</v>
      </c>
      <c r="D1595" t="s">
        <v>43</v>
      </c>
      <c r="E1595" t="s">
        <v>13</v>
      </c>
      <c r="F1595">
        <v>15</v>
      </c>
      <c r="G1595">
        <v>3978</v>
      </c>
      <c r="H1595">
        <v>4230</v>
      </c>
      <c r="I1595">
        <v>23688</v>
      </c>
      <c r="J1595">
        <v>25200</v>
      </c>
    </row>
    <row r="1596" spans="1:10">
      <c r="A1596" s="42">
        <v>41458</v>
      </c>
      <c r="B1596" t="s">
        <v>14</v>
      </c>
      <c r="C1596" t="s">
        <v>11</v>
      </c>
      <c r="D1596" t="s">
        <v>38</v>
      </c>
      <c r="E1596" t="s">
        <v>13</v>
      </c>
      <c r="F1596">
        <v>20</v>
      </c>
      <c r="G1596">
        <v>3546</v>
      </c>
      <c r="H1596">
        <v>3780</v>
      </c>
      <c r="I1596">
        <v>24822</v>
      </c>
      <c r="J1596">
        <v>26460</v>
      </c>
    </row>
    <row r="1597" spans="1:10">
      <c r="A1597" s="42">
        <v>41458</v>
      </c>
      <c r="B1597" t="s">
        <v>29</v>
      </c>
      <c r="C1597" t="s">
        <v>30</v>
      </c>
      <c r="D1597" t="s">
        <v>26</v>
      </c>
      <c r="E1597" t="s">
        <v>13</v>
      </c>
      <c r="F1597">
        <v>1</v>
      </c>
      <c r="G1597">
        <v>5148</v>
      </c>
      <c r="H1597">
        <v>5490</v>
      </c>
      <c r="I1597">
        <v>33462</v>
      </c>
      <c r="J1597">
        <v>35640</v>
      </c>
    </row>
    <row r="1598" spans="1:10">
      <c r="A1598" s="42">
        <v>41458</v>
      </c>
      <c r="B1598" t="s">
        <v>24</v>
      </c>
      <c r="C1598" t="s">
        <v>25</v>
      </c>
      <c r="D1598" t="s">
        <v>37</v>
      </c>
      <c r="E1598" t="s">
        <v>13</v>
      </c>
      <c r="F1598">
        <v>5</v>
      </c>
      <c r="G1598">
        <v>2196</v>
      </c>
      <c r="H1598">
        <v>2340</v>
      </c>
      <c r="I1598">
        <v>44820</v>
      </c>
      <c r="J1598">
        <v>47700</v>
      </c>
    </row>
    <row r="1599" spans="1:10">
      <c r="A1599" s="42">
        <v>41458</v>
      </c>
      <c r="B1599" t="s">
        <v>31</v>
      </c>
      <c r="C1599" t="s">
        <v>30</v>
      </c>
      <c r="D1599" t="s">
        <v>26</v>
      </c>
      <c r="E1599" t="s">
        <v>13</v>
      </c>
      <c r="F1599">
        <v>2</v>
      </c>
      <c r="G1599">
        <v>3924</v>
      </c>
      <c r="H1599">
        <v>4230</v>
      </c>
      <c r="I1599">
        <v>48672</v>
      </c>
      <c r="J1599">
        <v>51840</v>
      </c>
    </row>
    <row r="1600" spans="1:10">
      <c r="A1600" s="42">
        <v>41458</v>
      </c>
      <c r="B1600" t="s">
        <v>31</v>
      </c>
      <c r="C1600" t="s">
        <v>30</v>
      </c>
      <c r="D1600" t="s">
        <v>19</v>
      </c>
      <c r="E1600" t="s">
        <v>13</v>
      </c>
      <c r="F1600">
        <v>15</v>
      </c>
      <c r="G1600">
        <v>3978</v>
      </c>
      <c r="H1600">
        <v>4230</v>
      </c>
      <c r="I1600">
        <v>99450</v>
      </c>
      <c r="J1600">
        <v>105750</v>
      </c>
    </row>
    <row r="1601" spans="1:10">
      <c r="A1601" s="42">
        <v>41459</v>
      </c>
      <c r="B1601" t="s">
        <v>27</v>
      </c>
      <c r="C1601" t="s">
        <v>23</v>
      </c>
      <c r="D1601" t="s">
        <v>37</v>
      </c>
      <c r="E1601" t="s">
        <v>13</v>
      </c>
      <c r="F1601">
        <v>24</v>
      </c>
      <c r="G1601">
        <v>2106</v>
      </c>
      <c r="H1601">
        <v>2250</v>
      </c>
      <c r="I1601">
        <v>53784</v>
      </c>
      <c r="J1601">
        <v>57240</v>
      </c>
    </row>
    <row r="1602" spans="1:10">
      <c r="A1602" s="42">
        <v>41459</v>
      </c>
      <c r="B1602" t="s">
        <v>27</v>
      </c>
      <c r="C1602" t="s">
        <v>23</v>
      </c>
      <c r="D1602" t="s">
        <v>40</v>
      </c>
      <c r="E1602" t="s">
        <v>16</v>
      </c>
      <c r="F1602">
        <v>23</v>
      </c>
      <c r="G1602">
        <v>5148</v>
      </c>
      <c r="H1602">
        <v>5490</v>
      </c>
      <c r="I1602">
        <v>82404</v>
      </c>
      <c r="J1602">
        <v>88830</v>
      </c>
    </row>
    <row r="1603" spans="1:10">
      <c r="A1603" s="42">
        <v>41459</v>
      </c>
      <c r="B1603" t="s">
        <v>22</v>
      </c>
      <c r="C1603" t="s">
        <v>23</v>
      </c>
      <c r="D1603" t="s">
        <v>19</v>
      </c>
      <c r="E1603" t="s">
        <v>13</v>
      </c>
      <c r="F1603">
        <v>20</v>
      </c>
      <c r="G1603">
        <v>3546</v>
      </c>
      <c r="H1603">
        <v>3780</v>
      </c>
      <c r="I1603">
        <v>35802</v>
      </c>
      <c r="J1603">
        <v>38070</v>
      </c>
    </row>
    <row r="1604" spans="1:10">
      <c r="A1604" s="42">
        <v>41459</v>
      </c>
      <c r="B1604" t="s">
        <v>22</v>
      </c>
      <c r="C1604" t="s">
        <v>23</v>
      </c>
      <c r="D1604" t="s">
        <v>43</v>
      </c>
      <c r="E1604" t="s">
        <v>13</v>
      </c>
      <c r="F1604">
        <v>23</v>
      </c>
      <c r="G1604">
        <v>3546</v>
      </c>
      <c r="H1604">
        <v>3780</v>
      </c>
      <c r="I1604">
        <v>13536</v>
      </c>
      <c r="J1604">
        <v>14400</v>
      </c>
    </row>
    <row r="1605" spans="1:10">
      <c r="A1605" s="42">
        <v>41459</v>
      </c>
      <c r="B1605" t="s">
        <v>31</v>
      </c>
      <c r="C1605" t="s">
        <v>30</v>
      </c>
      <c r="D1605" t="s">
        <v>36</v>
      </c>
      <c r="E1605" t="s">
        <v>13</v>
      </c>
      <c r="F1605">
        <v>22</v>
      </c>
      <c r="G1605">
        <v>5148</v>
      </c>
      <c r="H1605">
        <v>5490</v>
      </c>
      <c r="I1605">
        <v>31590</v>
      </c>
      <c r="J1605">
        <v>33750</v>
      </c>
    </row>
    <row r="1606" spans="1:10">
      <c r="A1606" s="42">
        <v>41459</v>
      </c>
      <c r="B1606" t="s">
        <v>10</v>
      </c>
      <c r="C1606" t="s">
        <v>11</v>
      </c>
      <c r="D1606" t="s">
        <v>36</v>
      </c>
      <c r="E1606" t="s">
        <v>13</v>
      </c>
      <c r="F1606">
        <v>10</v>
      </c>
      <c r="G1606">
        <v>3384</v>
      </c>
      <c r="H1606">
        <v>3600</v>
      </c>
      <c r="I1606">
        <v>37908</v>
      </c>
      <c r="J1606">
        <v>40500</v>
      </c>
    </row>
    <row r="1607" spans="1:10">
      <c r="A1607" s="42">
        <v>41459</v>
      </c>
      <c r="B1607" t="s">
        <v>34</v>
      </c>
      <c r="C1607" t="s">
        <v>25</v>
      </c>
      <c r="D1607" t="s">
        <v>33</v>
      </c>
      <c r="E1607" t="s">
        <v>13</v>
      </c>
      <c r="F1607">
        <v>5</v>
      </c>
      <c r="G1607">
        <v>3042</v>
      </c>
      <c r="H1607">
        <v>3240</v>
      </c>
      <c r="I1607">
        <v>83538</v>
      </c>
      <c r="J1607">
        <v>88830</v>
      </c>
    </row>
    <row r="1608" spans="1:10">
      <c r="A1608" s="42">
        <v>41460</v>
      </c>
      <c r="B1608" t="s">
        <v>14</v>
      </c>
      <c r="C1608" t="s">
        <v>11</v>
      </c>
      <c r="D1608" t="s">
        <v>21</v>
      </c>
      <c r="E1608" t="s">
        <v>13</v>
      </c>
      <c r="F1608">
        <v>12</v>
      </c>
      <c r="G1608">
        <v>3978</v>
      </c>
      <c r="H1608">
        <v>4230</v>
      </c>
      <c r="I1608">
        <v>17568</v>
      </c>
      <c r="J1608">
        <v>18720</v>
      </c>
    </row>
    <row r="1609" spans="1:10">
      <c r="A1609" s="42">
        <v>41460</v>
      </c>
      <c r="B1609" t="s">
        <v>17</v>
      </c>
      <c r="C1609" t="s">
        <v>18</v>
      </c>
      <c r="D1609" t="s">
        <v>33</v>
      </c>
      <c r="E1609" t="s">
        <v>13</v>
      </c>
      <c r="F1609">
        <v>19</v>
      </c>
      <c r="G1609">
        <v>3978</v>
      </c>
      <c r="H1609">
        <v>4230</v>
      </c>
      <c r="I1609">
        <v>51714</v>
      </c>
      <c r="J1609">
        <v>54990</v>
      </c>
    </row>
    <row r="1610" spans="1:10">
      <c r="A1610" s="42">
        <v>41460</v>
      </c>
      <c r="B1610" t="s">
        <v>24</v>
      </c>
      <c r="C1610" t="s">
        <v>25</v>
      </c>
      <c r="D1610" t="s">
        <v>40</v>
      </c>
      <c r="E1610" t="s">
        <v>16</v>
      </c>
      <c r="F1610">
        <v>18</v>
      </c>
      <c r="G1610">
        <v>3924</v>
      </c>
      <c r="H1610">
        <v>4230</v>
      </c>
      <c r="I1610">
        <v>58860</v>
      </c>
      <c r="J1610">
        <v>63450</v>
      </c>
    </row>
    <row r="1611" spans="1:10">
      <c r="A1611" s="42">
        <v>41460</v>
      </c>
      <c r="B1611" t="s">
        <v>27</v>
      </c>
      <c r="C1611" t="s">
        <v>23</v>
      </c>
      <c r="D1611" t="s">
        <v>15</v>
      </c>
      <c r="E1611" t="s">
        <v>16</v>
      </c>
      <c r="F1611">
        <v>1</v>
      </c>
      <c r="G1611">
        <v>2952</v>
      </c>
      <c r="H1611">
        <v>3150</v>
      </c>
      <c r="I1611">
        <v>78804</v>
      </c>
      <c r="J1611">
        <v>85140</v>
      </c>
    </row>
    <row r="1612" spans="1:10">
      <c r="A1612" s="42">
        <v>41460</v>
      </c>
      <c r="B1612" t="s">
        <v>10</v>
      </c>
      <c r="C1612" t="s">
        <v>11</v>
      </c>
      <c r="D1612" t="s">
        <v>40</v>
      </c>
      <c r="E1612" t="s">
        <v>16</v>
      </c>
      <c r="F1612">
        <v>15</v>
      </c>
      <c r="G1612">
        <v>3042</v>
      </c>
      <c r="H1612">
        <v>3240</v>
      </c>
      <c r="I1612">
        <v>94176</v>
      </c>
      <c r="J1612">
        <v>101520</v>
      </c>
    </row>
    <row r="1613" spans="1:10">
      <c r="A1613" s="42">
        <v>41461</v>
      </c>
      <c r="B1613" t="s">
        <v>29</v>
      </c>
      <c r="C1613" t="s">
        <v>30</v>
      </c>
      <c r="D1613" t="s">
        <v>43</v>
      </c>
      <c r="E1613" t="s">
        <v>13</v>
      </c>
      <c r="F1613">
        <v>4</v>
      </c>
      <c r="G1613">
        <v>3978</v>
      </c>
      <c r="H1613">
        <v>4230</v>
      </c>
      <c r="I1613">
        <v>40608</v>
      </c>
      <c r="J1613">
        <v>43200</v>
      </c>
    </row>
    <row r="1614" spans="1:10">
      <c r="A1614" s="42">
        <v>41461</v>
      </c>
      <c r="B1614" t="s">
        <v>27</v>
      </c>
      <c r="C1614" t="s">
        <v>23</v>
      </c>
      <c r="D1614" t="s">
        <v>26</v>
      </c>
      <c r="E1614" t="s">
        <v>13</v>
      </c>
      <c r="F1614">
        <v>16</v>
      </c>
      <c r="G1614">
        <v>2106</v>
      </c>
      <c r="H1614">
        <v>2250</v>
      </c>
      <c r="I1614">
        <v>48672</v>
      </c>
      <c r="J1614">
        <v>51840</v>
      </c>
    </row>
    <row r="1615" spans="1:10">
      <c r="A1615" s="42">
        <v>41461</v>
      </c>
      <c r="B1615" t="s">
        <v>34</v>
      </c>
      <c r="C1615" t="s">
        <v>25</v>
      </c>
      <c r="D1615" t="s">
        <v>21</v>
      </c>
      <c r="E1615" t="s">
        <v>13</v>
      </c>
      <c r="F1615">
        <v>10</v>
      </c>
      <c r="G1615">
        <v>2034</v>
      </c>
      <c r="H1615">
        <v>2160</v>
      </c>
      <c r="I1615">
        <v>30744</v>
      </c>
      <c r="J1615">
        <v>32760</v>
      </c>
    </row>
    <row r="1616" spans="1:10">
      <c r="A1616" s="42">
        <v>41461</v>
      </c>
      <c r="B1616" t="s">
        <v>29</v>
      </c>
      <c r="C1616" t="s">
        <v>30</v>
      </c>
      <c r="D1616" t="s">
        <v>32</v>
      </c>
      <c r="E1616" t="s">
        <v>13</v>
      </c>
      <c r="F1616">
        <v>21</v>
      </c>
      <c r="G1616">
        <v>4482</v>
      </c>
      <c r="H1616">
        <v>4770</v>
      </c>
      <c r="I1616">
        <v>46098</v>
      </c>
      <c r="J1616">
        <v>49140</v>
      </c>
    </row>
    <row r="1617" spans="1:10">
      <c r="A1617" s="42">
        <v>41461</v>
      </c>
      <c r="B1617" t="s">
        <v>24</v>
      </c>
      <c r="C1617" t="s">
        <v>25</v>
      </c>
      <c r="D1617" t="s">
        <v>39</v>
      </c>
      <c r="E1617" t="s">
        <v>13</v>
      </c>
      <c r="F1617">
        <v>7</v>
      </c>
      <c r="G1617">
        <v>3726</v>
      </c>
      <c r="H1617">
        <v>3960</v>
      </c>
      <c r="I1617">
        <v>3726</v>
      </c>
      <c r="J1617">
        <v>3960</v>
      </c>
    </row>
    <row r="1618" spans="1:10">
      <c r="A1618" s="42">
        <v>41461</v>
      </c>
      <c r="B1618" t="s">
        <v>31</v>
      </c>
      <c r="C1618" t="s">
        <v>30</v>
      </c>
      <c r="D1618" t="s">
        <v>12</v>
      </c>
      <c r="E1618" t="s">
        <v>13</v>
      </c>
      <c r="F1618">
        <v>22</v>
      </c>
      <c r="G1618">
        <v>2952</v>
      </c>
      <c r="H1618">
        <v>3150</v>
      </c>
      <c r="I1618">
        <v>12204</v>
      </c>
      <c r="J1618">
        <v>12960</v>
      </c>
    </row>
    <row r="1619" spans="1:10">
      <c r="A1619" s="42">
        <v>41461</v>
      </c>
      <c r="B1619" t="s">
        <v>27</v>
      </c>
      <c r="C1619" t="s">
        <v>23</v>
      </c>
      <c r="D1619" t="s">
        <v>41</v>
      </c>
      <c r="E1619" t="s">
        <v>13</v>
      </c>
      <c r="F1619">
        <v>15</v>
      </c>
      <c r="G1619">
        <v>3384</v>
      </c>
      <c r="H1619">
        <v>3600</v>
      </c>
      <c r="I1619">
        <v>73800</v>
      </c>
      <c r="J1619">
        <v>78750</v>
      </c>
    </row>
    <row r="1620" spans="1:10">
      <c r="A1620" s="42">
        <v>41461</v>
      </c>
      <c r="B1620" t="s">
        <v>10</v>
      </c>
      <c r="C1620" t="s">
        <v>11</v>
      </c>
      <c r="D1620" t="s">
        <v>36</v>
      </c>
      <c r="E1620" t="s">
        <v>13</v>
      </c>
      <c r="F1620">
        <v>7</v>
      </c>
      <c r="G1620">
        <v>3546</v>
      </c>
      <c r="H1620">
        <v>3780</v>
      </c>
      <c r="I1620">
        <v>14742</v>
      </c>
      <c r="J1620">
        <v>15750</v>
      </c>
    </row>
    <row r="1621" spans="1:10">
      <c r="A1621" s="42">
        <v>41462</v>
      </c>
      <c r="B1621" t="s">
        <v>17</v>
      </c>
      <c r="C1621" t="s">
        <v>18</v>
      </c>
      <c r="D1621" t="s">
        <v>28</v>
      </c>
      <c r="E1621" t="s">
        <v>13</v>
      </c>
      <c r="F1621">
        <v>17</v>
      </c>
      <c r="G1621">
        <v>5148</v>
      </c>
      <c r="H1621">
        <v>5490</v>
      </c>
      <c r="I1621">
        <v>104976</v>
      </c>
      <c r="J1621">
        <v>111780</v>
      </c>
    </row>
    <row r="1622" spans="1:10">
      <c r="A1622" s="42">
        <v>41463</v>
      </c>
      <c r="B1622" t="s">
        <v>20</v>
      </c>
      <c r="C1622" t="s">
        <v>18</v>
      </c>
      <c r="D1622" t="s">
        <v>19</v>
      </c>
      <c r="E1622" t="s">
        <v>13</v>
      </c>
      <c r="F1622">
        <v>20</v>
      </c>
      <c r="G1622">
        <v>2034</v>
      </c>
      <c r="H1622">
        <v>2160</v>
      </c>
      <c r="I1622">
        <v>31824</v>
      </c>
      <c r="J1622">
        <v>33840</v>
      </c>
    </row>
    <row r="1623" spans="1:10">
      <c r="A1623" s="42">
        <v>41463</v>
      </c>
      <c r="B1623" t="s">
        <v>27</v>
      </c>
      <c r="C1623" t="s">
        <v>23</v>
      </c>
      <c r="D1623" t="s">
        <v>35</v>
      </c>
      <c r="E1623" t="s">
        <v>13</v>
      </c>
      <c r="F1623">
        <v>5</v>
      </c>
      <c r="G1623">
        <v>2196</v>
      </c>
      <c r="H1623">
        <v>2340</v>
      </c>
      <c r="I1623">
        <v>118404</v>
      </c>
      <c r="J1623">
        <v>126270</v>
      </c>
    </row>
    <row r="1624" spans="1:10">
      <c r="A1624" s="42">
        <v>41463</v>
      </c>
      <c r="B1624" t="s">
        <v>14</v>
      </c>
      <c r="C1624" t="s">
        <v>11</v>
      </c>
      <c r="D1624" t="s">
        <v>19</v>
      </c>
      <c r="E1624" t="s">
        <v>13</v>
      </c>
      <c r="F1624">
        <v>14</v>
      </c>
      <c r="G1624">
        <v>3546</v>
      </c>
      <c r="H1624">
        <v>3780</v>
      </c>
      <c r="I1624">
        <v>91494</v>
      </c>
      <c r="J1624">
        <v>97290</v>
      </c>
    </row>
    <row r="1625" spans="1:10">
      <c r="A1625" s="42">
        <v>41464</v>
      </c>
      <c r="B1625" t="s">
        <v>17</v>
      </c>
      <c r="C1625" t="s">
        <v>18</v>
      </c>
      <c r="D1625" t="s">
        <v>43</v>
      </c>
      <c r="E1625" t="s">
        <v>13</v>
      </c>
      <c r="F1625">
        <v>6</v>
      </c>
      <c r="G1625">
        <v>3546</v>
      </c>
      <c r="H1625">
        <v>3780</v>
      </c>
      <c r="I1625">
        <v>54144</v>
      </c>
      <c r="J1625">
        <v>57600</v>
      </c>
    </row>
    <row r="1626" spans="1:10">
      <c r="A1626" s="42">
        <v>41464</v>
      </c>
      <c r="B1626" t="s">
        <v>31</v>
      </c>
      <c r="C1626" t="s">
        <v>30</v>
      </c>
      <c r="D1626" t="s">
        <v>41</v>
      </c>
      <c r="E1626" t="s">
        <v>13</v>
      </c>
      <c r="F1626">
        <v>22</v>
      </c>
      <c r="G1626">
        <v>7506</v>
      </c>
      <c r="H1626">
        <v>8100</v>
      </c>
      <c r="I1626">
        <v>44280</v>
      </c>
      <c r="J1626">
        <v>47250</v>
      </c>
    </row>
    <row r="1627" spans="1:10">
      <c r="A1627" s="42">
        <v>41464</v>
      </c>
      <c r="B1627" t="s">
        <v>34</v>
      </c>
      <c r="C1627" t="s">
        <v>25</v>
      </c>
      <c r="D1627" t="s">
        <v>12</v>
      </c>
      <c r="E1627" t="s">
        <v>13</v>
      </c>
      <c r="F1627">
        <v>6</v>
      </c>
      <c r="G1627">
        <v>3924</v>
      </c>
      <c r="H1627">
        <v>4230</v>
      </c>
      <c r="I1627">
        <v>4068</v>
      </c>
      <c r="J1627">
        <v>4320</v>
      </c>
    </row>
    <row r="1628" spans="1:10">
      <c r="A1628" s="42">
        <v>41464</v>
      </c>
      <c r="B1628" t="s">
        <v>14</v>
      </c>
      <c r="C1628" t="s">
        <v>11</v>
      </c>
      <c r="D1628" t="s">
        <v>19</v>
      </c>
      <c r="E1628" t="s">
        <v>13</v>
      </c>
      <c r="F1628">
        <v>6</v>
      </c>
      <c r="G1628">
        <v>4482</v>
      </c>
      <c r="H1628">
        <v>4770</v>
      </c>
      <c r="I1628">
        <v>7956</v>
      </c>
      <c r="J1628">
        <v>8460</v>
      </c>
    </row>
    <row r="1629" spans="1:10">
      <c r="A1629" s="42">
        <v>41465</v>
      </c>
      <c r="B1629" t="s">
        <v>31</v>
      </c>
      <c r="C1629" t="s">
        <v>30</v>
      </c>
      <c r="D1629" t="s">
        <v>35</v>
      </c>
      <c r="E1629" t="s">
        <v>13</v>
      </c>
      <c r="F1629">
        <v>2</v>
      </c>
      <c r="G1629">
        <v>3546</v>
      </c>
      <c r="H1629">
        <v>3780</v>
      </c>
      <c r="I1629">
        <v>5148</v>
      </c>
      <c r="J1629">
        <v>5490</v>
      </c>
    </row>
    <row r="1630" spans="1:10">
      <c r="A1630" s="42">
        <v>41465</v>
      </c>
      <c r="B1630" t="s">
        <v>20</v>
      </c>
      <c r="C1630" t="s">
        <v>18</v>
      </c>
      <c r="D1630" t="s">
        <v>32</v>
      </c>
      <c r="E1630" t="s">
        <v>13</v>
      </c>
      <c r="F1630">
        <v>24</v>
      </c>
      <c r="G1630">
        <v>3726</v>
      </c>
      <c r="H1630">
        <v>3960</v>
      </c>
      <c r="I1630">
        <v>49644</v>
      </c>
      <c r="J1630">
        <v>52920</v>
      </c>
    </row>
    <row r="1631" spans="1:10">
      <c r="A1631" s="42">
        <v>41465</v>
      </c>
      <c r="B1631" t="s">
        <v>17</v>
      </c>
      <c r="C1631" t="s">
        <v>18</v>
      </c>
      <c r="D1631" t="s">
        <v>21</v>
      </c>
      <c r="E1631" t="s">
        <v>13</v>
      </c>
      <c r="F1631">
        <v>11</v>
      </c>
      <c r="G1631">
        <v>2106</v>
      </c>
      <c r="H1631">
        <v>2250</v>
      </c>
      <c r="I1631">
        <v>32940</v>
      </c>
      <c r="J1631">
        <v>35100</v>
      </c>
    </row>
    <row r="1632" spans="1:10">
      <c r="A1632" s="42">
        <v>41465</v>
      </c>
      <c r="B1632" t="s">
        <v>29</v>
      </c>
      <c r="C1632" t="s">
        <v>30</v>
      </c>
      <c r="D1632" t="s">
        <v>28</v>
      </c>
      <c r="E1632" t="s">
        <v>13</v>
      </c>
      <c r="F1632">
        <v>10</v>
      </c>
      <c r="G1632">
        <v>3546</v>
      </c>
      <c r="H1632">
        <v>3780</v>
      </c>
      <c r="I1632">
        <v>5832</v>
      </c>
      <c r="J1632">
        <v>6210</v>
      </c>
    </row>
    <row r="1633" spans="1:10">
      <c r="A1633" s="42">
        <v>41466</v>
      </c>
      <c r="B1633" t="s">
        <v>10</v>
      </c>
      <c r="C1633" t="s">
        <v>11</v>
      </c>
      <c r="D1633" t="s">
        <v>21</v>
      </c>
      <c r="E1633" t="s">
        <v>13</v>
      </c>
      <c r="F1633">
        <v>7</v>
      </c>
      <c r="G1633">
        <v>3384</v>
      </c>
      <c r="H1633">
        <v>3600</v>
      </c>
      <c r="I1633">
        <v>28548</v>
      </c>
      <c r="J1633">
        <v>30420</v>
      </c>
    </row>
    <row r="1634" spans="1:10">
      <c r="A1634" s="42">
        <v>41466</v>
      </c>
      <c r="B1634" t="s">
        <v>22</v>
      </c>
      <c r="C1634" t="s">
        <v>23</v>
      </c>
      <c r="D1634" t="s">
        <v>26</v>
      </c>
      <c r="E1634" t="s">
        <v>13</v>
      </c>
      <c r="F1634">
        <v>22</v>
      </c>
      <c r="G1634">
        <v>2106</v>
      </c>
      <c r="H1634">
        <v>2250</v>
      </c>
      <c r="I1634">
        <v>30420</v>
      </c>
      <c r="J1634">
        <v>32400</v>
      </c>
    </row>
    <row r="1635" spans="1:10">
      <c r="A1635" s="42">
        <v>41467</v>
      </c>
      <c r="B1635" t="s">
        <v>29</v>
      </c>
      <c r="C1635" t="s">
        <v>30</v>
      </c>
      <c r="D1635" t="s">
        <v>43</v>
      </c>
      <c r="E1635" t="s">
        <v>13</v>
      </c>
      <c r="F1635">
        <v>7</v>
      </c>
      <c r="G1635">
        <v>3924</v>
      </c>
      <c r="H1635">
        <v>4230</v>
      </c>
      <c r="I1635">
        <v>27072</v>
      </c>
      <c r="J1635">
        <v>28800</v>
      </c>
    </row>
    <row r="1636" spans="1:10">
      <c r="A1636" s="42">
        <v>41467</v>
      </c>
      <c r="B1636" t="s">
        <v>14</v>
      </c>
      <c r="C1636" t="s">
        <v>11</v>
      </c>
      <c r="D1636" t="s">
        <v>12</v>
      </c>
      <c r="E1636" t="s">
        <v>13</v>
      </c>
      <c r="F1636">
        <v>18</v>
      </c>
      <c r="G1636">
        <v>3582</v>
      </c>
      <c r="H1636">
        <v>3870</v>
      </c>
      <c r="I1636">
        <v>50850</v>
      </c>
      <c r="J1636">
        <v>54000</v>
      </c>
    </row>
    <row r="1637" spans="1:10">
      <c r="A1637" s="42">
        <v>41467</v>
      </c>
      <c r="B1637" t="s">
        <v>22</v>
      </c>
      <c r="C1637" t="s">
        <v>23</v>
      </c>
      <c r="D1637" t="s">
        <v>26</v>
      </c>
      <c r="E1637" t="s">
        <v>13</v>
      </c>
      <c r="F1637">
        <v>12</v>
      </c>
      <c r="G1637">
        <v>3582</v>
      </c>
      <c r="H1637">
        <v>3870</v>
      </c>
      <c r="I1637">
        <v>69966</v>
      </c>
      <c r="J1637">
        <v>74520</v>
      </c>
    </row>
    <row r="1638" spans="1:10">
      <c r="A1638" s="42">
        <v>41467</v>
      </c>
      <c r="B1638" t="s">
        <v>29</v>
      </c>
      <c r="C1638" t="s">
        <v>30</v>
      </c>
      <c r="D1638" t="s">
        <v>32</v>
      </c>
      <c r="E1638" t="s">
        <v>13</v>
      </c>
      <c r="F1638">
        <v>19</v>
      </c>
      <c r="G1638">
        <v>3726</v>
      </c>
      <c r="H1638">
        <v>3960</v>
      </c>
      <c r="I1638">
        <v>7092</v>
      </c>
      <c r="J1638">
        <v>7560</v>
      </c>
    </row>
    <row r="1639" spans="1:10">
      <c r="A1639" s="42">
        <v>41467</v>
      </c>
      <c r="B1639" t="s">
        <v>24</v>
      </c>
      <c r="C1639" t="s">
        <v>25</v>
      </c>
      <c r="D1639" t="s">
        <v>43</v>
      </c>
      <c r="E1639" t="s">
        <v>13</v>
      </c>
      <c r="F1639">
        <v>23</v>
      </c>
      <c r="G1639">
        <v>3582</v>
      </c>
      <c r="H1639">
        <v>3870</v>
      </c>
      <c r="I1639">
        <v>6768</v>
      </c>
      <c r="J1639">
        <v>7200</v>
      </c>
    </row>
    <row r="1640" spans="1:10">
      <c r="A1640" s="42">
        <v>41468</v>
      </c>
      <c r="B1640" t="s">
        <v>14</v>
      </c>
      <c r="C1640" t="s">
        <v>11</v>
      </c>
      <c r="D1640" t="s">
        <v>15</v>
      </c>
      <c r="E1640" t="s">
        <v>16</v>
      </c>
      <c r="F1640">
        <v>3</v>
      </c>
      <c r="G1640">
        <v>2952</v>
      </c>
      <c r="H1640">
        <v>3150</v>
      </c>
      <c r="I1640">
        <v>21492</v>
      </c>
      <c r="J1640">
        <v>23220</v>
      </c>
    </row>
    <row r="1641" spans="1:10">
      <c r="A1641" s="42">
        <v>41468</v>
      </c>
      <c r="B1641" t="s">
        <v>10</v>
      </c>
      <c r="C1641" t="s">
        <v>11</v>
      </c>
      <c r="D1641" t="s">
        <v>43</v>
      </c>
      <c r="E1641" t="s">
        <v>13</v>
      </c>
      <c r="F1641">
        <v>24</v>
      </c>
      <c r="G1641">
        <v>3978</v>
      </c>
      <c r="H1641">
        <v>4230</v>
      </c>
      <c r="I1641">
        <v>54144</v>
      </c>
      <c r="J1641">
        <v>57600</v>
      </c>
    </row>
    <row r="1642" spans="1:10">
      <c r="A1642" s="42">
        <v>41468</v>
      </c>
      <c r="B1642" t="s">
        <v>34</v>
      </c>
      <c r="C1642" t="s">
        <v>25</v>
      </c>
      <c r="D1642" t="s">
        <v>33</v>
      </c>
      <c r="E1642" t="s">
        <v>13</v>
      </c>
      <c r="F1642">
        <v>25</v>
      </c>
      <c r="G1642">
        <v>2034</v>
      </c>
      <c r="H1642">
        <v>2160</v>
      </c>
      <c r="I1642">
        <v>91494</v>
      </c>
      <c r="J1642">
        <v>97290</v>
      </c>
    </row>
    <row r="1643" spans="1:10">
      <c r="A1643" s="42">
        <v>41469</v>
      </c>
      <c r="B1643" t="s">
        <v>22</v>
      </c>
      <c r="C1643" t="s">
        <v>23</v>
      </c>
      <c r="D1643" t="s">
        <v>32</v>
      </c>
      <c r="E1643" t="s">
        <v>13</v>
      </c>
      <c r="F1643">
        <v>5</v>
      </c>
      <c r="G1643">
        <v>3924</v>
      </c>
      <c r="H1643">
        <v>4230</v>
      </c>
      <c r="I1643">
        <v>60282</v>
      </c>
      <c r="J1643">
        <v>64260</v>
      </c>
    </row>
    <row r="1644" spans="1:10">
      <c r="A1644" s="42">
        <v>41469</v>
      </c>
      <c r="B1644" t="s">
        <v>27</v>
      </c>
      <c r="C1644" t="s">
        <v>23</v>
      </c>
      <c r="D1644" t="s">
        <v>43</v>
      </c>
      <c r="E1644" t="s">
        <v>13</v>
      </c>
      <c r="F1644">
        <v>2</v>
      </c>
      <c r="G1644">
        <v>5832</v>
      </c>
      <c r="H1644">
        <v>6210</v>
      </c>
      <c r="I1644">
        <v>60912</v>
      </c>
      <c r="J1644">
        <v>64800</v>
      </c>
    </row>
    <row r="1645" spans="1:10">
      <c r="A1645" s="42">
        <v>41469</v>
      </c>
      <c r="B1645" t="s">
        <v>31</v>
      </c>
      <c r="C1645" t="s">
        <v>30</v>
      </c>
      <c r="D1645" t="s">
        <v>36</v>
      </c>
      <c r="E1645" t="s">
        <v>13</v>
      </c>
      <c r="F1645">
        <v>14</v>
      </c>
      <c r="G1645">
        <v>3546</v>
      </c>
      <c r="H1645">
        <v>3780</v>
      </c>
      <c r="I1645">
        <v>52650</v>
      </c>
      <c r="J1645">
        <v>56250</v>
      </c>
    </row>
    <row r="1646" spans="1:10">
      <c r="A1646" s="42">
        <v>41469</v>
      </c>
      <c r="B1646" t="s">
        <v>27</v>
      </c>
      <c r="C1646" t="s">
        <v>23</v>
      </c>
      <c r="D1646" t="s">
        <v>32</v>
      </c>
      <c r="E1646" t="s">
        <v>13</v>
      </c>
      <c r="F1646">
        <v>6</v>
      </c>
      <c r="G1646">
        <v>2034</v>
      </c>
      <c r="H1646">
        <v>2160</v>
      </c>
      <c r="I1646">
        <v>74466</v>
      </c>
      <c r="J1646">
        <v>79380</v>
      </c>
    </row>
    <row r="1647" spans="1:10">
      <c r="A1647" s="42">
        <v>41470</v>
      </c>
      <c r="B1647" t="s">
        <v>24</v>
      </c>
      <c r="C1647" t="s">
        <v>25</v>
      </c>
      <c r="D1647" t="s">
        <v>28</v>
      </c>
      <c r="E1647" t="s">
        <v>13</v>
      </c>
      <c r="F1647">
        <v>13</v>
      </c>
      <c r="G1647">
        <v>2034</v>
      </c>
      <c r="H1647">
        <v>2160</v>
      </c>
      <c r="I1647">
        <v>46656</v>
      </c>
      <c r="J1647">
        <v>49680</v>
      </c>
    </row>
    <row r="1648" spans="1:10">
      <c r="A1648" s="42">
        <v>41470</v>
      </c>
      <c r="B1648" t="s">
        <v>17</v>
      </c>
      <c r="C1648" t="s">
        <v>18</v>
      </c>
      <c r="D1648" t="s">
        <v>21</v>
      </c>
      <c r="E1648" t="s">
        <v>13</v>
      </c>
      <c r="F1648">
        <v>4</v>
      </c>
      <c r="G1648">
        <v>3042</v>
      </c>
      <c r="H1648">
        <v>3240</v>
      </c>
      <c r="I1648">
        <v>15372</v>
      </c>
      <c r="J1648">
        <v>16380</v>
      </c>
    </row>
    <row r="1649" spans="1:10">
      <c r="A1649" s="42">
        <v>41471</v>
      </c>
      <c r="B1649" t="s">
        <v>29</v>
      </c>
      <c r="C1649" t="s">
        <v>30</v>
      </c>
      <c r="D1649" t="s">
        <v>42</v>
      </c>
      <c r="E1649" t="s">
        <v>16</v>
      </c>
      <c r="F1649">
        <v>21</v>
      </c>
      <c r="G1649">
        <v>3042</v>
      </c>
      <c r="H1649">
        <v>3240</v>
      </c>
      <c r="I1649">
        <v>120096</v>
      </c>
      <c r="J1649">
        <v>129600</v>
      </c>
    </row>
    <row r="1650" spans="1:10">
      <c r="A1650" s="42">
        <v>41471</v>
      </c>
      <c r="B1650" t="s">
        <v>10</v>
      </c>
      <c r="C1650" t="s">
        <v>11</v>
      </c>
      <c r="D1650" t="s">
        <v>36</v>
      </c>
      <c r="E1650" t="s">
        <v>13</v>
      </c>
      <c r="F1650">
        <v>16</v>
      </c>
      <c r="G1650">
        <v>3726</v>
      </c>
      <c r="H1650">
        <v>3960</v>
      </c>
      <c r="I1650">
        <v>40014</v>
      </c>
      <c r="J1650">
        <v>42750</v>
      </c>
    </row>
    <row r="1651" spans="1:10">
      <c r="A1651" s="42">
        <v>41471</v>
      </c>
      <c r="B1651" t="s">
        <v>29</v>
      </c>
      <c r="C1651" t="s">
        <v>30</v>
      </c>
      <c r="D1651" t="s">
        <v>37</v>
      </c>
      <c r="E1651" t="s">
        <v>13</v>
      </c>
      <c r="F1651">
        <v>10</v>
      </c>
      <c r="G1651">
        <v>2196</v>
      </c>
      <c r="H1651">
        <v>2340</v>
      </c>
      <c r="I1651">
        <v>98604</v>
      </c>
      <c r="J1651">
        <v>104940</v>
      </c>
    </row>
    <row r="1652" spans="1:10">
      <c r="A1652" s="42">
        <v>41471</v>
      </c>
      <c r="B1652" t="s">
        <v>31</v>
      </c>
      <c r="C1652" t="s">
        <v>30</v>
      </c>
      <c r="D1652" t="s">
        <v>40</v>
      </c>
      <c r="E1652" t="s">
        <v>16</v>
      </c>
      <c r="F1652">
        <v>3</v>
      </c>
      <c r="G1652">
        <v>4482</v>
      </c>
      <c r="H1652">
        <v>4770</v>
      </c>
      <c r="I1652">
        <v>3924</v>
      </c>
      <c r="J1652">
        <v>4230</v>
      </c>
    </row>
    <row r="1653" spans="1:10">
      <c r="A1653" s="42">
        <v>41471</v>
      </c>
      <c r="B1653" t="s">
        <v>17</v>
      </c>
      <c r="C1653" t="s">
        <v>18</v>
      </c>
      <c r="D1653" t="s">
        <v>41</v>
      </c>
      <c r="E1653" t="s">
        <v>13</v>
      </c>
      <c r="F1653">
        <v>1</v>
      </c>
      <c r="G1653">
        <v>5148</v>
      </c>
      <c r="H1653">
        <v>5490</v>
      </c>
      <c r="I1653">
        <v>29520</v>
      </c>
      <c r="J1653">
        <v>31500</v>
      </c>
    </row>
    <row r="1654" spans="1:10">
      <c r="A1654" s="42">
        <v>41472</v>
      </c>
      <c r="B1654" t="s">
        <v>14</v>
      </c>
      <c r="C1654" t="s">
        <v>11</v>
      </c>
      <c r="D1654" t="s">
        <v>37</v>
      </c>
      <c r="E1654" t="s">
        <v>13</v>
      </c>
      <c r="F1654">
        <v>13</v>
      </c>
      <c r="G1654">
        <v>3978</v>
      </c>
      <c r="H1654">
        <v>4230</v>
      </c>
      <c r="I1654">
        <v>94122</v>
      </c>
      <c r="J1654">
        <v>100170</v>
      </c>
    </row>
    <row r="1655" spans="1:10">
      <c r="A1655" s="42">
        <v>41472</v>
      </c>
      <c r="B1655" t="s">
        <v>17</v>
      </c>
      <c r="C1655" t="s">
        <v>18</v>
      </c>
      <c r="D1655" t="s">
        <v>40</v>
      </c>
      <c r="E1655" t="s">
        <v>16</v>
      </c>
      <c r="F1655">
        <v>15</v>
      </c>
      <c r="G1655">
        <v>2106</v>
      </c>
      <c r="H1655">
        <v>2250</v>
      </c>
      <c r="I1655">
        <v>23544</v>
      </c>
      <c r="J1655">
        <v>25380</v>
      </c>
    </row>
    <row r="1656" spans="1:10">
      <c r="A1656" s="42">
        <v>41472</v>
      </c>
      <c r="B1656" t="s">
        <v>34</v>
      </c>
      <c r="C1656" t="s">
        <v>25</v>
      </c>
      <c r="D1656" t="s">
        <v>43</v>
      </c>
      <c r="E1656" t="s">
        <v>13</v>
      </c>
      <c r="F1656">
        <v>5</v>
      </c>
      <c r="G1656">
        <v>3978</v>
      </c>
      <c r="H1656">
        <v>4230</v>
      </c>
      <c r="I1656">
        <v>57528</v>
      </c>
      <c r="J1656">
        <v>61200</v>
      </c>
    </row>
    <row r="1657" spans="1:10">
      <c r="A1657" s="42">
        <v>41472</v>
      </c>
      <c r="B1657" t="s">
        <v>20</v>
      </c>
      <c r="C1657" t="s">
        <v>18</v>
      </c>
      <c r="D1657" t="s">
        <v>26</v>
      </c>
      <c r="E1657" t="s">
        <v>13</v>
      </c>
      <c r="F1657">
        <v>25</v>
      </c>
      <c r="G1657">
        <v>2034</v>
      </c>
      <c r="H1657">
        <v>2160</v>
      </c>
      <c r="I1657">
        <v>12168</v>
      </c>
      <c r="J1657">
        <v>12960</v>
      </c>
    </row>
    <row r="1658" spans="1:10">
      <c r="A1658" s="42">
        <v>41472</v>
      </c>
      <c r="B1658" t="s">
        <v>20</v>
      </c>
      <c r="C1658" t="s">
        <v>18</v>
      </c>
      <c r="D1658" t="s">
        <v>40</v>
      </c>
      <c r="E1658" t="s">
        <v>16</v>
      </c>
      <c r="F1658">
        <v>8</v>
      </c>
      <c r="G1658">
        <v>2034</v>
      </c>
      <c r="H1658">
        <v>2160</v>
      </c>
      <c r="I1658">
        <v>58860</v>
      </c>
      <c r="J1658">
        <v>63450</v>
      </c>
    </row>
    <row r="1659" spans="1:10">
      <c r="A1659" s="42">
        <v>41473</v>
      </c>
      <c r="B1659" t="s">
        <v>27</v>
      </c>
      <c r="C1659" t="s">
        <v>23</v>
      </c>
      <c r="D1659" t="s">
        <v>26</v>
      </c>
      <c r="E1659" t="s">
        <v>13</v>
      </c>
      <c r="F1659">
        <v>21</v>
      </c>
      <c r="G1659">
        <v>3582</v>
      </c>
      <c r="H1659">
        <v>3870</v>
      </c>
      <c r="I1659">
        <v>69966</v>
      </c>
      <c r="J1659">
        <v>74520</v>
      </c>
    </row>
    <row r="1660" spans="1:10">
      <c r="A1660" s="42">
        <v>41474</v>
      </c>
      <c r="B1660" t="s">
        <v>24</v>
      </c>
      <c r="C1660" t="s">
        <v>25</v>
      </c>
      <c r="D1660" t="s">
        <v>15</v>
      </c>
      <c r="E1660" t="s">
        <v>16</v>
      </c>
      <c r="F1660">
        <v>16</v>
      </c>
      <c r="G1660">
        <v>3978</v>
      </c>
      <c r="H1660">
        <v>4230</v>
      </c>
      <c r="I1660">
        <v>68058</v>
      </c>
      <c r="J1660">
        <v>73530</v>
      </c>
    </row>
    <row r="1661" spans="1:10">
      <c r="A1661" s="42">
        <v>41474</v>
      </c>
      <c r="B1661" t="s">
        <v>20</v>
      </c>
      <c r="C1661" t="s">
        <v>18</v>
      </c>
      <c r="D1661" t="s">
        <v>41</v>
      </c>
      <c r="E1661" t="s">
        <v>13</v>
      </c>
      <c r="F1661">
        <v>23</v>
      </c>
      <c r="G1661">
        <v>2196</v>
      </c>
      <c r="H1661">
        <v>2340</v>
      </c>
      <c r="I1661">
        <v>44280</v>
      </c>
      <c r="J1661">
        <v>47250</v>
      </c>
    </row>
    <row r="1662" spans="1:10">
      <c r="A1662" s="42">
        <v>41475</v>
      </c>
      <c r="B1662" t="s">
        <v>31</v>
      </c>
      <c r="C1662" t="s">
        <v>30</v>
      </c>
      <c r="D1662" t="s">
        <v>33</v>
      </c>
      <c r="E1662" t="s">
        <v>13</v>
      </c>
      <c r="F1662">
        <v>22</v>
      </c>
      <c r="G1662">
        <v>3978</v>
      </c>
      <c r="H1662">
        <v>4230</v>
      </c>
      <c r="I1662">
        <v>51714</v>
      </c>
      <c r="J1662">
        <v>54990</v>
      </c>
    </row>
    <row r="1663" spans="1:10">
      <c r="A1663" s="42">
        <v>41475</v>
      </c>
      <c r="B1663" t="s">
        <v>17</v>
      </c>
      <c r="C1663" t="s">
        <v>18</v>
      </c>
      <c r="D1663" t="s">
        <v>35</v>
      </c>
      <c r="E1663" t="s">
        <v>13</v>
      </c>
      <c r="F1663">
        <v>13</v>
      </c>
      <c r="G1663">
        <v>3978</v>
      </c>
      <c r="H1663">
        <v>4230</v>
      </c>
      <c r="I1663">
        <v>108108</v>
      </c>
      <c r="J1663">
        <v>115290</v>
      </c>
    </row>
    <row r="1664" spans="1:10">
      <c r="A1664" s="42">
        <v>41475</v>
      </c>
      <c r="B1664" t="s">
        <v>22</v>
      </c>
      <c r="C1664" t="s">
        <v>23</v>
      </c>
      <c r="D1664" t="s">
        <v>43</v>
      </c>
      <c r="E1664" t="s">
        <v>13</v>
      </c>
      <c r="F1664">
        <v>27</v>
      </c>
      <c r="G1664">
        <v>3042</v>
      </c>
      <c r="H1664">
        <v>3240</v>
      </c>
      <c r="I1664">
        <v>60912</v>
      </c>
      <c r="J1664">
        <v>64800</v>
      </c>
    </row>
    <row r="1665" spans="1:10">
      <c r="A1665" s="42">
        <v>41475</v>
      </c>
      <c r="B1665" t="s">
        <v>27</v>
      </c>
      <c r="C1665" t="s">
        <v>23</v>
      </c>
      <c r="D1665" t="s">
        <v>39</v>
      </c>
      <c r="E1665" t="s">
        <v>13</v>
      </c>
      <c r="F1665">
        <v>27</v>
      </c>
      <c r="G1665">
        <v>3978</v>
      </c>
      <c r="H1665">
        <v>4230</v>
      </c>
      <c r="I1665">
        <v>11178</v>
      </c>
      <c r="J1665">
        <v>11880</v>
      </c>
    </row>
    <row r="1666" spans="1:10">
      <c r="A1666" s="42">
        <v>41476</v>
      </c>
      <c r="B1666" t="s">
        <v>10</v>
      </c>
      <c r="C1666" t="s">
        <v>11</v>
      </c>
      <c r="D1666" t="s">
        <v>35</v>
      </c>
      <c r="E1666" t="s">
        <v>13</v>
      </c>
      <c r="F1666">
        <v>27</v>
      </c>
      <c r="G1666">
        <v>3978</v>
      </c>
      <c r="H1666">
        <v>4230</v>
      </c>
      <c r="I1666">
        <v>87516</v>
      </c>
      <c r="J1666">
        <v>93330</v>
      </c>
    </row>
    <row r="1667" spans="1:10">
      <c r="A1667" s="42">
        <v>41476</v>
      </c>
      <c r="B1667" t="s">
        <v>14</v>
      </c>
      <c r="C1667" t="s">
        <v>11</v>
      </c>
      <c r="D1667" t="s">
        <v>43</v>
      </c>
      <c r="E1667" t="s">
        <v>13</v>
      </c>
      <c r="F1667">
        <v>27</v>
      </c>
      <c r="G1667">
        <v>5832</v>
      </c>
      <c r="H1667">
        <v>6210</v>
      </c>
      <c r="I1667">
        <v>57528</v>
      </c>
      <c r="J1667">
        <v>61200</v>
      </c>
    </row>
    <row r="1668" spans="1:10">
      <c r="A1668" s="42">
        <v>41476</v>
      </c>
      <c r="B1668" t="s">
        <v>10</v>
      </c>
      <c r="C1668" t="s">
        <v>11</v>
      </c>
      <c r="D1668" t="s">
        <v>41</v>
      </c>
      <c r="E1668" t="s">
        <v>13</v>
      </c>
      <c r="F1668">
        <v>27</v>
      </c>
      <c r="G1668">
        <v>2196</v>
      </c>
      <c r="H1668">
        <v>2340</v>
      </c>
      <c r="I1668">
        <v>64944</v>
      </c>
      <c r="J1668">
        <v>69300</v>
      </c>
    </row>
    <row r="1669" spans="1:10">
      <c r="A1669" s="42">
        <v>41477</v>
      </c>
      <c r="B1669" t="s">
        <v>31</v>
      </c>
      <c r="C1669" t="s">
        <v>30</v>
      </c>
      <c r="D1669" t="s">
        <v>40</v>
      </c>
      <c r="E1669" t="s">
        <v>16</v>
      </c>
      <c r="F1669">
        <v>27</v>
      </c>
      <c r="G1669">
        <v>3546</v>
      </c>
      <c r="H1669">
        <v>3780</v>
      </c>
      <c r="I1669">
        <v>15696</v>
      </c>
      <c r="J1669">
        <v>16920</v>
      </c>
    </row>
    <row r="1670" spans="1:10">
      <c r="A1670" s="42">
        <v>41477</v>
      </c>
      <c r="B1670" t="s">
        <v>10</v>
      </c>
      <c r="C1670" t="s">
        <v>11</v>
      </c>
      <c r="D1670" t="s">
        <v>36</v>
      </c>
      <c r="E1670" t="s">
        <v>13</v>
      </c>
      <c r="F1670">
        <v>12</v>
      </c>
      <c r="G1670">
        <v>3582</v>
      </c>
      <c r="H1670">
        <v>3870</v>
      </c>
      <c r="I1670">
        <v>31590</v>
      </c>
      <c r="J1670">
        <v>33750</v>
      </c>
    </row>
    <row r="1671" spans="1:10">
      <c r="A1671" s="42">
        <v>41478</v>
      </c>
      <c r="B1671" t="s">
        <v>10</v>
      </c>
      <c r="C1671" t="s">
        <v>11</v>
      </c>
      <c r="D1671" t="s">
        <v>32</v>
      </c>
      <c r="E1671" t="s">
        <v>13</v>
      </c>
      <c r="F1671">
        <v>18</v>
      </c>
      <c r="G1671">
        <v>3978</v>
      </c>
      <c r="H1671">
        <v>4230</v>
      </c>
      <c r="I1671">
        <v>49644</v>
      </c>
      <c r="J1671">
        <v>52920</v>
      </c>
    </row>
    <row r="1672" spans="1:10">
      <c r="A1672" s="42">
        <v>41478</v>
      </c>
      <c r="B1672" t="s">
        <v>29</v>
      </c>
      <c r="C1672" t="s">
        <v>30</v>
      </c>
      <c r="D1672" t="s">
        <v>40</v>
      </c>
      <c r="E1672" t="s">
        <v>16</v>
      </c>
      <c r="F1672">
        <v>8</v>
      </c>
      <c r="G1672">
        <v>3978</v>
      </c>
      <c r="H1672">
        <v>4230</v>
      </c>
      <c r="I1672">
        <v>31392</v>
      </c>
      <c r="J1672">
        <v>33840</v>
      </c>
    </row>
    <row r="1673" spans="1:10">
      <c r="A1673" s="42">
        <v>41478</v>
      </c>
      <c r="B1673" t="s">
        <v>20</v>
      </c>
      <c r="C1673" t="s">
        <v>18</v>
      </c>
      <c r="D1673" t="s">
        <v>43</v>
      </c>
      <c r="E1673" t="s">
        <v>13</v>
      </c>
      <c r="F1673">
        <v>21</v>
      </c>
      <c r="G1673">
        <v>2034</v>
      </c>
      <c r="H1673">
        <v>2160</v>
      </c>
      <c r="I1673">
        <v>37224</v>
      </c>
      <c r="J1673">
        <v>39600</v>
      </c>
    </row>
    <row r="1674" spans="1:10">
      <c r="A1674" s="42">
        <v>41478</v>
      </c>
      <c r="B1674" t="s">
        <v>14</v>
      </c>
      <c r="C1674" t="s">
        <v>11</v>
      </c>
      <c r="D1674" t="s">
        <v>12</v>
      </c>
      <c r="E1674" t="s">
        <v>13</v>
      </c>
      <c r="F1674">
        <v>25</v>
      </c>
      <c r="G1674">
        <v>3042</v>
      </c>
      <c r="H1674">
        <v>3240</v>
      </c>
      <c r="I1674">
        <v>16272</v>
      </c>
      <c r="J1674">
        <v>17280</v>
      </c>
    </row>
    <row r="1675" spans="1:10">
      <c r="A1675" s="42">
        <v>41479</v>
      </c>
      <c r="B1675" t="s">
        <v>24</v>
      </c>
      <c r="C1675" t="s">
        <v>25</v>
      </c>
      <c r="D1675" t="s">
        <v>21</v>
      </c>
      <c r="E1675" t="s">
        <v>13</v>
      </c>
      <c r="F1675">
        <v>12</v>
      </c>
      <c r="G1675">
        <v>5148</v>
      </c>
      <c r="H1675">
        <v>5490</v>
      </c>
      <c r="I1675">
        <v>32940</v>
      </c>
      <c r="J1675">
        <v>35100</v>
      </c>
    </row>
    <row r="1676" spans="1:10">
      <c r="A1676" s="42">
        <v>41479</v>
      </c>
      <c r="B1676" t="s">
        <v>29</v>
      </c>
      <c r="C1676" t="s">
        <v>30</v>
      </c>
      <c r="D1676" t="s">
        <v>37</v>
      </c>
      <c r="E1676" t="s">
        <v>13</v>
      </c>
      <c r="F1676">
        <v>9</v>
      </c>
      <c r="G1676">
        <v>2106</v>
      </c>
      <c r="H1676">
        <v>2250</v>
      </c>
      <c r="I1676">
        <v>49302</v>
      </c>
      <c r="J1676">
        <v>52470</v>
      </c>
    </row>
    <row r="1677" spans="1:10">
      <c r="A1677" s="42">
        <v>41481</v>
      </c>
      <c r="B1677" t="s">
        <v>14</v>
      </c>
      <c r="C1677" t="s">
        <v>11</v>
      </c>
      <c r="D1677" t="s">
        <v>21</v>
      </c>
      <c r="E1677" t="s">
        <v>13</v>
      </c>
      <c r="F1677">
        <v>23</v>
      </c>
      <c r="G1677">
        <v>4482</v>
      </c>
      <c r="H1677">
        <v>4770</v>
      </c>
      <c r="I1677">
        <v>30744</v>
      </c>
      <c r="J1677">
        <v>32760</v>
      </c>
    </row>
    <row r="1678" spans="1:10">
      <c r="A1678" s="42">
        <v>41481</v>
      </c>
      <c r="B1678" t="s">
        <v>24</v>
      </c>
      <c r="C1678" t="s">
        <v>25</v>
      </c>
      <c r="D1678" t="s">
        <v>39</v>
      </c>
      <c r="E1678" t="s">
        <v>13</v>
      </c>
      <c r="F1678">
        <v>23</v>
      </c>
      <c r="G1678">
        <v>3546</v>
      </c>
      <c r="H1678">
        <v>3780</v>
      </c>
      <c r="I1678">
        <v>63342</v>
      </c>
      <c r="J1678">
        <v>67320</v>
      </c>
    </row>
    <row r="1679" spans="1:10">
      <c r="A1679" s="42">
        <v>41481</v>
      </c>
      <c r="B1679" t="s">
        <v>14</v>
      </c>
      <c r="C1679" t="s">
        <v>11</v>
      </c>
      <c r="D1679" t="s">
        <v>37</v>
      </c>
      <c r="E1679" t="s">
        <v>13</v>
      </c>
      <c r="F1679">
        <v>20</v>
      </c>
      <c r="G1679">
        <v>4482</v>
      </c>
      <c r="H1679">
        <v>4770</v>
      </c>
      <c r="I1679">
        <v>26892</v>
      </c>
      <c r="J1679">
        <v>28620</v>
      </c>
    </row>
    <row r="1680" spans="1:10">
      <c r="A1680" s="42">
        <v>41481</v>
      </c>
      <c r="B1680" t="s">
        <v>10</v>
      </c>
      <c r="C1680" t="s">
        <v>11</v>
      </c>
      <c r="D1680" t="s">
        <v>15</v>
      </c>
      <c r="E1680" t="s">
        <v>16</v>
      </c>
      <c r="F1680">
        <v>25</v>
      </c>
      <c r="G1680">
        <v>4482</v>
      </c>
      <c r="H1680">
        <v>4770</v>
      </c>
      <c r="I1680">
        <v>35820</v>
      </c>
      <c r="J1680">
        <v>38700</v>
      </c>
    </row>
    <row r="1681" spans="1:10">
      <c r="A1681" s="42">
        <v>41481</v>
      </c>
      <c r="B1681" t="s">
        <v>22</v>
      </c>
      <c r="C1681" t="s">
        <v>23</v>
      </c>
      <c r="D1681" t="s">
        <v>33</v>
      </c>
      <c r="E1681" t="s">
        <v>13</v>
      </c>
      <c r="F1681">
        <v>4</v>
      </c>
      <c r="G1681">
        <v>2034</v>
      </c>
      <c r="H1681">
        <v>2160</v>
      </c>
      <c r="I1681">
        <v>79560</v>
      </c>
      <c r="J1681">
        <v>84600</v>
      </c>
    </row>
    <row r="1682" spans="1:10">
      <c r="A1682" s="42">
        <v>41481</v>
      </c>
      <c r="B1682" t="s">
        <v>24</v>
      </c>
      <c r="C1682" t="s">
        <v>25</v>
      </c>
      <c r="D1682" t="s">
        <v>12</v>
      </c>
      <c r="E1682" t="s">
        <v>13</v>
      </c>
      <c r="F1682">
        <v>24</v>
      </c>
      <c r="G1682">
        <v>3978</v>
      </c>
      <c r="H1682">
        <v>4230</v>
      </c>
      <c r="I1682">
        <v>8136</v>
      </c>
      <c r="J1682">
        <v>8640</v>
      </c>
    </row>
    <row r="1683" spans="1:10">
      <c r="A1683" s="42">
        <v>41482</v>
      </c>
      <c r="B1683" t="s">
        <v>20</v>
      </c>
      <c r="C1683" t="s">
        <v>18</v>
      </c>
      <c r="D1683" t="s">
        <v>38</v>
      </c>
      <c r="E1683" t="s">
        <v>13</v>
      </c>
      <c r="F1683">
        <v>24</v>
      </c>
      <c r="G1683">
        <v>5832</v>
      </c>
      <c r="H1683">
        <v>6210</v>
      </c>
      <c r="I1683">
        <v>31914</v>
      </c>
      <c r="J1683">
        <v>34020</v>
      </c>
    </row>
    <row r="1684" spans="1:10">
      <c r="A1684" s="42">
        <v>41482</v>
      </c>
      <c r="B1684" t="s">
        <v>17</v>
      </c>
      <c r="C1684" t="s">
        <v>18</v>
      </c>
      <c r="D1684" t="s">
        <v>28</v>
      </c>
      <c r="E1684" t="s">
        <v>13</v>
      </c>
      <c r="F1684">
        <v>16</v>
      </c>
      <c r="G1684">
        <v>3978</v>
      </c>
      <c r="H1684">
        <v>4230</v>
      </c>
      <c r="I1684">
        <v>52488</v>
      </c>
      <c r="J1684">
        <v>55890</v>
      </c>
    </row>
    <row r="1685" spans="1:10">
      <c r="A1685" s="42">
        <v>41483</v>
      </c>
      <c r="B1685" t="s">
        <v>14</v>
      </c>
      <c r="C1685" t="s">
        <v>11</v>
      </c>
      <c r="D1685" t="s">
        <v>32</v>
      </c>
      <c r="E1685" t="s">
        <v>13</v>
      </c>
      <c r="F1685">
        <v>6</v>
      </c>
      <c r="G1685">
        <v>3978</v>
      </c>
      <c r="H1685">
        <v>4230</v>
      </c>
      <c r="I1685">
        <v>60282</v>
      </c>
      <c r="J1685">
        <v>64260</v>
      </c>
    </row>
    <row r="1686" spans="1:10">
      <c r="A1686" s="42">
        <v>41483</v>
      </c>
      <c r="B1686" t="s">
        <v>20</v>
      </c>
      <c r="C1686" t="s">
        <v>18</v>
      </c>
      <c r="D1686" t="s">
        <v>21</v>
      </c>
      <c r="E1686" t="s">
        <v>13</v>
      </c>
      <c r="F1686">
        <v>4</v>
      </c>
      <c r="G1686">
        <v>5148</v>
      </c>
      <c r="H1686">
        <v>5490</v>
      </c>
      <c r="I1686">
        <v>37332</v>
      </c>
      <c r="J1686">
        <v>39780</v>
      </c>
    </row>
    <row r="1687" spans="1:10">
      <c r="A1687" s="42">
        <v>41484</v>
      </c>
      <c r="B1687" t="s">
        <v>17</v>
      </c>
      <c r="C1687" t="s">
        <v>18</v>
      </c>
      <c r="D1687" t="s">
        <v>33</v>
      </c>
      <c r="E1687" t="s">
        <v>13</v>
      </c>
      <c r="F1687">
        <v>24</v>
      </c>
      <c r="G1687">
        <v>5832</v>
      </c>
      <c r="H1687">
        <v>6210</v>
      </c>
      <c r="I1687">
        <v>87516</v>
      </c>
      <c r="J1687">
        <v>93060</v>
      </c>
    </row>
    <row r="1688" spans="1:10">
      <c r="A1688" s="42">
        <v>41484</v>
      </c>
      <c r="B1688" t="s">
        <v>17</v>
      </c>
      <c r="C1688" t="s">
        <v>18</v>
      </c>
      <c r="D1688" t="s">
        <v>12</v>
      </c>
      <c r="E1688" t="s">
        <v>13</v>
      </c>
      <c r="F1688">
        <v>21</v>
      </c>
      <c r="G1688">
        <v>2034</v>
      </c>
      <c r="H1688">
        <v>2160</v>
      </c>
      <c r="I1688">
        <v>10170</v>
      </c>
      <c r="J1688">
        <v>10800</v>
      </c>
    </row>
    <row r="1689" spans="1:10">
      <c r="A1689" s="42">
        <v>41484</v>
      </c>
      <c r="B1689" t="s">
        <v>24</v>
      </c>
      <c r="C1689" t="s">
        <v>25</v>
      </c>
      <c r="D1689" t="s">
        <v>38</v>
      </c>
      <c r="E1689" t="s">
        <v>13</v>
      </c>
      <c r="F1689">
        <v>13</v>
      </c>
      <c r="G1689">
        <v>5832</v>
      </c>
      <c r="H1689">
        <v>6210</v>
      </c>
      <c r="I1689">
        <v>85104</v>
      </c>
      <c r="J1689">
        <v>90720</v>
      </c>
    </row>
    <row r="1690" spans="1:10">
      <c r="A1690" s="42">
        <v>41485</v>
      </c>
      <c r="B1690" t="s">
        <v>29</v>
      </c>
      <c r="C1690" t="s">
        <v>30</v>
      </c>
      <c r="D1690" t="s">
        <v>38</v>
      </c>
      <c r="E1690" t="s">
        <v>13</v>
      </c>
      <c r="F1690">
        <v>2</v>
      </c>
      <c r="G1690">
        <v>3546</v>
      </c>
      <c r="H1690">
        <v>3780</v>
      </c>
      <c r="I1690">
        <v>81558</v>
      </c>
      <c r="J1690">
        <v>86940</v>
      </c>
    </row>
    <row r="1691" spans="1:10">
      <c r="A1691" s="42">
        <v>41485</v>
      </c>
      <c r="B1691" t="s">
        <v>31</v>
      </c>
      <c r="C1691" t="s">
        <v>30</v>
      </c>
      <c r="D1691" t="s">
        <v>33</v>
      </c>
      <c r="E1691" t="s">
        <v>13</v>
      </c>
      <c r="F1691">
        <v>20</v>
      </c>
      <c r="G1691">
        <v>3726</v>
      </c>
      <c r="H1691">
        <v>3960</v>
      </c>
      <c r="I1691">
        <v>63648</v>
      </c>
      <c r="J1691">
        <v>67680</v>
      </c>
    </row>
    <row r="1692" spans="1:10">
      <c r="A1692" s="42">
        <v>41486</v>
      </c>
      <c r="B1692" t="s">
        <v>20</v>
      </c>
      <c r="C1692" t="s">
        <v>18</v>
      </c>
      <c r="D1692" t="s">
        <v>19</v>
      </c>
      <c r="E1692" t="s">
        <v>13</v>
      </c>
      <c r="F1692">
        <v>21</v>
      </c>
      <c r="G1692">
        <v>3978</v>
      </c>
      <c r="H1692">
        <v>4230</v>
      </c>
      <c r="I1692">
        <v>39780</v>
      </c>
      <c r="J1692">
        <v>42300</v>
      </c>
    </row>
    <row r="1693" spans="1:10">
      <c r="A1693" s="42">
        <v>41486</v>
      </c>
      <c r="B1693" t="s">
        <v>31</v>
      </c>
      <c r="C1693" t="s">
        <v>30</v>
      </c>
      <c r="D1693" t="s">
        <v>15</v>
      </c>
      <c r="E1693" t="s">
        <v>16</v>
      </c>
      <c r="F1693">
        <v>12</v>
      </c>
      <c r="G1693">
        <v>3042</v>
      </c>
      <c r="H1693">
        <v>3240</v>
      </c>
      <c r="I1693">
        <v>50148</v>
      </c>
      <c r="J1693">
        <v>54180</v>
      </c>
    </row>
    <row r="1694" spans="1:10">
      <c r="A1694" s="42">
        <v>41486</v>
      </c>
      <c r="B1694" t="s">
        <v>14</v>
      </c>
      <c r="C1694" t="s">
        <v>11</v>
      </c>
      <c r="D1694" t="s">
        <v>28</v>
      </c>
      <c r="E1694" t="s">
        <v>13</v>
      </c>
      <c r="F1694">
        <v>23</v>
      </c>
      <c r="G1694">
        <v>3546</v>
      </c>
      <c r="H1694">
        <v>3780</v>
      </c>
      <c r="I1694">
        <v>139968</v>
      </c>
      <c r="J1694">
        <v>149040</v>
      </c>
    </row>
    <row r="1695" spans="1:10">
      <c r="A1695" s="42">
        <v>41487</v>
      </c>
      <c r="B1695" t="s">
        <v>29</v>
      </c>
      <c r="C1695" t="s">
        <v>30</v>
      </c>
      <c r="D1695" t="s">
        <v>28</v>
      </c>
      <c r="E1695" t="s">
        <v>13</v>
      </c>
      <c r="F1695">
        <v>23</v>
      </c>
      <c r="G1695">
        <v>4482</v>
      </c>
      <c r="H1695">
        <v>4770</v>
      </c>
      <c r="I1695">
        <v>23328</v>
      </c>
      <c r="J1695">
        <v>24840</v>
      </c>
    </row>
    <row r="1696" spans="1:10">
      <c r="A1696" s="42">
        <v>41487</v>
      </c>
      <c r="B1696" t="s">
        <v>22</v>
      </c>
      <c r="C1696" t="s">
        <v>23</v>
      </c>
      <c r="D1696" t="s">
        <v>12</v>
      </c>
      <c r="E1696" t="s">
        <v>13</v>
      </c>
      <c r="F1696">
        <v>24</v>
      </c>
      <c r="G1696">
        <v>3924</v>
      </c>
      <c r="H1696">
        <v>4230</v>
      </c>
      <c r="I1696">
        <v>32544</v>
      </c>
      <c r="J1696">
        <v>34560</v>
      </c>
    </row>
    <row r="1697" spans="1:10">
      <c r="A1697" s="42">
        <v>41487</v>
      </c>
      <c r="B1697" t="s">
        <v>10</v>
      </c>
      <c r="C1697" t="s">
        <v>11</v>
      </c>
      <c r="D1697" t="s">
        <v>33</v>
      </c>
      <c r="E1697" t="s">
        <v>13</v>
      </c>
      <c r="F1697">
        <v>25</v>
      </c>
      <c r="G1697">
        <v>2952</v>
      </c>
      <c r="H1697">
        <v>3150</v>
      </c>
      <c r="I1697">
        <v>63648</v>
      </c>
      <c r="J1697">
        <v>67680</v>
      </c>
    </row>
    <row r="1698" spans="1:10">
      <c r="A1698" s="42">
        <v>41487</v>
      </c>
      <c r="B1698" t="s">
        <v>24</v>
      </c>
      <c r="C1698" t="s">
        <v>25</v>
      </c>
      <c r="D1698" t="s">
        <v>21</v>
      </c>
      <c r="E1698" t="s">
        <v>13</v>
      </c>
      <c r="F1698">
        <v>17</v>
      </c>
      <c r="G1698">
        <v>3726</v>
      </c>
      <c r="H1698">
        <v>3960</v>
      </c>
      <c r="I1698">
        <v>19764</v>
      </c>
      <c r="J1698">
        <v>21060</v>
      </c>
    </row>
    <row r="1699" spans="1:10">
      <c r="A1699" s="42">
        <v>41487</v>
      </c>
      <c r="B1699" t="s">
        <v>24</v>
      </c>
      <c r="C1699" t="s">
        <v>25</v>
      </c>
      <c r="D1699" t="s">
        <v>42</v>
      </c>
      <c r="E1699" t="s">
        <v>16</v>
      </c>
      <c r="F1699">
        <v>21</v>
      </c>
      <c r="G1699">
        <v>3978</v>
      </c>
      <c r="H1699">
        <v>4230</v>
      </c>
      <c r="I1699">
        <v>60048</v>
      </c>
      <c r="J1699">
        <v>64800</v>
      </c>
    </row>
    <row r="1700" spans="1:10">
      <c r="A1700" s="42">
        <v>41488</v>
      </c>
      <c r="B1700" t="s">
        <v>10</v>
      </c>
      <c r="C1700" t="s">
        <v>11</v>
      </c>
      <c r="D1700" t="s">
        <v>41</v>
      </c>
      <c r="E1700" t="s">
        <v>13</v>
      </c>
      <c r="F1700">
        <v>9</v>
      </c>
      <c r="G1700">
        <v>3726</v>
      </c>
      <c r="H1700">
        <v>3960</v>
      </c>
      <c r="I1700">
        <v>14760</v>
      </c>
      <c r="J1700">
        <v>15750</v>
      </c>
    </row>
    <row r="1701" spans="1:10">
      <c r="A1701" s="42">
        <v>41488</v>
      </c>
      <c r="B1701" t="s">
        <v>27</v>
      </c>
      <c r="C1701" t="s">
        <v>23</v>
      </c>
      <c r="D1701" t="s">
        <v>19</v>
      </c>
      <c r="E1701" t="s">
        <v>13</v>
      </c>
      <c r="F1701">
        <v>11</v>
      </c>
      <c r="G1701">
        <v>4482</v>
      </c>
      <c r="H1701">
        <v>4770</v>
      </c>
      <c r="I1701">
        <v>95472</v>
      </c>
      <c r="J1701">
        <v>101520</v>
      </c>
    </row>
    <row r="1702" spans="1:10">
      <c r="A1702" s="42">
        <v>41489</v>
      </c>
      <c r="B1702" t="s">
        <v>10</v>
      </c>
      <c r="C1702" t="s">
        <v>11</v>
      </c>
      <c r="D1702" t="s">
        <v>42</v>
      </c>
      <c r="E1702" t="s">
        <v>16</v>
      </c>
      <c r="F1702">
        <v>4</v>
      </c>
      <c r="G1702">
        <v>3582</v>
      </c>
      <c r="H1702">
        <v>3870</v>
      </c>
      <c r="I1702">
        <v>187650</v>
      </c>
      <c r="J1702">
        <v>202500</v>
      </c>
    </row>
    <row r="1703" spans="1:10">
      <c r="A1703" s="42">
        <v>41489</v>
      </c>
      <c r="B1703" t="s">
        <v>17</v>
      </c>
      <c r="C1703" t="s">
        <v>18</v>
      </c>
      <c r="D1703" t="s">
        <v>33</v>
      </c>
      <c r="E1703" t="s">
        <v>13</v>
      </c>
      <c r="F1703">
        <v>22</v>
      </c>
      <c r="G1703">
        <v>4482</v>
      </c>
      <c r="H1703">
        <v>4770</v>
      </c>
      <c r="I1703">
        <v>55692</v>
      </c>
      <c r="J1703">
        <v>59220</v>
      </c>
    </row>
    <row r="1704" spans="1:10">
      <c r="A1704" s="42">
        <v>41489</v>
      </c>
      <c r="B1704" t="s">
        <v>24</v>
      </c>
      <c r="C1704" t="s">
        <v>25</v>
      </c>
      <c r="D1704" t="s">
        <v>26</v>
      </c>
      <c r="E1704" t="s">
        <v>13</v>
      </c>
      <c r="F1704">
        <v>15</v>
      </c>
      <c r="G1704">
        <v>3924</v>
      </c>
      <c r="H1704">
        <v>4230</v>
      </c>
      <c r="I1704">
        <v>30420</v>
      </c>
      <c r="J1704">
        <v>32400</v>
      </c>
    </row>
    <row r="1705" spans="1:10">
      <c r="A1705" s="42">
        <v>41489</v>
      </c>
      <c r="B1705" t="s">
        <v>34</v>
      </c>
      <c r="C1705" t="s">
        <v>25</v>
      </c>
      <c r="D1705" t="s">
        <v>33</v>
      </c>
      <c r="E1705" t="s">
        <v>13</v>
      </c>
      <c r="F1705">
        <v>23</v>
      </c>
      <c r="G1705">
        <v>7506</v>
      </c>
      <c r="H1705">
        <v>8100</v>
      </c>
      <c r="I1705">
        <v>15912</v>
      </c>
      <c r="J1705">
        <v>16920</v>
      </c>
    </row>
    <row r="1706" spans="1:10">
      <c r="A1706" s="42">
        <v>41489</v>
      </c>
      <c r="B1706" t="s">
        <v>22</v>
      </c>
      <c r="C1706" t="s">
        <v>23</v>
      </c>
      <c r="D1706" t="s">
        <v>21</v>
      </c>
      <c r="E1706" t="s">
        <v>13</v>
      </c>
      <c r="F1706">
        <v>9</v>
      </c>
      <c r="G1706">
        <v>3546</v>
      </c>
      <c r="H1706">
        <v>3780</v>
      </c>
      <c r="I1706">
        <v>30744</v>
      </c>
      <c r="J1706">
        <v>32760</v>
      </c>
    </row>
    <row r="1707" spans="1:10">
      <c r="A1707" s="42">
        <v>41490</v>
      </c>
      <c r="B1707" t="s">
        <v>34</v>
      </c>
      <c r="C1707" t="s">
        <v>25</v>
      </c>
      <c r="D1707" t="s">
        <v>36</v>
      </c>
      <c r="E1707" t="s">
        <v>13</v>
      </c>
      <c r="F1707">
        <v>7</v>
      </c>
      <c r="G1707">
        <v>3042</v>
      </c>
      <c r="H1707">
        <v>3240</v>
      </c>
      <c r="I1707">
        <v>14742</v>
      </c>
      <c r="J1707">
        <v>15750</v>
      </c>
    </row>
    <row r="1708" spans="1:10">
      <c r="A1708" s="42">
        <v>41490</v>
      </c>
      <c r="B1708" t="s">
        <v>10</v>
      </c>
      <c r="C1708" t="s">
        <v>11</v>
      </c>
      <c r="D1708" t="s">
        <v>37</v>
      </c>
      <c r="E1708" t="s">
        <v>13</v>
      </c>
      <c r="F1708">
        <v>25</v>
      </c>
      <c r="G1708">
        <v>3042</v>
      </c>
      <c r="H1708">
        <v>3240</v>
      </c>
      <c r="I1708">
        <v>17928</v>
      </c>
      <c r="J1708">
        <v>19080</v>
      </c>
    </row>
    <row r="1709" spans="1:10">
      <c r="A1709" s="42">
        <v>41491</v>
      </c>
      <c r="B1709" t="s">
        <v>34</v>
      </c>
      <c r="C1709" t="s">
        <v>25</v>
      </c>
      <c r="D1709" t="s">
        <v>28</v>
      </c>
      <c r="E1709" t="s">
        <v>13</v>
      </c>
      <c r="F1709">
        <v>10</v>
      </c>
      <c r="G1709">
        <v>3978</v>
      </c>
      <c r="H1709">
        <v>4230</v>
      </c>
      <c r="I1709">
        <v>75816</v>
      </c>
      <c r="J1709">
        <v>80730</v>
      </c>
    </row>
    <row r="1710" spans="1:10">
      <c r="A1710" s="42">
        <v>41491</v>
      </c>
      <c r="B1710" t="s">
        <v>29</v>
      </c>
      <c r="C1710" t="s">
        <v>30</v>
      </c>
      <c r="D1710" t="s">
        <v>15</v>
      </c>
      <c r="E1710" t="s">
        <v>16</v>
      </c>
      <c r="F1710">
        <v>8</v>
      </c>
      <c r="G1710">
        <v>5148</v>
      </c>
      <c r="H1710">
        <v>5490</v>
      </c>
      <c r="I1710">
        <v>89550</v>
      </c>
      <c r="J1710">
        <v>96750</v>
      </c>
    </row>
    <row r="1711" spans="1:10">
      <c r="A1711" s="42">
        <v>41491</v>
      </c>
      <c r="B1711" t="s">
        <v>27</v>
      </c>
      <c r="C1711" t="s">
        <v>23</v>
      </c>
      <c r="D1711" t="s">
        <v>21</v>
      </c>
      <c r="E1711" t="s">
        <v>13</v>
      </c>
      <c r="F1711">
        <v>18</v>
      </c>
      <c r="G1711">
        <v>3042</v>
      </c>
      <c r="H1711">
        <v>3240</v>
      </c>
      <c r="I1711">
        <v>15372</v>
      </c>
      <c r="J1711">
        <v>16380</v>
      </c>
    </row>
    <row r="1712" spans="1:10">
      <c r="A1712" s="42">
        <v>41491</v>
      </c>
      <c r="B1712" t="s">
        <v>29</v>
      </c>
      <c r="C1712" t="s">
        <v>30</v>
      </c>
      <c r="D1712" t="s">
        <v>33</v>
      </c>
      <c r="E1712" t="s">
        <v>13</v>
      </c>
      <c r="F1712">
        <v>8</v>
      </c>
      <c r="G1712">
        <v>5148</v>
      </c>
      <c r="H1712">
        <v>5490</v>
      </c>
      <c r="I1712">
        <v>39780</v>
      </c>
      <c r="J1712">
        <v>42300</v>
      </c>
    </row>
    <row r="1713" spans="1:10">
      <c r="A1713" s="42">
        <v>41491</v>
      </c>
      <c r="B1713" t="s">
        <v>24</v>
      </c>
      <c r="C1713" t="s">
        <v>25</v>
      </c>
      <c r="D1713" t="s">
        <v>35</v>
      </c>
      <c r="E1713" t="s">
        <v>13</v>
      </c>
      <c r="F1713">
        <v>25</v>
      </c>
      <c r="G1713">
        <v>7506</v>
      </c>
      <c r="H1713">
        <v>8100</v>
      </c>
      <c r="I1713">
        <v>102960</v>
      </c>
      <c r="J1713">
        <v>109800</v>
      </c>
    </row>
    <row r="1714" spans="1:10">
      <c r="A1714" s="42">
        <v>41491</v>
      </c>
      <c r="B1714" t="s">
        <v>24</v>
      </c>
      <c r="C1714" t="s">
        <v>25</v>
      </c>
      <c r="D1714" t="s">
        <v>15</v>
      </c>
      <c r="E1714" t="s">
        <v>16</v>
      </c>
      <c r="F1714">
        <v>7</v>
      </c>
      <c r="G1714">
        <v>3042</v>
      </c>
      <c r="H1714">
        <v>3240</v>
      </c>
      <c r="I1714">
        <v>3582</v>
      </c>
      <c r="J1714">
        <v>3870</v>
      </c>
    </row>
    <row r="1715" spans="1:10">
      <c r="A1715" s="42">
        <v>41493</v>
      </c>
      <c r="B1715" t="s">
        <v>29</v>
      </c>
      <c r="C1715" t="s">
        <v>30</v>
      </c>
      <c r="D1715" t="s">
        <v>21</v>
      </c>
      <c r="E1715" t="s">
        <v>13</v>
      </c>
      <c r="F1715">
        <v>17</v>
      </c>
      <c r="G1715">
        <v>3978</v>
      </c>
      <c r="H1715">
        <v>4230</v>
      </c>
      <c r="I1715">
        <v>24156</v>
      </c>
      <c r="J1715">
        <v>25740</v>
      </c>
    </row>
    <row r="1716" spans="1:10">
      <c r="A1716" s="42">
        <v>41493</v>
      </c>
      <c r="B1716" t="s">
        <v>34</v>
      </c>
      <c r="C1716" t="s">
        <v>25</v>
      </c>
      <c r="D1716" t="s">
        <v>39</v>
      </c>
      <c r="E1716" t="s">
        <v>13</v>
      </c>
      <c r="F1716">
        <v>3</v>
      </c>
      <c r="G1716">
        <v>2952</v>
      </c>
      <c r="H1716">
        <v>3150</v>
      </c>
      <c r="I1716">
        <v>37260</v>
      </c>
      <c r="J1716">
        <v>39600</v>
      </c>
    </row>
    <row r="1717" spans="1:10">
      <c r="A1717" s="42">
        <v>41493</v>
      </c>
      <c r="B1717" t="s">
        <v>29</v>
      </c>
      <c r="C1717" t="s">
        <v>30</v>
      </c>
      <c r="D1717" t="s">
        <v>21</v>
      </c>
      <c r="E1717" t="s">
        <v>13</v>
      </c>
      <c r="F1717">
        <v>13</v>
      </c>
      <c r="G1717">
        <v>2034</v>
      </c>
      <c r="H1717">
        <v>2160</v>
      </c>
      <c r="I1717">
        <v>41724</v>
      </c>
      <c r="J1717">
        <v>44460</v>
      </c>
    </row>
    <row r="1718" spans="1:10">
      <c r="A1718" s="42">
        <v>41495</v>
      </c>
      <c r="B1718" t="s">
        <v>22</v>
      </c>
      <c r="C1718" t="s">
        <v>23</v>
      </c>
      <c r="D1718" t="s">
        <v>33</v>
      </c>
      <c r="E1718" t="s">
        <v>13</v>
      </c>
      <c r="F1718">
        <v>17</v>
      </c>
      <c r="G1718">
        <v>3582</v>
      </c>
      <c r="H1718">
        <v>3870</v>
      </c>
      <c r="I1718">
        <v>75582</v>
      </c>
      <c r="J1718">
        <v>80370</v>
      </c>
    </row>
    <row r="1719" spans="1:10">
      <c r="A1719" s="42">
        <v>41495</v>
      </c>
      <c r="B1719" t="s">
        <v>24</v>
      </c>
      <c r="C1719" t="s">
        <v>25</v>
      </c>
      <c r="D1719" t="s">
        <v>37</v>
      </c>
      <c r="E1719" t="s">
        <v>13</v>
      </c>
      <c r="F1719">
        <v>22</v>
      </c>
      <c r="G1719">
        <v>3978</v>
      </c>
      <c r="H1719">
        <v>4230</v>
      </c>
      <c r="I1719">
        <v>76194</v>
      </c>
      <c r="J1719">
        <v>81090</v>
      </c>
    </row>
    <row r="1720" spans="1:10">
      <c r="A1720" s="42">
        <v>41495</v>
      </c>
      <c r="B1720" t="s">
        <v>14</v>
      </c>
      <c r="C1720" t="s">
        <v>11</v>
      </c>
      <c r="D1720" t="s">
        <v>39</v>
      </c>
      <c r="E1720" t="s">
        <v>13</v>
      </c>
      <c r="F1720">
        <v>23</v>
      </c>
      <c r="G1720">
        <v>2196</v>
      </c>
      <c r="H1720">
        <v>2340</v>
      </c>
      <c r="I1720">
        <v>89424</v>
      </c>
      <c r="J1720">
        <v>95040</v>
      </c>
    </row>
    <row r="1721" spans="1:10">
      <c r="A1721" s="42">
        <v>41495</v>
      </c>
      <c r="B1721" t="s">
        <v>31</v>
      </c>
      <c r="C1721" t="s">
        <v>30</v>
      </c>
      <c r="D1721" t="s">
        <v>26</v>
      </c>
      <c r="E1721" t="s">
        <v>13</v>
      </c>
      <c r="F1721">
        <v>1</v>
      </c>
      <c r="G1721">
        <v>2034</v>
      </c>
      <c r="H1721">
        <v>2160</v>
      </c>
      <c r="I1721">
        <v>57798</v>
      </c>
      <c r="J1721">
        <v>61560</v>
      </c>
    </row>
    <row r="1722" spans="1:10">
      <c r="A1722" s="42">
        <v>41496</v>
      </c>
      <c r="B1722" t="s">
        <v>34</v>
      </c>
      <c r="C1722" t="s">
        <v>25</v>
      </c>
      <c r="D1722" t="s">
        <v>33</v>
      </c>
      <c r="E1722" t="s">
        <v>13</v>
      </c>
      <c r="F1722">
        <v>25</v>
      </c>
      <c r="G1722">
        <v>5148</v>
      </c>
      <c r="H1722">
        <v>5490</v>
      </c>
      <c r="I1722">
        <v>71604</v>
      </c>
      <c r="J1722">
        <v>76140</v>
      </c>
    </row>
    <row r="1723" spans="1:10">
      <c r="A1723" s="42">
        <v>41496</v>
      </c>
      <c r="B1723" t="s">
        <v>20</v>
      </c>
      <c r="C1723" t="s">
        <v>18</v>
      </c>
      <c r="D1723" t="s">
        <v>33</v>
      </c>
      <c r="E1723" t="s">
        <v>13</v>
      </c>
      <c r="F1723">
        <v>22</v>
      </c>
      <c r="G1723">
        <v>3384</v>
      </c>
      <c r="H1723">
        <v>3600</v>
      </c>
      <c r="I1723">
        <v>27846</v>
      </c>
      <c r="J1723">
        <v>29610</v>
      </c>
    </row>
    <row r="1724" spans="1:10">
      <c r="A1724" s="42">
        <v>41496</v>
      </c>
      <c r="B1724" t="s">
        <v>24</v>
      </c>
      <c r="C1724" t="s">
        <v>25</v>
      </c>
      <c r="D1724" t="s">
        <v>36</v>
      </c>
      <c r="E1724" t="s">
        <v>13</v>
      </c>
      <c r="F1724">
        <v>2</v>
      </c>
      <c r="G1724">
        <v>3978</v>
      </c>
      <c r="H1724">
        <v>4230</v>
      </c>
      <c r="I1724">
        <v>48438</v>
      </c>
      <c r="J1724">
        <v>51750</v>
      </c>
    </row>
    <row r="1725" spans="1:10">
      <c r="A1725" s="42">
        <v>41496</v>
      </c>
      <c r="B1725" t="s">
        <v>34</v>
      </c>
      <c r="C1725" t="s">
        <v>25</v>
      </c>
      <c r="D1725" t="s">
        <v>15</v>
      </c>
      <c r="E1725" t="s">
        <v>16</v>
      </c>
      <c r="F1725">
        <v>11</v>
      </c>
      <c r="G1725">
        <v>3582</v>
      </c>
      <c r="H1725">
        <v>3870</v>
      </c>
      <c r="I1725">
        <v>75222</v>
      </c>
      <c r="J1725">
        <v>81270</v>
      </c>
    </row>
    <row r="1726" spans="1:10">
      <c r="A1726" s="42">
        <v>41497</v>
      </c>
      <c r="B1726" t="s">
        <v>29</v>
      </c>
      <c r="C1726" t="s">
        <v>30</v>
      </c>
      <c r="D1726" t="s">
        <v>37</v>
      </c>
      <c r="E1726" t="s">
        <v>13</v>
      </c>
      <c r="F1726">
        <v>11</v>
      </c>
      <c r="G1726">
        <v>3546</v>
      </c>
      <c r="H1726">
        <v>3780</v>
      </c>
      <c r="I1726">
        <v>62748</v>
      </c>
      <c r="J1726">
        <v>66780</v>
      </c>
    </row>
    <row r="1727" spans="1:10">
      <c r="A1727" s="42">
        <v>41498</v>
      </c>
      <c r="B1727" t="s">
        <v>14</v>
      </c>
      <c r="C1727" t="s">
        <v>11</v>
      </c>
      <c r="D1727" t="s">
        <v>12</v>
      </c>
      <c r="E1727" t="s">
        <v>13</v>
      </c>
      <c r="F1727">
        <v>1</v>
      </c>
      <c r="G1727">
        <v>7506</v>
      </c>
      <c r="H1727">
        <v>8100</v>
      </c>
      <c r="I1727">
        <v>28476</v>
      </c>
      <c r="J1727">
        <v>30240</v>
      </c>
    </row>
    <row r="1728" spans="1:10">
      <c r="A1728" s="42">
        <v>41498</v>
      </c>
      <c r="B1728" t="s">
        <v>20</v>
      </c>
      <c r="C1728" t="s">
        <v>18</v>
      </c>
      <c r="D1728" t="s">
        <v>41</v>
      </c>
      <c r="E1728" t="s">
        <v>13</v>
      </c>
      <c r="F1728">
        <v>14</v>
      </c>
      <c r="G1728">
        <v>3978</v>
      </c>
      <c r="H1728">
        <v>4230</v>
      </c>
      <c r="I1728">
        <v>53136</v>
      </c>
      <c r="J1728">
        <v>56700</v>
      </c>
    </row>
    <row r="1729" spans="1:10">
      <c r="A1729" s="42">
        <v>41498</v>
      </c>
      <c r="B1729" t="s">
        <v>29</v>
      </c>
      <c r="C1729" t="s">
        <v>30</v>
      </c>
      <c r="D1729" t="s">
        <v>42</v>
      </c>
      <c r="E1729" t="s">
        <v>16</v>
      </c>
      <c r="F1729">
        <v>11</v>
      </c>
      <c r="G1729">
        <v>2034</v>
      </c>
      <c r="H1729">
        <v>2160</v>
      </c>
      <c r="I1729">
        <v>30024</v>
      </c>
      <c r="J1729">
        <v>32400</v>
      </c>
    </row>
    <row r="1730" spans="1:10">
      <c r="A1730" s="42">
        <v>41499</v>
      </c>
      <c r="B1730" t="s">
        <v>29</v>
      </c>
      <c r="C1730" t="s">
        <v>30</v>
      </c>
      <c r="D1730" t="s">
        <v>35</v>
      </c>
      <c r="E1730" t="s">
        <v>13</v>
      </c>
      <c r="F1730">
        <v>8</v>
      </c>
      <c r="G1730">
        <v>2952</v>
      </c>
      <c r="H1730">
        <v>3150</v>
      </c>
      <c r="I1730">
        <v>5148</v>
      </c>
      <c r="J1730">
        <v>5490</v>
      </c>
    </row>
    <row r="1731" spans="1:10">
      <c r="A1731" s="42">
        <v>41499</v>
      </c>
      <c r="B1731" t="s">
        <v>14</v>
      </c>
      <c r="C1731" t="s">
        <v>11</v>
      </c>
      <c r="D1731" t="s">
        <v>38</v>
      </c>
      <c r="E1731" t="s">
        <v>13</v>
      </c>
      <c r="F1731">
        <v>1</v>
      </c>
      <c r="G1731">
        <v>3546</v>
      </c>
      <c r="H1731">
        <v>3780</v>
      </c>
      <c r="I1731">
        <v>46098</v>
      </c>
      <c r="J1731">
        <v>49140</v>
      </c>
    </row>
    <row r="1732" spans="1:10">
      <c r="A1732" s="42">
        <v>41499</v>
      </c>
      <c r="B1732" t="s">
        <v>24</v>
      </c>
      <c r="C1732" t="s">
        <v>25</v>
      </c>
      <c r="D1732" t="s">
        <v>26</v>
      </c>
      <c r="E1732" t="s">
        <v>13</v>
      </c>
      <c r="F1732">
        <v>24</v>
      </c>
      <c r="G1732">
        <v>3546</v>
      </c>
      <c r="H1732">
        <v>3780</v>
      </c>
      <c r="I1732">
        <v>27378</v>
      </c>
      <c r="J1732">
        <v>29160</v>
      </c>
    </row>
    <row r="1733" spans="1:10">
      <c r="A1733" s="42">
        <v>41499</v>
      </c>
      <c r="B1733" t="s">
        <v>14</v>
      </c>
      <c r="C1733" t="s">
        <v>11</v>
      </c>
      <c r="D1733" t="s">
        <v>21</v>
      </c>
      <c r="E1733" t="s">
        <v>13</v>
      </c>
      <c r="F1733">
        <v>15</v>
      </c>
      <c r="G1733">
        <v>3978</v>
      </c>
      <c r="H1733">
        <v>4230</v>
      </c>
      <c r="I1733">
        <v>46116</v>
      </c>
      <c r="J1733">
        <v>49140</v>
      </c>
    </row>
    <row r="1734" spans="1:10">
      <c r="A1734" s="42">
        <v>41500</v>
      </c>
      <c r="B1734" t="s">
        <v>22</v>
      </c>
      <c r="C1734" t="s">
        <v>23</v>
      </c>
      <c r="D1734" t="s">
        <v>39</v>
      </c>
      <c r="E1734" t="s">
        <v>13</v>
      </c>
      <c r="F1734">
        <v>20</v>
      </c>
      <c r="G1734">
        <v>3546</v>
      </c>
      <c r="H1734">
        <v>3780</v>
      </c>
      <c r="I1734">
        <v>26082</v>
      </c>
      <c r="J1734">
        <v>27720</v>
      </c>
    </row>
    <row r="1735" spans="1:10">
      <c r="A1735" s="42">
        <v>41500</v>
      </c>
      <c r="B1735" t="s">
        <v>27</v>
      </c>
      <c r="C1735" t="s">
        <v>23</v>
      </c>
      <c r="D1735" t="s">
        <v>21</v>
      </c>
      <c r="E1735" t="s">
        <v>13</v>
      </c>
      <c r="F1735">
        <v>1</v>
      </c>
      <c r="G1735">
        <v>5148</v>
      </c>
      <c r="H1735">
        <v>5490</v>
      </c>
      <c r="I1735">
        <v>24156</v>
      </c>
      <c r="J1735">
        <v>25740</v>
      </c>
    </row>
    <row r="1736" spans="1:10">
      <c r="A1736" s="42">
        <v>41500</v>
      </c>
      <c r="B1736" t="s">
        <v>14</v>
      </c>
      <c r="C1736" t="s">
        <v>11</v>
      </c>
      <c r="D1736" t="s">
        <v>19</v>
      </c>
      <c r="E1736" t="s">
        <v>13</v>
      </c>
      <c r="F1736">
        <v>5</v>
      </c>
      <c r="G1736">
        <v>2196</v>
      </c>
      <c r="H1736">
        <v>2340</v>
      </c>
      <c r="I1736">
        <v>75582</v>
      </c>
      <c r="J1736">
        <v>80370</v>
      </c>
    </row>
    <row r="1737" spans="1:10">
      <c r="A1737" s="42">
        <v>41500</v>
      </c>
      <c r="B1737" t="s">
        <v>10</v>
      </c>
      <c r="C1737" t="s">
        <v>11</v>
      </c>
      <c r="D1737" t="s">
        <v>26</v>
      </c>
      <c r="E1737" t="s">
        <v>13</v>
      </c>
      <c r="F1737">
        <v>2</v>
      </c>
      <c r="G1737">
        <v>3924</v>
      </c>
      <c r="H1737">
        <v>4230</v>
      </c>
      <c r="I1737">
        <v>63882</v>
      </c>
      <c r="J1737">
        <v>68040</v>
      </c>
    </row>
    <row r="1738" spans="1:10">
      <c r="A1738" s="42">
        <v>41501</v>
      </c>
      <c r="B1738" t="s">
        <v>34</v>
      </c>
      <c r="C1738" t="s">
        <v>25</v>
      </c>
      <c r="D1738" t="s">
        <v>26</v>
      </c>
      <c r="E1738" t="s">
        <v>13</v>
      </c>
      <c r="F1738">
        <v>15</v>
      </c>
      <c r="G1738">
        <v>3978</v>
      </c>
      <c r="H1738">
        <v>4230</v>
      </c>
      <c r="I1738">
        <v>3042</v>
      </c>
      <c r="J1738">
        <v>3240</v>
      </c>
    </row>
    <row r="1739" spans="1:10">
      <c r="A1739" s="42">
        <v>41501</v>
      </c>
      <c r="B1739" t="s">
        <v>14</v>
      </c>
      <c r="C1739" t="s">
        <v>11</v>
      </c>
      <c r="D1739" t="s">
        <v>28</v>
      </c>
      <c r="E1739" t="s">
        <v>13</v>
      </c>
      <c r="F1739">
        <v>24</v>
      </c>
      <c r="G1739">
        <v>2106</v>
      </c>
      <c r="H1739">
        <v>2250</v>
      </c>
      <c r="I1739">
        <v>69984</v>
      </c>
      <c r="J1739">
        <v>74520</v>
      </c>
    </row>
    <row r="1740" spans="1:10">
      <c r="A1740" s="42">
        <v>41501</v>
      </c>
      <c r="B1740" t="s">
        <v>27</v>
      </c>
      <c r="C1740" t="s">
        <v>23</v>
      </c>
      <c r="D1740" t="s">
        <v>26</v>
      </c>
      <c r="E1740" t="s">
        <v>13</v>
      </c>
      <c r="F1740">
        <v>23</v>
      </c>
      <c r="G1740">
        <v>5148</v>
      </c>
      <c r="H1740">
        <v>5490</v>
      </c>
      <c r="I1740">
        <v>18252</v>
      </c>
      <c r="J1740">
        <v>19440</v>
      </c>
    </row>
    <row r="1741" spans="1:10">
      <c r="A1741" s="42">
        <v>41501</v>
      </c>
      <c r="B1741" t="s">
        <v>31</v>
      </c>
      <c r="C1741" t="s">
        <v>30</v>
      </c>
      <c r="D1741" t="s">
        <v>19</v>
      </c>
      <c r="E1741" t="s">
        <v>13</v>
      </c>
      <c r="F1741">
        <v>20</v>
      </c>
      <c r="G1741">
        <v>3546</v>
      </c>
      <c r="H1741">
        <v>3780</v>
      </c>
      <c r="I1741">
        <v>19890</v>
      </c>
      <c r="J1741">
        <v>21150</v>
      </c>
    </row>
    <row r="1742" spans="1:10">
      <c r="A1742" s="42">
        <v>41502</v>
      </c>
      <c r="B1742" t="s">
        <v>27</v>
      </c>
      <c r="C1742" t="s">
        <v>23</v>
      </c>
      <c r="D1742" t="s">
        <v>19</v>
      </c>
      <c r="E1742" t="s">
        <v>13</v>
      </c>
      <c r="F1742">
        <v>23</v>
      </c>
      <c r="G1742">
        <v>3546</v>
      </c>
      <c r="H1742">
        <v>3780</v>
      </c>
      <c r="I1742">
        <v>71604</v>
      </c>
      <c r="J1742">
        <v>76140</v>
      </c>
    </row>
    <row r="1743" spans="1:10">
      <c r="A1743" s="42">
        <v>41502</v>
      </c>
      <c r="B1743" t="s">
        <v>24</v>
      </c>
      <c r="C1743" t="s">
        <v>25</v>
      </c>
      <c r="D1743" t="s">
        <v>39</v>
      </c>
      <c r="E1743" t="s">
        <v>13</v>
      </c>
      <c r="F1743">
        <v>22</v>
      </c>
      <c r="G1743">
        <v>5148</v>
      </c>
      <c r="H1743">
        <v>5490</v>
      </c>
      <c r="I1743">
        <v>67068</v>
      </c>
      <c r="J1743">
        <v>71280</v>
      </c>
    </row>
    <row r="1744" spans="1:10">
      <c r="A1744" s="42">
        <v>41502</v>
      </c>
      <c r="B1744" t="s">
        <v>29</v>
      </c>
      <c r="C1744" t="s">
        <v>30</v>
      </c>
      <c r="D1744" t="s">
        <v>28</v>
      </c>
      <c r="E1744" t="s">
        <v>13</v>
      </c>
      <c r="F1744">
        <v>10</v>
      </c>
      <c r="G1744">
        <v>3384</v>
      </c>
      <c r="H1744">
        <v>3600</v>
      </c>
      <c r="I1744">
        <v>64152</v>
      </c>
      <c r="J1744">
        <v>68310</v>
      </c>
    </row>
    <row r="1745" spans="1:10">
      <c r="A1745" s="42">
        <v>41503</v>
      </c>
      <c r="B1745" t="s">
        <v>31</v>
      </c>
      <c r="C1745" t="s">
        <v>30</v>
      </c>
      <c r="D1745" t="s">
        <v>15</v>
      </c>
      <c r="E1745" t="s">
        <v>16</v>
      </c>
      <c r="F1745">
        <v>5</v>
      </c>
      <c r="G1745">
        <v>3042</v>
      </c>
      <c r="H1745">
        <v>3240</v>
      </c>
      <c r="I1745">
        <v>10746</v>
      </c>
      <c r="J1745">
        <v>11610</v>
      </c>
    </row>
    <row r="1746" spans="1:10">
      <c r="A1746" s="42">
        <v>41503</v>
      </c>
      <c r="B1746" t="s">
        <v>27</v>
      </c>
      <c r="C1746" t="s">
        <v>23</v>
      </c>
      <c r="D1746" t="s">
        <v>40</v>
      </c>
      <c r="E1746" t="s">
        <v>16</v>
      </c>
      <c r="F1746">
        <v>12</v>
      </c>
      <c r="G1746">
        <v>3978</v>
      </c>
      <c r="H1746">
        <v>4230</v>
      </c>
      <c r="I1746">
        <v>47088</v>
      </c>
      <c r="J1746">
        <v>50760</v>
      </c>
    </row>
    <row r="1747" spans="1:10">
      <c r="A1747" s="42">
        <v>41503</v>
      </c>
      <c r="B1747" t="s">
        <v>14</v>
      </c>
      <c r="C1747" t="s">
        <v>11</v>
      </c>
      <c r="D1747" t="s">
        <v>35</v>
      </c>
      <c r="E1747" t="s">
        <v>13</v>
      </c>
      <c r="F1747">
        <v>19</v>
      </c>
      <c r="G1747">
        <v>3978</v>
      </c>
      <c r="H1747">
        <v>4230</v>
      </c>
      <c r="I1747">
        <v>66924</v>
      </c>
      <c r="J1747">
        <v>71370</v>
      </c>
    </row>
    <row r="1748" spans="1:10">
      <c r="A1748" s="42">
        <v>41503</v>
      </c>
      <c r="B1748" t="s">
        <v>10</v>
      </c>
      <c r="C1748" t="s">
        <v>11</v>
      </c>
      <c r="D1748" t="s">
        <v>39</v>
      </c>
      <c r="E1748" t="s">
        <v>13</v>
      </c>
      <c r="F1748">
        <v>18</v>
      </c>
      <c r="G1748">
        <v>3924</v>
      </c>
      <c r="H1748">
        <v>4230</v>
      </c>
      <c r="I1748">
        <v>67068</v>
      </c>
      <c r="J1748">
        <v>71280</v>
      </c>
    </row>
    <row r="1749" spans="1:10">
      <c r="A1749" s="42">
        <v>41504</v>
      </c>
      <c r="B1749" t="s">
        <v>27</v>
      </c>
      <c r="C1749" t="s">
        <v>23</v>
      </c>
      <c r="D1749" t="s">
        <v>37</v>
      </c>
      <c r="E1749" t="s">
        <v>13</v>
      </c>
      <c r="F1749">
        <v>1</v>
      </c>
      <c r="G1749">
        <v>2952</v>
      </c>
      <c r="H1749">
        <v>3150</v>
      </c>
      <c r="I1749">
        <v>94122</v>
      </c>
      <c r="J1749">
        <v>100170</v>
      </c>
    </row>
    <row r="1750" spans="1:10">
      <c r="A1750" s="42">
        <v>41505</v>
      </c>
      <c r="B1750" t="s">
        <v>10</v>
      </c>
      <c r="C1750" t="s">
        <v>11</v>
      </c>
      <c r="D1750" t="s">
        <v>43</v>
      </c>
      <c r="E1750" t="s">
        <v>13</v>
      </c>
      <c r="F1750">
        <v>15</v>
      </c>
      <c r="G1750">
        <v>3042</v>
      </c>
      <c r="H1750">
        <v>3240</v>
      </c>
      <c r="I1750">
        <v>33840</v>
      </c>
      <c r="J1750">
        <v>36000</v>
      </c>
    </row>
    <row r="1751" spans="1:10">
      <c r="A1751" s="42">
        <v>41506</v>
      </c>
      <c r="B1751" t="s">
        <v>22</v>
      </c>
      <c r="C1751" t="s">
        <v>23</v>
      </c>
      <c r="D1751" t="s">
        <v>19</v>
      </c>
      <c r="E1751" t="s">
        <v>13</v>
      </c>
      <c r="F1751">
        <v>4</v>
      </c>
      <c r="G1751">
        <v>3978</v>
      </c>
      <c r="H1751">
        <v>4230</v>
      </c>
      <c r="I1751">
        <v>71604</v>
      </c>
      <c r="J1751">
        <v>76140</v>
      </c>
    </row>
    <row r="1752" spans="1:10">
      <c r="A1752" s="42">
        <v>41506</v>
      </c>
      <c r="B1752" t="s">
        <v>22</v>
      </c>
      <c r="C1752" t="s">
        <v>23</v>
      </c>
      <c r="D1752" t="s">
        <v>19</v>
      </c>
      <c r="E1752" t="s">
        <v>13</v>
      </c>
      <c r="F1752">
        <v>16</v>
      </c>
      <c r="G1752">
        <v>2106</v>
      </c>
      <c r="H1752">
        <v>2250</v>
      </c>
      <c r="I1752">
        <v>23868</v>
      </c>
      <c r="J1752">
        <v>25380</v>
      </c>
    </row>
    <row r="1753" spans="1:10">
      <c r="A1753" s="42">
        <v>41506</v>
      </c>
      <c r="B1753" t="s">
        <v>10</v>
      </c>
      <c r="C1753" t="s">
        <v>11</v>
      </c>
      <c r="D1753" t="s">
        <v>33</v>
      </c>
      <c r="E1753" t="s">
        <v>13</v>
      </c>
      <c r="F1753">
        <v>10</v>
      </c>
      <c r="G1753">
        <v>2034</v>
      </c>
      <c r="H1753">
        <v>2160</v>
      </c>
      <c r="I1753">
        <v>51714</v>
      </c>
      <c r="J1753">
        <v>54990</v>
      </c>
    </row>
    <row r="1754" spans="1:10">
      <c r="A1754" s="42">
        <v>41506</v>
      </c>
      <c r="B1754" t="s">
        <v>22</v>
      </c>
      <c r="C1754" t="s">
        <v>23</v>
      </c>
      <c r="D1754" t="s">
        <v>32</v>
      </c>
      <c r="E1754" t="s">
        <v>13</v>
      </c>
      <c r="F1754">
        <v>21</v>
      </c>
      <c r="G1754">
        <v>4482</v>
      </c>
      <c r="H1754">
        <v>4770</v>
      </c>
      <c r="I1754">
        <v>67374</v>
      </c>
      <c r="J1754">
        <v>71820</v>
      </c>
    </row>
    <row r="1755" spans="1:10">
      <c r="A1755" s="42">
        <v>41507</v>
      </c>
      <c r="B1755" t="s">
        <v>22</v>
      </c>
      <c r="C1755" t="s">
        <v>23</v>
      </c>
      <c r="D1755" t="s">
        <v>43</v>
      </c>
      <c r="E1755" t="s">
        <v>13</v>
      </c>
      <c r="F1755">
        <v>7</v>
      </c>
      <c r="G1755">
        <v>3726</v>
      </c>
      <c r="H1755">
        <v>3960</v>
      </c>
      <c r="I1755">
        <v>23688</v>
      </c>
      <c r="J1755">
        <v>25200</v>
      </c>
    </row>
    <row r="1756" spans="1:10">
      <c r="A1756" s="42">
        <v>41507</v>
      </c>
      <c r="B1756" t="s">
        <v>34</v>
      </c>
      <c r="C1756" t="s">
        <v>25</v>
      </c>
      <c r="D1756" t="s">
        <v>21</v>
      </c>
      <c r="E1756" t="s">
        <v>13</v>
      </c>
      <c r="F1756">
        <v>22</v>
      </c>
      <c r="G1756">
        <v>2952</v>
      </c>
      <c r="H1756">
        <v>3150</v>
      </c>
      <c r="I1756">
        <v>43920</v>
      </c>
      <c r="J1756">
        <v>46800</v>
      </c>
    </row>
    <row r="1757" spans="1:10">
      <c r="A1757" s="42">
        <v>41507</v>
      </c>
      <c r="B1757" t="s">
        <v>10</v>
      </c>
      <c r="C1757" t="s">
        <v>11</v>
      </c>
      <c r="D1757" t="s">
        <v>12</v>
      </c>
      <c r="E1757" t="s">
        <v>13</v>
      </c>
      <c r="F1757">
        <v>15</v>
      </c>
      <c r="G1757">
        <v>3384</v>
      </c>
      <c r="H1757">
        <v>3600</v>
      </c>
      <c r="I1757">
        <v>38646</v>
      </c>
      <c r="J1757">
        <v>41040</v>
      </c>
    </row>
    <row r="1758" spans="1:10">
      <c r="A1758" s="42">
        <v>41507</v>
      </c>
      <c r="B1758" t="s">
        <v>20</v>
      </c>
      <c r="C1758" t="s">
        <v>18</v>
      </c>
      <c r="D1758" t="s">
        <v>21</v>
      </c>
      <c r="E1758" t="s">
        <v>13</v>
      </c>
      <c r="F1758">
        <v>7</v>
      </c>
      <c r="G1758">
        <v>3546</v>
      </c>
      <c r="H1758">
        <v>3780</v>
      </c>
      <c r="I1758">
        <v>13176</v>
      </c>
      <c r="J1758">
        <v>14040</v>
      </c>
    </row>
    <row r="1759" spans="1:10">
      <c r="A1759" s="42">
        <v>41507</v>
      </c>
      <c r="B1759" t="s">
        <v>27</v>
      </c>
      <c r="C1759" t="s">
        <v>23</v>
      </c>
      <c r="D1759" t="s">
        <v>33</v>
      </c>
      <c r="E1759" t="s">
        <v>13</v>
      </c>
      <c r="F1759">
        <v>17</v>
      </c>
      <c r="G1759">
        <v>5148</v>
      </c>
      <c r="H1759">
        <v>5490</v>
      </c>
      <c r="I1759">
        <v>35802</v>
      </c>
      <c r="J1759">
        <v>38070</v>
      </c>
    </row>
    <row r="1760" spans="1:10">
      <c r="A1760" s="42">
        <v>41507</v>
      </c>
      <c r="B1760" t="s">
        <v>20</v>
      </c>
      <c r="C1760" t="s">
        <v>18</v>
      </c>
      <c r="D1760" t="s">
        <v>12</v>
      </c>
      <c r="E1760" t="s">
        <v>13</v>
      </c>
      <c r="F1760">
        <v>20</v>
      </c>
      <c r="G1760">
        <v>2034</v>
      </c>
      <c r="H1760">
        <v>2160</v>
      </c>
      <c r="I1760">
        <v>38646</v>
      </c>
      <c r="J1760">
        <v>41040</v>
      </c>
    </row>
    <row r="1761" spans="1:10">
      <c r="A1761" s="42">
        <v>41508</v>
      </c>
      <c r="B1761" t="s">
        <v>20</v>
      </c>
      <c r="C1761" t="s">
        <v>18</v>
      </c>
      <c r="D1761" t="s">
        <v>40</v>
      </c>
      <c r="E1761" t="s">
        <v>16</v>
      </c>
      <c r="F1761">
        <v>5</v>
      </c>
      <c r="G1761">
        <v>2196</v>
      </c>
      <c r="H1761">
        <v>2340</v>
      </c>
      <c r="I1761">
        <v>3924</v>
      </c>
      <c r="J1761">
        <v>4230</v>
      </c>
    </row>
    <row r="1762" spans="1:10">
      <c r="A1762" s="42">
        <v>41508</v>
      </c>
      <c r="B1762" t="s">
        <v>10</v>
      </c>
      <c r="C1762" t="s">
        <v>11</v>
      </c>
      <c r="D1762" t="s">
        <v>37</v>
      </c>
      <c r="E1762" t="s">
        <v>13</v>
      </c>
      <c r="F1762">
        <v>14</v>
      </c>
      <c r="G1762">
        <v>3546</v>
      </c>
      <c r="H1762">
        <v>3780</v>
      </c>
      <c r="I1762">
        <v>67230</v>
      </c>
      <c r="J1762">
        <v>71550</v>
      </c>
    </row>
    <row r="1763" spans="1:10">
      <c r="A1763" s="42">
        <v>41508</v>
      </c>
      <c r="B1763" t="s">
        <v>29</v>
      </c>
      <c r="C1763" t="s">
        <v>30</v>
      </c>
      <c r="D1763" t="s">
        <v>33</v>
      </c>
      <c r="E1763" t="s">
        <v>13</v>
      </c>
      <c r="F1763">
        <v>6</v>
      </c>
      <c r="G1763">
        <v>3546</v>
      </c>
      <c r="H1763">
        <v>3780</v>
      </c>
      <c r="I1763">
        <v>35802</v>
      </c>
      <c r="J1763">
        <v>38070</v>
      </c>
    </row>
    <row r="1764" spans="1:10">
      <c r="A1764" s="42">
        <v>41508</v>
      </c>
      <c r="B1764" t="s">
        <v>17</v>
      </c>
      <c r="C1764" t="s">
        <v>18</v>
      </c>
      <c r="D1764" t="s">
        <v>39</v>
      </c>
      <c r="E1764" t="s">
        <v>13</v>
      </c>
      <c r="F1764">
        <v>22</v>
      </c>
      <c r="G1764">
        <v>7506</v>
      </c>
      <c r="H1764">
        <v>8100</v>
      </c>
      <c r="I1764">
        <v>85698</v>
      </c>
      <c r="J1764">
        <v>91080</v>
      </c>
    </row>
    <row r="1765" spans="1:10">
      <c r="A1765" s="42">
        <v>41508</v>
      </c>
      <c r="B1765" t="s">
        <v>20</v>
      </c>
      <c r="C1765" t="s">
        <v>18</v>
      </c>
      <c r="D1765" t="s">
        <v>28</v>
      </c>
      <c r="E1765" t="s">
        <v>13</v>
      </c>
      <c r="F1765">
        <v>6</v>
      </c>
      <c r="G1765">
        <v>3924</v>
      </c>
      <c r="H1765">
        <v>4230</v>
      </c>
      <c r="I1765">
        <v>29160</v>
      </c>
      <c r="J1765">
        <v>31050</v>
      </c>
    </row>
    <row r="1766" spans="1:10">
      <c r="A1766" s="42">
        <v>41509</v>
      </c>
      <c r="B1766" t="s">
        <v>22</v>
      </c>
      <c r="C1766" t="s">
        <v>23</v>
      </c>
      <c r="D1766" t="s">
        <v>12</v>
      </c>
      <c r="E1766" t="s">
        <v>13</v>
      </c>
      <c r="F1766">
        <v>6</v>
      </c>
      <c r="G1766">
        <v>4482</v>
      </c>
      <c r="H1766">
        <v>4770</v>
      </c>
      <c r="I1766">
        <v>48816</v>
      </c>
      <c r="J1766">
        <v>51840</v>
      </c>
    </row>
    <row r="1767" spans="1:10">
      <c r="A1767" s="42">
        <v>41509</v>
      </c>
      <c r="B1767" t="s">
        <v>14</v>
      </c>
      <c r="C1767" t="s">
        <v>11</v>
      </c>
      <c r="D1767" t="s">
        <v>26</v>
      </c>
      <c r="E1767" t="s">
        <v>13</v>
      </c>
      <c r="F1767">
        <v>2</v>
      </c>
      <c r="G1767">
        <v>3546</v>
      </c>
      <c r="H1767">
        <v>3780</v>
      </c>
      <c r="I1767">
        <v>76050</v>
      </c>
      <c r="J1767">
        <v>81000</v>
      </c>
    </row>
    <row r="1768" spans="1:10">
      <c r="A1768" s="42">
        <v>41510</v>
      </c>
      <c r="B1768" t="s">
        <v>29</v>
      </c>
      <c r="C1768" t="s">
        <v>30</v>
      </c>
      <c r="D1768" t="s">
        <v>42</v>
      </c>
      <c r="E1768" t="s">
        <v>16</v>
      </c>
      <c r="F1768">
        <v>24</v>
      </c>
      <c r="G1768">
        <v>3726</v>
      </c>
      <c r="H1768">
        <v>3960</v>
      </c>
      <c r="I1768">
        <v>105084</v>
      </c>
      <c r="J1768">
        <v>113400</v>
      </c>
    </row>
    <row r="1769" spans="1:10">
      <c r="A1769" s="42">
        <v>41510</v>
      </c>
      <c r="B1769" t="s">
        <v>29</v>
      </c>
      <c r="C1769" t="s">
        <v>30</v>
      </c>
      <c r="D1769" t="s">
        <v>36</v>
      </c>
      <c r="E1769" t="s">
        <v>13</v>
      </c>
      <c r="F1769">
        <v>11</v>
      </c>
      <c r="G1769">
        <v>2106</v>
      </c>
      <c r="H1769">
        <v>2250</v>
      </c>
      <c r="I1769">
        <v>48438</v>
      </c>
      <c r="J1769">
        <v>51750</v>
      </c>
    </row>
    <row r="1770" spans="1:10">
      <c r="A1770" s="42">
        <v>41510</v>
      </c>
      <c r="B1770" t="s">
        <v>24</v>
      </c>
      <c r="C1770" t="s">
        <v>25</v>
      </c>
      <c r="D1770" t="s">
        <v>28</v>
      </c>
      <c r="E1770" t="s">
        <v>13</v>
      </c>
      <c r="F1770">
        <v>10</v>
      </c>
      <c r="G1770">
        <v>3546</v>
      </c>
      <c r="H1770">
        <v>3780</v>
      </c>
      <c r="I1770">
        <v>52488</v>
      </c>
      <c r="J1770">
        <v>55890</v>
      </c>
    </row>
    <row r="1771" spans="1:10">
      <c r="A1771" s="42">
        <v>41511</v>
      </c>
      <c r="B1771" t="s">
        <v>34</v>
      </c>
      <c r="C1771" t="s">
        <v>25</v>
      </c>
      <c r="D1771" t="s">
        <v>41</v>
      </c>
      <c r="E1771" t="s">
        <v>13</v>
      </c>
      <c r="F1771">
        <v>7</v>
      </c>
      <c r="G1771">
        <v>3384</v>
      </c>
      <c r="H1771">
        <v>3600</v>
      </c>
      <c r="I1771">
        <v>26568</v>
      </c>
      <c r="J1771">
        <v>28350</v>
      </c>
    </row>
    <row r="1772" spans="1:10">
      <c r="A1772" s="42">
        <v>41511</v>
      </c>
      <c r="B1772" t="s">
        <v>20</v>
      </c>
      <c r="C1772" t="s">
        <v>18</v>
      </c>
      <c r="D1772" t="s">
        <v>33</v>
      </c>
      <c r="E1772" t="s">
        <v>13</v>
      </c>
      <c r="F1772">
        <v>22</v>
      </c>
      <c r="G1772">
        <v>2106</v>
      </c>
      <c r="H1772">
        <v>2250</v>
      </c>
      <c r="I1772">
        <v>67626</v>
      </c>
      <c r="J1772">
        <v>71910</v>
      </c>
    </row>
    <row r="1773" spans="1:10">
      <c r="A1773" s="42">
        <v>41512</v>
      </c>
      <c r="B1773" t="s">
        <v>31</v>
      </c>
      <c r="C1773" t="s">
        <v>30</v>
      </c>
      <c r="D1773" t="s">
        <v>12</v>
      </c>
      <c r="E1773" t="s">
        <v>13</v>
      </c>
      <c r="F1773">
        <v>7</v>
      </c>
      <c r="G1773">
        <v>3924</v>
      </c>
      <c r="H1773">
        <v>4230</v>
      </c>
      <c r="I1773">
        <v>18306</v>
      </c>
      <c r="J1773">
        <v>19440</v>
      </c>
    </row>
    <row r="1774" spans="1:10">
      <c r="A1774" s="42">
        <v>41512</v>
      </c>
      <c r="B1774" t="s">
        <v>31</v>
      </c>
      <c r="C1774" t="s">
        <v>30</v>
      </c>
      <c r="D1774" t="s">
        <v>26</v>
      </c>
      <c r="E1774" t="s">
        <v>13</v>
      </c>
      <c r="F1774">
        <v>18</v>
      </c>
      <c r="G1774">
        <v>3582</v>
      </c>
      <c r="H1774">
        <v>3870</v>
      </c>
      <c r="I1774">
        <v>73008</v>
      </c>
      <c r="J1774">
        <v>77760</v>
      </c>
    </row>
    <row r="1775" spans="1:10">
      <c r="A1775" s="42">
        <v>41512</v>
      </c>
      <c r="B1775" t="s">
        <v>22</v>
      </c>
      <c r="C1775" t="s">
        <v>23</v>
      </c>
      <c r="D1775" t="s">
        <v>32</v>
      </c>
      <c r="E1775" t="s">
        <v>13</v>
      </c>
      <c r="F1775">
        <v>12</v>
      </c>
      <c r="G1775">
        <v>3582</v>
      </c>
      <c r="H1775">
        <v>3870</v>
      </c>
      <c r="I1775">
        <v>67374</v>
      </c>
      <c r="J1775">
        <v>71820</v>
      </c>
    </row>
    <row r="1776" spans="1:10">
      <c r="A1776" s="42">
        <v>41513</v>
      </c>
      <c r="B1776" t="s">
        <v>24</v>
      </c>
      <c r="C1776" t="s">
        <v>25</v>
      </c>
      <c r="D1776" t="s">
        <v>37</v>
      </c>
      <c r="E1776" t="s">
        <v>13</v>
      </c>
      <c r="F1776">
        <v>19</v>
      </c>
      <c r="G1776">
        <v>3726</v>
      </c>
      <c r="H1776">
        <v>3960</v>
      </c>
      <c r="I1776">
        <v>40338</v>
      </c>
      <c r="J1776">
        <v>42930</v>
      </c>
    </row>
    <row r="1777" spans="1:10">
      <c r="A1777" s="42">
        <v>41514</v>
      </c>
      <c r="B1777" t="s">
        <v>31</v>
      </c>
      <c r="C1777" t="s">
        <v>30</v>
      </c>
      <c r="D1777" t="s">
        <v>21</v>
      </c>
      <c r="E1777" t="s">
        <v>13</v>
      </c>
      <c r="F1777">
        <v>23</v>
      </c>
      <c r="G1777">
        <v>3582</v>
      </c>
      <c r="H1777">
        <v>3870</v>
      </c>
      <c r="I1777">
        <v>21960</v>
      </c>
      <c r="J1777">
        <v>23400</v>
      </c>
    </row>
    <row r="1778" spans="1:10">
      <c r="A1778" s="42">
        <v>41514</v>
      </c>
      <c r="B1778" t="s">
        <v>27</v>
      </c>
      <c r="C1778" t="s">
        <v>23</v>
      </c>
      <c r="D1778" t="s">
        <v>19</v>
      </c>
      <c r="E1778" t="s">
        <v>13</v>
      </c>
      <c r="F1778">
        <v>3</v>
      </c>
      <c r="G1778">
        <v>2952</v>
      </c>
      <c r="H1778">
        <v>3150</v>
      </c>
      <c r="I1778">
        <v>35802</v>
      </c>
      <c r="J1778">
        <v>38070</v>
      </c>
    </row>
    <row r="1779" spans="1:10">
      <c r="A1779" s="42">
        <v>41514</v>
      </c>
      <c r="B1779" t="s">
        <v>29</v>
      </c>
      <c r="C1779" t="s">
        <v>30</v>
      </c>
      <c r="D1779" t="s">
        <v>32</v>
      </c>
      <c r="E1779" t="s">
        <v>13</v>
      </c>
      <c r="F1779">
        <v>24</v>
      </c>
      <c r="G1779">
        <v>3978</v>
      </c>
      <c r="H1779">
        <v>4230</v>
      </c>
      <c r="I1779">
        <v>24822</v>
      </c>
      <c r="J1779">
        <v>26460</v>
      </c>
    </row>
    <row r="1780" spans="1:10">
      <c r="A1780" s="42">
        <v>41515</v>
      </c>
      <c r="B1780" t="s">
        <v>24</v>
      </c>
      <c r="C1780" t="s">
        <v>25</v>
      </c>
      <c r="D1780" t="s">
        <v>33</v>
      </c>
      <c r="E1780" t="s">
        <v>13</v>
      </c>
      <c r="F1780">
        <v>25</v>
      </c>
      <c r="G1780">
        <v>2034</v>
      </c>
      <c r="H1780">
        <v>2160</v>
      </c>
      <c r="I1780">
        <v>27846</v>
      </c>
      <c r="J1780">
        <v>29610</v>
      </c>
    </row>
    <row r="1781" spans="1:10">
      <c r="A1781" s="42">
        <v>41515</v>
      </c>
      <c r="B1781" t="s">
        <v>24</v>
      </c>
      <c r="C1781" t="s">
        <v>25</v>
      </c>
      <c r="D1781" t="s">
        <v>40</v>
      </c>
      <c r="E1781" t="s">
        <v>16</v>
      </c>
      <c r="F1781">
        <v>5</v>
      </c>
      <c r="G1781">
        <v>3924</v>
      </c>
      <c r="H1781">
        <v>4230</v>
      </c>
      <c r="I1781">
        <v>23544</v>
      </c>
      <c r="J1781">
        <v>25380</v>
      </c>
    </row>
    <row r="1782" spans="1:10">
      <c r="A1782" s="42">
        <v>41515</v>
      </c>
      <c r="B1782" t="s">
        <v>22</v>
      </c>
      <c r="C1782" t="s">
        <v>23</v>
      </c>
      <c r="D1782" t="s">
        <v>40</v>
      </c>
      <c r="E1782" t="s">
        <v>16</v>
      </c>
      <c r="F1782">
        <v>2</v>
      </c>
      <c r="G1782">
        <v>5832</v>
      </c>
      <c r="H1782">
        <v>6210</v>
      </c>
      <c r="I1782">
        <v>3924</v>
      </c>
      <c r="J1782">
        <v>4230</v>
      </c>
    </row>
    <row r="1783" spans="1:10">
      <c r="A1783" s="42">
        <v>41516</v>
      </c>
      <c r="B1783" t="s">
        <v>14</v>
      </c>
      <c r="C1783" t="s">
        <v>11</v>
      </c>
      <c r="D1783" t="s">
        <v>35</v>
      </c>
      <c r="E1783" t="s">
        <v>13</v>
      </c>
      <c r="F1783">
        <v>14</v>
      </c>
      <c r="G1783">
        <v>3546</v>
      </c>
      <c r="H1783">
        <v>3780</v>
      </c>
      <c r="I1783">
        <v>61776</v>
      </c>
      <c r="J1783">
        <v>65880</v>
      </c>
    </row>
    <row r="1784" spans="1:10">
      <c r="A1784" s="42">
        <v>41516</v>
      </c>
      <c r="B1784" t="s">
        <v>34</v>
      </c>
      <c r="C1784" t="s">
        <v>25</v>
      </c>
      <c r="D1784" t="s">
        <v>37</v>
      </c>
      <c r="E1784" t="s">
        <v>13</v>
      </c>
      <c r="F1784">
        <v>6</v>
      </c>
      <c r="G1784">
        <v>2034</v>
      </c>
      <c r="H1784">
        <v>2160</v>
      </c>
      <c r="I1784">
        <v>8964</v>
      </c>
      <c r="J1784">
        <v>9540</v>
      </c>
    </row>
    <row r="1785" spans="1:10">
      <c r="A1785" s="42">
        <v>41517</v>
      </c>
      <c r="B1785" t="s">
        <v>27</v>
      </c>
      <c r="C1785" t="s">
        <v>23</v>
      </c>
      <c r="D1785" t="s">
        <v>12</v>
      </c>
      <c r="E1785" t="s">
        <v>13</v>
      </c>
      <c r="F1785">
        <v>13</v>
      </c>
      <c r="G1785">
        <v>2034</v>
      </c>
      <c r="H1785">
        <v>2160</v>
      </c>
      <c r="I1785">
        <v>38646</v>
      </c>
      <c r="J1785">
        <v>41040</v>
      </c>
    </row>
    <row r="1786" spans="1:10">
      <c r="A1786" s="42">
        <v>41517</v>
      </c>
      <c r="B1786" t="s">
        <v>24</v>
      </c>
      <c r="C1786" t="s">
        <v>25</v>
      </c>
      <c r="D1786" t="s">
        <v>26</v>
      </c>
      <c r="E1786" t="s">
        <v>13</v>
      </c>
      <c r="F1786">
        <v>4</v>
      </c>
      <c r="G1786">
        <v>3042</v>
      </c>
      <c r="H1786">
        <v>3240</v>
      </c>
      <c r="I1786">
        <v>48672</v>
      </c>
      <c r="J1786">
        <v>51840</v>
      </c>
    </row>
    <row r="1787" spans="1:10">
      <c r="A1787" s="42">
        <v>41517</v>
      </c>
      <c r="B1787" t="s">
        <v>22</v>
      </c>
      <c r="C1787" t="s">
        <v>23</v>
      </c>
      <c r="D1787" t="s">
        <v>43</v>
      </c>
      <c r="E1787" t="s">
        <v>13</v>
      </c>
      <c r="F1787">
        <v>21</v>
      </c>
      <c r="G1787">
        <v>3042</v>
      </c>
      <c r="H1787">
        <v>3240</v>
      </c>
      <c r="I1787">
        <v>57528</v>
      </c>
      <c r="J1787">
        <v>61200</v>
      </c>
    </row>
    <row r="1788" spans="1:10">
      <c r="A1788" s="42">
        <v>41517</v>
      </c>
      <c r="B1788" t="s">
        <v>31</v>
      </c>
      <c r="C1788" t="s">
        <v>30</v>
      </c>
      <c r="D1788" t="s">
        <v>19</v>
      </c>
      <c r="E1788" t="s">
        <v>13</v>
      </c>
      <c r="F1788">
        <v>16</v>
      </c>
      <c r="G1788">
        <v>3726</v>
      </c>
      <c r="H1788">
        <v>3960</v>
      </c>
      <c r="I1788">
        <v>11934</v>
      </c>
      <c r="J1788">
        <v>12690</v>
      </c>
    </row>
    <row r="1789" spans="1:10">
      <c r="A1789" s="42">
        <v>41517</v>
      </c>
      <c r="B1789" t="s">
        <v>10</v>
      </c>
      <c r="C1789" t="s">
        <v>11</v>
      </c>
      <c r="D1789" t="s">
        <v>43</v>
      </c>
      <c r="E1789" t="s">
        <v>13</v>
      </c>
      <c r="F1789">
        <v>10</v>
      </c>
      <c r="G1789">
        <v>2196</v>
      </c>
      <c r="H1789">
        <v>2340</v>
      </c>
      <c r="I1789">
        <v>20304</v>
      </c>
      <c r="J1789">
        <v>21600</v>
      </c>
    </row>
    <row r="1790" spans="1:10">
      <c r="A1790" s="42">
        <v>41518</v>
      </c>
      <c r="B1790" t="s">
        <v>34</v>
      </c>
      <c r="C1790" t="s">
        <v>25</v>
      </c>
      <c r="D1790" t="s">
        <v>42</v>
      </c>
      <c r="E1790" t="s">
        <v>16</v>
      </c>
      <c r="F1790">
        <v>3</v>
      </c>
      <c r="G1790">
        <v>4482</v>
      </c>
      <c r="H1790">
        <v>4770</v>
      </c>
      <c r="I1790">
        <v>22518</v>
      </c>
      <c r="J1790">
        <v>24300</v>
      </c>
    </row>
    <row r="1791" spans="1:10">
      <c r="A1791" s="42">
        <v>41518</v>
      </c>
      <c r="B1791" t="s">
        <v>20</v>
      </c>
      <c r="C1791" t="s">
        <v>18</v>
      </c>
      <c r="D1791" t="s">
        <v>35</v>
      </c>
      <c r="E1791" t="s">
        <v>13</v>
      </c>
      <c r="F1791">
        <v>1</v>
      </c>
      <c r="G1791">
        <v>5148</v>
      </c>
      <c r="H1791">
        <v>5490</v>
      </c>
      <c r="I1791">
        <v>77220</v>
      </c>
      <c r="J1791">
        <v>82350</v>
      </c>
    </row>
    <row r="1792" spans="1:10">
      <c r="A1792" s="42">
        <v>41518</v>
      </c>
      <c r="B1792" t="s">
        <v>24</v>
      </c>
      <c r="C1792" t="s">
        <v>25</v>
      </c>
      <c r="D1792" t="s">
        <v>37</v>
      </c>
      <c r="E1792" t="s">
        <v>13</v>
      </c>
      <c r="F1792">
        <v>13</v>
      </c>
      <c r="G1792">
        <v>3978</v>
      </c>
      <c r="H1792">
        <v>4230</v>
      </c>
      <c r="I1792">
        <v>89640</v>
      </c>
      <c r="J1792">
        <v>95400</v>
      </c>
    </row>
    <row r="1793" spans="1:10">
      <c r="A1793" s="42">
        <v>41518</v>
      </c>
      <c r="B1793" t="s">
        <v>14</v>
      </c>
      <c r="C1793" t="s">
        <v>11</v>
      </c>
      <c r="D1793" t="s">
        <v>32</v>
      </c>
      <c r="E1793" t="s">
        <v>13</v>
      </c>
      <c r="F1793">
        <v>15</v>
      </c>
      <c r="G1793">
        <v>2106</v>
      </c>
      <c r="H1793">
        <v>2250</v>
      </c>
      <c r="I1793">
        <v>3546</v>
      </c>
      <c r="J1793">
        <v>3780</v>
      </c>
    </row>
    <row r="1794" spans="1:10">
      <c r="A1794" s="42">
        <v>41518</v>
      </c>
      <c r="B1794" t="s">
        <v>10</v>
      </c>
      <c r="C1794" t="s">
        <v>11</v>
      </c>
      <c r="D1794" t="s">
        <v>33</v>
      </c>
      <c r="E1794" t="s">
        <v>13</v>
      </c>
      <c r="F1794">
        <v>5</v>
      </c>
      <c r="G1794">
        <v>3978</v>
      </c>
      <c r="H1794">
        <v>4230</v>
      </c>
      <c r="I1794">
        <v>23868</v>
      </c>
      <c r="J1794">
        <v>25380</v>
      </c>
    </row>
    <row r="1795" spans="1:10">
      <c r="A1795" s="42">
        <v>41519</v>
      </c>
      <c r="B1795" t="s">
        <v>31</v>
      </c>
      <c r="C1795" t="s">
        <v>30</v>
      </c>
      <c r="D1795" t="s">
        <v>19</v>
      </c>
      <c r="E1795" t="s">
        <v>13</v>
      </c>
      <c r="F1795">
        <v>25</v>
      </c>
      <c r="G1795">
        <v>2034</v>
      </c>
      <c r="H1795">
        <v>2160</v>
      </c>
      <c r="I1795">
        <v>99450</v>
      </c>
      <c r="J1795">
        <v>105750</v>
      </c>
    </row>
    <row r="1796" spans="1:10">
      <c r="A1796" s="42">
        <v>41519</v>
      </c>
      <c r="B1796" t="s">
        <v>17</v>
      </c>
      <c r="C1796" t="s">
        <v>18</v>
      </c>
      <c r="D1796" t="s">
        <v>39</v>
      </c>
      <c r="E1796" t="s">
        <v>13</v>
      </c>
      <c r="F1796">
        <v>8</v>
      </c>
      <c r="G1796">
        <v>2034</v>
      </c>
      <c r="H1796">
        <v>2160</v>
      </c>
      <c r="I1796">
        <v>33534</v>
      </c>
      <c r="J1796">
        <v>35640</v>
      </c>
    </row>
    <row r="1797" spans="1:10">
      <c r="A1797" s="42">
        <v>41519</v>
      </c>
      <c r="B1797" t="s">
        <v>31</v>
      </c>
      <c r="C1797" t="s">
        <v>30</v>
      </c>
      <c r="D1797" t="s">
        <v>28</v>
      </c>
      <c r="E1797" t="s">
        <v>13</v>
      </c>
      <c r="F1797">
        <v>21</v>
      </c>
      <c r="G1797">
        <v>3582</v>
      </c>
      <c r="H1797">
        <v>3870</v>
      </c>
      <c r="I1797">
        <v>110808</v>
      </c>
      <c r="J1797">
        <v>117990</v>
      </c>
    </row>
    <row r="1798" spans="1:10">
      <c r="A1798" s="42">
        <v>41519</v>
      </c>
      <c r="B1798" t="s">
        <v>20</v>
      </c>
      <c r="C1798" t="s">
        <v>18</v>
      </c>
      <c r="D1798" t="s">
        <v>42</v>
      </c>
      <c r="E1798" t="s">
        <v>16</v>
      </c>
      <c r="F1798">
        <v>16</v>
      </c>
      <c r="G1798">
        <v>3978</v>
      </c>
      <c r="H1798">
        <v>4230</v>
      </c>
      <c r="I1798">
        <v>180144</v>
      </c>
      <c r="J1798">
        <v>194400</v>
      </c>
    </row>
    <row r="1799" spans="1:10">
      <c r="A1799" s="42">
        <v>41519</v>
      </c>
      <c r="B1799" t="s">
        <v>29</v>
      </c>
      <c r="C1799" t="s">
        <v>30</v>
      </c>
      <c r="D1799" t="s">
        <v>39</v>
      </c>
      <c r="E1799" t="s">
        <v>13</v>
      </c>
      <c r="F1799">
        <v>23</v>
      </c>
      <c r="G1799">
        <v>2196</v>
      </c>
      <c r="H1799">
        <v>2340</v>
      </c>
      <c r="I1799">
        <v>85698</v>
      </c>
      <c r="J1799">
        <v>91080</v>
      </c>
    </row>
    <row r="1800" spans="1:10">
      <c r="A1800" s="42">
        <v>41520</v>
      </c>
      <c r="B1800" t="s">
        <v>24</v>
      </c>
      <c r="C1800" t="s">
        <v>25</v>
      </c>
      <c r="D1800" t="s">
        <v>28</v>
      </c>
      <c r="E1800" t="s">
        <v>13</v>
      </c>
      <c r="F1800">
        <v>22</v>
      </c>
      <c r="G1800">
        <v>3978</v>
      </c>
      <c r="H1800">
        <v>4230</v>
      </c>
      <c r="I1800">
        <v>34992</v>
      </c>
      <c r="J1800">
        <v>37260</v>
      </c>
    </row>
    <row r="1801" spans="1:10">
      <c r="A1801" s="42">
        <v>41520</v>
      </c>
      <c r="B1801" t="s">
        <v>17</v>
      </c>
      <c r="C1801" t="s">
        <v>18</v>
      </c>
      <c r="D1801" t="s">
        <v>19</v>
      </c>
      <c r="E1801" t="s">
        <v>13</v>
      </c>
      <c r="F1801">
        <v>13</v>
      </c>
      <c r="G1801">
        <v>3978</v>
      </c>
      <c r="H1801">
        <v>4230</v>
      </c>
      <c r="I1801">
        <v>27846</v>
      </c>
      <c r="J1801">
        <v>29610</v>
      </c>
    </row>
    <row r="1802" spans="1:10">
      <c r="A1802" s="42">
        <v>41520</v>
      </c>
      <c r="B1802" t="s">
        <v>14</v>
      </c>
      <c r="C1802" t="s">
        <v>11</v>
      </c>
      <c r="D1802" t="s">
        <v>43</v>
      </c>
      <c r="E1802" t="s">
        <v>13</v>
      </c>
      <c r="F1802">
        <v>27</v>
      </c>
      <c r="G1802">
        <v>3042</v>
      </c>
      <c r="H1802">
        <v>3240</v>
      </c>
      <c r="I1802">
        <v>23688</v>
      </c>
      <c r="J1802">
        <v>25200</v>
      </c>
    </row>
    <row r="1803" spans="1:10">
      <c r="A1803" s="42">
        <v>41521</v>
      </c>
      <c r="B1803" t="s">
        <v>20</v>
      </c>
      <c r="C1803" t="s">
        <v>18</v>
      </c>
      <c r="D1803" t="s">
        <v>35</v>
      </c>
      <c r="E1803" t="s">
        <v>13</v>
      </c>
      <c r="F1803">
        <v>27</v>
      </c>
      <c r="G1803">
        <v>3978</v>
      </c>
      <c r="H1803">
        <v>4230</v>
      </c>
      <c r="I1803">
        <v>25740</v>
      </c>
      <c r="J1803">
        <v>27450</v>
      </c>
    </row>
    <row r="1804" spans="1:10">
      <c r="A1804" s="42">
        <v>41521</v>
      </c>
      <c r="B1804" t="s">
        <v>20</v>
      </c>
      <c r="C1804" t="s">
        <v>18</v>
      </c>
      <c r="D1804" t="s">
        <v>32</v>
      </c>
      <c r="E1804" t="s">
        <v>13</v>
      </c>
      <c r="F1804">
        <v>27</v>
      </c>
      <c r="G1804">
        <v>3978</v>
      </c>
      <c r="H1804">
        <v>4230</v>
      </c>
      <c r="I1804">
        <v>39006</v>
      </c>
      <c r="J1804">
        <v>41580</v>
      </c>
    </row>
    <row r="1805" spans="1:10">
      <c r="A1805" s="42">
        <v>41522</v>
      </c>
      <c r="B1805" t="s">
        <v>24</v>
      </c>
      <c r="C1805" t="s">
        <v>25</v>
      </c>
      <c r="D1805" t="s">
        <v>26</v>
      </c>
      <c r="E1805" t="s">
        <v>13</v>
      </c>
      <c r="F1805">
        <v>27</v>
      </c>
      <c r="G1805">
        <v>5832</v>
      </c>
      <c r="H1805">
        <v>6210</v>
      </c>
      <c r="I1805">
        <v>6084</v>
      </c>
      <c r="J1805">
        <v>6480</v>
      </c>
    </row>
    <row r="1806" spans="1:10">
      <c r="A1806" s="42">
        <v>41522</v>
      </c>
      <c r="B1806" t="s">
        <v>17</v>
      </c>
      <c r="C1806" t="s">
        <v>18</v>
      </c>
      <c r="D1806" t="s">
        <v>12</v>
      </c>
      <c r="E1806" t="s">
        <v>13</v>
      </c>
      <c r="F1806">
        <v>27</v>
      </c>
      <c r="G1806">
        <v>2196</v>
      </c>
      <c r="H1806">
        <v>2340</v>
      </c>
      <c r="I1806">
        <v>26442</v>
      </c>
      <c r="J1806">
        <v>28080</v>
      </c>
    </row>
    <row r="1807" spans="1:10">
      <c r="A1807" s="42">
        <v>41522</v>
      </c>
      <c r="B1807" t="s">
        <v>29</v>
      </c>
      <c r="C1807" t="s">
        <v>30</v>
      </c>
      <c r="D1807" t="s">
        <v>21</v>
      </c>
      <c r="E1807" t="s">
        <v>13</v>
      </c>
      <c r="F1807">
        <v>27</v>
      </c>
      <c r="G1807">
        <v>3546</v>
      </c>
      <c r="H1807">
        <v>3780</v>
      </c>
      <c r="I1807">
        <v>54900</v>
      </c>
      <c r="J1807">
        <v>58500</v>
      </c>
    </row>
    <row r="1808" spans="1:10">
      <c r="A1808" s="42">
        <v>41522</v>
      </c>
      <c r="B1808" t="s">
        <v>27</v>
      </c>
      <c r="C1808" t="s">
        <v>23</v>
      </c>
      <c r="D1808" t="s">
        <v>41</v>
      </c>
      <c r="E1808" t="s">
        <v>13</v>
      </c>
      <c r="F1808">
        <v>12</v>
      </c>
      <c r="G1808">
        <v>3582</v>
      </c>
      <c r="H1808">
        <v>3870</v>
      </c>
      <c r="I1808">
        <v>59040</v>
      </c>
      <c r="J1808">
        <v>63000</v>
      </c>
    </row>
    <row r="1809" spans="1:10">
      <c r="A1809" s="42">
        <v>41522</v>
      </c>
      <c r="B1809" t="s">
        <v>34</v>
      </c>
      <c r="C1809" t="s">
        <v>25</v>
      </c>
      <c r="D1809" t="s">
        <v>26</v>
      </c>
      <c r="E1809" t="s">
        <v>13</v>
      </c>
      <c r="F1809">
        <v>18</v>
      </c>
      <c r="G1809">
        <v>3978</v>
      </c>
      <c r="H1809">
        <v>4230</v>
      </c>
      <c r="I1809">
        <v>45630</v>
      </c>
      <c r="J1809">
        <v>48600</v>
      </c>
    </row>
    <row r="1810" spans="1:10">
      <c r="A1810" s="42">
        <v>41523</v>
      </c>
      <c r="B1810" t="s">
        <v>10</v>
      </c>
      <c r="C1810" t="s">
        <v>11</v>
      </c>
      <c r="D1810" t="s">
        <v>15</v>
      </c>
      <c r="E1810" t="s">
        <v>16</v>
      </c>
      <c r="F1810">
        <v>8</v>
      </c>
      <c r="G1810">
        <v>3978</v>
      </c>
      <c r="H1810">
        <v>4230</v>
      </c>
      <c r="I1810">
        <v>75222</v>
      </c>
      <c r="J1810">
        <v>81270</v>
      </c>
    </row>
    <row r="1811" spans="1:10">
      <c r="A1811" s="42">
        <v>41523</v>
      </c>
      <c r="B1811" t="s">
        <v>31</v>
      </c>
      <c r="C1811" t="s">
        <v>30</v>
      </c>
      <c r="D1811" t="s">
        <v>36</v>
      </c>
      <c r="E1811" t="s">
        <v>13</v>
      </c>
      <c r="F1811">
        <v>21</v>
      </c>
      <c r="G1811">
        <v>2034</v>
      </c>
      <c r="H1811">
        <v>2160</v>
      </c>
      <c r="I1811">
        <v>4212</v>
      </c>
      <c r="J1811">
        <v>4500</v>
      </c>
    </row>
    <row r="1812" spans="1:10">
      <c r="A1812" s="42">
        <v>41524</v>
      </c>
      <c r="B1812" t="s">
        <v>22</v>
      </c>
      <c r="C1812" t="s">
        <v>23</v>
      </c>
      <c r="D1812" t="s">
        <v>43</v>
      </c>
      <c r="E1812" t="s">
        <v>13</v>
      </c>
      <c r="F1812">
        <v>25</v>
      </c>
      <c r="G1812">
        <v>3042</v>
      </c>
      <c r="H1812">
        <v>3240</v>
      </c>
      <c r="I1812">
        <v>6768</v>
      </c>
      <c r="J1812">
        <v>7200</v>
      </c>
    </row>
    <row r="1813" spans="1:10">
      <c r="A1813" s="42">
        <v>41525</v>
      </c>
      <c r="B1813" t="s">
        <v>34</v>
      </c>
      <c r="C1813" t="s">
        <v>25</v>
      </c>
      <c r="D1813" t="s">
        <v>38</v>
      </c>
      <c r="E1813" t="s">
        <v>13</v>
      </c>
      <c r="F1813">
        <v>12</v>
      </c>
      <c r="G1813">
        <v>5148</v>
      </c>
      <c r="H1813">
        <v>5490</v>
      </c>
      <c r="I1813">
        <v>49644</v>
      </c>
      <c r="J1813">
        <v>52920</v>
      </c>
    </row>
    <row r="1814" spans="1:10">
      <c r="A1814" s="42">
        <v>41525</v>
      </c>
      <c r="B1814" t="s">
        <v>17</v>
      </c>
      <c r="C1814" t="s">
        <v>18</v>
      </c>
      <c r="D1814" t="s">
        <v>21</v>
      </c>
      <c r="E1814" t="s">
        <v>13</v>
      </c>
      <c r="F1814">
        <v>9</v>
      </c>
      <c r="G1814">
        <v>2106</v>
      </c>
      <c r="H1814">
        <v>2250</v>
      </c>
      <c r="I1814">
        <v>17568</v>
      </c>
      <c r="J1814">
        <v>18720</v>
      </c>
    </row>
    <row r="1815" spans="1:10">
      <c r="A1815" s="42">
        <v>41526</v>
      </c>
      <c r="B1815" t="s">
        <v>24</v>
      </c>
      <c r="C1815" t="s">
        <v>25</v>
      </c>
      <c r="D1815" t="s">
        <v>36</v>
      </c>
      <c r="E1815" t="s">
        <v>13</v>
      </c>
      <c r="F1815">
        <v>23</v>
      </c>
      <c r="G1815">
        <v>4482</v>
      </c>
      <c r="H1815">
        <v>4770</v>
      </c>
      <c r="I1815">
        <v>21060</v>
      </c>
      <c r="J1815">
        <v>22500</v>
      </c>
    </row>
    <row r="1816" spans="1:10">
      <c r="A1816" s="42">
        <v>41526</v>
      </c>
      <c r="B1816" t="s">
        <v>20</v>
      </c>
      <c r="C1816" t="s">
        <v>18</v>
      </c>
      <c r="D1816" t="s">
        <v>38</v>
      </c>
      <c r="E1816" t="s">
        <v>13</v>
      </c>
      <c r="F1816">
        <v>23</v>
      </c>
      <c r="G1816">
        <v>3546</v>
      </c>
      <c r="H1816">
        <v>3780</v>
      </c>
      <c r="I1816">
        <v>31914</v>
      </c>
      <c r="J1816">
        <v>34020</v>
      </c>
    </row>
    <row r="1817" spans="1:10">
      <c r="A1817" s="42">
        <v>41526</v>
      </c>
      <c r="B1817" t="s">
        <v>22</v>
      </c>
      <c r="C1817" t="s">
        <v>23</v>
      </c>
      <c r="D1817" t="s">
        <v>37</v>
      </c>
      <c r="E1817" t="s">
        <v>13</v>
      </c>
      <c r="F1817">
        <v>20</v>
      </c>
      <c r="G1817">
        <v>4482</v>
      </c>
      <c r="H1817">
        <v>4770</v>
      </c>
      <c r="I1817">
        <v>85158</v>
      </c>
      <c r="J1817">
        <v>90630</v>
      </c>
    </row>
    <row r="1818" spans="1:10">
      <c r="A1818" s="42">
        <v>41527</v>
      </c>
      <c r="B1818" t="s">
        <v>29</v>
      </c>
      <c r="C1818" t="s">
        <v>30</v>
      </c>
      <c r="D1818" t="s">
        <v>39</v>
      </c>
      <c r="E1818" t="s">
        <v>13</v>
      </c>
      <c r="F1818">
        <v>25</v>
      </c>
      <c r="G1818">
        <v>4482</v>
      </c>
      <c r="H1818">
        <v>4770</v>
      </c>
      <c r="I1818">
        <v>89424</v>
      </c>
      <c r="J1818">
        <v>95040</v>
      </c>
    </row>
    <row r="1819" spans="1:10">
      <c r="A1819" s="42">
        <v>41527</v>
      </c>
      <c r="B1819" t="s">
        <v>20</v>
      </c>
      <c r="C1819" t="s">
        <v>18</v>
      </c>
      <c r="D1819" t="s">
        <v>36</v>
      </c>
      <c r="E1819" t="s">
        <v>13</v>
      </c>
      <c r="F1819">
        <v>4</v>
      </c>
      <c r="G1819">
        <v>2034</v>
      </c>
      <c r="H1819">
        <v>2160</v>
      </c>
      <c r="I1819">
        <v>40014</v>
      </c>
      <c r="J1819">
        <v>42750</v>
      </c>
    </row>
    <row r="1820" spans="1:10">
      <c r="A1820" s="42">
        <v>41527</v>
      </c>
      <c r="B1820" t="s">
        <v>14</v>
      </c>
      <c r="C1820" t="s">
        <v>11</v>
      </c>
      <c r="D1820" t="s">
        <v>32</v>
      </c>
      <c r="E1820" t="s">
        <v>13</v>
      </c>
      <c r="F1820">
        <v>24</v>
      </c>
      <c r="G1820">
        <v>3978</v>
      </c>
      <c r="H1820">
        <v>4230</v>
      </c>
      <c r="I1820">
        <v>31914</v>
      </c>
      <c r="J1820">
        <v>34020</v>
      </c>
    </row>
    <row r="1821" spans="1:10">
      <c r="A1821" s="42">
        <v>41527</v>
      </c>
      <c r="B1821" t="s">
        <v>27</v>
      </c>
      <c r="C1821" t="s">
        <v>23</v>
      </c>
      <c r="D1821" t="s">
        <v>41</v>
      </c>
      <c r="E1821" t="s">
        <v>13</v>
      </c>
      <c r="F1821">
        <v>24</v>
      </c>
      <c r="G1821">
        <v>5832</v>
      </c>
      <c r="H1821">
        <v>6210</v>
      </c>
      <c r="I1821">
        <v>8856</v>
      </c>
      <c r="J1821">
        <v>9450</v>
      </c>
    </row>
    <row r="1822" spans="1:10">
      <c r="A1822" s="42">
        <v>41527</v>
      </c>
      <c r="B1822" t="s">
        <v>20</v>
      </c>
      <c r="C1822" t="s">
        <v>18</v>
      </c>
      <c r="D1822" t="s">
        <v>41</v>
      </c>
      <c r="E1822" t="s">
        <v>13</v>
      </c>
      <c r="F1822">
        <v>16</v>
      </c>
      <c r="G1822">
        <v>3978</v>
      </c>
      <c r="H1822">
        <v>4230</v>
      </c>
      <c r="I1822">
        <v>53136</v>
      </c>
      <c r="J1822">
        <v>56700</v>
      </c>
    </row>
    <row r="1823" spans="1:10">
      <c r="A1823" s="42">
        <v>41527</v>
      </c>
      <c r="B1823" t="s">
        <v>10</v>
      </c>
      <c r="C1823" t="s">
        <v>11</v>
      </c>
      <c r="D1823" t="s">
        <v>41</v>
      </c>
      <c r="E1823" t="s">
        <v>13</v>
      </c>
      <c r="F1823">
        <v>6</v>
      </c>
      <c r="G1823">
        <v>3978</v>
      </c>
      <c r="H1823">
        <v>4230</v>
      </c>
      <c r="I1823">
        <v>64944</v>
      </c>
      <c r="J1823">
        <v>69300</v>
      </c>
    </row>
    <row r="1824" spans="1:10">
      <c r="A1824" s="42">
        <v>41528</v>
      </c>
      <c r="B1824" t="s">
        <v>29</v>
      </c>
      <c r="C1824" t="s">
        <v>30</v>
      </c>
      <c r="D1824" t="s">
        <v>40</v>
      </c>
      <c r="E1824" t="s">
        <v>16</v>
      </c>
      <c r="F1824">
        <v>4</v>
      </c>
      <c r="G1824">
        <v>5148</v>
      </c>
      <c r="H1824">
        <v>5490</v>
      </c>
      <c r="I1824">
        <v>98100</v>
      </c>
      <c r="J1824">
        <v>105750</v>
      </c>
    </row>
    <row r="1825" spans="1:10">
      <c r="A1825" s="42">
        <v>41529</v>
      </c>
      <c r="B1825" t="s">
        <v>31</v>
      </c>
      <c r="C1825" t="s">
        <v>30</v>
      </c>
      <c r="D1825" t="s">
        <v>43</v>
      </c>
      <c r="E1825" t="s">
        <v>13</v>
      </c>
      <c r="F1825">
        <v>24</v>
      </c>
      <c r="G1825">
        <v>5832</v>
      </c>
      <c r="H1825">
        <v>6210</v>
      </c>
      <c r="I1825">
        <v>81216</v>
      </c>
      <c r="J1825">
        <v>86400</v>
      </c>
    </row>
    <row r="1826" spans="1:10">
      <c r="A1826" s="42">
        <v>41529</v>
      </c>
      <c r="B1826" t="s">
        <v>14</v>
      </c>
      <c r="C1826" t="s">
        <v>11</v>
      </c>
      <c r="D1826" t="s">
        <v>36</v>
      </c>
      <c r="E1826" t="s">
        <v>13</v>
      </c>
      <c r="F1826">
        <v>21</v>
      </c>
      <c r="G1826">
        <v>2034</v>
      </c>
      <c r="H1826">
        <v>2160</v>
      </c>
      <c r="I1826">
        <v>6318</v>
      </c>
      <c r="J1826">
        <v>6750</v>
      </c>
    </row>
    <row r="1827" spans="1:10">
      <c r="A1827" s="42">
        <v>41530</v>
      </c>
      <c r="B1827" t="s">
        <v>10</v>
      </c>
      <c r="C1827" t="s">
        <v>11</v>
      </c>
      <c r="D1827" t="s">
        <v>42</v>
      </c>
      <c r="E1827" t="s">
        <v>16</v>
      </c>
      <c r="F1827">
        <v>13</v>
      </c>
      <c r="G1827">
        <v>5832</v>
      </c>
      <c r="H1827">
        <v>6210</v>
      </c>
      <c r="I1827">
        <v>75060</v>
      </c>
      <c r="J1827">
        <v>81000</v>
      </c>
    </row>
    <row r="1828" spans="1:10">
      <c r="A1828" s="42">
        <v>41530</v>
      </c>
      <c r="B1828" t="s">
        <v>34</v>
      </c>
      <c r="C1828" t="s">
        <v>25</v>
      </c>
      <c r="D1828" t="s">
        <v>21</v>
      </c>
      <c r="E1828" t="s">
        <v>13</v>
      </c>
      <c r="F1828">
        <v>2</v>
      </c>
      <c r="G1828">
        <v>3546</v>
      </c>
      <c r="H1828">
        <v>3780</v>
      </c>
      <c r="I1828">
        <v>2196</v>
      </c>
      <c r="J1828">
        <v>2340</v>
      </c>
    </row>
    <row r="1829" spans="1:10">
      <c r="A1829" s="42">
        <v>41531</v>
      </c>
      <c r="B1829" t="s">
        <v>10</v>
      </c>
      <c r="C1829" t="s">
        <v>11</v>
      </c>
      <c r="D1829" t="s">
        <v>33</v>
      </c>
      <c r="E1829" t="s">
        <v>13</v>
      </c>
      <c r="F1829">
        <v>20</v>
      </c>
      <c r="G1829">
        <v>3726</v>
      </c>
      <c r="H1829">
        <v>3960</v>
      </c>
      <c r="I1829">
        <v>55692</v>
      </c>
      <c r="J1829">
        <v>59220</v>
      </c>
    </row>
    <row r="1830" spans="1:10">
      <c r="A1830" s="42">
        <v>41531</v>
      </c>
      <c r="B1830" t="s">
        <v>27</v>
      </c>
      <c r="C1830" t="s">
        <v>23</v>
      </c>
      <c r="D1830" t="s">
        <v>37</v>
      </c>
      <c r="E1830" t="s">
        <v>13</v>
      </c>
      <c r="F1830">
        <v>21</v>
      </c>
      <c r="G1830">
        <v>3978</v>
      </c>
      <c r="H1830">
        <v>4230</v>
      </c>
      <c r="I1830">
        <v>31374</v>
      </c>
      <c r="J1830">
        <v>33390</v>
      </c>
    </row>
    <row r="1831" spans="1:10">
      <c r="A1831" s="42">
        <v>41531</v>
      </c>
      <c r="B1831" t="s">
        <v>24</v>
      </c>
      <c r="C1831" t="s">
        <v>25</v>
      </c>
      <c r="D1831" t="s">
        <v>21</v>
      </c>
      <c r="E1831" t="s">
        <v>13</v>
      </c>
      <c r="F1831">
        <v>12</v>
      </c>
      <c r="G1831">
        <v>3042</v>
      </c>
      <c r="H1831">
        <v>3240</v>
      </c>
      <c r="I1831">
        <v>4392</v>
      </c>
      <c r="J1831">
        <v>4680</v>
      </c>
    </row>
    <row r="1832" spans="1:10">
      <c r="A1832" s="42">
        <v>41531</v>
      </c>
      <c r="B1832" t="s">
        <v>22</v>
      </c>
      <c r="C1832" t="s">
        <v>23</v>
      </c>
      <c r="D1832" t="s">
        <v>15</v>
      </c>
      <c r="E1832" t="s">
        <v>16</v>
      </c>
      <c r="F1832">
        <v>23</v>
      </c>
      <c r="G1832">
        <v>3546</v>
      </c>
      <c r="H1832">
        <v>3780</v>
      </c>
      <c r="I1832">
        <v>89550</v>
      </c>
      <c r="J1832">
        <v>96750</v>
      </c>
    </row>
    <row r="1833" spans="1:10">
      <c r="A1833" s="42">
        <v>41531</v>
      </c>
      <c r="B1833" t="s">
        <v>22</v>
      </c>
      <c r="C1833" t="s">
        <v>23</v>
      </c>
      <c r="D1833" t="s">
        <v>42</v>
      </c>
      <c r="E1833" t="s">
        <v>16</v>
      </c>
      <c r="F1833">
        <v>23</v>
      </c>
      <c r="G1833">
        <v>4482</v>
      </c>
      <c r="H1833">
        <v>4770</v>
      </c>
      <c r="I1833">
        <v>67554</v>
      </c>
      <c r="J1833">
        <v>72900</v>
      </c>
    </row>
    <row r="1834" spans="1:10">
      <c r="A1834" s="42">
        <v>41531</v>
      </c>
      <c r="B1834" t="s">
        <v>10</v>
      </c>
      <c r="C1834" t="s">
        <v>11</v>
      </c>
      <c r="D1834" t="s">
        <v>43</v>
      </c>
      <c r="E1834" t="s">
        <v>13</v>
      </c>
      <c r="F1834">
        <v>24</v>
      </c>
      <c r="G1834">
        <v>3924</v>
      </c>
      <c r="H1834">
        <v>4230</v>
      </c>
      <c r="I1834">
        <v>3384</v>
      </c>
      <c r="J1834">
        <v>3600</v>
      </c>
    </row>
    <row r="1835" spans="1:10">
      <c r="A1835" s="42">
        <v>41532</v>
      </c>
      <c r="B1835" t="s">
        <v>17</v>
      </c>
      <c r="C1835" t="s">
        <v>18</v>
      </c>
      <c r="D1835" t="s">
        <v>40</v>
      </c>
      <c r="E1835" t="s">
        <v>16</v>
      </c>
      <c r="F1835">
        <v>25</v>
      </c>
      <c r="G1835">
        <v>2952</v>
      </c>
      <c r="H1835">
        <v>3150</v>
      </c>
      <c r="I1835">
        <v>39240</v>
      </c>
      <c r="J1835">
        <v>42300</v>
      </c>
    </row>
    <row r="1836" spans="1:10">
      <c r="A1836" s="42">
        <v>41532</v>
      </c>
      <c r="B1836" t="s">
        <v>22</v>
      </c>
      <c r="C1836" t="s">
        <v>23</v>
      </c>
      <c r="D1836" t="s">
        <v>39</v>
      </c>
      <c r="E1836" t="s">
        <v>13</v>
      </c>
      <c r="F1836">
        <v>17</v>
      </c>
      <c r="G1836">
        <v>3726</v>
      </c>
      <c r="H1836">
        <v>3960</v>
      </c>
      <c r="I1836">
        <v>85698</v>
      </c>
      <c r="J1836">
        <v>91080</v>
      </c>
    </row>
    <row r="1837" spans="1:10">
      <c r="A1837" s="42">
        <v>41532</v>
      </c>
      <c r="B1837" t="s">
        <v>29</v>
      </c>
      <c r="C1837" t="s">
        <v>30</v>
      </c>
      <c r="D1837" t="s">
        <v>42</v>
      </c>
      <c r="E1837" t="s">
        <v>16</v>
      </c>
      <c r="F1837">
        <v>21</v>
      </c>
      <c r="G1837">
        <v>3978</v>
      </c>
      <c r="H1837">
        <v>4230</v>
      </c>
      <c r="I1837">
        <v>142614</v>
      </c>
      <c r="J1837">
        <v>153900</v>
      </c>
    </row>
    <row r="1838" spans="1:10">
      <c r="A1838" s="42">
        <v>41532</v>
      </c>
      <c r="B1838" t="s">
        <v>22</v>
      </c>
      <c r="C1838" t="s">
        <v>23</v>
      </c>
      <c r="D1838" t="s">
        <v>37</v>
      </c>
      <c r="E1838" t="s">
        <v>13</v>
      </c>
      <c r="F1838">
        <v>9</v>
      </c>
      <c r="G1838">
        <v>3726</v>
      </c>
      <c r="H1838">
        <v>3960</v>
      </c>
      <c r="I1838">
        <v>13446</v>
      </c>
      <c r="J1838">
        <v>14310</v>
      </c>
    </row>
    <row r="1839" spans="1:10">
      <c r="A1839" s="42">
        <v>41532</v>
      </c>
      <c r="B1839" t="s">
        <v>27</v>
      </c>
      <c r="C1839" t="s">
        <v>23</v>
      </c>
      <c r="D1839" t="s">
        <v>19</v>
      </c>
      <c r="E1839" t="s">
        <v>13</v>
      </c>
      <c r="F1839">
        <v>11</v>
      </c>
      <c r="G1839">
        <v>4482</v>
      </c>
      <c r="H1839">
        <v>4770</v>
      </c>
      <c r="I1839">
        <v>59670</v>
      </c>
      <c r="J1839">
        <v>63450</v>
      </c>
    </row>
    <row r="1840" spans="1:10">
      <c r="A1840" s="42">
        <v>41533</v>
      </c>
      <c r="B1840" t="s">
        <v>10</v>
      </c>
      <c r="C1840" t="s">
        <v>11</v>
      </c>
      <c r="D1840" t="s">
        <v>28</v>
      </c>
      <c r="E1840" t="s">
        <v>13</v>
      </c>
      <c r="F1840">
        <v>4</v>
      </c>
      <c r="G1840">
        <v>3582</v>
      </c>
      <c r="H1840">
        <v>3870</v>
      </c>
      <c r="I1840">
        <v>75816</v>
      </c>
      <c r="J1840">
        <v>80730</v>
      </c>
    </row>
    <row r="1841" spans="1:10">
      <c r="A1841" s="42">
        <v>41533</v>
      </c>
      <c r="B1841" t="s">
        <v>20</v>
      </c>
      <c r="C1841" t="s">
        <v>18</v>
      </c>
      <c r="D1841" t="s">
        <v>32</v>
      </c>
      <c r="E1841" t="s">
        <v>13</v>
      </c>
      <c r="F1841">
        <v>22</v>
      </c>
      <c r="G1841">
        <v>4482</v>
      </c>
      <c r="H1841">
        <v>4770</v>
      </c>
      <c r="I1841">
        <v>46098</v>
      </c>
      <c r="J1841">
        <v>49140</v>
      </c>
    </row>
    <row r="1842" spans="1:10">
      <c r="A1842" s="42">
        <v>41533</v>
      </c>
      <c r="B1842" t="s">
        <v>29</v>
      </c>
      <c r="C1842" t="s">
        <v>30</v>
      </c>
      <c r="D1842" t="s">
        <v>21</v>
      </c>
      <c r="E1842" t="s">
        <v>13</v>
      </c>
      <c r="F1842">
        <v>15</v>
      </c>
      <c r="G1842">
        <v>3924</v>
      </c>
      <c r="H1842">
        <v>4230</v>
      </c>
      <c r="I1842">
        <v>13176</v>
      </c>
      <c r="J1842">
        <v>14040</v>
      </c>
    </row>
    <row r="1843" spans="1:10">
      <c r="A1843" s="42">
        <v>41534</v>
      </c>
      <c r="B1843" t="s">
        <v>27</v>
      </c>
      <c r="C1843" t="s">
        <v>23</v>
      </c>
      <c r="D1843" t="s">
        <v>41</v>
      </c>
      <c r="E1843" t="s">
        <v>13</v>
      </c>
      <c r="F1843">
        <v>23</v>
      </c>
      <c r="G1843">
        <v>7506</v>
      </c>
      <c r="H1843">
        <v>8100</v>
      </c>
      <c r="I1843">
        <v>59040</v>
      </c>
      <c r="J1843">
        <v>63000</v>
      </c>
    </row>
    <row r="1844" spans="1:10">
      <c r="A1844" s="42">
        <v>41534</v>
      </c>
      <c r="B1844" t="s">
        <v>10</v>
      </c>
      <c r="C1844" t="s">
        <v>11</v>
      </c>
      <c r="D1844" t="s">
        <v>21</v>
      </c>
      <c r="E1844" t="s">
        <v>13</v>
      </c>
      <c r="F1844">
        <v>9</v>
      </c>
      <c r="G1844">
        <v>3546</v>
      </c>
      <c r="H1844">
        <v>3780</v>
      </c>
      <c r="I1844">
        <v>6588</v>
      </c>
      <c r="J1844">
        <v>7020</v>
      </c>
    </row>
    <row r="1845" spans="1:10">
      <c r="A1845" s="42">
        <v>41534</v>
      </c>
      <c r="B1845" t="s">
        <v>10</v>
      </c>
      <c r="C1845" t="s">
        <v>11</v>
      </c>
      <c r="D1845" t="s">
        <v>19</v>
      </c>
      <c r="E1845" t="s">
        <v>13</v>
      </c>
      <c r="F1845">
        <v>7</v>
      </c>
      <c r="G1845">
        <v>3042</v>
      </c>
      <c r="H1845">
        <v>3240</v>
      </c>
      <c r="I1845">
        <v>99450</v>
      </c>
      <c r="J1845">
        <v>105750</v>
      </c>
    </row>
    <row r="1846" spans="1:10">
      <c r="A1846" s="42">
        <v>41534</v>
      </c>
      <c r="B1846" t="s">
        <v>31</v>
      </c>
      <c r="C1846" t="s">
        <v>30</v>
      </c>
      <c r="D1846" t="s">
        <v>26</v>
      </c>
      <c r="E1846" t="s">
        <v>13</v>
      </c>
      <c r="F1846">
        <v>25</v>
      </c>
      <c r="G1846">
        <v>3042</v>
      </c>
      <c r="H1846">
        <v>3240</v>
      </c>
      <c r="I1846">
        <v>3042</v>
      </c>
      <c r="J1846">
        <v>3240</v>
      </c>
    </row>
    <row r="1847" spans="1:10">
      <c r="A1847" s="42">
        <v>41535</v>
      </c>
      <c r="B1847" t="s">
        <v>31</v>
      </c>
      <c r="C1847" t="s">
        <v>30</v>
      </c>
      <c r="D1847" t="s">
        <v>21</v>
      </c>
      <c r="E1847" t="s">
        <v>13</v>
      </c>
      <c r="F1847">
        <v>10</v>
      </c>
      <c r="G1847">
        <v>3978</v>
      </c>
      <c r="H1847">
        <v>4230</v>
      </c>
      <c r="I1847">
        <v>15372</v>
      </c>
      <c r="J1847">
        <v>16380</v>
      </c>
    </row>
    <row r="1848" spans="1:10">
      <c r="A1848" s="42">
        <v>41535</v>
      </c>
      <c r="B1848" t="s">
        <v>24</v>
      </c>
      <c r="C1848" t="s">
        <v>25</v>
      </c>
      <c r="D1848" t="s">
        <v>38</v>
      </c>
      <c r="E1848" t="s">
        <v>13</v>
      </c>
      <c r="F1848">
        <v>8</v>
      </c>
      <c r="G1848">
        <v>5148</v>
      </c>
      <c r="H1848">
        <v>5490</v>
      </c>
      <c r="I1848">
        <v>60282</v>
      </c>
      <c r="J1848">
        <v>64260</v>
      </c>
    </row>
    <row r="1849" spans="1:10">
      <c r="A1849" s="42">
        <v>41536</v>
      </c>
      <c r="B1849" t="s">
        <v>10</v>
      </c>
      <c r="C1849" t="s">
        <v>11</v>
      </c>
      <c r="D1849" t="s">
        <v>32</v>
      </c>
      <c r="E1849" t="s">
        <v>13</v>
      </c>
      <c r="F1849">
        <v>18</v>
      </c>
      <c r="G1849">
        <v>3042</v>
      </c>
      <c r="H1849">
        <v>3240</v>
      </c>
      <c r="I1849">
        <v>74466</v>
      </c>
      <c r="J1849">
        <v>79380</v>
      </c>
    </row>
    <row r="1850" spans="1:10">
      <c r="A1850" s="42">
        <v>41536</v>
      </c>
      <c r="B1850" t="s">
        <v>34</v>
      </c>
      <c r="C1850" t="s">
        <v>25</v>
      </c>
      <c r="D1850" t="s">
        <v>15</v>
      </c>
      <c r="E1850" t="s">
        <v>16</v>
      </c>
      <c r="F1850">
        <v>8</v>
      </c>
      <c r="G1850">
        <v>5148</v>
      </c>
      <c r="H1850">
        <v>5490</v>
      </c>
      <c r="I1850">
        <v>35820</v>
      </c>
      <c r="J1850">
        <v>38700</v>
      </c>
    </row>
    <row r="1851" spans="1:10">
      <c r="A1851" s="42">
        <v>41536</v>
      </c>
      <c r="B1851" t="s">
        <v>20</v>
      </c>
      <c r="C1851" t="s">
        <v>18</v>
      </c>
      <c r="D1851" t="s">
        <v>37</v>
      </c>
      <c r="E1851" t="s">
        <v>13</v>
      </c>
      <c r="F1851">
        <v>25</v>
      </c>
      <c r="G1851">
        <v>7506</v>
      </c>
      <c r="H1851">
        <v>8100</v>
      </c>
      <c r="I1851">
        <v>13446</v>
      </c>
      <c r="J1851">
        <v>14310</v>
      </c>
    </row>
    <row r="1852" spans="1:10">
      <c r="A1852" s="42">
        <v>41536</v>
      </c>
      <c r="B1852" t="s">
        <v>22</v>
      </c>
      <c r="C1852" t="s">
        <v>23</v>
      </c>
      <c r="D1852" t="s">
        <v>36</v>
      </c>
      <c r="E1852" t="s">
        <v>13</v>
      </c>
      <c r="F1852">
        <v>7</v>
      </c>
      <c r="G1852">
        <v>3042</v>
      </c>
      <c r="H1852">
        <v>3240</v>
      </c>
      <c r="I1852">
        <v>37908</v>
      </c>
      <c r="J1852">
        <v>40500</v>
      </c>
    </row>
    <row r="1853" spans="1:10">
      <c r="A1853" s="42">
        <v>41537</v>
      </c>
      <c r="B1853" t="s">
        <v>34</v>
      </c>
      <c r="C1853" t="s">
        <v>25</v>
      </c>
      <c r="D1853" t="s">
        <v>38</v>
      </c>
      <c r="E1853" t="s">
        <v>13</v>
      </c>
      <c r="F1853">
        <v>17</v>
      </c>
      <c r="G1853">
        <v>3978</v>
      </c>
      <c r="H1853">
        <v>4230</v>
      </c>
      <c r="I1853">
        <v>39006</v>
      </c>
      <c r="J1853">
        <v>41580</v>
      </c>
    </row>
    <row r="1854" spans="1:10">
      <c r="A1854" s="42">
        <v>41537</v>
      </c>
      <c r="B1854" t="s">
        <v>34</v>
      </c>
      <c r="C1854" t="s">
        <v>25</v>
      </c>
      <c r="D1854" t="s">
        <v>12</v>
      </c>
      <c r="E1854" t="s">
        <v>13</v>
      </c>
      <c r="F1854">
        <v>3</v>
      </c>
      <c r="G1854">
        <v>2952</v>
      </c>
      <c r="H1854">
        <v>3150</v>
      </c>
      <c r="I1854">
        <v>44748</v>
      </c>
      <c r="J1854">
        <v>47520</v>
      </c>
    </row>
    <row r="1855" spans="1:10">
      <c r="A1855" s="42">
        <v>41537</v>
      </c>
      <c r="B1855" t="s">
        <v>22</v>
      </c>
      <c r="C1855" t="s">
        <v>23</v>
      </c>
      <c r="D1855" t="s">
        <v>12</v>
      </c>
      <c r="E1855" t="s">
        <v>13</v>
      </c>
      <c r="F1855">
        <v>13</v>
      </c>
      <c r="G1855">
        <v>2034</v>
      </c>
      <c r="H1855">
        <v>2160</v>
      </c>
      <c r="I1855">
        <v>24408</v>
      </c>
      <c r="J1855">
        <v>25920</v>
      </c>
    </row>
    <row r="1856" spans="1:10">
      <c r="A1856" s="42">
        <v>41538</v>
      </c>
      <c r="B1856" t="s">
        <v>24</v>
      </c>
      <c r="C1856" t="s">
        <v>25</v>
      </c>
      <c r="D1856" t="s">
        <v>21</v>
      </c>
      <c r="E1856" t="s">
        <v>13</v>
      </c>
      <c r="F1856">
        <v>17</v>
      </c>
      <c r="G1856">
        <v>3582</v>
      </c>
      <c r="H1856">
        <v>3870</v>
      </c>
      <c r="I1856">
        <v>21960</v>
      </c>
      <c r="J1856">
        <v>23400</v>
      </c>
    </row>
    <row r="1857" spans="1:10">
      <c r="A1857" s="42">
        <v>41538</v>
      </c>
      <c r="B1857" t="s">
        <v>20</v>
      </c>
      <c r="C1857" t="s">
        <v>18</v>
      </c>
      <c r="D1857" t="s">
        <v>28</v>
      </c>
      <c r="E1857" t="s">
        <v>13</v>
      </c>
      <c r="F1857">
        <v>22</v>
      </c>
      <c r="G1857">
        <v>3978</v>
      </c>
      <c r="H1857">
        <v>4230</v>
      </c>
      <c r="I1857">
        <v>11664</v>
      </c>
      <c r="J1857">
        <v>12420</v>
      </c>
    </row>
    <row r="1858" spans="1:10">
      <c r="A1858" s="42">
        <v>41538</v>
      </c>
      <c r="B1858" t="s">
        <v>14</v>
      </c>
      <c r="C1858" t="s">
        <v>11</v>
      </c>
      <c r="D1858" t="s">
        <v>21</v>
      </c>
      <c r="E1858" t="s">
        <v>13</v>
      </c>
      <c r="F1858">
        <v>23</v>
      </c>
      <c r="G1858">
        <v>2196</v>
      </c>
      <c r="H1858">
        <v>2340</v>
      </c>
      <c r="I1858">
        <v>13176</v>
      </c>
      <c r="J1858">
        <v>14040</v>
      </c>
    </row>
    <row r="1859" spans="1:10">
      <c r="A1859" s="42">
        <v>41538</v>
      </c>
      <c r="B1859" t="s">
        <v>14</v>
      </c>
      <c r="C1859" t="s">
        <v>11</v>
      </c>
      <c r="D1859" t="s">
        <v>41</v>
      </c>
      <c r="E1859" t="s">
        <v>13</v>
      </c>
      <c r="F1859">
        <v>1</v>
      </c>
      <c r="G1859">
        <v>2034</v>
      </c>
      <c r="H1859">
        <v>2160</v>
      </c>
      <c r="I1859">
        <v>5904</v>
      </c>
      <c r="J1859">
        <v>6300</v>
      </c>
    </row>
    <row r="1860" spans="1:10">
      <c r="A1860" s="42">
        <v>41538</v>
      </c>
      <c r="B1860" t="s">
        <v>34</v>
      </c>
      <c r="C1860" t="s">
        <v>25</v>
      </c>
      <c r="D1860" t="s">
        <v>19</v>
      </c>
      <c r="E1860" t="s">
        <v>13</v>
      </c>
      <c r="F1860">
        <v>25</v>
      </c>
      <c r="G1860">
        <v>5148</v>
      </c>
      <c r="H1860">
        <v>5490</v>
      </c>
      <c r="I1860">
        <v>91494</v>
      </c>
      <c r="J1860">
        <v>97290</v>
      </c>
    </row>
    <row r="1861" spans="1:10">
      <c r="A1861" s="42">
        <v>41538</v>
      </c>
      <c r="B1861" t="s">
        <v>24</v>
      </c>
      <c r="C1861" t="s">
        <v>25</v>
      </c>
      <c r="D1861" t="s">
        <v>37</v>
      </c>
      <c r="E1861" t="s">
        <v>13</v>
      </c>
      <c r="F1861">
        <v>22</v>
      </c>
      <c r="G1861">
        <v>3384</v>
      </c>
      <c r="H1861">
        <v>3600</v>
      </c>
      <c r="I1861">
        <v>89640</v>
      </c>
      <c r="J1861">
        <v>95400</v>
      </c>
    </row>
    <row r="1862" spans="1:10">
      <c r="A1862" s="42">
        <v>41538</v>
      </c>
      <c r="B1862" t="s">
        <v>17</v>
      </c>
      <c r="C1862" t="s">
        <v>18</v>
      </c>
      <c r="D1862" t="s">
        <v>28</v>
      </c>
      <c r="E1862" t="s">
        <v>13</v>
      </c>
      <c r="F1862">
        <v>2</v>
      </c>
      <c r="G1862">
        <v>3978</v>
      </c>
      <c r="H1862">
        <v>4230</v>
      </c>
      <c r="I1862">
        <v>29160</v>
      </c>
      <c r="J1862">
        <v>31050</v>
      </c>
    </row>
    <row r="1863" spans="1:10">
      <c r="A1863" s="42">
        <v>41539</v>
      </c>
      <c r="B1863" t="s">
        <v>34</v>
      </c>
      <c r="C1863" t="s">
        <v>25</v>
      </c>
      <c r="D1863" t="s">
        <v>41</v>
      </c>
      <c r="E1863" t="s">
        <v>13</v>
      </c>
      <c r="F1863">
        <v>11</v>
      </c>
      <c r="G1863">
        <v>3582</v>
      </c>
      <c r="H1863">
        <v>3870</v>
      </c>
      <c r="I1863">
        <v>8856</v>
      </c>
      <c r="J1863">
        <v>9450</v>
      </c>
    </row>
    <row r="1864" spans="1:10">
      <c r="A1864" s="42">
        <v>41539</v>
      </c>
      <c r="B1864" t="s">
        <v>20</v>
      </c>
      <c r="C1864" t="s">
        <v>18</v>
      </c>
      <c r="D1864" t="s">
        <v>28</v>
      </c>
      <c r="E1864" t="s">
        <v>13</v>
      </c>
      <c r="F1864">
        <v>11</v>
      </c>
      <c r="G1864">
        <v>3546</v>
      </c>
      <c r="H1864">
        <v>3780</v>
      </c>
      <c r="I1864">
        <v>134136</v>
      </c>
      <c r="J1864">
        <v>142830</v>
      </c>
    </row>
    <row r="1865" spans="1:10">
      <c r="A1865" s="42">
        <v>41540</v>
      </c>
      <c r="B1865" t="s">
        <v>20</v>
      </c>
      <c r="C1865" t="s">
        <v>18</v>
      </c>
      <c r="D1865" t="s">
        <v>35</v>
      </c>
      <c r="E1865" t="s">
        <v>13</v>
      </c>
      <c r="F1865">
        <v>1</v>
      </c>
      <c r="G1865">
        <v>7506</v>
      </c>
      <c r="H1865">
        <v>8100</v>
      </c>
      <c r="I1865">
        <v>102960</v>
      </c>
      <c r="J1865">
        <v>109800</v>
      </c>
    </row>
    <row r="1866" spans="1:10">
      <c r="A1866" s="42">
        <v>41540</v>
      </c>
      <c r="B1866" t="s">
        <v>10</v>
      </c>
      <c r="C1866" t="s">
        <v>11</v>
      </c>
      <c r="D1866" t="s">
        <v>19</v>
      </c>
      <c r="E1866" t="s">
        <v>13</v>
      </c>
      <c r="F1866">
        <v>14</v>
      </c>
      <c r="G1866">
        <v>3978</v>
      </c>
      <c r="H1866">
        <v>4230</v>
      </c>
      <c r="I1866">
        <v>35802</v>
      </c>
      <c r="J1866">
        <v>38070</v>
      </c>
    </row>
    <row r="1867" spans="1:10">
      <c r="A1867" s="42">
        <v>41540</v>
      </c>
      <c r="B1867" t="s">
        <v>27</v>
      </c>
      <c r="C1867" t="s">
        <v>23</v>
      </c>
      <c r="D1867" t="s">
        <v>38</v>
      </c>
      <c r="E1867" t="s">
        <v>13</v>
      </c>
      <c r="F1867">
        <v>11</v>
      </c>
      <c r="G1867">
        <v>2034</v>
      </c>
      <c r="H1867">
        <v>2160</v>
      </c>
      <c r="I1867">
        <v>42552</v>
      </c>
      <c r="J1867">
        <v>45360</v>
      </c>
    </row>
    <row r="1868" spans="1:10">
      <c r="A1868" s="42">
        <v>41540</v>
      </c>
      <c r="B1868" t="s">
        <v>31</v>
      </c>
      <c r="C1868" t="s">
        <v>30</v>
      </c>
      <c r="D1868" t="s">
        <v>15</v>
      </c>
      <c r="E1868" t="s">
        <v>16</v>
      </c>
      <c r="F1868">
        <v>8</v>
      </c>
      <c r="G1868">
        <v>2952</v>
      </c>
      <c r="H1868">
        <v>3150</v>
      </c>
      <c r="I1868">
        <v>3582</v>
      </c>
      <c r="J1868">
        <v>3870</v>
      </c>
    </row>
    <row r="1869" spans="1:10">
      <c r="A1869" s="42">
        <v>41540</v>
      </c>
      <c r="B1869" t="s">
        <v>29</v>
      </c>
      <c r="C1869" t="s">
        <v>30</v>
      </c>
      <c r="D1869" t="s">
        <v>26</v>
      </c>
      <c r="E1869" t="s">
        <v>13</v>
      </c>
      <c r="F1869">
        <v>1</v>
      </c>
      <c r="G1869">
        <v>3546</v>
      </c>
      <c r="H1869">
        <v>3780</v>
      </c>
      <c r="I1869">
        <v>48672</v>
      </c>
      <c r="J1869">
        <v>51840</v>
      </c>
    </row>
    <row r="1870" spans="1:10">
      <c r="A1870" s="42">
        <v>41541</v>
      </c>
      <c r="B1870" t="s">
        <v>17</v>
      </c>
      <c r="C1870" t="s">
        <v>18</v>
      </c>
      <c r="D1870" t="s">
        <v>19</v>
      </c>
      <c r="E1870" t="s">
        <v>13</v>
      </c>
      <c r="F1870">
        <v>24</v>
      </c>
      <c r="G1870">
        <v>3546</v>
      </c>
      <c r="H1870">
        <v>3780</v>
      </c>
      <c r="I1870">
        <v>91494</v>
      </c>
      <c r="J1870">
        <v>97290</v>
      </c>
    </row>
    <row r="1871" spans="1:10">
      <c r="A1871" s="42">
        <v>41541</v>
      </c>
      <c r="B1871" t="s">
        <v>24</v>
      </c>
      <c r="C1871" t="s">
        <v>25</v>
      </c>
      <c r="D1871" t="s">
        <v>12</v>
      </c>
      <c r="E1871" t="s">
        <v>13</v>
      </c>
      <c r="F1871">
        <v>15</v>
      </c>
      <c r="G1871">
        <v>3978</v>
      </c>
      <c r="H1871">
        <v>4230</v>
      </c>
      <c r="I1871">
        <v>14238</v>
      </c>
      <c r="J1871">
        <v>15120</v>
      </c>
    </row>
    <row r="1872" spans="1:10">
      <c r="A1872" s="42">
        <v>41541</v>
      </c>
      <c r="B1872" t="s">
        <v>20</v>
      </c>
      <c r="C1872" t="s">
        <v>18</v>
      </c>
      <c r="D1872" t="s">
        <v>19</v>
      </c>
      <c r="E1872" t="s">
        <v>13</v>
      </c>
      <c r="F1872">
        <v>20</v>
      </c>
      <c r="G1872">
        <v>3546</v>
      </c>
      <c r="H1872">
        <v>3780</v>
      </c>
      <c r="I1872">
        <v>15912</v>
      </c>
      <c r="J1872">
        <v>16920</v>
      </c>
    </row>
    <row r="1873" spans="1:10">
      <c r="A1873" s="42">
        <v>41541</v>
      </c>
      <c r="B1873" t="s">
        <v>14</v>
      </c>
      <c r="C1873" t="s">
        <v>11</v>
      </c>
      <c r="D1873" t="s">
        <v>40</v>
      </c>
      <c r="E1873" t="s">
        <v>16</v>
      </c>
      <c r="F1873">
        <v>1</v>
      </c>
      <c r="G1873">
        <v>5148</v>
      </c>
      <c r="H1873">
        <v>5490</v>
      </c>
      <c r="I1873">
        <v>23544</v>
      </c>
      <c r="J1873">
        <v>25380</v>
      </c>
    </row>
    <row r="1874" spans="1:10">
      <c r="A1874" s="42">
        <v>41541</v>
      </c>
      <c r="B1874" t="s">
        <v>17</v>
      </c>
      <c r="C1874" t="s">
        <v>18</v>
      </c>
      <c r="D1874" t="s">
        <v>39</v>
      </c>
      <c r="E1874" t="s">
        <v>13</v>
      </c>
      <c r="F1874">
        <v>5</v>
      </c>
      <c r="G1874">
        <v>2196</v>
      </c>
      <c r="H1874">
        <v>2340</v>
      </c>
      <c r="I1874">
        <v>70794</v>
      </c>
      <c r="J1874">
        <v>75240</v>
      </c>
    </row>
    <row r="1875" spans="1:10">
      <c r="A1875" s="42">
        <v>41541</v>
      </c>
      <c r="B1875" t="s">
        <v>14</v>
      </c>
      <c r="C1875" t="s">
        <v>11</v>
      </c>
      <c r="D1875" t="s">
        <v>19</v>
      </c>
      <c r="E1875" t="s">
        <v>13</v>
      </c>
      <c r="F1875">
        <v>2</v>
      </c>
      <c r="G1875">
        <v>3924</v>
      </c>
      <c r="H1875">
        <v>4230</v>
      </c>
      <c r="I1875">
        <v>87516</v>
      </c>
      <c r="J1875">
        <v>93060</v>
      </c>
    </row>
    <row r="1876" spans="1:10">
      <c r="A1876" s="42">
        <v>41542</v>
      </c>
      <c r="B1876" t="s">
        <v>22</v>
      </c>
      <c r="C1876" t="s">
        <v>23</v>
      </c>
      <c r="D1876" t="s">
        <v>15</v>
      </c>
      <c r="E1876" t="s">
        <v>16</v>
      </c>
      <c r="F1876">
        <v>15</v>
      </c>
      <c r="G1876">
        <v>3978</v>
      </c>
      <c r="H1876">
        <v>4230</v>
      </c>
      <c r="I1876">
        <v>50148</v>
      </c>
      <c r="J1876">
        <v>54180</v>
      </c>
    </row>
    <row r="1877" spans="1:10">
      <c r="A1877" s="42">
        <v>41542</v>
      </c>
      <c r="B1877" t="s">
        <v>31</v>
      </c>
      <c r="C1877" t="s">
        <v>30</v>
      </c>
      <c r="D1877" t="s">
        <v>32</v>
      </c>
      <c r="E1877" t="s">
        <v>13</v>
      </c>
      <c r="F1877">
        <v>24</v>
      </c>
      <c r="G1877">
        <v>2106</v>
      </c>
      <c r="H1877">
        <v>2250</v>
      </c>
      <c r="I1877">
        <v>81558</v>
      </c>
      <c r="J1877">
        <v>86940</v>
      </c>
    </row>
    <row r="1878" spans="1:10">
      <c r="A1878" s="42">
        <v>41543</v>
      </c>
      <c r="B1878" t="s">
        <v>34</v>
      </c>
      <c r="C1878" t="s">
        <v>25</v>
      </c>
      <c r="D1878" t="s">
        <v>19</v>
      </c>
      <c r="E1878" t="s">
        <v>13</v>
      </c>
      <c r="F1878">
        <v>23</v>
      </c>
      <c r="G1878">
        <v>5148</v>
      </c>
      <c r="H1878">
        <v>5490</v>
      </c>
      <c r="I1878">
        <v>35802</v>
      </c>
      <c r="J1878">
        <v>38070</v>
      </c>
    </row>
    <row r="1879" spans="1:10">
      <c r="A1879" s="42">
        <v>41543</v>
      </c>
      <c r="B1879" t="s">
        <v>27</v>
      </c>
      <c r="C1879" t="s">
        <v>23</v>
      </c>
      <c r="D1879" t="s">
        <v>19</v>
      </c>
      <c r="E1879" t="s">
        <v>13</v>
      </c>
      <c r="F1879">
        <v>20</v>
      </c>
      <c r="G1879">
        <v>3546</v>
      </c>
      <c r="H1879">
        <v>3780</v>
      </c>
      <c r="I1879">
        <v>35802</v>
      </c>
      <c r="J1879">
        <v>38070</v>
      </c>
    </row>
    <row r="1880" spans="1:10">
      <c r="A1880" s="42">
        <v>41543</v>
      </c>
      <c r="B1880" t="s">
        <v>27</v>
      </c>
      <c r="C1880" t="s">
        <v>23</v>
      </c>
      <c r="D1880" t="s">
        <v>38</v>
      </c>
      <c r="E1880" t="s">
        <v>13</v>
      </c>
      <c r="F1880">
        <v>23</v>
      </c>
      <c r="G1880">
        <v>3546</v>
      </c>
      <c r="H1880">
        <v>3780</v>
      </c>
      <c r="I1880">
        <v>56736</v>
      </c>
      <c r="J1880">
        <v>60480</v>
      </c>
    </row>
    <row r="1881" spans="1:10">
      <c r="A1881" s="42">
        <v>41543</v>
      </c>
      <c r="B1881" t="s">
        <v>10</v>
      </c>
      <c r="C1881" t="s">
        <v>11</v>
      </c>
      <c r="D1881" t="s">
        <v>19</v>
      </c>
      <c r="E1881" t="s">
        <v>13</v>
      </c>
      <c r="F1881">
        <v>22</v>
      </c>
      <c r="G1881">
        <v>5148</v>
      </c>
      <c r="H1881">
        <v>5490</v>
      </c>
      <c r="I1881">
        <v>27846</v>
      </c>
      <c r="J1881">
        <v>29610</v>
      </c>
    </row>
    <row r="1882" spans="1:10">
      <c r="A1882" s="42">
        <v>41544</v>
      </c>
      <c r="B1882" t="s">
        <v>31</v>
      </c>
      <c r="C1882" t="s">
        <v>30</v>
      </c>
      <c r="D1882" t="s">
        <v>33</v>
      </c>
      <c r="E1882" t="s">
        <v>13</v>
      </c>
      <c r="F1882">
        <v>10</v>
      </c>
      <c r="G1882">
        <v>3384</v>
      </c>
      <c r="H1882">
        <v>3600</v>
      </c>
      <c r="I1882">
        <v>99450</v>
      </c>
      <c r="J1882">
        <v>105750</v>
      </c>
    </row>
    <row r="1883" spans="1:10">
      <c r="A1883" s="42">
        <v>41544</v>
      </c>
      <c r="B1883" t="s">
        <v>29</v>
      </c>
      <c r="C1883" t="s">
        <v>30</v>
      </c>
      <c r="D1883" t="s">
        <v>35</v>
      </c>
      <c r="E1883" t="s">
        <v>13</v>
      </c>
      <c r="F1883">
        <v>5</v>
      </c>
      <c r="G1883">
        <v>3042</v>
      </c>
      <c r="H1883">
        <v>3240</v>
      </c>
      <c r="I1883">
        <v>72072</v>
      </c>
      <c r="J1883">
        <v>76860</v>
      </c>
    </row>
    <row r="1884" spans="1:10">
      <c r="A1884" s="42">
        <v>41545</v>
      </c>
      <c r="B1884" t="s">
        <v>29</v>
      </c>
      <c r="C1884" t="s">
        <v>30</v>
      </c>
      <c r="D1884" t="s">
        <v>32</v>
      </c>
      <c r="E1884" t="s">
        <v>13</v>
      </c>
      <c r="F1884">
        <v>12</v>
      </c>
      <c r="G1884">
        <v>3978</v>
      </c>
      <c r="H1884">
        <v>4230</v>
      </c>
      <c r="I1884">
        <v>49644</v>
      </c>
      <c r="J1884">
        <v>52920</v>
      </c>
    </row>
    <row r="1885" spans="1:10">
      <c r="A1885" s="42">
        <v>41545</v>
      </c>
      <c r="B1885" t="s">
        <v>14</v>
      </c>
      <c r="C1885" t="s">
        <v>11</v>
      </c>
      <c r="D1885" t="s">
        <v>41</v>
      </c>
      <c r="E1885" t="s">
        <v>13</v>
      </c>
      <c r="F1885">
        <v>19</v>
      </c>
      <c r="G1885">
        <v>3978</v>
      </c>
      <c r="H1885">
        <v>4230</v>
      </c>
      <c r="I1885">
        <v>70848</v>
      </c>
      <c r="J1885">
        <v>75600</v>
      </c>
    </row>
    <row r="1886" spans="1:10">
      <c r="A1886" s="42">
        <v>41546</v>
      </c>
      <c r="B1886" t="s">
        <v>17</v>
      </c>
      <c r="C1886" t="s">
        <v>18</v>
      </c>
      <c r="D1886" t="s">
        <v>21</v>
      </c>
      <c r="E1886" t="s">
        <v>13</v>
      </c>
      <c r="F1886">
        <v>18</v>
      </c>
      <c r="G1886">
        <v>3924</v>
      </c>
      <c r="H1886">
        <v>4230</v>
      </c>
      <c r="I1886">
        <v>21960</v>
      </c>
      <c r="J1886">
        <v>23400</v>
      </c>
    </row>
    <row r="1887" spans="1:10">
      <c r="A1887" s="42">
        <v>41546</v>
      </c>
      <c r="B1887" t="s">
        <v>14</v>
      </c>
      <c r="C1887" t="s">
        <v>11</v>
      </c>
      <c r="D1887" t="s">
        <v>35</v>
      </c>
      <c r="E1887" t="s">
        <v>13</v>
      </c>
      <c r="F1887">
        <v>1</v>
      </c>
      <c r="G1887">
        <v>2952</v>
      </c>
      <c r="H1887">
        <v>3150</v>
      </c>
      <c r="I1887">
        <v>20592</v>
      </c>
      <c r="J1887">
        <v>21960</v>
      </c>
    </row>
    <row r="1888" spans="1:10">
      <c r="A1888" s="42">
        <v>41546</v>
      </c>
      <c r="B1888" t="s">
        <v>20</v>
      </c>
      <c r="C1888" t="s">
        <v>18</v>
      </c>
      <c r="D1888" t="s">
        <v>21</v>
      </c>
      <c r="E1888" t="s">
        <v>13</v>
      </c>
      <c r="F1888">
        <v>15</v>
      </c>
      <c r="G1888">
        <v>3042</v>
      </c>
      <c r="H1888">
        <v>3240</v>
      </c>
      <c r="I1888">
        <v>2196</v>
      </c>
      <c r="J1888">
        <v>2340</v>
      </c>
    </row>
    <row r="1889" spans="1:10">
      <c r="A1889" s="42">
        <v>41546</v>
      </c>
      <c r="B1889" t="s">
        <v>20</v>
      </c>
      <c r="C1889" t="s">
        <v>18</v>
      </c>
      <c r="D1889" t="s">
        <v>42</v>
      </c>
      <c r="E1889" t="s">
        <v>16</v>
      </c>
      <c r="F1889">
        <v>4</v>
      </c>
      <c r="G1889">
        <v>3978</v>
      </c>
      <c r="H1889">
        <v>4230</v>
      </c>
      <c r="I1889">
        <v>187650</v>
      </c>
      <c r="J1889">
        <v>202500</v>
      </c>
    </row>
    <row r="1890" spans="1:10">
      <c r="A1890" s="42">
        <v>41546</v>
      </c>
      <c r="B1890" t="s">
        <v>17</v>
      </c>
      <c r="C1890" t="s">
        <v>18</v>
      </c>
      <c r="D1890" t="s">
        <v>36</v>
      </c>
      <c r="E1890" t="s">
        <v>13</v>
      </c>
      <c r="F1890">
        <v>16</v>
      </c>
      <c r="G1890">
        <v>2106</v>
      </c>
      <c r="H1890">
        <v>2250</v>
      </c>
      <c r="I1890">
        <v>16848</v>
      </c>
      <c r="J1890">
        <v>18000</v>
      </c>
    </row>
    <row r="1891" spans="1:10">
      <c r="A1891" s="42">
        <v>41546</v>
      </c>
      <c r="B1891" t="s">
        <v>17</v>
      </c>
      <c r="C1891" t="s">
        <v>18</v>
      </c>
      <c r="D1891" t="s">
        <v>41</v>
      </c>
      <c r="E1891" t="s">
        <v>13</v>
      </c>
      <c r="F1891">
        <v>10</v>
      </c>
      <c r="G1891">
        <v>2034</v>
      </c>
      <c r="H1891">
        <v>2160</v>
      </c>
      <c r="I1891">
        <v>59040</v>
      </c>
      <c r="J1891">
        <v>63000</v>
      </c>
    </row>
    <row r="1892" spans="1:10">
      <c r="A1892" s="42">
        <v>41546</v>
      </c>
      <c r="B1892" t="s">
        <v>17</v>
      </c>
      <c r="C1892" t="s">
        <v>18</v>
      </c>
      <c r="D1892" t="s">
        <v>38</v>
      </c>
      <c r="E1892" t="s">
        <v>13</v>
      </c>
      <c r="F1892">
        <v>21</v>
      </c>
      <c r="G1892">
        <v>4482</v>
      </c>
      <c r="H1892">
        <v>4770</v>
      </c>
      <c r="I1892">
        <v>24822</v>
      </c>
      <c r="J1892">
        <v>26460</v>
      </c>
    </row>
    <row r="1893" spans="1:10">
      <c r="A1893" s="42">
        <v>41546</v>
      </c>
      <c r="B1893" t="s">
        <v>10</v>
      </c>
      <c r="C1893" t="s">
        <v>11</v>
      </c>
      <c r="D1893" t="s">
        <v>39</v>
      </c>
      <c r="E1893" t="s">
        <v>13</v>
      </c>
      <c r="F1893">
        <v>7</v>
      </c>
      <c r="G1893">
        <v>3726</v>
      </c>
      <c r="H1893">
        <v>3960</v>
      </c>
      <c r="I1893">
        <v>78246</v>
      </c>
      <c r="J1893">
        <v>83160</v>
      </c>
    </row>
    <row r="1894" spans="1:10">
      <c r="A1894" s="42">
        <v>41546</v>
      </c>
      <c r="B1894" t="s">
        <v>14</v>
      </c>
      <c r="C1894" t="s">
        <v>11</v>
      </c>
      <c r="D1894" t="s">
        <v>40</v>
      </c>
      <c r="E1894" t="s">
        <v>16</v>
      </c>
      <c r="F1894">
        <v>22</v>
      </c>
      <c r="G1894">
        <v>2952</v>
      </c>
      <c r="H1894">
        <v>3150</v>
      </c>
      <c r="I1894">
        <v>47088</v>
      </c>
      <c r="J1894">
        <v>50760</v>
      </c>
    </row>
    <row r="1895" spans="1:10">
      <c r="A1895" s="42">
        <v>41547</v>
      </c>
      <c r="B1895" t="s">
        <v>20</v>
      </c>
      <c r="C1895" t="s">
        <v>18</v>
      </c>
      <c r="D1895" t="s">
        <v>12</v>
      </c>
      <c r="E1895" t="s">
        <v>13</v>
      </c>
      <c r="F1895">
        <v>15</v>
      </c>
      <c r="G1895">
        <v>3384</v>
      </c>
      <c r="H1895">
        <v>3600</v>
      </c>
      <c r="I1895">
        <v>44748</v>
      </c>
      <c r="J1895">
        <v>47520</v>
      </c>
    </row>
    <row r="1896" spans="1:10">
      <c r="A1896" s="42">
        <v>41547</v>
      </c>
      <c r="B1896" t="s">
        <v>31</v>
      </c>
      <c r="C1896" t="s">
        <v>30</v>
      </c>
      <c r="D1896" t="s">
        <v>15</v>
      </c>
      <c r="E1896" t="s">
        <v>16</v>
      </c>
      <c r="F1896">
        <v>7</v>
      </c>
      <c r="G1896">
        <v>3546</v>
      </c>
      <c r="H1896">
        <v>3780</v>
      </c>
      <c r="I1896">
        <v>28656</v>
      </c>
      <c r="J1896">
        <v>30960</v>
      </c>
    </row>
    <row r="1897" spans="1:10">
      <c r="A1897" s="42">
        <v>41547</v>
      </c>
      <c r="B1897" t="s">
        <v>24</v>
      </c>
      <c r="C1897" t="s">
        <v>25</v>
      </c>
      <c r="D1897" t="s">
        <v>26</v>
      </c>
      <c r="E1897" t="s">
        <v>13</v>
      </c>
      <c r="F1897">
        <v>17</v>
      </c>
      <c r="G1897">
        <v>5148</v>
      </c>
      <c r="H1897">
        <v>5490</v>
      </c>
      <c r="I1897">
        <v>27378</v>
      </c>
      <c r="J1897">
        <v>29160</v>
      </c>
    </row>
    <row r="1898" spans="1:10">
      <c r="A1898" s="42">
        <v>41547</v>
      </c>
      <c r="B1898" t="s">
        <v>20</v>
      </c>
      <c r="C1898" t="s">
        <v>18</v>
      </c>
      <c r="D1898" t="s">
        <v>42</v>
      </c>
      <c r="E1898" t="s">
        <v>16</v>
      </c>
      <c r="F1898">
        <v>20</v>
      </c>
      <c r="G1898">
        <v>2034</v>
      </c>
      <c r="H1898">
        <v>2160</v>
      </c>
      <c r="I1898">
        <v>135108</v>
      </c>
      <c r="J1898">
        <v>145800</v>
      </c>
    </row>
    <row r="1899" spans="1:10">
      <c r="A1899" s="42">
        <v>41547</v>
      </c>
      <c r="B1899" t="s">
        <v>14</v>
      </c>
      <c r="C1899" t="s">
        <v>11</v>
      </c>
      <c r="D1899" t="s">
        <v>33</v>
      </c>
      <c r="E1899" t="s">
        <v>13</v>
      </c>
      <c r="F1899">
        <v>5</v>
      </c>
      <c r="G1899">
        <v>2196</v>
      </c>
      <c r="H1899">
        <v>2340</v>
      </c>
      <c r="I1899">
        <v>55692</v>
      </c>
      <c r="J1899">
        <v>59220</v>
      </c>
    </row>
    <row r="1900" spans="1:10">
      <c r="A1900" s="42">
        <v>41548</v>
      </c>
      <c r="B1900" t="s">
        <v>27</v>
      </c>
      <c r="C1900" t="s">
        <v>23</v>
      </c>
      <c r="D1900" t="s">
        <v>26</v>
      </c>
      <c r="E1900" t="s">
        <v>13</v>
      </c>
      <c r="F1900">
        <v>14</v>
      </c>
      <c r="G1900">
        <v>3546</v>
      </c>
      <c r="H1900">
        <v>3780</v>
      </c>
      <c r="I1900">
        <v>15210</v>
      </c>
      <c r="J1900">
        <v>16200</v>
      </c>
    </row>
    <row r="1901" spans="1:10">
      <c r="A1901" s="42">
        <v>41548</v>
      </c>
      <c r="B1901" t="s">
        <v>14</v>
      </c>
      <c r="C1901" t="s">
        <v>11</v>
      </c>
      <c r="D1901" t="s">
        <v>41</v>
      </c>
      <c r="E1901" t="s">
        <v>13</v>
      </c>
      <c r="F1901">
        <v>6</v>
      </c>
      <c r="G1901">
        <v>3546</v>
      </c>
      <c r="H1901">
        <v>3780</v>
      </c>
      <c r="I1901">
        <v>5904</v>
      </c>
      <c r="J1901">
        <v>6300</v>
      </c>
    </row>
    <row r="1902" spans="1:10">
      <c r="A1902" s="42">
        <v>41548</v>
      </c>
      <c r="B1902" t="s">
        <v>34</v>
      </c>
      <c r="C1902" t="s">
        <v>25</v>
      </c>
      <c r="D1902" t="s">
        <v>21</v>
      </c>
      <c r="E1902" t="s">
        <v>13</v>
      </c>
      <c r="F1902">
        <v>22</v>
      </c>
      <c r="G1902">
        <v>7506</v>
      </c>
      <c r="H1902">
        <v>8100</v>
      </c>
      <c r="I1902">
        <v>17568</v>
      </c>
      <c r="J1902">
        <v>18720</v>
      </c>
    </row>
    <row r="1903" spans="1:10">
      <c r="A1903" s="42">
        <v>41548</v>
      </c>
      <c r="B1903" t="s">
        <v>22</v>
      </c>
      <c r="C1903" t="s">
        <v>23</v>
      </c>
      <c r="D1903" t="s">
        <v>40</v>
      </c>
      <c r="E1903" t="s">
        <v>16</v>
      </c>
      <c r="F1903">
        <v>6</v>
      </c>
      <c r="G1903">
        <v>3924</v>
      </c>
      <c r="H1903">
        <v>4230</v>
      </c>
      <c r="I1903">
        <v>11772</v>
      </c>
      <c r="J1903">
        <v>12690</v>
      </c>
    </row>
    <row r="1904" spans="1:10">
      <c r="A1904" s="42">
        <v>41549</v>
      </c>
      <c r="B1904" t="s">
        <v>34</v>
      </c>
      <c r="C1904" t="s">
        <v>25</v>
      </c>
      <c r="D1904" t="s">
        <v>40</v>
      </c>
      <c r="E1904" t="s">
        <v>16</v>
      </c>
      <c r="F1904">
        <v>6</v>
      </c>
      <c r="G1904">
        <v>4482</v>
      </c>
      <c r="H1904">
        <v>4770</v>
      </c>
      <c r="I1904">
        <v>90252</v>
      </c>
      <c r="J1904">
        <v>97290</v>
      </c>
    </row>
    <row r="1905" spans="1:10">
      <c r="A1905" s="42">
        <v>41549</v>
      </c>
      <c r="B1905" t="s">
        <v>20</v>
      </c>
      <c r="C1905" t="s">
        <v>18</v>
      </c>
      <c r="D1905" t="s">
        <v>15</v>
      </c>
      <c r="E1905" t="s">
        <v>16</v>
      </c>
      <c r="F1905">
        <v>2</v>
      </c>
      <c r="G1905">
        <v>3546</v>
      </c>
      <c r="H1905">
        <v>3780</v>
      </c>
      <c r="I1905">
        <v>46566</v>
      </c>
      <c r="J1905">
        <v>50310</v>
      </c>
    </row>
    <row r="1906" spans="1:10">
      <c r="A1906" s="42">
        <v>41549</v>
      </c>
      <c r="B1906" t="s">
        <v>22</v>
      </c>
      <c r="C1906" t="s">
        <v>23</v>
      </c>
      <c r="D1906" t="s">
        <v>33</v>
      </c>
      <c r="E1906" t="s">
        <v>13</v>
      </c>
      <c r="F1906">
        <v>24</v>
      </c>
      <c r="G1906">
        <v>3726</v>
      </c>
      <c r="H1906">
        <v>3960</v>
      </c>
      <c r="I1906">
        <v>95472</v>
      </c>
      <c r="J1906">
        <v>101520</v>
      </c>
    </row>
    <row r="1907" spans="1:10">
      <c r="A1907" s="42">
        <v>41550</v>
      </c>
      <c r="B1907" t="s">
        <v>10</v>
      </c>
      <c r="C1907" t="s">
        <v>11</v>
      </c>
      <c r="D1907" t="s">
        <v>36</v>
      </c>
      <c r="E1907" t="s">
        <v>13</v>
      </c>
      <c r="F1907">
        <v>11</v>
      </c>
      <c r="G1907">
        <v>2106</v>
      </c>
      <c r="H1907">
        <v>2250</v>
      </c>
      <c r="I1907">
        <v>10530</v>
      </c>
      <c r="J1907">
        <v>11250</v>
      </c>
    </row>
    <row r="1908" spans="1:10">
      <c r="A1908" s="42">
        <v>41550</v>
      </c>
      <c r="B1908" t="s">
        <v>27</v>
      </c>
      <c r="C1908" t="s">
        <v>23</v>
      </c>
      <c r="D1908" t="s">
        <v>26</v>
      </c>
      <c r="E1908" t="s">
        <v>13</v>
      </c>
      <c r="F1908">
        <v>10</v>
      </c>
      <c r="G1908">
        <v>3546</v>
      </c>
      <c r="H1908">
        <v>3780</v>
      </c>
      <c r="I1908">
        <v>3042</v>
      </c>
      <c r="J1908">
        <v>3240</v>
      </c>
    </row>
    <row r="1909" spans="1:10">
      <c r="A1909" s="42">
        <v>41551</v>
      </c>
      <c r="B1909" t="s">
        <v>29</v>
      </c>
      <c r="C1909" t="s">
        <v>30</v>
      </c>
      <c r="D1909" t="s">
        <v>43</v>
      </c>
      <c r="E1909" t="s">
        <v>13</v>
      </c>
      <c r="F1909">
        <v>7</v>
      </c>
      <c r="G1909">
        <v>3384</v>
      </c>
      <c r="H1909">
        <v>3600</v>
      </c>
      <c r="I1909">
        <v>6768</v>
      </c>
      <c r="J1909">
        <v>7200</v>
      </c>
    </row>
    <row r="1910" spans="1:10">
      <c r="A1910" s="42">
        <v>41551</v>
      </c>
      <c r="B1910" t="s">
        <v>10</v>
      </c>
      <c r="C1910" t="s">
        <v>11</v>
      </c>
      <c r="D1910" t="s">
        <v>43</v>
      </c>
      <c r="E1910" t="s">
        <v>13</v>
      </c>
      <c r="F1910">
        <v>22</v>
      </c>
      <c r="G1910">
        <v>2106</v>
      </c>
      <c r="H1910">
        <v>2250</v>
      </c>
      <c r="I1910">
        <v>81216</v>
      </c>
      <c r="J1910">
        <v>86400</v>
      </c>
    </row>
    <row r="1911" spans="1:10">
      <c r="A1911" s="42">
        <v>41551</v>
      </c>
      <c r="B1911" t="s">
        <v>24</v>
      </c>
      <c r="C1911" t="s">
        <v>25</v>
      </c>
      <c r="D1911" t="s">
        <v>19</v>
      </c>
      <c r="E1911" t="s">
        <v>13</v>
      </c>
      <c r="F1911">
        <v>7</v>
      </c>
      <c r="G1911">
        <v>3924</v>
      </c>
      <c r="H1911">
        <v>4230</v>
      </c>
      <c r="I1911">
        <v>11934</v>
      </c>
      <c r="J1911">
        <v>12690</v>
      </c>
    </row>
    <row r="1912" spans="1:10">
      <c r="A1912" s="42">
        <v>41551</v>
      </c>
      <c r="B1912" t="s">
        <v>14</v>
      </c>
      <c r="C1912" t="s">
        <v>11</v>
      </c>
      <c r="D1912" t="s">
        <v>39</v>
      </c>
      <c r="E1912" t="s">
        <v>13</v>
      </c>
      <c r="F1912">
        <v>18</v>
      </c>
      <c r="G1912">
        <v>3582</v>
      </c>
      <c r="H1912">
        <v>3870</v>
      </c>
      <c r="I1912">
        <v>26082</v>
      </c>
      <c r="J1912">
        <v>27720</v>
      </c>
    </row>
    <row r="1913" spans="1:10">
      <c r="A1913" s="42">
        <v>41551</v>
      </c>
      <c r="B1913" t="s">
        <v>34</v>
      </c>
      <c r="C1913" t="s">
        <v>25</v>
      </c>
      <c r="D1913" t="s">
        <v>33</v>
      </c>
      <c r="E1913" t="s">
        <v>13</v>
      </c>
      <c r="F1913">
        <v>12</v>
      </c>
      <c r="G1913">
        <v>3582</v>
      </c>
      <c r="H1913">
        <v>3870</v>
      </c>
      <c r="I1913">
        <v>27846</v>
      </c>
      <c r="J1913">
        <v>29610</v>
      </c>
    </row>
    <row r="1914" spans="1:10">
      <c r="A1914" s="42">
        <v>41552</v>
      </c>
      <c r="B1914" t="s">
        <v>29</v>
      </c>
      <c r="C1914" t="s">
        <v>30</v>
      </c>
      <c r="D1914" t="s">
        <v>28</v>
      </c>
      <c r="E1914" t="s">
        <v>13</v>
      </c>
      <c r="F1914">
        <v>19</v>
      </c>
      <c r="G1914">
        <v>3726</v>
      </c>
      <c r="H1914">
        <v>3960</v>
      </c>
      <c r="I1914">
        <v>75816</v>
      </c>
      <c r="J1914">
        <v>80730</v>
      </c>
    </row>
    <row r="1915" spans="1:10">
      <c r="A1915" s="42">
        <v>41552</v>
      </c>
      <c r="B1915" t="s">
        <v>24</v>
      </c>
      <c r="C1915" t="s">
        <v>25</v>
      </c>
      <c r="D1915" t="s">
        <v>12</v>
      </c>
      <c r="E1915" t="s">
        <v>13</v>
      </c>
      <c r="F1915">
        <v>23</v>
      </c>
      <c r="G1915">
        <v>3582</v>
      </c>
      <c r="H1915">
        <v>3870</v>
      </c>
      <c r="I1915">
        <v>14238</v>
      </c>
      <c r="J1915">
        <v>15120</v>
      </c>
    </row>
    <row r="1916" spans="1:10">
      <c r="A1916" s="42">
        <v>41553</v>
      </c>
      <c r="B1916" t="s">
        <v>27</v>
      </c>
      <c r="C1916" t="s">
        <v>23</v>
      </c>
      <c r="D1916" t="s">
        <v>12</v>
      </c>
      <c r="E1916" t="s">
        <v>13</v>
      </c>
      <c r="F1916">
        <v>3</v>
      </c>
      <c r="G1916">
        <v>2952</v>
      </c>
      <c r="H1916">
        <v>3150</v>
      </c>
      <c r="I1916">
        <v>38646</v>
      </c>
      <c r="J1916">
        <v>41040</v>
      </c>
    </row>
    <row r="1917" spans="1:10">
      <c r="A1917" s="42">
        <v>41553</v>
      </c>
      <c r="B1917" t="s">
        <v>27</v>
      </c>
      <c r="C1917" t="s">
        <v>23</v>
      </c>
      <c r="D1917" t="s">
        <v>36</v>
      </c>
      <c r="E1917" t="s">
        <v>13</v>
      </c>
      <c r="F1917">
        <v>24</v>
      </c>
      <c r="G1917">
        <v>3978</v>
      </c>
      <c r="H1917">
        <v>4230</v>
      </c>
      <c r="I1917">
        <v>23166</v>
      </c>
      <c r="J1917">
        <v>24750</v>
      </c>
    </row>
    <row r="1918" spans="1:10">
      <c r="A1918" s="42">
        <v>41553</v>
      </c>
      <c r="B1918" t="s">
        <v>24</v>
      </c>
      <c r="C1918" t="s">
        <v>25</v>
      </c>
      <c r="D1918" t="s">
        <v>39</v>
      </c>
      <c r="E1918" t="s">
        <v>13</v>
      </c>
      <c r="F1918">
        <v>25</v>
      </c>
      <c r="G1918">
        <v>2034</v>
      </c>
      <c r="H1918">
        <v>2160</v>
      </c>
      <c r="I1918">
        <v>18630</v>
      </c>
      <c r="J1918">
        <v>19800</v>
      </c>
    </row>
    <row r="1919" spans="1:10">
      <c r="A1919" s="42">
        <v>41554</v>
      </c>
      <c r="B1919" t="s">
        <v>22</v>
      </c>
      <c r="C1919" t="s">
        <v>23</v>
      </c>
      <c r="D1919" t="s">
        <v>41</v>
      </c>
      <c r="E1919" t="s">
        <v>13</v>
      </c>
      <c r="F1919">
        <v>5</v>
      </c>
      <c r="G1919">
        <v>3924</v>
      </c>
      <c r="H1919">
        <v>4230</v>
      </c>
      <c r="I1919">
        <v>64944</v>
      </c>
      <c r="J1919">
        <v>69300</v>
      </c>
    </row>
    <row r="1920" spans="1:10">
      <c r="A1920" s="42">
        <v>41554</v>
      </c>
      <c r="B1920" t="s">
        <v>24</v>
      </c>
      <c r="C1920" t="s">
        <v>25</v>
      </c>
      <c r="D1920" t="s">
        <v>39</v>
      </c>
      <c r="E1920" t="s">
        <v>13</v>
      </c>
      <c r="F1920">
        <v>2</v>
      </c>
      <c r="G1920">
        <v>5832</v>
      </c>
      <c r="H1920">
        <v>6210</v>
      </c>
      <c r="I1920">
        <v>29808</v>
      </c>
      <c r="J1920">
        <v>31680</v>
      </c>
    </row>
    <row r="1921" spans="1:10">
      <c r="A1921" s="42">
        <v>41554</v>
      </c>
      <c r="B1921" t="s">
        <v>27</v>
      </c>
      <c r="C1921" t="s">
        <v>23</v>
      </c>
      <c r="D1921" t="s">
        <v>12</v>
      </c>
      <c r="E1921" t="s">
        <v>13</v>
      </c>
      <c r="F1921">
        <v>14</v>
      </c>
      <c r="G1921">
        <v>3546</v>
      </c>
      <c r="H1921">
        <v>3780</v>
      </c>
      <c r="I1921">
        <v>50850</v>
      </c>
      <c r="J1921">
        <v>54000</v>
      </c>
    </row>
    <row r="1922" spans="1:10">
      <c r="A1922" s="42">
        <v>41554</v>
      </c>
      <c r="B1922" t="s">
        <v>34</v>
      </c>
      <c r="C1922" t="s">
        <v>25</v>
      </c>
      <c r="D1922" t="s">
        <v>38</v>
      </c>
      <c r="E1922" t="s">
        <v>13</v>
      </c>
      <c r="F1922">
        <v>6</v>
      </c>
      <c r="G1922">
        <v>2034</v>
      </c>
      <c r="H1922">
        <v>2160</v>
      </c>
      <c r="I1922">
        <v>14184</v>
      </c>
      <c r="J1922">
        <v>15120</v>
      </c>
    </row>
    <row r="1923" spans="1:10">
      <c r="A1923" s="42">
        <v>41555</v>
      </c>
      <c r="B1923" t="s">
        <v>22</v>
      </c>
      <c r="C1923" t="s">
        <v>23</v>
      </c>
      <c r="D1923" t="s">
        <v>39</v>
      </c>
      <c r="E1923" t="s">
        <v>13</v>
      </c>
      <c r="F1923">
        <v>13</v>
      </c>
      <c r="G1923">
        <v>2034</v>
      </c>
      <c r="H1923">
        <v>2160</v>
      </c>
      <c r="I1923">
        <v>81972</v>
      </c>
      <c r="J1923">
        <v>87120</v>
      </c>
    </row>
    <row r="1924" spans="1:10">
      <c r="A1924" s="42">
        <v>41556</v>
      </c>
      <c r="B1924" t="s">
        <v>14</v>
      </c>
      <c r="C1924" t="s">
        <v>11</v>
      </c>
      <c r="D1924" t="s">
        <v>36</v>
      </c>
      <c r="E1924" t="s">
        <v>13</v>
      </c>
      <c r="F1924">
        <v>4</v>
      </c>
      <c r="G1924">
        <v>3042</v>
      </c>
      <c r="H1924">
        <v>3240</v>
      </c>
      <c r="I1924">
        <v>33696</v>
      </c>
      <c r="J1924">
        <v>36000</v>
      </c>
    </row>
    <row r="1925" spans="1:10">
      <c r="A1925" s="42">
        <v>41556</v>
      </c>
      <c r="B1925" t="s">
        <v>29</v>
      </c>
      <c r="C1925" t="s">
        <v>30</v>
      </c>
      <c r="D1925" t="s">
        <v>36</v>
      </c>
      <c r="E1925" t="s">
        <v>13</v>
      </c>
      <c r="F1925">
        <v>21</v>
      </c>
      <c r="G1925">
        <v>3042</v>
      </c>
      <c r="H1925">
        <v>3240</v>
      </c>
      <c r="I1925">
        <v>4212</v>
      </c>
      <c r="J1925">
        <v>4500</v>
      </c>
    </row>
    <row r="1926" spans="1:10">
      <c r="A1926" s="42">
        <v>41556</v>
      </c>
      <c r="B1926" t="s">
        <v>29</v>
      </c>
      <c r="C1926" t="s">
        <v>30</v>
      </c>
      <c r="D1926" t="s">
        <v>28</v>
      </c>
      <c r="E1926" t="s">
        <v>13</v>
      </c>
      <c r="F1926">
        <v>16</v>
      </c>
      <c r="G1926">
        <v>3726</v>
      </c>
      <c r="H1926">
        <v>3960</v>
      </c>
      <c r="I1926">
        <v>128304</v>
      </c>
      <c r="J1926">
        <v>136620</v>
      </c>
    </row>
    <row r="1927" spans="1:10">
      <c r="A1927" s="42">
        <v>41557</v>
      </c>
      <c r="B1927" t="s">
        <v>17</v>
      </c>
      <c r="C1927" t="s">
        <v>18</v>
      </c>
      <c r="D1927" t="s">
        <v>36</v>
      </c>
      <c r="E1927" t="s">
        <v>13</v>
      </c>
      <c r="F1927">
        <v>10</v>
      </c>
      <c r="G1927">
        <v>2196</v>
      </c>
      <c r="H1927">
        <v>2340</v>
      </c>
      <c r="I1927">
        <v>27378</v>
      </c>
      <c r="J1927">
        <v>29250</v>
      </c>
    </row>
    <row r="1928" spans="1:10">
      <c r="A1928" s="42">
        <v>41557</v>
      </c>
      <c r="B1928" t="s">
        <v>24</v>
      </c>
      <c r="C1928" t="s">
        <v>25</v>
      </c>
      <c r="D1928" t="s">
        <v>36</v>
      </c>
      <c r="E1928" t="s">
        <v>13</v>
      </c>
      <c r="F1928">
        <v>3</v>
      </c>
      <c r="G1928">
        <v>4482</v>
      </c>
      <c r="H1928">
        <v>4770</v>
      </c>
      <c r="I1928">
        <v>27378</v>
      </c>
      <c r="J1928">
        <v>29250</v>
      </c>
    </row>
    <row r="1929" spans="1:10">
      <c r="A1929" s="42">
        <v>41557</v>
      </c>
      <c r="B1929" t="s">
        <v>29</v>
      </c>
      <c r="C1929" t="s">
        <v>30</v>
      </c>
      <c r="D1929" t="s">
        <v>42</v>
      </c>
      <c r="E1929" t="s">
        <v>16</v>
      </c>
      <c r="F1929">
        <v>1</v>
      </c>
      <c r="G1929">
        <v>5148</v>
      </c>
      <c r="H1929">
        <v>5490</v>
      </c>
      <c r="I1929">
        <v>120096</v>
      </c>
      <c r="J1929">
        <v>129600</v>
      </c>
    </row>
    <row r="1930" spans="1:10">
      <c r="A1930" s="42">
        <v>41558</v>
      </c>
      <c r="B1930" t="s">
        <v>20</v>
      </c>
      <c r="C1930" t="s">
        <v>18</v>
      </c>
      <c r="D1930" t="s">
        <v>15</v>
      </c>
      <c r="E1930" t="s">
        <v>16</v>
      </c>
      <c r="F1930">
        <v>13</v>
      </c>
      <c r="G1930">
        <v>3978</v>
      </c>
      <c r="H1930">
        <v>4230</v>
      </c>
      <c r="I1930">
        <v>78804</v>
      </c>
      <c r="J1930">
        <v>85140</v>
      </c>
    </row>
    <row r="1931" spans="1:10">
      <c r="A1931" s="42">
        <v>41558</v>
      </c>
      <c r="B1931" t="s">
        <v>27</v>
      </c>
      <c r="C1931" t="s">
        <v>23</v>
      </c>
      <c r="D1931" t="s">
        <v>42</v>
      </c>
      <c r="E1931" t="s">
        <v>16</v>
      </c>
      <c r="F1931">
        <v>15</v>
      </c>
      <c r="G1931">
        <v>2106</v>
      </c>
      <c r="H1931">
        <v>2250</v>
      </c>
      <c r="I1931">
        <v>150120</v>
      </c>
      <c r="J1931">
        <v>162000</v>
      </c>
    </row>
    <row r="1932" spans="1:10">
      <c r="A1932" s="42">
        <v>41558</v>
      </c>
      <c r="B1932" t="s">
        <v>14</v>
      </c>
      <c r="C1932" t="s">
        <v>11</v>
      </c>
      <c r="D1932" t="s">
        <v>21</v>
      </c>
      <c r="E1932" t="s">
        <v>13</v>
      </c>
      <c r="F1932">
        <v>5</v>
      </c>
      <c r="G1932">
        <v>3978</v>
      </c>
      <c r="H1932">
        <v>4230</v>
      </c>
      <c r="I1932">
        <v>15372</v>
      </c>
      <c r="J1932">
        <v>16380</v>
      </c>
    </row>
    <row r="1933" spans="1:10">
      <c r="A1933" s="42">
        <v>41559</v>
      </c>
      <c r="B1933" t="s">
        <v>20</v>
      </c>
      <c r="C1933" t="s">
        <v>18</v>
      </c>
      <c r="D1933" t="s">
        <v>38</v>
      </c>
      <c r="E1933" t="s">
        <v>13</v>
      </c>
      <c r="F1933">
        <v>25</v>
      </c>
      <c r="G1933">
        <v>2034</v>
      </c>
      <c r="H1933">
        <v>2160</v>
      </c>
      <c r="I1933">
        <v>81558</v>
      </c>
      <c r="J1933">
        <v>86940</v>
      </c>
    </row>
    <row r="1934" spans="1:10">
      <c r="A1934" s="42">
        <v>41559</v>
      </c>
      <c r="B1934" t="s">
        <v>27</v>
      </c>
      <c r="C1934" t="s">
        <v>23</v>
      </c>
      <c r="D1934" t="s">
        <v>42</v>
      </c>
      <c r="E1934" t="s">
        <v>16</v>
      </c>
      <c r="F1934">
        <v>23</v>
      </c>
      <c r="G1934">
        <v>3546</v>
      </c>
      <c r="H1934">
        <v>3780</v>
      </c>
      <c r="I1934">
        <v>67554</v>
      </c>
      <c r="J1934">
        <v>72900</v>
      </c>
    </row>
    <row r="1935" spans="1:10">
      <c r="A1935" s="42">
        <v>41559</v>
      </c>
      <c r="B1935" t="s">
        <v>14</v>
      </c>
      <c r="C1935" t="s">
        <v>11</v>
      </c>
      <c r="D1935" t="s">
        <v>39</v>
      </c>
      <c r="E1935" t="s">
        <v>13</v>
      </c>
      <c r="F1935">
        <v>23</v>
      </c>
      <c r="G1935">
        <v>4482</v>
      </c>
      <c r="H1935">
        <v>4770</v>
      </c>
      <c r="I1935">
        <v>67068</v>
      </c>
      <c r="J1935">
        <v>71280</v>
      </c>
    </row>
    <row r="1936" spans="1:10">
      <c r="A1936" s="42">
        <v>41559</v>
      </c>
      <c r="B1936" t="s">
        <v>14</v>
      </c>
      <c r="C1936" t="s">
        <v>11</v>
      </c>
      <c r="D1936" t="s">
        <v>43</v>
      </c>
      <c r="E1936" t="s">
        <v>13</v>
      </c>
      <c r="F1936">
        <v>24</v>
      </c>
      <c r="G1936">
        <v>3924</v>
      </c>
      <c r="H1936">
        <v>4230</v>
      </c>
      <c r="I1936">
        <v>47376</v>
      </c>
      <c r="J1936">
        <v>50400</v>
      </c>
    </row>
    <row r="1937" spans="1:10">
      <c r="A1937" s="42">
        <v>41560</v>
      </c>
      <c r="B1937" t="s">
        <v>34</v>
      </c>
      <c r="C1937" t="s">
        <v>25</v>
      </c>
      <c r="D1937" t="s">
        <v>43</v>
      </c>
      <c r="E1937" t="s">
        <v>13</v>
      </c>
      <c r="F1937">
        <v>25</v>
      </c>
      <c r="G1937">
        <v>2952</v>
      </c>
      <c r="H1937">
        <v>3150</v>
      </c>
      <c r="I1937">
        <v>23688</v>
      </c>
      <c r="J1937">
        <v>25200</v>
      </c>
    </row>
    <row r="1938" spans="1:10">
      <c r="A1938" s="42">
        <v>41560</v>
      </c>
      <c r="B1938" t="s">
        <v>24</v>
      </c>
      <c r="C1938" t="s">
        <v>25</v>
      </c>
      <c r="D1938" t="s">
        <v>42</v>
      </c>
      <c r="E1938" t="s">
        <v>16</v>
      </c>
      <c r="F1938">
        <v>17</v>
      </c>
      <c r="G1938">
        <v>3726</v>
      </c>
      <c r="H1938">
        <v>3960</v>
      </c>
      <c r="I1938">
        <v>135108</v>
      </c>
      <c r="J1938">
        <v>145800</v>
      </c>
    </row>
    <row r="1939" spans="1:10">
      <c r="A1939" s="42">
        <v>41561</v>
      </c>
      <c r="B1939" t="s">
        <v>20</v>
      </c>
      <c r="C1939" t="s">
        <v>18</v>
      </c>
      <c r="D1939" t="s">
        <v>28</v>
      </c>
      <c r="E1939" t="s">
        <v>13</v>
      </c>
      <c r="F1939">
        <v>21</v>
      </c>
      <c r="G1939">
        <v>3978</v>
      </c>
      <c r="H1939">
        <v>4230</v>
      </c>
      <c r="I1939">
        <v>34992</v>
      </c>
      <c r="J1939">
        <v>37260</v>
      </c>
    </row>
    <row r="1940" spans="1:10">
      <c r="A1940" s="42">
        <v>41561</v>
      </c>
      <c r="B1940" t="s">
        <v>17</v>
      </c>
      <c r="C1940" t="s">
        <v>18</v>
      </c>
      <c r="D1940" t="s">
        <v>38</v>
      </c>
      <c r="E1940" t="s">
        <v>13</v>
      </c>
      <c r="F1940">
        <v>9</v>
      </c>
      <c r="G1940">
        <v>3726</v>
      </c>
      <c r="H1940">
        <v>3960</v>
      </c>
      <c r="I1940">
        <v>70920</v>
      </c>
      <c r="J1940">
        <v>75600</v>
      </c>
    </row>
    <row r="1941" spans="1:10">
      <c r="A1941" s="42">
        <v>41561</v>
      </c>
      <c r="B1941" t="s">
        <v>34</v>
      </c>
      <c r="C1941" t="s">
        <v>25</v>
      </c>
      <c r="D1941" t="s">
        <v>33</v>
      </c>
      <c r="E1941" t="s">
        <v>13</v>
      </c>
      <c r="F1941">
        <v>11</v>
      </c>
      <c r="G1941">
        <v>4482</v>
      </c>
      <c r="H1941">
        <v>4770</v>
      </c>
      <c r="I1941">
        <v>63648</v>
      </c>
      <c r="J1941">
        <v>67680</v>
      </c>
    </row>
    <row r="1942" spans="1:10">
      <c r="A1942" s="42">
        <v>41564</v>
      </c>
      <c r="B1942" t="s">
        <v>22</v>
      </c>
      <c r="C1942" t="s">
        <v>23</v>
      </c>
      <c r="D1942" t="s">
        <v>36</v>
      </c>
      <c r="E1942" t="s">
        <v>13</v>
      </c>
      <c r="F1942">
        <v>4</v>
      </c>
      <c r="G1942">
        <v>3582</v>
      </c>
      <c r="H1942">
        <v>3870</v>
      </c>
      <c r="I1942">
        <v>14742</v>
      </c>
      <c r="J1942">
        <v>15750</v>
      </c>
    </row>
    <row r="1943" spans="1:10">
      <c r="A1943" s="42">
        <v>41564</v>
      </c>
      <c r="B1943" t="s">
        <v>29</v>
      </c>
      <c r="C1943" t="s">
        <v>30</v>
      </c>
      <c r="D1943" t="s">
        <v>42</v>
      </c>
      <c r="E1943" t="s">
        <v>16</v>
      </c>
      <c r="F1943">
        <v>22</v>
      </c>
      <c r="G1943">
        <v>4482</v>
      </c>
      <c r="H1943">
        <v>4770</v>
      </c>
      <c r="I1943">
        <v>135108</v>
      </c>
      <c r="J1943">
        <v>145800</v>
      </c>
    </row>
    <row r="1944" spans="1:10">
      <c r="A1944" s="42">
        <v>41564</v>
      </c>
      <c r="B1944" t="s">
        <v>27</v>
      </c>
      <c r="C1944" t="s">
        <v>23</v>
      </c>
      <c r="D1944" t="s">
        <v>37</v>
      </c>
      <c r="E1944" t="s">
        <v>13</v>
      </c>
      <c r="F1944">
        <v>15</v>
      </c>
      <c r="G1944">
        <v>3924</v>
      </c>
      <c r="H1944">
        <v>4230</v>
      </c>
      <c r="I1944">
        <v>22410</v>
      </c>
      <c r="J1944">
        <v>23850</v>
      </c>
    </row>
    <row r="1945" spans="1:10">
      <c r="A1945" s="42">
        <v>41565</v>
      </c>
      <c r="B1945" t="s">
        <v>10</v>
      </c>
      <c r="C1945" t="s">
        <v>11</v>
      </c>
      <c r="D1945" t="s">
        <v>43</v>
      </c>
      <c r="E1945" t="s">
        <v>13</v>
      </c>
      <c r="F1945">
        <v>23</v>
      </c>
      <c r="G1945">
        <v>7506</v>
      </c>
      <c r="H1945">
        <v>8100</v>
      </c>
      <c r="I1945">
        <v>71064</v>
      </c>
      <c r="J1945">
        <v>75600</v>
      </c>
    </row>
    <row r="1946" spans="1:10">
      <c r="A1946" s="42">
        <v>41565</v>
      </c>
      <c r="B1946" t="s">
        <v>24</v>
      </c>
      <c r="C1946" t="s">
        <v>25</v>
      </c>
      <c r="D1946" t="s">
        <v>35</v>
      </c>
      <c r="E1946" t="s">
        <v>13</v>
      </c>
      <c r="F1946">
        <v>9</v>
      </c>
      <c r="G1946">
        <v>3546</v>
      </c>
      <c r="H1946">
        <v>3780</v>
      </c>
      <c r="I1946">
        <v>61776</v>
      </c>
      <c r="J1946">
        <v>65880</v>
      </c>
    </row>
    <row r="1947" spans="1:10">
      <c r="A1947" s="42">
        <v>41565</v>
      </c>
      <c r="B1947" t="s">
        <v>24</v>
      </c>
      <c r="C1947" t="s">
        <v>25</v>
      </c>
      <c r="D1947" t="s">
        <v>40</v>
      </c>
      <c r="E1947" t="s">
        <v>16</v>
      </c>
      <c r="F1947">
        <v>7</v>
      </c>
      <c r="G1947">
        <v>3042</v>
      </c>
      <c r="H1947">
        <v>3240</v>
      </c>
      <c r="I1947">
        <v>74556</v>
      </c>
      <c r="J1947">
        <v>80370</v>
      </c>
    </row>
    <row r="1948" spans="1:10">
      <c r="A1948" s="42">
        <v>41565</v>
      </c>
      <c r="B1948" t="s">
        <v>17</v>
      </c>
      <c r="C1948" t="s">
        <v>18</v>
      </c>
      <c r="D1948" t="s">
        <v>38</v>
      </c>
      <c r="E1948" t="s">
        <v>13</v>
      </c>
      <c r="F1948">
        <v>25</v>
      </c>
      <c r="G1948">
        <v>3042</v>
      </c>
      <c r="H1948">
        <v>3240</v>
      </c>
      <c r="I1948">
        <v>74466</v>
      </c>
      <c r="J1948">
        <v>79380</v>
      </c>
    </row>
    <row r="1949" spans="1:10">
      <c r="A1949" s="42">
        <v>41565</v>
      </c>
      <c r="B1949" t="s">
        <v>20</v>
      </c>
      <c r="C1949" t="s">
        <v>18</v>
      </c>
      <c r="D1949" t="s">
        <v>19</v>
      </c>
      <c r="E1949" t="s">
        <v>13</v>
      </c>
      <c r="F1949">
        <v>10</v>
      </c>
      <c r="G1949">
        <v>3978</v>
      </c>
      <c r="H1949">
        <v>4230</v>
      </c>
      <c r="I1949">
        <v>67626</v>
      </c>
      <c r="J1949">
        <v>71910</v>
      </c>
    </row>
    <row r="1950" spans="1:10">
      <c r="A1950" s="42">
        <v>41566</v>
      </c>
      <c r="B1950" t="s">
        <v>29</v>
      </c>
      <c r="C1950" t="s">
        <v>30</v>
      </c>
      <c r="D1950" t="s">
        <v>41</v>
      </c>
      <c r="E1950" t="s">
        <v>13</v>
      </c>
      <c r="F1950">
        <v>8</v>
      </c>
      <c r="G1950">
        <v>5148</v>
      </c>
      <c r="H1950">
        <v>5490</v>
      </c>
      <c r="I1950">
        <v>17712</v>
      </c>
      <c r="J1950">
        <v>18900</v>
      </c>
    </row>
    <row r="1951" spans="1:10">
      <c r="A1951" s="42">
        <v>41567</v>
      </c>
      <c r="B1951" t="s">
        <v>29</v>
      </c>
      <c r="C1951" t="s">
        <v>30</v>
      </c>
      <c r="D1951" t="s">
        <v>42</v>
      </c>
      <c r="E1951" t="s">
        <v>16</v>
      </c>
      <c r="F1951">
        <v>18</v>
      </c>
      <c r="G1951">
        <v>3042</v>
      </c>
      <c r="H1951">
        <v>3240</v>
      </c>
      <c r="I1951">
        <v>105084</v>
      </c>
      <c r="J1951">
        <v>113400</v>
      </c>
    </row>
    <row r="1952" spans="1:10">
      <c r="A1952" s="42">
        <v>41567</v>
      </c>
      <c r="B1952" t="s">
        <v>10</v>
      </c>
      <c r="C1952" t="s">
        <v>11</v>
      </c>
      <c r="D1952" t="s">
        <v>36</v>
      </c>
      <c r="E1952" t="s">
        <v>13</v>
      </c>
      <c r="F1952">
        <v>8</v>
      </c>
      <c r="G1952">
        <v>5148</v>
      </c>
      <c r="H1952">
        <v>5490</v>
      </c>
      <c r="I1952">
        <v>52650</v>
      </c>
      <c r="J1952">
        <v>56250</v>
      </c>
    </row>
    <row r="1953" spans="1:10">
      <c r="A1953" s="42">
        <v>41567</v>
      </c>
      <c r="B1953" t="s">
        <v>31</v>
      </c>
      <c r="C1953" t="s">
        <v>30</v>
      </c>
      <c r="D1953" t="s">
        <v>28</v>
      </c>
      <c r="E1953" t="s">
        <v>13</v>
      </c>
      <c r="F1953">
        <v>25</v>
      </c>
      <c r="G1953">
        <v>7506</v>
      </c>
      <c r="H1953">
        <v>8100</v>
      </c>
      <c r="I1953">
        <v>93312</v>
      </c>
      <c r="J1953">
        <v>99360</v>
      </c>
    </row>
    <row r="1954" spans="1:10">
      <c r="A1954" s="42">
        <v>41567</v>
      </c>
      <c r="B1954" t="s">
        <v>17</v>
      </c>
      <c r="C1954" t="s">
        <v>18</v>
      </c>
      <c r="D1954" t="s">
        <v>21</v>
      </c>
      <c r="E1954" t="s">
        <v>13</v>
      </c>
      <c r="F1954">
        <v>7</v>
      </c>
      <c r="G1954">
        <v>3042</v>
      </c>
      <c r="H1954">
        <v>3240</v>
      </c>
      <c r="I1954">
        <v>19764</v>
      </c>
      <c r="J1954">
        <v>21060</v>
      </c>
    </row>
    <row r="1955" spans="1:10">
      <c r="A1955" s="42">
        <v>41568</v>
      </c>
      <c r="B1955" t="s">
        <v>17</v>
      </c>
      <c r="C1955" t="s">
        <v>18</v>
      </c>
      <c r="D1955" t="s">
        <v>26</v>
      </c>
      <c r="E1955" t="s">
        <v>13</v>
      </c>
      <c r="F1955">
        <v>17</v>
      </c>
      <c r="G1955">
        <v>3978</v>
      </c>
      <c r="H1955">
        <v>4230</v>
      </c>
      <c r="I1955">
        <v>48672</v>
      </c>
      <c r="J1955">
        <v>51840</v>
      </c>
    </row>
    <row r="1956" spans="1:10">
      <c r="A1956" s="42">
        <v>41568</v>
      </c>
      <c r="B1956" t="s">
        <v>29</v>
      </c>
      <c r="C1956" t="s">
        <v>30</v>
      </c>
      <c r="D1956" t="s">
        <v>39</v>
      </c>
      <c r="E1956" t="s">
        <v>13</v>
      </c>
      <c r="F1956">
        <v>3</v>
      </c>
      <c r="G1956">
        <v>2952</v>
      </c>
      <c r="H1956">
        <v>3150</v>
      </c>
      <c r="I1956">
        <v>85698</v>
      </c>
      <c r="J1956">
        <v>91080</v>
      </c>
    </row>
    <row r="1957" spans="1:10">
      <c r="A1957" s="42">
        <v>41569</v>
      </c>
      <c r="B1957" t="s">
        <v>29</v>
      </c>
      <c r="C1957" t="s">
        <v>30</v>
      </c>
      <c r="D1957" t="s">
        <v>12</v>
      </c>
      <c r="E1957" t="s">
        <v>13</v>
      </c>
      <c r="F1957">
        <v>13</v>
      </c>
      <c r="G1957">
        <v>2034</v>
      </c>
      <c r="H1957">
        <v>2160</v>
      </c>
      <c r="I1957">
        <v>14238</v>
      </c>
      <c r="J1957">
        <v>15120</v>
      </c>
    </row>
    <row r="1958" spans="1:10">
      <c r="A1958" s="42">
        <v>41569</v>
      </c>
      <c r="B1958" t="s">
        <v>29</v>
      </c>
      <c r="C1958" t="s">
        <v>30</v>
      </c>
      <c r="D1958" t="s">
        <v>36</v>
      </c>
      <c r="E1958" t="s">
        <v>13</v>
      </c>
      <c r="F1958">
        <v>17</v>
      </c>
      <c r="G1958">
        <v>3582</v>
      </c>
      <c r="H1958">
        <v>3870</v>
      </c>
      <c r="I1958">
        <v>12636</v>
      </c>
      <c r="J1958">
        <v>13500</v>
      </c>
    </row>
    <row r="1959" spans="1:10">
      <c r="A1959" s="42">
        <v>41569</v>
      </c>
      <c r="B1959" t="s">
        <v>34</v>
      </c>
      <c r="C1959" t="s">
        <v>25</v>
      </c>
      <c r="D1959" t="s">
        <v>41</v>
      </c>
      <c r="E1959" t="s">
        <v>13</v>
      </c>
      <c r="F1959">
        <v>22</v>
      </c>
      <c r="G1959">
        <v>3978</v>
      </c>
      <c r="H1959">
        <v>4230</v>
      </c>
      <c r="I1959">
        <v>56088</v>
      </c>
      <c r="J1959">
        <v>59850</v>
      </c>
    </row>
    <row r="1960" spans="1:10">
      <c r="A1960" s="42">
        <v>41569</v>
      </c>
      <c r="B1960" t="s">
        <v>34</v>
      </c>
      <c r="C1960" t="s">
        <v>25</v>
      </c>
      <c r="D1960" t="s">
        <v>37</v>
      </c>
      <c r="E1960" t="s">
        <v>13</v>
      </c>
      <c r="F1960">
        <v>23</v>
      </c>
      <c r="G1960">
        <v>2196</v>
      </c>
      <c r="H1960">
        <v>2340</v>
      </c>
      <c r="I1960">
        <v>80676</v>
      </c>
      <c r="J1960">
        <v>85860</v>
      </c>
    </row>
    <row r="1961" spans="1:10">
      <c r="A1961" s="42">
        <v>41569</v>
      </c>
      <c r="B1961" t="s">
        <v>20</v>
      </c>
      <c r="C1961" t="s">
        <v>18</v>
      </c>
      <c r="D1961" t="s">
        <v>42</v>
      </c>
      <c r="E1961" t="s">
        <v>16</v>
      </c>
      <c r="F1961">
        <v>1</v>
      </c>
      <c r="G1961">
        <v>2034</v>
      </c>
      <c r="H1961">
        <v>2160</v>
      </c>
      <c r="I1961">
        <v>97578</v>
      </c>
      <c r="J1961">
        <v>105300</v>
      </c>
    </row>
    <row r="1962" spans="1:10">
      <c r="A1962" s="42">
        <v>41569</v>
      </c>
      <c r="B1962" t="s">
        <v>31</v>
      </c>
      <c r="C1962" t="s">
        <v>30</v>
      </c>
      <c r="D1962" t="s">
        <v>36</v>
      </c>
      <c r="E1962" t="s">
        <v>13</v>
      </c>
      <c r="F1962">
        <v>25</v>
      </c>
      <c r="G1962">
        <v>5148</v>
      </c>
      <c r="H1962">
        <v>5490</v>
      </c>
      <c r="I1962">
        <v>2106</v>
      </c>
      <c r="J1962">
        <v>2250</v>
      </c>
    </row>
    <row r="1963" spans="1:10">
      <c r="A1963" s="42">
        <v>41569</v>
      </c>
      <c r="B1963" t="s">
        <v>31</v>
      </c>
      <c r="C1963" t="s">
        <v>30</v>
      </c>
      <c r="D1963" t="s">
        <v>39</v>
      </c>
      <c r="E1963" t="s">
        <v>13</v>
      </c>
      <c r="F1963">
        <v>22</v>
      </c>
      <c r="G1963">
        <v>3384</v>
      </c>
      <c r="H1963">
        <v>3600</v>
      </c>
      <c r="I1963">
        <v>40986</v>
      </c>
      <c r="J1963">
        <v>43560</v>
      </c>
    </row>
    <row r="1964" spans="1:10">
      <c r="A1964" s="42">
        <v>41569</v>
      </c>
      <c r="B1964" t="s">
        <v>34</v>
      </c>
      <c r="C1964" t="s">
        <v>25</v>
      </c>
      <c r="D1964" t="s">
        <v>12</v>
      </c>
      <c r="E1964" t="s">
        <v>13</v>
      </c>
      <c r="F1964">
        <v>2</v>
      </c>
      <c r="G1964">
        <v>3978</v>
      </c>
      <c r="H1964">
        <v>4230</v>
      </c>
      <c r="I1964">
        <v>34578</v>
      </c>
      <c r="J1964">
        <v>36720</v>
      </c>
    </row>
    <row r="1965" spans="1:10">
      <c r="A1965" s="42">
        <v>41569</v>
      </c>
      <c r="B1965" t="s">
        <v>31</v>
      </c>
      <c r="C1965" t="s">
        <v>30</v>
      </c>
      <c r="D1965" t="s">
        <v>28</v>
      </c>
      <c r="E1965" t="s">
        <v>13</v>
      </c>
      <c r="F1965">
        <v>11</v>
      </c>
      <c r="G1965">
        <v>3582</v>
      </c>
      <c r="H1965">
        <v>3870</v>
      </c>
      <c r="I1965">
        <v>40824</v>
      </c>
      <c r="J1965">
        <v>43470</v>
      </c>
    </row>
    <row r="1966" spans="1:10">
      <c r="A1966" s="42">
        <v>41570</v>
      </c>
      <c r="B1966" t="s">
        <v>17</v>
      </c>
      <c r="C1966" t="s">
        <v>18</v>
      </c>
      <c r="D1966" t="s">
        <v>21</v>
      </c>
      <c r="E1966" t="s">
        <v>13</v>
      </c>
      <c r="F1966">
        <v>11</v>
      </c>
      <c r="G1966">
        <v>3546</v>
      </c>
      <c r="H1966">
        <v>3780</v>
      </c>
      <c r="I1966">
        <v>17568</v>
      </c>
      <c r="J1966">
        <v>18720</v>
      </c>
    </row>
    <row r="1967" spans="1:10">
      <c r="A1967" s="42">
        <v>41570</v>
      </c>
      <c r="B1967" t="s">
        <v>10</v>
      </c>
      <c r="C1967" t="s">
        <v>11</v>
      </c>
      <c r="D1967" t="s">
        <v>41</v>
      </c>
      <c r="E1967" t="s">
        <v>13</v>
      </c>
      <c r="F1967">
        <v>1</v>
      </c>
      <c r="G1967">
        <v>7506</v>
      </c>
      <c r="H1967">
        <v>8100</v>
      </c>
      <c r="I1967">
        <v>38376</v>
      </c>
      <c r="J1967">
        <v>40950</v>
      </c>
    </row>
    <row r="1968" spans="1:10">
      <c r="A1968" s="42">
        <v>41570</v>
      </c>
      <c r="B1968" t="s">
        <v>27</v>
      </c>
      <c r="C1968" t="s">
        <v>23</v>
      </c>
      <c r="D1968" t="s">
        <v>15</v>
      </c>
      <c r="E1968" t="s">
        <v>16</v>
      </c>
      <c r="F1968">
        <v>14</v>
      </c>
      <c r="G1968">
        <v>3978</v>
      </c>
      <c r="H1968">
        <v>4230</v>
      </c>
      <c r="I1968">
        <v>46566</v>
      </c>
      <c r="J1968">
        <v>50310</v>
      </c>
    </row>
    <row r="1969" spans="1:10">
      <c r="A1969" s="42">
        <v>41570</v>
      </c>
      <c r="B1969" t="s">
        <v>20</v>
      </c>
      <c r="C1969" t="s">
        <v>18</v>
      </c>
      <c r="D1969" t="s">
        <v>38</v>
      </c>
      <c r="E1969" t="s">
        <v>13</v>
      </c>
      <c r="F1969">
        <v>11</v>
      </c>
      <c r="G1969">
        <v>2034</v>
      </c>
      <c r="H1969">
        <v>2160</v>
      </c>
      <c r="I1969">
        <v>7092</v>
      </c>
      <c r="J1969">
        <v>7560</v>
      </c>
    </row>
    <row r="1970" spans="1:10">
      <c r="A1970" s="42">
        <v>41570</v>
      </c>
      <c r="B1970" t="s">
        <v>22</v>
      </c>
      <c r="C1970" t="s">
        <v>23</v>
      </c>
      <c r="D1970" t="s">
        <v>26</v>
      </c>
      <c r="E1970" t="s">
        <v>13</v>
      </c>
      <c r="F1970">
        <v>8</v>
      </c>
      <c r="G1970">
        <v>2952</v>
      </c>
      <c r="H1970">
        <v>3150</v>
      </c>
      <c r="I1970">
        <v>21294</v>
      </c>
      <c r="J1970">
        <v>22680</v>
      </c>
    </row>
    <row r="1971" spans="1:10">
      <c r="A1971" s="42">
        <v>41571</v>
      </c>
      <c r="B1971" t="s">
        <v>17</v>
      </c>
      <c r="C1971" t="s">
        <v>18</v>
      </c>
      <c r="D1971" t="s">
        <v>42</v>
      </c>
      <c r="E1971" t="s">
        <v>16</v>
      </c>
      <c r="F1971">
        <v>1</v>
      </c>
      <c r="G1971">
        <v>3546</v>
      </c>
      <c r="H1971">
        <v>3780</v>
      </c>
      <c r="I1971">
        <v>135108</v>
      </c>
      <c r="J1971">
        <v>145800</v>
      </c>
    </row>
    <row r="1972" spans="1:10">
      <c r="A1972" s="42">
        <v>41572</v>
      </c>
      <c r="B1972" t="s">
        <v>31</v>
      </c>
      <c r="C1972" t="s">
        <v>30</v>
      </c>
      <c r="D1972" t="s">
        <v>41</v>
      </c>
      <c r="E1972" t="s">
        <v>13</v>
      </c>
      <c r="F1972">
        <v>24</v>
      </c>
      <c r="G1972">
        <v>3546</v>
      </c>
      <c r="H1972">
        <v>3780</v>
      </c>
      <c r="I1972">
        <v>20664</v>
      </c>
      <c r="J1972">
        <v>22050</v>
      </c>
    </row>
    <row r="1973" spans="1:10">
      <c r="A1973" s="42">
        <v>41572</v>
      </c>
      <c r="B1973" t="s">
        <v>14</v>
      </c>
      <c r="C1973" t="s">
        <v>11</v>
      </c>
      <c r="D1973" t="s">
        <v>12</v>
      </c>
      <c r="E1973" t="s">
        <v>13</v>
      </c>
      <c r="F1973">
        <v>15</v>
      </c>
      <c r="G1973">
        <v>3978</v>
      </c>
      <c r="H1973">
        <v>4230</v>
      </c>
      <c r="I1973">
        <v>22374</v>
      </c>
      <c r="J1973">
        <v>23760</v>
      </c>
    </row>
    <row r="1974" spans="1:10">
      <c r="A1974" s="42">
        <v>41572</v>
      </c>
      <c r="B1974" t="s">
        <v>14</v>
      </c>
      <c r="C1974" t="s">
        <v>11</v>
      </c>
      <c r="D1974" t="s">
        <v>12</v>
      </c>
      <c r="E1974" t="s">
        <v>13</v>
      </c>
      <c r="F1974">
        <v>20</v>
      </c>
      <c r="G1974">
        <v>3546</v>
      </c>
      <c r="H1974">
        <v>3780</v>
      </c>
      <c r="I1974">
        <v>44748</v>
      </c>
      <c r="J1974">
        <v>47520</v>
      </c>
    </row>
    <row r="1975" spans="1:10">
      <c r="A1975" s="42">
        <v>41573</v>
      </c>
      <c r="B1975" t="s">
        <v>22</v>
      </c>
      <c r="C1975" t="s">
        <v>23</v>
      </c>
      <c r="D1975" t="s">
        <v>35</v>
      </c>
      <c r="E1975" t="s">
        <v>13</v>
      </c>
      <c r="F1975">
        <v>1</v>
      </c>
      <c r="G1975">
        <v>5148</v>
      </c>
      <c r="H1975">
        <v>5490</v>
      </c>
      <c r="I1975">
        <v>15444</v>
      </c>
      <c r="J1975">
        <v>16470</v>
      </c>
    </row>
    <row r="1976" spans="1:10">
      <c r="A1976" s="42">
        <v>41573</v>
      </c>
      <c r="B1976" t="s">
        <v>34</v>
      </c>
      <c r="C1976" t="s">
        <v>25</v>
      </c>
      <c r="D1976" t="s">
        <v>40</v>
      </c>
      <c r="E1976" t="s">
        <v>16</v>
      </c>
      <c r="F1976">
        <v>5</v>
      </c>
      <c r="G1976">
        <v>2196</v>
      </c>
      <c r="H1976">
        <v>2340</v>
      </c>
      <c r="I1976">
        <v>3924</v>
      </c>
      <c r="J1976">
        <v>4230</v>
      </c>
    </row>
    <row r="1977" spans="1:10">
      <c r="A1977" s="42">
        <v>41573</v>
      </c>
      <c r="B1977" t="s">
        <v>17</v>
      </c>
      <c r="C1977" t="s">
        <v>18</v>
      </c>
      <c r="D1977" t="s">
        <v>15</v>
      </c>
      <c r="E1977" t="s">
        <v>16</v>
      </c>
      <c r="F1977">
        <v>2</v>
      </c>
      <c r="G1977">
        <v>3924</v>
      </c>
      <c r="H1977">
        <v>4230</v>
      </c>
      <c r="I1977">
        <v>25074</v>
      </c>
      <c r="J1977">
        <v>27090</v>
      </c>
    </row>
    <row r="1978" spans="1:10">
      <c r="A1978" s="42">
        <v>41573</v>
      </c>
      <c r="B1978" t="s">
        <v>31</v>
      </c>
      <c r="C1978" t="s">
        <v>30</v>
      </c>
      <c r="D1978" t="s">
        <v>28</v>
      </c>
      <c r="E1978" t="s">
        <v>13</v>
      </c>
      <c r="F1978">
        <v>15</v>
      </c>
      <c r="G1978">
        <v>3978</v>
      </c>
      <c r="H1978">
        <v>4230</v>
      </c>
      <c r="I1978">
        <v>58320</v>
      </c>
      <c r="J1978">
        <v>62100</v>
      </c>
    </row>
    <row r="1979" spans="1:10">
      <c r="A1979" s="42">
        <v>41574</v>
      </c>
      <c r="B1979" t="s">
        <v>17</v>
      </c>
      <c r="C1979" t="s">
        <v>18</v>
      </c>
      <c r="D1979" t="s">
        <v>35</v>
      </c>
      <c r="E1979" t="s">
        <v>13</v>
      </c>
      <c r="F1979">
        <v>24</v>
      </c>
      <c r="G1979">
        <v>2106</v>
      </c>
      <c r="H1979">
        <v>2250</v>
      </c>
      <c r="I1979">
        <v>77220</v>
      </c>
      <c r="J1979">
        <v>82350</v>
      </c>
    </row>
    <row r="1980" spans="1:10">
      <c r="A1980" s="42">
        <v>41574</v>
      </c>
      <c r="B1980" t="s">
        <v>17</v>
      </c>
      <c r="C1980" t="s">
        <v>18</v>
      </c>
      <c r="D1980" t="s">
        <v>33</v>
      </c>
      <c r="E1980" t="s">
        <v>13</v>
      </c>
      <c r="F1980">
        <v>23</v>
      </c>
      <c r="G1980">
        <v>5148</v>
      </c>
      <c r="H1980">
        <v>5490</v>
      </c>
      <c r="I1980">
        <v>7956</v>
      </c>
      <c r="J1980">
        <v>8460</v>
      </c>
    </row>
    <row r="1981" spans="1:10">
      <c r="A1981" s="42">
        <v>41574</v>
      </c>
      <c r="B1981" t="s">
        <v>20</v>
      </c>
      <c r="C1981" t="s">
        <v>18</v>
      </c>
      <c r="D1981" t="s">
        <v>38</v>
      </c>
      <c r="E1981" t="s">
        <v>13</v>
      </c>
      <c r="F1981">
        <v>20</v>
      </c>
      <c r="G1981">
        <v>3546</v>
      </c>
      <c r="H1981">
        <v>3780</v>
      </c>
      <c r="I1981">
        <v>88650</v>
      </c>
      <c r="J1981">
        <v>94500</v>
      </c>
    </row>
    <row r="1982" spans="1:10">
      <c r="A1982" s="42">
        <v>41574</v>
      </c>
      <c r="B1982" t="s">
        <v>20</v>
      </c>
      <c r="C1982" t="s">
        <v>18</v>
      </c>
      <c r="D1982" t="s">
        <v>26</v>
      </c>
      <c r="E1982" t="s">
        <v>13</v>
      </c>
      <c r="F1982">
        <v>23</v>
      </c>
      <c r="G1982">
        <v>3546</v>
      </c>
      <c r="H1982">
        <v>3780</v>
      </c>
      <c r="I1982">
        <v>36504</v>
      </c>
      <c r="J1982">
        <v>38880</v>
      </c>
    </row>
    <row r="1983" spans="1:10">
      <c r="A1983" s="42">
        <v>41574</v>
      </c>
      <c r="B1983" t="s">
        <v>34</v>
      </c>
      <c r="C1983" t="s">
        <v>25</v>
      </c>
      <c r="D1983" t="s">
        <v>41</v>
      </c>
      <c r="E1983" t="s">
        <v>13</v>
      </c>
      <c r="F1983">
        <v>22</v>
      </c>
      <c r="G1983">
        <v>5148</v>
      </c>
      <c r="H1983">
        <v>5490</v>
      </c>
      <c r="I1983">
        <v>23616</v>
      </c>
      <c r="J1983">
        <v>25200</v>
      </c>
    </row>
    <row r="1984" spans="1:10">
      <c r="A1984" s="42">
        <v>41575</v>
      </c>
      <c r="B1984" t="s">
        <v>27</v>
      </c>
      <c r="C1984" t="s">
        <v>23</v>
      </c>
      <c r="D1984" t="s">
        <v>36</v>
      </c>
      <c r="E1984" t="s">
        <v>13</v>
      </c>
      <c r="F1984">
        <v>10</v>
      </c>
      <c r="G1984">
        <v>3384</v>
      </c>
      <c r="H1984">
        <v>3600</v>
      </c>
      <c r="I1984">
        <v>29484</v>
      </c>
      <c r="J1984">
        <v>31500</v>
      </c>
    </row>
    <row r="1985" spans="1:10">
      <c r="A1985" s="42">
        <v>41576</v>
      </c>
      <c r="B1985" t="s">
        <v>27</v>
      </c>
      <c r="C1985" t="s">
        <v>23</v>
      </c>
      <c r="D1985" t="s">
        <v>26</v>
      </c>
      <c r="E1985" t="s">
        <v>13</v>
      </c>
      <c r="F1985">
        <v>5</v>
      </c>
      <c r="G1985">
        <v>3042</v>
      </c>
      <c r="H1985">
        <v>3240</v>
      </c>
      <c r="I1985">
        <v>51714</v>
      </c>
      <c r="J1985">
        <v>55080</v>
      </c>
    </row>
    <row r="1986" spans="1:10">
      <c r="A1986" s="42">
        <v>41576</v>
      </c>
      <c r="B1986" t="s">
        <v>34</v>
      </c>
      <c r="C1986" t="s">
        <v>25</v>
      </c>
      <c r="D1986" t="s">
        <v>43</v>
      </c>
      <c r="E1986" t="s">
        <v>13</v>
      </c>
      <c r="F1986">
        <v>12</v>
      </c>
      <c r="G1986">
        <v>3978</v>
      </c>
      <c r="H1986">
        <v>4230</v>
      </c>
      <c r="I1986">
        <v>27072</v>
      </c>
      <c r="J1986">
        <v>28800</v>
      </c>
    </row>
    <row r="1987" spans="1:10">
      <c r="A1987" s="42">
        <v>41576</v>
      </c>
      <c r="B1987" t="s">
        <v>20</v>
      </c>
      <c r="C1987" t="s">
        <v>18</v>
      </c>
      <c r="D1987" t="s">
        <v>19</v>
      </c>
      <c r="E1987" t="s">
        <v>13</v>
      </c>
      <c r="F1987">
        <v>19</v>
      </c>
      <c r="G1987">
        <v>3978</v>
      </c>
      <c r="H1987">
        <v>4230</v>
      </c>
      <c r="I1987">
        <v>35802</v>
      </c>
      <c r="J1987">
        <v>38070</v>
      </c>
    </row>
    <row r="1988" spans="1:10">
      <c r="A1988" s="42">
        <v>41576</v>
      </c>
      <c r="B1988" t="s">
        <v>31</v>
      </c>
      <c r="C1988" t="s">
        <v>30</v>
      </c>
      <c r="D1988" t="s">
        <v>35</v>
      </c>
      <c r="E1988" t="s">
        <v>13</v>
      </c>
      <c r="F1988">
        <v>18</v>
      </c>
      <c r="G1988">
        <v>3924</v>
      </c>
      <c r="H1988">
        <v>4230</v>
      </c>
      <c r="I1988">
        <v>41184</v>
      </c>
      <c r="J1988">
        <v>43920</v>
      </c>
    </row>
    <row r="1989" spans="1:10">
      <c r="A1989" s="42">
        <v>41576</v>
      </c>
      <c r="B1989" t="s">
        <v>20</v>
      </c>
      <c r="C1989" t="s">
        <v>18</v>
      </c>
      <c r="D1989" t="s">
        <v>38</v>
      </c>
      <c r="E1989" t="s">
        <v>13</v>
      </c>
      <c r="F1989">
        <v>1</v>
      </c>
      <c r="G1989">
        <v>2952</v>
      </c>
      <c r="H1989">
        <v>3150</v>
      </c>
      <c r="I1989">
        <v>67374</v>
      </c>
      <c r="J1989">
        <v>71820</v>
      </c>
    </row>
    <row r="1990" spans="1:10">
      <c r="A1990" s="42">
        <v>41576</v>
      </c>
      <c r="B1990" t="s">
        <v>10</v>
      </c>
      <c r="C1990" t="s">
        <v>11</v>
      </c>
      <c r="D1990" t="s">
        <v>38</v>
      </c>
      <c r="E1990" t="s">
        <v>13</v>
      </c>
      <c r="F1990">
        <v>15</v>
      </c>
      <c r="G1990">
        <v>3042</v>
      </c>
      <c r="H1990">
        <v>3240</v>
      </c>
      <c r="I1990">
        <v>81558</v>
      </c>
      <c r="J1990">
        <v>86940</v>
      </c>
    </row>
    <row r="1991" spans="1:10">
      <c r="A1991" s="42">
        <v>41576</v>
      </c>
      <c r="B1991" t="s">
        <v>29</v>
      </c>
      <c r="C1991" t="s">
        <v>30</v>
      </c>
      <c r="D1991" t="s">
        <v>26</v>
      </c>
      <c r="E1991" t="s">
        <v>13</v>
      </c>
      <c r="F1991">
        <v>4</v>
      </c>
      <c r="G1991">
        <v>3978</v>
      </c>
      <c r="H1991">
        <v>4230</v>
      </c>
      <c r="I1991">
        <v>3042</v>
      </c>
      <c r="J1991">
        <v>3240</v>
      </c>
    </row>
    <row r="1992" spans="1:10">
      <c r="A1992" s="42">
        <v>41576</v>
      </c>
      <c r="B1992" t="s">
        <v>27</v>
      </c>
      <c r="C1992" t="s">
        <v>23</v>
      </c>
      <c r="D1992" t="s">
        <v>15</v>
      </c>
      <c r="E1992" t="s">
        <v>16</v>
      </c>
      <c r="F1992">
        <v>16</v>
      </c>
      <c r="G1992">
        <v>2106</v>
      </c>
      <c r="H1992">
        <v>2250</v>
      </c>
      <c r="I1992">
        <v>28656</v>
      </c>
      <c r="J1992">
        <v>30960</v>
      </c>
    </row>
    <row r="1993" spans="1:10">
      <c r="A1993" s="42">
        <v>41577</v>
      </c>
      <c r="B1993" t="s">
        <v>22</v>
      </c>
      <c r="C1993" t="s">
        <v>23</v>
      </c>
      <c r="D1993" t="s">
        <v>37</v>
      </c>
      <c r="E1993" t="s">
        <v>13</v>
      </c>
      <c r="F1993">
        <v>10</v>
      </c>
      <c r="G1993">
        <v>2034</v>
      </c>
      <c r="H1993">
        <v>2160</v>
      </c>
      <c r="I1993">
        <v>31374</v>
      </c>
      <c r="J1993">
        <v>33390</v>
      </c>
    </row>
    <row r="1994" spans="1:10">
      <c r="A1994" s="42">
        <v>41577</v>
      </c>
      <c r="B1994" t="s">
        <v>17</v>
      </c>
      <c r="C1994" t="s">
        <v>18</v>
      </c>
      <c r="D1994" t="s">
        <v>26</v>
      </c>
      <c r="E1994" t="s">
        <v>13</v>
      </c>
      <c r="F1994">
        <v>21</v>
      </c>
      <c r="G1994">
        <v>4482</v>
      </c>
      <c r="H1994">
        <v>4770</v>
      </c>
      <c r="I1994">
        <v>30420</v>
      </c>
      <c r="J1994">
        <v>32400</v>
      </c>
    </row>
    <row r="1995" spans="1:10">
      <c r="A1995" s="42">
        <v>41577</v>
      </c>
      <c r="B1995" t="s">
        <v>24</v>
      </c>
      <c r="C1995" t="s">
        <v>25</v>
      </c>
      <c r="D1995" t="s">
        <v>21</v>
      </c>
      <c r="E1995" t="s">
        <v>13</v>
      </c>
      <c r="F1995">
        <v>7</v>
      </c>
      <c r="G1995">
        <v>3726</v>
      </c>
      <c r="H1995">
        <v>3960</v>
      </c>
      <c r="I1995">
        <v>2196</v>
      </c>
      <c r="J1995">
        <v>2340</v>
      </c>
    </row>
    <row r="1996" spans="1:10">
      <c r="A1996" s="42">
        <v>41577</v>
      </c>
      <c r="B1996" t="s">
        <v>24</v>
      </c>
      <c r="C1996" t="s">
        <v>25</v>
      </c>
      <c r="D1996" t="s">
        <v>19</v>
      </c>
      <c r="E1996" t="s">
        <v>13</v>
      </c>
      <c r="F1996">
        <v>22</v>
      </c>
      <c r="G1996">
        <v>2952</v>
      </c>
      <c r="H1996">
        <v>3150</v>
      </c>
      <c r="I1996">
        <v>75582</v>
      </c>
      <c r="J1996">
        <v>80370</v>
      </c>
    </row>
    <row r="1997" spans="1:10">
      <c r="A1997" s="42">
        <v>41578</v>
      </c>
      <c r="B1997" t="s">
        <v>29</v>
      </c>
      <c r="C1997" t="s">
        <v>30</v>
      </c>
      <c r="D1997" t="s">
        <v>38</v>
      </c>
      <c r="E1997" t="s">
        <v>13</v>
      </c>
      <c r="F1997">
        <v>15</v>
      </c>
      <c r="G1997">
        <v>3384</v>
      </c>
      <c r="H1997">
        <v>3600</v>
      </c>
      <c r="I1997">
        <v>42552</v>
      </c>
      <c r="J1997">
        <v>45360</v>
      </c>
    </row>
    <row r="1998" spans="1:10">
      <c r="A1998" s="42">
        <v>41578</v>
      </c>
      <c r="B1998" t="s">
        <v>22</v>
      </c>
      <c r="C1998" t="s">
        <v>23</v>
      </c>
      <c r="D1998" t="s">
        <v>40</v>
      </c>
      <c r="E1998" t="s">
        <v>16</v>
      </c>
      <c r="F1998">
        <v>7</v>
      </c>
      <c r="G1998">
        <v>3546</v>
      </c>
      <c r="H1998">
        <v>3780</v>
      </c>
      <c r="I1998">
        <v>74556</v>
      </c>
      <c r="J1998">
        <v>80370</v>
      </c>
    </row>
    <row r="1999" spans="1:10">
      <c r="A1999" s="42">
        <v>41578</v>
      </c>
      <c r="B1999" t="s">
        <v>24</v>
      </c>
      <c r="C1999" t="s">
        <v>25</v>
      </c>
      <c r="D1999" t="s">
        <v>32</v>
      </c>
      <c r="E1999" t="s">
        <v>13</v>
      </c>
      <c r="F1999">
        <v>17</v>
      </c>
      <c r="G1999">
        <v>5148</v>
      </c>
      <c r="H1999">
        <v>5490</v>
      </c>
      <c r="I1999">
        <v>10638</v>
      </c>
      <c r="J1999">
        <v>11340</v>
      </c>
    </row>
    <row r="2000" spans="1:10">
      <c r="A2000" s="42">
        <v>41578</v>
      </c>
      <c r="B2000" t="s">
        <v>14</v>
      </c>
      <c r="C2000" t="s">
        <v>11</v>
      </c>
      <c r="D2000" t="s">
        <v>40</v>
      </c>
      <c r="E2000" t="s">
        <v>16</v>
      </c>
      <c r="F2000">
        <v>20</v>
      </c>
      <c r="G2000">
        <v>2034</v>
      </c>
      <c r="H2000">
        <v>2160</v>
      </c>
      <c r="I2000">
        <v>94176</v>
      </c>
      <c r="J2000">
        <v>101520</v>
      </c>
    </row>
    <row r="2001" spans="1:10">
      <c r="A2001" s="42">
        <v>41580</v>
      </c>
      <c r="B2001" t="s">
        <v>27</v>
      </c>
      <c r="C2001" t="s">
        <v>23</v>
      </c>
      <c r="D2001" t="s">
        <v>32</v>
      </c>
      <c r="E2001" t="s">
        <v>13</v>
      </c>
      <c r="F2001">
        <v>5</v>
      </c>
      <c r="G2001">
        <v>2196</v>
      </c>
      <c r="H2001">
        <v>2340</v>
      </c>
      <c r="I2001">
        <v>21276</v>
      </c>
      <c r="J2001">
        <v>22680</v>
      </c>
    </row>
    <row r="2002" spans="1:10">
      <c r="A2002" s="42">
        <v>41581</v>
      </c>
      <c r="B2002" t="s">
        <v>34</v>
      </c>
      <c r="C2002" t="s">
        <v>25</v>
      </c>
      <c r="D2002" t="s">
        <v>15</v>
      </c>
      <c r="E2002" t="s">
        <v>16</v>
      </c>
      <c r="F2002">
        <v>14</v>
      </c>
      <c r="G2002">
        <v>3546</v>
      </c>
      <c r="H2002">
        <v>3780</v>
      </c>
      <c r="I2002">
        <v>60894</v>
      </c>
      <c r="J2002">
        <v>65790</v>
      </c>
    </row>
    <row r="2003" spans="1:10">
      <c r="A2003" s="42">
        <v>41582</v>
      </c>
      <c r="B2003" t="s">
        <v>34</v>
      </c>
      <c r="C2003" t="s">
        <v>25</v>
      </c>
      <c r="D2003" t="s">
        <v>32</v>
      </c>
      <c r="E2003" t="s">
        <v>13</v>
      </c>
      <c r="F2003">
        <v>6</v>
      </c>
      <c r="G2003">
        <v>3546</v>
      </c>
      <c r="H2003">
        <v>3780</v>
      </c>
      <c r="I2003">
        <v>17730</v>
      </c>
      <c r="J2003">
        <v>18900</v>
      </c>
    </row>
    <row r="2004" spans="1:10">
      <c r="A2004" s="42">
        <v>41582</v>
      </c>
      <c r="B2004" t="s">
        <v>17</v>
      </c>
      <c r="C2004" t="s">
        <v>18</v>
      </c>
      <c r="D2004" t="s">
        <v>26</v>
      </c>
      <c r="E2004" t="s">
        <v>13</v>
      </c>
      <c r="F2004">
        <v>22</v>
      </c>
      <c r="G2004">
        <v>7506</v>
      </c>
      <c r="H2004">
        <v>8100</v>
      </c>
      <c r="I2004">
        <v>21294</v>
      </c>
      <c r="J2004">
        <v>22680</v>
      </c>
    </row>
    <row r="2005" spans="1:10">
      <c r="A2005" s="42">
        <v>41582</v>
      </c>
      <c r="B2005" t="s">
        <v>29</v>
      </c>
      <c r="C2005" t="s">
        <v>30</v>
      </c>
      <c r="D2005" t="s">
        <v>40</v>
      </c>
      <c r="E2005" t="s">
        <v>16</v>
      </c>
      <c r="F2005">
        <v>6</v>
      </c>
      <c r="G2005">
        <v>3924</v>
      </c>
      <c r="H2005">
        <v>4230</v>
      </c>
      <c r="I2005">
        <v>39240</v>
      </c>
      <c r="J2005">
        <v>42300</v>
      </c>
    </row>
    <row r="2006" spans="1:10">
      <c r="A2006" s="42">
        <v>41583</v>
      </c>
      <c r="B2006" t="s">
        <v>22</v>
      </c>
      <c r="C2006" t="s">
        <v>23</v>
      </c>
      <c r="D2006" t="s">
        <v>35</v>
      </c>
      <c r="E2006" t="s">
        <v>13</v>
      </c>
      <c r="F2006">
        <v>6</v>
      </c>
      <c r="G2006">
        <v>4482</v>
      </c>
      <c r="H2006">
        <v>4770</v>
      </c>
      <c r="I2006">
        <v>123552</v>
      </c>
      <c r="J2006">
        <v>131760</v>
      </c>
    </row>
    <row r="2007" spans="1:10">
      <c r="A2007" s="42">
        <v>41583</v>
      </c>
      <c r="B2007" t="s">
        <v>27</v>
      </c>
      <c r="C2007" t="s">
        <v>23</v>
      </c>
      <c r="D2007" t="s">
        <v>19</v>
      </c>
      <c r="E2007" t="s">
        <v>13</v>
      </c>
      <c r="F2007">
        <v>2</v>
      </c>
      <c r="G2007">
        <v>3546</v>
      </c>
      <c r="H2007">
        <v>3780</v>
      </c>
      <c r="I2007">
        <v>23868</v>
      </c>
      <c r="J2007">
        <v>25380</v>
      </c>
    </row>
    <row r="2008" spans="1:10">
      <c r="A2008" s="42">
        <v>41583</v>
      </c>
      <c r="B2008" t="s">
        <v>29</v>
      </c>
      <c r="C2008" t="s">
        <v>30</v>
      </c>
      <c r="D2008" t="s">
        <v>41</v>
      </c>
      <c r="E2008" t="s">
        <v>13</v>
      </c>
      <c r="F2008">
        <v>24</v>
      </c>
      <c r="G2008">
        <v>3726</v>
      </c>
      <c r="H2008">
        <v>3960</v>
      </c>
      <c r="I2008">
        <v>67896</v>
      </c>
      <c r="J2008">
        <v>72450</v>
      </c>
    </row>
    <row r="2009" spans="1:10">
      <c r="A2009" s="42">
        <v>41583</v>
      </c>
      <c r="B2009" t="s">
        <v>34</v>
      </c>
      <c r="C2009" t="s">
        <v>25</v>
      </c>
      <c r="D2009" t="s">
        <v>33</v>
      </c>
      <c r="E2009" t="s">
        <v>13</v>
      </c>
      <c r="F2009">
        <v>11</v>
      </c>
      <c r="G2009">
        <v>2106</v>
      </c>
      <c r="H2009">
        <v>2250</v>
      </c>
      <c r="I2009">
        <v>11934</v>
      </c>
      <c r="J2009">
        <v>12690</v>
      </c>
    </row>
    <row r="2010" spans="1:10">
      <c r="A2010" s="42">
        <v>41584</v>
      </c>
      <c r="B2010" t="s">
        <v>34</v>
      </c>
      <c r="C2010" t="s">
        <v>25</v>
      </c>
      <c r="D2010" t="s">
        <v>42</v>
      </c>
      <c r="E2010" t="s">
        <v>16</v>
      </c>
      <c r="F2010">
        <v>10</v>
      </c>
      <c r="G2010">
        <v>3546</v>
      </c>
      <c r="H2010">
        <v>3780</v>
      </c>
      <c r="I2010">
        <v>75060</v>
      </c>
      <c r="J2010">
        <v>81000</v>
      </c>
    </row>
    <row r="2011" spans="1:10">
      <c r="A2011" s="42">
        <v>41584</v>
      </c>
      <c r="B2011" t="s">
        <v>17</v>
      </c>
      <c r="C2011" t="s">
        <v>18</v>
      </c>
      <c r="D2011" t="s">
        <v>41</v>
      </c>
      <c r="E2011" t="s">
        <v>13</v>
      </c>
      <c r="F2011">
        <v>7</v>
      </c>
      <c r="G2011">
        <v>3384</v>
      </c>
      <c r="H2011">
        <v>3600</v>
      </c>
      <c r="I2011">
        <v>35424</v>
      </c>
      <c r="J2011">
        <v>37800</v>
      </c>
    </row>
    <row r="2012" spans="1:10">
      <c r="A2012" s="42">
        <v>41585</v>
      </c>
      <c r="B2012" t="s">
        <v>22</v>
      </c>
      <c r="C2012" t="s">
        <v>23</v>
      </c>
      <c r="D2012" t="s">
        <v>19</v>
      </c>
      <c r="E2012" t="s">
        <v>13</v>
      </c>
      <c r="F2012">
        <v>22</v>
      </c>
      <c r="G2012">
        <v>2106</v>
      </c>
      <c r="H2012">
        <v>2250</v>
      </c>
      <c r="I2012">
        <v>67626</v>
      </c>
      <c r="J2012">
        <v>71910</v>
      </c>
    </row>
    <row r="2013" spans="1:10">
      <c r="A2013" s="42">
        <v>41585</v>
      </c>
      <c r="B2013" t="s">
        <v>34</v>
      </c>
      <c r="C2013" t="s">
        <v>25</v>
      </c>
      <c r="D2013" t="s">
        <v>28</v>
      </c>
      <c r="E2013" t="s">
        <v>13</v>
      </c>
      <c r="F2013">
        <v>7</v>
      </c>
      <c r="G2013">
        <v>3924</v>
      </c>
      <c r="H2013">
        <v>4230</v>
      </c>
      <c r="I2013">
        <v>34992</v>
      </c>
      <c r="J2013">
        <v>37260</v>
      </c>
    </row>
    <row r="2014" spans="1:10">
      <c r="A2014" s="42">
        <v>41585</v>
      </c>
      <c r="B2014" t="s">
        <v>29</v>
      </c>
      <c r="C2014" t="s">
        <v>30</v>
      </c>
      <c r="D2014" t="s">
        <v>21</v>
      </c>
      <c r="E2014" t="s">
        <v>13</v>
      </c>
      <c r="F2014">
        <v>18</v>
      </c>
      <c r="G2014">
        <v>3582</v>
      </c>
      <c r="H2014">
        <v>3870</v>
      </c>
      <c r="I2014">
        <v>24156</v>
      </c>
      <c r="J2014">
        <v>25740</v>
      </c>
    </row>
    <row r="2015" spans="1:10">
      <c r="A2015" s="42">
        <v>41586</v>
      </c>
      <c r="B2015" t="s">
        <v>34</v>
      </c>
      <c r="C2015" t="s">
        <v>25</v>
      </c>
      <c r="D2015" t="s">
        <v>26</v>
      </c>
      <c r="E2015" t="s">
        <v>13</v>
      </c>
      <c r="F2015">
        <v>12</v>
      </c>
      <c r="G2015">
        <v>3582</v>
      </c>
      <c r="H2015">
        <v>3870</v>
      </c>
      <c r="I2015">
        <v>63882</v>
      </c>
      <c r="J2015">
        <v>68040</v>
      </c>
    </row>
    <row r="2016" spans="1:10">
      <c r="A2016" s="42">
        <v>41586</v>
      </c>
      <c r="B2016" t="s">
        <v>17</v>
      </c>
      <c r="C2016" t="s">
        <v>18</v>
      </c>
      <c r="D2016" t="s">
        <v>33</v>
      </c>
      <c r="E2016" t="s">
        <v>13</v>
      </c>
      <c r="F2016">
        <v>19</v>
      </c>
      <c r="G2016">
        <v>3726</v>
      </c>
      <c r="H2016">
        <v>3960</v>
      </c>
      <c r="I2016">
        <v>63648</v>
      </c>
      <c r="J2016">
        <v>67680</v>
      </c>
    </row>
    <row r="2017" spans="1:10">
      <c r="A2017" s="42">
        <v>41586</v>
      </c>
      <c r="B2017" t="s">
        <v>10</v>
      </c>
      <c r="C2017" t="s">
        <v>11</v>
      </c>
      <c r="D2017" t="s">
        <v>41</v>
      </c>
      <c r="E2017" t="s">
        <v>13</v>
      </c>
      <c r="F2017">
        <v>23</v>
      </c>
      <c r="G2017">
        <v>3582</v>
      </c>
      <c r="H2017">
        <v>3870</v>
      </c>
      <c r="I2017">
        <v>47232</v>
      </c>
      <c r="J2017">
        <v>50400</v>
      </c>
    </row>
    <row r="2018" spans="1:10">
      <c r="A2018" s="42">
        <v>41587</v>
      </c>
      <c r="B2018" t="s">
        <v>34</v>
      </c>
      <c r="C2018" t="s">
        <v>25</v>
      </c>
      <c r="D2018" t="s">
        <v>41</v>
      </c>
      <c r="E2018" t="s">
        <v>13</v>
      </c>
      <c r="F2018">
        <v>3</v>
      </c>
      <c r="G2018">
        <v>2952</v>
      </c>
      <c r="H2018">
        <v>3150</v>
      </c>
      <c r="I2018">
        <v>29520</v>
      </c>
      <c r="J2018">
        <v>31500</v>
      </c>
    </row>
    <row r="2019" spans="1:10">
      <c r="A2019" s="42">
        <v>41587</v>
      </c>
      <c r="B2019" t="s">
        <v>17</v>
      </c>
      <c r="C2019" t="s">
        <v>18</v>
      </c>
      <c r="D2019" t="s">
        <v>28</v>
      </c>
      <c r="E2019" t="s">
        <v>13</v>
      </c>
      <c r="F2019">
        <v>24</v>
      </c>
      <c r="G2019">
        <v>3978</v>
      </c>
      <c r="H2019">
        <v>4230</v>
      </c>
      <c r="I2019">
        <v>40824</v>
      </c>
      <c r="J2019">
        <v>43470</v>
      </c>
    </row>
    <row r="2020" spans="1:10">
      <c r="A2020" s="42">
        <v>41587</v>
      </c>
      <c r="B2020" t="s">
        <v>20</v>
      </c>
      <c r="C2020" t="s">
        <v>18</v>
      </c>
      <c r="D2020" t="s">
        <v>41</v>
      </c>
      <c r="E2020" t="s">
        <v>13</v>
      </c>
      <c r="F2020">
        <v>25</v>
      </c>
      <c r="G2020">
        <v>2034</v>
      </c>
      <c r="H2020">
        <v>2160</v>
      </c>
      <c r="I2020">
        <v>14760</v>
      </c>
      <c r="J2020">
        <v>15750</v>
      </c>
    </row>
    <row r="2021" spans="1:10">
      <c r="A2021" s="42">
        <v>41587</v>
      </c>
      <c r="B2021" t="s">
        <v>29</v>
      </c>
      <c r="C2021" t="s">
        <v>30</v>
      </c>
      <c r="D2021" t="s">
        <v>40</v>
      </c>
      <c r="E2021" t="s">
        <v>16</v>
      </c>
      <c r="F2021">
        <v>5</v>
      </c>
      <c r="G2021">
        <v>3924</v>
      </c>
      <c r="H2021">
        <v>4230</v>
      </c>
      <c r="I2021">
        <v>51012</v>
      </c>
      <c r="J2021">
        <v>54990</v>
      </c>
    </row>
    <row r="2022" spans="1:10">
      <c r="A2022" s="42">
        <v>41587</v>
      </c>
      <c r="B2022" t="s">
        <v>24</v>
      </c>
      <c r="C2022" t="s">
        <v>25</v>
      </c>
      <c r="D2022" t="s">
        <v>21</v>
      </c>
      <c r="E2022" t="s">
        <v>13</v>
      </c>
      <c r="F2022">
        <v>2</v>
      </c>
      <c r="G2022">
        <v>5832</v>
      </c>
      <c r="H2022">
        <v>6210</v>
      </c>
      <c r="I2022">
        <v>15372</v>
      </c>
      <c r="J2022">
        <v>16380</v>
      </c>
    </row>
    <row r="2023" spans="1:10">
      <c r="A2023" s="42">
        <v>41587</v>
      </c>
      <c r="B2023" t="s">
        <v>29</v>
      </c>
      <c r="C2023" t="s">
        <v>30</v>
      </c>
      <c r="D2023" t="s">
        <v>12</v>
      </c>
      <c r="E2023" t="s">
        <v>13</v>
      </c>
      <c r="F2023">
        <v>14</v>
      </c>
      <c r="G2023">
        <v>3546</v>
      </c>
      <c r="H2023">
        <v>3780</v>
      </c>
      <c r="I2023">
        <v>4068</v>
      </c>
      <c r="J2023">
        <v>4320</v>
      </c>
    </row>
    <row r="2024" spans="1:10">
      <c r="A2024" s="42">
        <v>41587</v>
      </c>
      <c r="B2024" t="s">
        <v>29</v>
      </c>
      <c r="C2024" t="s">
        <v>30</v>
      </c>
      <c r="D2024" t="s">
        <v>35</v>
      </c>
      <c r="E2024" t="s">
        <v>13</v>
      </c>
      <c r="F2024">
        <v>6</v>
      </c>
      <c r="G2024">
        <v>2034</v>
      </c>
      <c r="H2024">
        <v>2160</v>
      </c>
      <c r="I2024">
        <v>92664</v>
      </c>
      <c r="J2024">
        <v>98820</v>
      </c>
    </row>
    <row r="2025" spans="1:10">
      <c r="A2025" s="42">
        <v>41588</v>
      </c>
      <c r="B2025" t="s">
        <v>27</v>
      </c>
      <c r="C2025" t="s">
        <v>23</v>
      </c>
      <c r="D2025" t="s">
        <v>36</v>
      </c>
      <c r="E2025" t="s">
        <v>13</v>
      </c>
      <c r="F2025">
        <v>13</v>
      </c>
      <c r="G2025">
        <v>2034</v>
      </c>
      <c r="H2025">
        <v>2160</v>
      </c>
      <c r="I2025">
        <v>33696</v>
      </c>
      <c r="J2025">
        <v>36000</v>
      </c>
    </row>
    <row r="2026" spans="1:10">
      <c r="A2026" s="42">
        <v>41588</v>
      </c>
      <c r="B2026" t="s">
        <v>14</v>
      </c>
      <c r="C2026" t="s">
        <v>11</v>
      </c>
      <c r="D2026" t="s">
        <v>26</v>
      </c>
      <c r="E2026" t="s">
        <v>13</v>
      </c>
      <c r="F2026">
        <v>4</v>
      </c>
      <c r="G2026">
        <v>3042</v>
      </c>
      <c r="H2026">
        <v>3240</v>
      </c>
      <c r="I2026">
        <v>66924</v>
      </c>
      <c r="J2026">
        <v>71280</v>
      </c>
    </row>
    <row r="2027" spans="1:10">
      <c r="A2027" s="42">
        <v>41588</v>
      </c>
      <c r="B2027" t="s">
        <v>24</v>
      </c>
      <c r="C2027" t="s">
        <v>25</v>
      </c>
      <c r="D2027" t="s">
        <v>19</v>
      </c>
      <c r="E2027" t="s">
        <v>13</v>
      </c>
      <c r="F2027">
        <v>21</v>
      </c>
      <c r="G2027">
        <v>3042</v>
      </c>
      <c r="H2027">
        <v>3240</v>
      </c>
      <c r="I2027">
        <v>35802</v>
      </c>
      <c r="J2027">
        <v>38070</v>
      </c>
    </row>
    <row r="2028" spans="1:10">
      <c r="A2028" s="42">
        <v>41589</v>
      </c>
      <c r="B2028" t="s">
        <v>24</v>
      </c>
      <c r="C2028" t="s">
        <v>25</v>
      </c>
      <c r="D2028" t="s">
        <v>28</v>
      </c>
      <c r="E2028" t="s">
        <v>13</v>
      </c>
      <c r="F2028">
        <v>16</v>
      </c>
      <c r="G2028">
        <v>3726</v>
      </c>
      <c r="H2028">
        <v>3960</v>
      </c>
      <c r="I2028">
        <v>116640</v>
      </c>
      <c r="J2028">
        <v>124200</v>
      </c>
    </row>
    <row r="2029" spans="1:10">
      <c r="A2029" s="42">
        <v>41589</v>
      </c>
      <c r="B2029" t="s">
        <v>27</v>
      </c>
      <c r="C2029" t="s">
        <v>23</v>
      </c>
      <c r="D2029" t="s">
        <v>43</v>
      </c>
      <c r="E2029" t="s">
        <v>13</v>
      </c>
      <c r="F2029">
        <v>10</v>
      </c>
      <c r="G2029">
        <v>2196</v>
      </c>
      <c r="H2029">
        <v>2340</v>
      </c>
      <c r="I2029">
        <v>27072</v>
      </c>
      <c r="J2029">
        <v>28800</v>
      </c>
    </row>
    <row r="2030" spans="1:10">
      <c r="A2030" s="42">
        <v>41589</v>
      </c>
      <c r="B2030" t="s">
        <v>29</v>
      </c>
      <c r="C2030" t="s">
        <v>30</v>
      </c>
      <c r="D2030" t="s">
        <v>26</v>
      </c>
      <c r="E2030" t="s">
        <v>13</v>
      </c>
      <c r="F2030">
        <v>3</v>
      </c>
      <c r="G2030">
        <v>4482</v>
      </c>
      <c r="H2030">
        <v>4770</v>
      </c>
      <c r="I2030">
        <v>24336</v>
      </c>
      <c r="J2030">
        <v>25920</v>
      </c>
    </row>
    <row r="2031" spans="1:10">
      <c r="A2031" s="42">
        <v>41589</v>
      </c>
      <c r="B2031" t="s">
        <v>34</v>
      </c>
      <c r="C2031" t="s">
        <v>25</v>
      </c>
      <c r="D2031" t="s">
        <v>33</v>
      </c>
      <c r="E2031" t="s">
        <v>13</v>
      </c>
      <c r="F2031">
        <v>1</v>
      </c>
      <c r="G2031">
        <v>5148</v>
      </c>
      <c r="H2031">
        <v>5490</v>
      </c>
      <c r="I2031">
        <v>19890</v>
      </c>
      <c r="J2031">
        <v>21150</v>
      </c>
    </row>
    <row r="2032" spans="1:10">
      <c r="A2032" s="42">
        <v>41589</v>
      </c>
      <c r="B2032" t="s">
        <v>27</v>
      </c>
      <c r="C2032" t="s">
        <v>23</v>
      </c>
      <c r="D2032" t="s">
        <v>42</v>
      </c>
      <c r="E2032" t="s">
        <v>16</v>
      </c>
      <c r="F2032">
        <v>13</v>
      </c>
      <c r="G2032">
        <v>3978</v>
      </c>
      <c r="H2032">
        <v>4230</v>
      </c>
      <c r="I2032">
        <v>97578</v>
      </c>
      <c r="J2032">
        <v>105300</v>
      </c>
    </row>
    <row r="2033" spans="1:10">
      <c r="A2033" s="42">
        <v>41589</v>
      </c>
      <c r="B2033" t="s">
        <v>20</v>
      </c>
      <c r="C2033" t="s">
        <v>18</v>
      </c>
      <c r="D2033" t="s">
        <v>15</v>
      </c>
      <c r="E2033" t="s">
        <v>16</v>
      </c>
      <c r="F2033">
        <v>15</v>
      </c>
      <c r="G2033">
        <v>2106</v>
      </c>
      <c r="H2033">
        <v>2250</v>
      </c>
      <c r="I2033">
        <v>17910</v>
      </c>
      <c r="J2033">
        <v>19350</v>
      </c>
    </row>
    <row r="2034" spans="1:10">
      <c r="A2034" s="42">
        <v>41589</v>
      </c>
      <c r="B2034" t="s">
        <v>31</v>
      </c>
      <c r="C2034" t="s">
        <v>30</v>
      </c>
      <c r="D2034" t="s">
        <v>39</v>
      </c>
      <c r="E2034" t="s">
        <v>13</v>
      </c>
      <c r="F2034">
        <v>5</v>
      </c>
      <c r="G2034">
        <v>3978</v>
      </c>
      <c r="H2034">
        <v>4230</v>
      </c>
      <c r="I2034">
        <v>29808</v>
      </c>
      <c r="J2034">
        <v>31680</v>
      </c>
    </row>
    <row r="2035" spans="1:10">
      <c r="A2035" s="42">
        <v>41590</v>
      </c>
      <c r="B2035" t="s">
        <v>34</v>
      </c>
      <c r="C2035" t="s">
        <v>25</v>
      </c>
      <c r="D2035" t="s">
        <v>38</v>
      </c>
      <c r="E2035" t="s">
        <v>13</v>
      </c>
      <c r="F2035">
        <v>25</v>
      </c>
      <c r="G2035">
        <v>2034</v>
      </c>
      <c r="H2035">
        <v>2160</v>
      </c>
      <c r="I2035">
        <v>10638</v>
      </c>
      <c r="J2035">
        <v>11340</v>
      </c>
    </row>
    <row r="2036" spans="1:10">
      <c r="A2036" s="42">
        <v>41590</v>
      </c>
      <c r="B2036" t="s">
        <v>24</v>
      </c>
      <c r="C2036" t="s">
        <v>25</v>
      </c>
      <c r="D2036" t="s">
        <v>36</v>
      </c>
      <c r="E2036" t="s">
        <v>13</v>
      </c>
      <c r="F2036">
        <v>8</v>
      </c>
      <c r="G2036">
        <v>2034</v>
      </c>
      <c r="H2036">
        <v>2160</v>
      </c>
      <c r="I2036">
        <v>48438</v>
      </c>
      <c r="J2036">
        <v>51750</v>
      </c>
    </row>
    <row r="2037" spans="1:10">
      <c r="A2037" s="42">
        <v>41590</v>
      </c>
      <c r="B2037" t="s">
        <v>34</v>
      </c>
      <c r="C2037" t="s">
        <v>25</v>
      </c>
      <c r="D2037" t="s">
        <v>19</v>
      </c>
      <c r="E2037" t="s">
        <v>13</v>
      </c>
      <c r="F2037">
        <v>21</v>
      </c>
      <c r="G2037">
        <v>3582</v>
      </c>
      <c r="H2037">
        <v>3870</v>
      </c>
      <c r="I2037">
        <v>51714</v>
      </c>
      <c r="J2037">
        <v>54990</v>
      </c>
    </row>
    <row r="2038" spans="1:10">
      <c r="A2038" s="42">
        <v>41590</v>
      </c>
      <c r="B2038" t="s">
        <v>24</v>
      </c>
      <c r="C2038" t="s">
        <v>25</v>
      </c>
      <c r="D2038" t="s">
        <v>19</v>
      </c>
      <c r="E2038" t="s">
        <v>13</v>
      </c>
      <c r="F2038">
        <v>16</v>
      </c>
      <c r="G2038">
        <v>3978</v>
      </c>
      <c r="H2038">
        <v>4230</v>
      </c>
      <c r="I2038">
        <v>55692</v>
      </c>
      <c r="J2038">
        <v>59220</v>
      </c>
    </row>
    <row r="2039" spans="1:10">
      <c r="A2039" s="42">
        <v>41590</v>
      </c>
      <c r="B2039" t="s">
        <v>27</v>
      </c>
      <c r="C2039" t="s">
        <v>23</v>
      </c>
      <c r="D2039" t="s">
        <v>19</v>
      </c>
      <c r="E2039" t="s">
        <v>13</v>
      </c>
      <c r="F2039">
        <v>23</v>
      </c>
      <c r="G2039">
        <v>2196</v>
      </c>
      <c r="H2039">
        <v>2340</v>
      </c>
      <c r="I2039">
        <v>43758</v>
      </c>
      <c r="J2039">
        <v>46530</v>
      </c>
    </row>
    <row r="2040" spans="1:10">
      <c r="A2040" s="42">
        <v>41591</v>
      </c>
      <c r="B2040" t="s">
        <v>14</v>
      </c>
      <c r="C2040" t="s">
        <v>11</v>
      </c>
      <c r="D2040" t="s">
        <v>36</v>
      </c>
      <c r="E2040" t="s">
        <v>13</v>
      </c>
      <c r="F2040">
        <v>22</v>
      </c>
      <c r="G2040">
        <v>3978</v>
      </c>
      <c r="H2040">
        <v>4230</v>
      </c>
      <c r="I2040">
        <v>44226</v>
      </c>
      <c r="J2040">
        <v>47250</v>
      </c>
    </row>
    <row r="2041" spans="1:10">
      <c r="A2041" s="42">
        <v>41592</v>
      </c>
      <c r="B2041" t="s">
        <v>24</v>
      </c>
      <c r="C2041" t="s">
        <v>25</v>
      </c>
      <c r="D2041" t="s">
        <v>35</v>
      </c>
      <c r="E2041" t="s">
        <v>13</v>
      </c>
      <c r="F2041">
        <v>13</v>
      </c>
      <c r="G2041">
        <v>3978</v>
      </c>
      <c r="H2041">
        <v>4230</v>
      </c>
      <c r="I2041">
        <v>20592</v>
      </c>
      <c r="J2041">
        <v>21960</v>
      </c>
    </row>
    <row r="2042" spans="1:10">
      <c r="A2042" s="42">
        <v>41592</v>
      </c>
      <c r="B2042" t="s">
        <v>34</v>
      </c>
      <c r="C2042" t="s">
        <v>25</v>
      </c>
      <c r="D2042" t="s">
        <v>19</v>
      </c>
      <c r="E2042" t="s">
        <v>13</v>
      </c>
      <c r="F2042">
        <v>27</v>
      </c>
      <c r="G2042">
        <v>3042</v>
      </c>
      <c r="H2042">
        <v>3240</v>
      </c>
      <c r="I2042">
        <v>31824</v>
      </c>
      <c r="J2042">
        <v>33840</v>
      </c>
    </row>
    <row r="2043" spans="1:10">
      <c r="A2043" s="42">
        <v>41593</v>
      </c>
      <c r="B2043" t="s">
        <v>17</v>
      </c>
      <c r="C2043" t="s">
        <v>18</v>
      </c>
      <c r="D2043" t="s">
        <v>39</v>
      </c>
      <c r="E2043" t="s">
        <v>13</v>
      </c>
      <c r="F2043">
        <v>27</v>
      </c>
      <c r="G2043">
        <v>3978</v>
      </c>
      <c r="H2043">
        <v>4230</v>
      </c>
      <c r="I2043">
        <v>55890</v>
      </c>
      <c r="J2043">
        <v>59400</v>
      </c>
    </row>
    <row r="2044" spans="1:10">
      <c r="A2044" s="42">
        <v>41593</v>
      </c>
      <c r="B2044" t="s">
        <v>22</v>
      </c>
      <c r="C2044" t="s">
        <v>23</v>
      </c>
      <c r="D2044" t="s">
        <v>36</v>
      </c>
      <c r="E2044" t="s">
        <v>13</v>
      </c>
      <c r="F2044">
        <v>27</v>
      </c>
      <c r="G2044">
        <v>3978</v>
      </c>
      <c r="H2044">
        <v>4230</v>
      </c>
      <c r="I2044">
        <v>2106</v>
      </c>
      <c r="J2044">
        <v>2250</v>
      </c>
    </row>
    <row r="2045" spans="1:10">
      <c r="A2045" s="42">
        <v>41593</v>
      </c>
      <c r="B2045" t="s">
        <v>34</v>
      </c>
      <c r="C2045" t="s">
        <v>25</v>
      </c>
      <c r="D2045" t="s">
        <v>26</v>
      </c>
      <c r="E2045" t="s">
        <v>13</v>
      </c>
      <c r="F2045">
        <v>27</v>
      </c>
      <c r="G2045">
        <v>5832</v>
      </c>
      <c r="H2045">
        <v>6210</v>
      </c>
      <c r="I2045">
        <v>51714</v>
      </c>
      <c r="J2045">
        <v>55080</v>
      </c>
    </row>
    <row r="2046" spans="1:10">
      <c r="A2046" s="42">
        <v>41594</v>
      </c>
      <c r="B2046" t="s">
        <v>34</v>
      </c>
      <c r="C2046" t="s">
        <v>25</v>
      </c>
      <c r="D2046" t="s">
        <v>32</v>
      </c>
      <c r="E2046" t="s">
        <v>13</v>
      </c>
      <c r="F2046">
        <v>27</v>
      </c>
      <c r="G2046">
        <v>2196</v>
      </c>
      <c r="H2046">
        <v>2340</v>
      </c>
      <c r="I2046">
        <v>49644</v>
      </c>
      <c r="J2046">
        <v>52920</v>
      </c>
    </row>
    <row r="2047" spans="1:10">
      <c r="A2047" s="42">
        <v>41594</v>
      </c>
      <c r="B2047" t="s">
        <v>24</v>
      </c>
      <c r="C2047" t="s">
        <v>25</v>
      </c>
      <c r="D2047" t="s">
        <v>36</v>
      </c>
      <c r="E2047" t="s">
        <v>13</v>
      </c>
      <c r="F2047">
        <v>27</v>
      </c>
      <c r="G2047">
        <v>3546</v>
      </c>
      <c r="H2047">
        <v>3780</v>
      </c>
      <c r="I2047">
        <v>12636</v>
      </c>
      <c r="J2047">
        <v>13500</v>
      </c>
    </row>
    <row r="2048" spans="1:10">
      <c r="A2048" s="42">
        <v>41595</v>
      </c>
      <c r="B2048" t="s">
        <v>14</v>
      </c>
      <c r="C2048" t="s">
        <v>11</v>
      </c>
      <c r="D2048" t="s">
        <v>39</v>
      </c>
      <c r="E2048" t="s">
        <v>13</v>
      </c>
      <c r="F2048">
        <v>12</v>
      </c>
      <c r="G2048">
        <v>3582</v>
      </c>
      <c r="H2048">
        <v>3870</v>
      </c>
      <c r="I2048">
        <v>7452</v>
      </c>
      <c r="J2048">
        <v>7920</v>
      </c>
    </row>
    <row r="2049" spans="1:10">
      <c r="A2049" s="42">
        <v>41595</v>
      </c>
      <c r="B2049" t="s">
        <v>20</v>
      </c>
      <c r="C2049" t="s">
        <v>18</v>
      </c>
      <c r="D2049" t="s">
        <v>35</v>
      </c>
      <c r="E2049" t="s">
        <v>13</v>
      </c>
      <c r="F2049">
        <v>18</v>
      </c>
      <c r="G2049">
        <v>3978</v>
      </c>
      <c r="H2049">
        <v>4230</v>
      </c>
      <c r="I2049">
        <v>128700</v>
      </c>
      <c r="J2049">
        <v>137250</v>
      </c>
    </row>
    <row r="2050" spans="1:10">
      <c r="A2050" s="42">
        <v>41595</v>
      </c>
      <c r="B2050" t="s">
        <v>24</v>
      </c>
      <c r="C2050" t="s">
        <v>25</v>
      </c>
      <c r="D2050" t="s">
        <v>33</v>
      </c>
      <c r="E2050" t="s">
        <v>13</v>
      </c>
      <c r="F2050">
        <v>8</v>
      </c>
      <c r="G2050">
        <v>3978</v>
      </c>
      <c r="H2050">
        <v>4230</v>
      </c>
      <c r="I2050">
        <v>83538</v>
      </c>
      <c r="J2050">
        <v>88830</v>
      </c>
    </row>
    <row r="2051" spans="1:10">
      <c r="A2051" s="42">
        <v>41595</v>
      </c>
      <c r="B2051" t="s">
        <v>20</v>
      </c>
      <c r="C2051" t="s">
        <v>18</v>
      </c>
      <c r="D2051" t="s">
        <v>43</v>
      </c>
      <c r="E2051" t="s">
        <v>13</v>
      </c>
      <c r="F2051">
        <v>21</v>
      </c>
      <c r="G2051">
        <v>2034</v>
      </c>
      <c r="H2051">
        <v>2160</v>
      </c>
      <c r="I2051">
        <v>60912</v>
      </c>
      <c r="J2051">
        <v>64800</v>
      </c>
    </row>
    <row r="2052" spans="1:10">
      <c r="A2052" s="42">
        <v>41595</v>
      </c>
      <c r="B2052" t="s">
        <v>24</v>
      </c>
      <c r="C2052" t="s">
        <v>25</v>
      </c>
      <c r="D2052" t="s">
        <v>15</v>
      </c>
      <c r="E2052" t="s">
        <v>16</v>
      </c>
      <c r="F2052">
        <v>25</v>
      </c>
      <c r="G2052">
        <v>3042</v>
      </c>
      <c r="H2052">
        <v>3240</v>
      </c>
      <c r="I2052">
        <v>78804</v>
      </c>
      <c r="J2052">
        <v>85140</v>
      </c>
    </row>
    <row r="2053" spans="1:10">
      <c r="A2053" s="42">
        <v>41596</v>
      </c>
      <c r="B2053" t="s">
        <v>17</v>
      </c>
      <c r="C2053" t="s">
        <v>18</v>
      </c>
      <c r="D2053" t="s">
        <v>35</v>
      </c>
      <c r="E2053" t="s">
        <v>13</v>
      </c>
      <c r="F2053">
        <v>12</v>
      </c>
      <c r="G2053">
        <v>5148</v>
      </c>
      <c r="H2053">
        <v>5490</v>
      </c>
      <c r="I2053">
        <v>25740</v>
      </c>
      <c r="J2053">
        <v>27450</v>
      </c>
    </row>
    <row r="2054" spans="1:10">
      <c r="A2054" s="42">
        <v>41596</v>
      </c>
      <c r="B2054" t="s">
        <v>17</v>
      </c>
      <c r="C2054" t="s">
        <v>18</v>
      </c>
      <c r="D2054" t="s">
        <v>26</v>
      </c>
      <c r="E2054" t="s">
        <v>13</v>
      </c>
      <c r="F2054">
        <v>9</v>
      </c>
      <c r="G2054">
        <v>2106</v>
      </c>
      <c r="H2054">
        <v>2250</v>
      </c>
      <c r="I2054">
        <v>6084</v>
      </c>
      <c r="J2054">
        <v>6480</v>
      </c>
    </row>
    <row r="2055" spans="1:10">
      <c r="A2055" s="42">
        <v>41596</v>
      </c>
      <c r="B2055" t="s">
        <v>27</v>
      </c>
      <c r="C2055" t="s">
        <v>23</v>
      </c>
      <c r="D2055" t="s">
        <v>28</v>
      </c>
      <c r="E2055" t="s">
        <v>13</v>
      </c>
      <c r="F2055">
        <v>23</v>
      </c>
      <c r="G2055">
        <v>4482</v>
      </c>
      <c r="H2055">
        <v>4770</v>
      </c>
      <c r="I2055">
        <v>116640</v>
      </c>
      <c r="J2055">
        <v>124200</v>
      </c>
    </row>
    <row r="2056" spans="1:10">
      <c r="A2056" s="42">
        <v>41596</v>
      </c>
      <c r="B2056" t="s">
        <v>10</v>
      </c>
      <c r="C2056" t="s">
        <v>11</v>
      </c>
      <c r="D2056" t="s">
        <v>12</v>
      </c>
      <c r="E2056" t="s">
        <v>13</v>
      </c>
      <c r="F2056">
        <v>23</v>
      </c>
      <c r="G2056">
        <v>3546</v>
      </c>
      <c r="H2056">
        <v>3780</v>
      </c>
      <c r="I2056">
        <v>26442</v>
      </c>
      <c r="J2056">
        <v>28080</v>
      </c>
    </row>
    <row r="2057" spans="1:10">
      <c r="A2057" s="42">
        <v>41596</v>
      </c>
      <c r="B2057" t="s">
        <v>10</v>
      </c>
      <c r="C2057" t="s">
        <v>11</v>
      </c>
      <c r="D2057" t="s">
        <v>35</v>
      </c>
      <c r="E2057" t="s">
        <v>13</v>
      </c>
      <c r="F2057">
        <v>20</v>
      </c>
      <c r="G2057">
        <v>4482</v>
      </c>
      <c r="H2057">
        <v>4770</v>
      </c>
      <c r="I2057">
        <v>123552</v>
      </c>
      <c r="J2057">
        <v>131760</v>
      </c>
    </row>
    <row r="2058" spans="1:10">
      <c r="A2058" s="42">
        <v>41596</v>
      </c>
      <c r="B2058" t="s">
        <v>24</v>
      </c>
      <c r="C2058" t="s">
        <v>25</v>
      </c>
      <c r="D2058" t="s">
        <v>37</v>
      </c>
      <c r="E2058" t="s">
        <v>13</v>
      </c>
      <c r="F2058">
        <v>25</v>
      </c>
      <c r="G2058">
        <v>4482</v>
      </c>
      <c r="H2058">
        <v>4770</v>
      </c>
      <c r="I2058">
        <v>62748</v>
      </c>
      <c r="J2058">
        <v>66780</v>
      </c>
    </row>
    <row r="2059" spans="1:10">
      <c r="A2059" s="42">
        <v>41596</v>
      </c>
      <c r="B2059" t="s">
        <v>20</v>
      </c>
      <c r="C2059" t="s">
        <v>18</v>
      </c>
      <c r="D2059" t="s">
        <v>42</v>
      </c>
      <c r="E2059" t="s">
        <v>16</v>
      </c>
      <c r="F2059">
        <v>4</v>
      </c>
      <c r="G2059">
        <v>2034</v>
      </c>
      <c r="H2059">
        <v>2160</v>
      </c>
      <c r="I2059">
        <v>15012</v>
      </c>
      <c r="J2059">
        <v>16200</v>
      </c>
    </row>
    <row r="2060" spans="1:10">
      <c r="A2060" s="42">
        <v>41597</v>
      </c>
      <c r="B2060" t="s">
        <v>24</v>
      </c>
      <c r="C2060" t="s">
        <v>25</v>
      </c>
      <c r="D2060" t="s">
        <v>37</v>
      </c>
      <c r="E2060" t="s">
        <v>13</v>
      </c>
      <c r="F2060">
        <v>24</v>
      </c>
      <c r="G2060">
        <v>3978</v>
      </c>
      <c r="H2060">
        <v>4230</v>
      </c>
      <c r="I2060">
        <v>22410</v>
      </c>
      <c r="J2060">
        <v>23850</v>
      </c>
    </row>
    <row r="2061" spans="1:10">
      <c r="A2061" s="42">
        <v>41597</v>
      </c>
      <c r="B2061" t="s">
        <v>27</v>
      </c>
      <c r="C2061" t="s">
        <v>23</v>
      </c>
      <c r="D2061" t="s">
        <v>37</v>
      </c>
      <c r="E2061" t="s">
        <v>13</v>
      </c>
      <c r="F2061">
        <v>24</v>
      </c>
      <c r="G2061">
        <v>5832</v>
      </c>
      <c r="H2061">
        <v>6210</v>
      </c>
      <c r="I2061">
        <v>53784</v>
      </c>
      <c r="J2061">
        <v>57240</v>
      </c>
    </row>
    <row r="2062" spans="1:10">
      <c r="A2062" s="42">
        <v>41597</v>
      </c>
      <c r="B2062" t="s">
        <v>20</v>
      </c>
      <c r="C2062" t="s">
        <v>18</v>
      </c>
      <c r="D2062" t="s">
        <v>19</v>
      </c>
      <c r="E2062" t="s">
        <v>13</v>
      </c>
      <c r="F2062">
        <v>16</v>
      </c>
      <c r="G2062">
        <v>3978</v>
      </c>
      <c r="H2062">
        <v>4230</v>
      </c>
      <c r="I2062">
        <v>83538</v>
      </c>
      <c r="J2062">
        <v>88830</v>
      </c>
    </row>
    <row r="2063" spans="1:10">
      <c r="A2063" s="42">
        <v>41597</v>
      </c>
      <c r="B2063" t="s">
        <v>27</v>
      </c>
      <c r="C2063" t="s">
        <v>23</v>
      </c>
      <c r="D2063" t="s">
        <v>15</v>
      </c>
      <c r="E2063" t="s">
        <v>16</v>
      </c>
      <c r="F2063">
        <v>6</v>
      </c>
      <c r="G2063">
        <v>3978</v>
      </c>
      <c r="H2063">
        <v>4230</v>
      </c>
      <c r="I2063">
        <v>78804</v>
      </c>
      <c r="J2063">
        <v>85140</v>
      </c>
    </row>
    <row r="2064" spans="1:10">
      <c r="A2064" s="42">
        <v>41597</v>
      </c>
      <c r="B2064" t="s">
        <v>17</v>
      </c>
      <c r="C2064" t="s">
        <v>18</v>
      </c>
      <c r="D2064" t="s">
        <v>39</v>
      </c>
      <c r="E2064" t="s">
        <v>13</v>
      </c>
      <c r="F2064">
        <v>4</v>
      </c>
      <c r="G2064">
        <v>5148</v>
      </c>
      <c r="H2064">
        <v>5490</v>
      </c>
      <c r="I2064">
        <v>85698</v>
      </c>
      <c r="J2064">
        <v>91080</v>
      </c>
    </row>
    <row r="2065" spans="1:10">
      <c r="A2065" s="42">
        <v>41597</v>
      </c>
      <c r="B2065" t="s">
        <v>34</v>
      </c>
      <c r="C2065" t="s">
        <v>25</v>
      </c>
      <c r="D2065" t="s">
        <v>43</v>
      </c>
      <c r="E2065" t="s">
        <v>13</v>
      </c>
      <c r="F2065">
        <v>24</v>
      </c>
      <c r="G2065">
        <v>5832</v>
      </c>
      <c r="H2065">
        <v>6210</v>
      </c>
      <c r="I2065">
        <v>20304</v>
      </c>
      <c r="J2065">
        <v>21600</v>
      </c>
    </row>
    <row r="2066" spans="1:10">
      <c r="A2066" s="42">
        <v>41598</v>
      </c>
      <c r="B2066" t="s">
        <v>22</v>
      </c>
      <c r="C2066" t="s">
        <v>23</v>
      </c>
      <c r="D2066" t="s">
        <v>41</v>
      </c>
      <c r="E2066" t="s">
        <v>13</v>
      </c>
      <c r="F2066">
        <v>21</v>
      </c>
      <c r="G2066">
        <v>2034</v>
      </c>
      <c r="H2066">
        <v>2160</v>
      </c>
      <c r="I2066">
        <v>53136</v>
      </c>
      <c r="J2066">
        <v>56700</v>
      </c>
    </row>
    <row r="2067" spans="1:10">
      <c r="A2067" s="42">
        <v>41598</v>
      </c>
      <c r="B2067" t="s">
        <v>10</v>
      </c>
      <c r="C2067" t="s">
        <v>11</v>
      </c>
      <c r="D2067" t="s">
        <v>41</v>
      </c>
      <c r="E2067" t="s">
        <v>13</v>
      </c>
      <c r="F2067">
        <v>13</v>
      </c>
      <c r="G2067">
        <v>5832</v>
      </c>
      <c r="H2067">
        <v>6210</v>
      </c>
      <c r="I2067">
        <v>26568</v>
      </c>
      <c r="J2067">
        <v>28350</v>
      </c>
    </row>
    <row r="2068" spans="1:10">
      <c r="A2068" s="42">
        <v>41598</v>
      </c>
      <c r="B2068" t="s">
        <v>22</v>
      </c>
      <c r="C2068" t="s">
        <v>23</v>
      </c>
      <c r="D2068" t="s">
        <v>32</v>
      </c>
      <c r="E2068" t="s">
        <v>13</v>
      </c>
      <c r="F2068">
        <v>2</v>
      </c>
      <c r="G2068">
        <v>3546</v>
      </c>
      <c r="H2068">
        <v>3780</v>
      </c>
      <c r="I2068">
        <v>78012</v>
      </c>
      <c r="J2068">
        <v>83160</v>
      </c>
    </row>
    <row r="2069" spans="1:10">
      <c r="A2069" s="42">
        <v>41598</v>
      </c>
      <c r="B2069" t="s">
        <v>29</v>
      </c>
      <c r="C2069" t="s">
        <v>30</v>
      </c>
      <c r="D2069" t="s">
        <v>39</v>
      </c>
      <c r="E2069" t="s">
        <v>13</v>
      </c>
      <c r="F2069">
        <v>20</v>
      </c>
      <c r="G2069">
        <v>3726</v>
      </c>
      <c r="H2069">
        <v>3960</v>
      </c>
      <c r="I2069">
        <v>89424</v>
      </c>
      <c r="J2069">
        <v>95040</v>
      </c>
    </row>
    <row r="2070" spans="1:10">
      <c r="A2070" s="42">
        <v>41598</v>
      </c>
      <c r="B2070" t="s">
        <v>17</v>
      </c>
      <c r="C2070" t="s">
        <v>18</v>
      </c>
      <c r="D2070" t="s">
        <v>40</v>
      </c>
      <c r="E2070" t="s">
        <v>16</v>
      </c>
      <c r="F2070">
        <v>21</v>
      </c>
      <c r="G2070">
        <v>3978</v>
      </c>
      <c r="H2070">
        <v>4230</v>
      </c>
      <c r="I2070">
        <v>47088</v>
      </c>
      <c r="J2070">
        <v>50760</v>
      </c>
    </row>
    <row r="2071" spans="1:10">
      <c r="A2071" s="42">
        <v>41599</v>
      </c>
      <c r="B2071" t="s">
        <v>31</v>
      </c>
      <c r="C2071" t="s">
        <v>30</v>
      </c>
      <c r="D2071" t="s">
        <v>38</v>
      </c>
      <c r="E2071" t="s">
        <v>13</v>
      </c>
      <c r="F2071">
        <v>12</v>
      </c>
      <c r="G2071">
        <v>3042</v>
      </c>
      <c r="H2071">
        <v>3240</v>
      </c>
      <c r="I2071">
        <v>63828</v>
      </c>
      <c r="J2071">
        <v>68040</v>
      </c>
    </row>
    <row r="2072" spans="1:10">
      <c r="A2072" s="42">
        <v>41599</v>
      </c>
      <c r="B2072" t="s">
        <v>20</v>
      </c>
      <c r="C2072" t="s">
        <v>18</v>
      </c>
      <c r="D2072" t="s">
        <v>40</v>
      </c>
      <c r="E2072" t="s">
        <v>16</v>
      </c>
      <c r="F2072">
        <v>23</v>
      </c>
      <c r="G2072">
        <v>3546</v>
      </c>
      <c r="H2072">
        <v>3780</v>
      </c>
      <c r="I2072">
        <v>7848</v>
      </c>
      <c r="J2072">
        <v>8460</v>
      </c>
    </row>
    <row r="2073" spans="1:10">
      <c r="A2073" s="42">
        <v>41599</v>
      </c>
      <c r="B2073" t="s">
        <v>20</v>
      </c>
      <c r="C2073" t="s">
        <v>18</v>
      </c>
      <c r="D2073" t="s">
        <v>43</v>
      </c>
      <c r="E2073" t="s">
        <v>13</v>
      </c>
      <c r="F2073">
        <v>23</v>
      </c>
      <c r="G2073">
        <v>4482</v>
      </c>
      <c r="H2073">
        <v>4770</v>
      </c>
      <c r="I2073">
        <v>64296</v>
      </c>
      <c r="J2073">
        <v>68400</v>
      </c>
    </row>
    <row r="2074" spans="1:10">
      <c r="A2074" s="42">
        <v>41599</v>
      </c>
      <c r="B2074" t="s">
        <v>34</v>
      </c>
      <c r="C2074" t="s">
        <v>25</v>
      </c>
      <c r="D2074" t="s">
        <v>28</v>
      </c>
      <c r="E2074" t="s">
        <v>13</v>
      </c>
      <c r="F2074">
        <v>24</v>
      </c>
      <c r="G2074">
        <v>3924</v>
      </c>
      <c r="H2074">
        <v>4230</v>
      </c>
      <c r="I2074">
        <v>139968</v>
      </c>
      <c r="J2074">
        <v>149040</v>
      </c>
    </row>
    <row r="2075" spans="1:10">
      <c r="A2075" s="42">
        <v>41599</v>
      </c>
      <c r="B2075" t="s">
        <v>22</v>
      </c>
      <c r="C2075" t="s">
        <v>23</v>
      </c>
      <c r="D2075" t="s">
        <v>43</v>
      </c>
      <c r="E2075" t="s">
        <v>13</v>
      </c>
      <c r="F2075">
        <v>25</v>
      </c>
      <c r="G2075">
        <v>2952</v>
      </c>
      <c r="H2075">
        <v>3150</v>
      </c>
      <c r="I2075">
        <v>30456</v>
      </c>
      <c r="J2075">
        <v>32400</v>
      </c>
    </row>
    <row r="2076" spans="1:10">
      <c r="A2076" s="42">
        <v>41599</v>
      </c>
      <c r="B2076" t="s">
        <v>34</v>
      </c>
      <c r="C2076" t="s">
        <v>25</v>
      </c>
      <c r="D2076" t="s">
        <v>43</v>
      </c>
      <c r="E2076" t="s">
        <v>13</v>
      </c>
      <c r="F2076">
        <v>17</v>
      </c>
      <c r="G2076">
        <v>3726</v>
      </c>
      <c r="H2076">
        <v>3960</v>
      </c>
      <c r="I2076">
        <v>16920</v>
      </c>
      <c r="J2076">
        <v>18000</v>
      </c>
    </row>
    <row r="2077" spans="1:10">
      <c r="A2077" s="42">
        <v>41599</v>
      </c>
      <c r="B2077" t="s">
        <v>24</v>
      </c>
      <c r="C2077" t="s">
        <v>25</v>
      </c>
      <c r="D2077" t="s">
        <v>15</v>
      </c>
      <c r="E2077" t="s">
        <v>16</v>
      </c>
      <c r="F2077">
        <v>21</v>
      </c>
      <c r="G2077">
        <v>3978</v>
      </c>
      <c r="H2077">
        <v>4230</v>
      </c>
      <c r="I2077">
        <v>28656</v>
      </c>
      <c r="J2077">
        <v>30960</v>
      </c>
    </row>
    <row r="2078" spans="1:10">
      <c r="A2078" s="42">
        <v>41600</v>
      </c>
      <c r="B2078" t="s">
        <v>17</v>
      </c>
      <c r="C2078" t="s">
        <v>18</v>
      </c>
      <c r="D2078" t="s">
        <v>37</v>
      </c>
      <c r="E2078" t="s">
        <v>13</v>
      </c>
      <c r="F2078">
        <v>9</v>
      </c>
      <c r="G2078">
        <v>3726</v>
      </c>
      <c r="H2078">
        <v>3960</v>
      </c>
      <c r="I2078">
        <v>8964</v>
      </c>
      <c r="J2078">
        <v>9540</v>
      </c>
    </row>
    <row r="2079" spans="1:10">
      <c r="A2079" s="42">
        <v>41600</v>
      </c>
      <c r="B2079" t="s">
        <v>24</v>
      </c>
      <c r="C2079" t="s">
        <v>25</v>
      </c>
      <c r="D2079" t="s">
        <v>39</v>
      </c>
      <c r="E2079" t="s">
        <v>13</v>
      </c>
      <c r="F2079">
        <v>11</v>
      </c>
      <c r="G2079">
        <v>4482</v>
      </c>
      <c r="H2079">
        <v>4770</v>
      </c>
      <c r="I2079">
        <v>37260</v>
      </c>
      <c r="J2079">
        <v>39600</v>
      </c>
    </row>
    <row r="2080" spans="1:10">
      <c r="A2080" s="42">
        <v>41600</v>
      </c>
      <c r="B2080" t="s">
        <v>29</v>
      </c>
      <c r="C2080" t="s">
        <v>30</v>
      </c>
      <c r="D2080" t="s">
        <v>33</v>
      </c>
      <c r="E2080" t="s">
        <v>13</v>
      </c>
      <c r="F2080">
        <v>4</v>
      </c>
      <c r="G2080">
        <v>3582</v>
      </c>
      <c r="H2080">
        <v>3870</v>
      </c>
      <c r="I2080">
        <v>75582</v>
      </c>
      <c r="J2080">
        <v>80370</v>
      </c>
    </row>
    <row r="2081" spans="1:10">
      <c r="A2081" s="42">
        <v>41601</v>
      </c>
      <c r="B2081" t="s">
        <v>10</v>
      </c>
      <c r="C2081" t="s">
        <v>11</v>
      </c>
      <c r="D2081" t="s">
        <v>39</v>
      </c>
      <c r="E2081" t="s">
        <v>13</v>
      </c>
      <c r="F2081">
        <v>22</v>
      </c>
      <c r="G2081">
        <v>4482</v>
      </c>
      <c r="H2081">
        <v>4770</v>
      </c>
      <c r="I2081">
        <v>48438</v>
      </c>
      <c r="J2081">
        <v>51480</v>
      </c>
    </row>
    <row r="2082" spans="1:10">
      <c r="A2082" s="42">
        <v>41601</v>
      </c>
      <c r="B2082" t="s">
        <v>31</v>
      </c>
      <c r="C2082" t="s">
        <v>30</v>
      </c>
      <c r="D2082" t="s">
        <v>42</v>
      </c>
      <c r="E2082" t="s">
        <v>16</v>
      </c>
      <c r="F2082">
        <v>15</v>
      </c>
      <c r="G2082">
        <v>3924</v>
      </c>
      <c r="H2082">
        <v>4230</v>
      </c>
      <c r="I2082">
        <v>180144</v>
      </c>
      <c r="J2082">
        <v>194400</v>
      </c>
    </row>
    <row r="2083" spans="1:10">
      <c r="A2083" s="42">
        <v>41601</v>
      </c>
      <c r="B2083" t="s">
        <v>31</v>
      </c>
      <c r="C2083" t="s">
        <v>30</v>
      </c>
      <c r="D2083" t="s">
        <v>15</v>
      </c>
      <c r="E2083" t="s">
        <v>16</v>
      </c>
      <c r="F2083">
        <v>23</v>
      </c>
      <c r="G2083">
        <v>7506</v>
      </c>
      <c r="H2083">
        <v>8100</v>
      </c>
      <c r="I2083">
        <v>71640</v>
      </c>
      <c r="J2083">
        <v>77400</v>
      </c>
    </row>
    <row r="2084" spans="1:10">
      <c r="A2084" s="42">
        <v>41601</v>
      </c>
      <c r="B2084" t="s">
        <v>22</v>
      </c>
      <c r="C2084" t="s">
        <v>23</v>
      </c>
      <c r="D2084" t="s">
        <v>38</v>
      </c>
      <c r="E2084" t="s">
        <v>13</v>
      </c>
      <c r="F2084">
        <v>9</v>
      </c>
      <c r="G2084">
        <v>3546</v>
      </c>
      <c r="H2084">
        <v>3780</v>
      </c>
      <c r="I2084">
        <v>17730</v>
      </c>
      <c r="J2084">
        <v>18900</v>
      </c>
    </row>
    <row r="2085" spans="1:10">
      <c r="A2085" s="42">
        <v>41601</v>
      </c>
      <c r="B2085" t="s">
        <v>34</v>
      </c>
      <c r="C2085" t="s">
        <v>25</v>
      </c>
      <c r="D2085" t="s">
        <v>38</v>
      </c>
      <c r="E2085" t="s">
        <v>13</v>
      </c>
      <c r="F2085">
        <v>7</v>
      </c>
      <c r="G2085">
        <v>3042</v>
      </c>
      <c r="H2085">
        <v>3240</v>
      </c>
      <c r="I2085">
        <v>10638</v>
      </c>
      <c r="J2085">
        <v>11340</v>
      </c>
    </row>
    <row r="2086" spans="1:10">
      <c r="A2086" s="42">
        <v>41602</v>
      </c>
      <c r="B2086" t="s">
        <v>14</v>
      </c>
      <c r="C2086" t="s">
        <v>11</v>
      </c>
      <c r="D2086" t="s">
        <v>39</v>
      </c>
      <c r="E2086" t="s">
        <v>13</v>
      </c>
      <c r="F2086">
        <v>25</v>
      </c>
      <c r="G2086">
        <v>3042</v>
      </c>
      <c r="H2086">
        <v>3240</v>
      </c>
      <c r="I2086">
        <v>78246</v>
      </c>
      <c r="J2086">
        <v>83160</v>
      </c>
    </row>
    <row r="2087" spans="1:10">
      <c r="A2087" s="42">
        <v>41602</v>
      </c>
      <c r="B2087" t="s">
        <v>27</v>
      </c>
      <c r="C2087" t="s">
        <v>23</v>
      </c>
      <c r="D2087" t="s">
        <v>26</v>
      </c>
      <c r="E2087" t="s">
        <v>13</v>
      </c>
      <c r="F2087">
        <v>10</v>
      </c>
      <c r="G2087">
        <v>3978</v>
      </c>
      <c r="H2087">
        <v>4230</v>
      </c>
      <c r="I2087">
        <v>27378</v>
      </c>
      <c r="J2087">
        <v>29160</v>
      </c>
    </row>
    <row r="2088" spans="1:10">
      <c r="A2088" s="42">
        <v>41602</v>
      </c>
      <c r="B2088" t="s">
        <v>22</v>
      </c>
      <c r="C2088" t="s">
        <v>23</v>
      </c>
      <c r="D2088" t="s">
        <v>43</v>
      </c>
      <c r="E2088" t="s">
        <v>13</v>
      </c>
      <c r="F2088">
        <v>8</v>
      </c>
      <c r="G2088">
        <v>5148</v>
      </c>
      <c r="H2088">
        <v>5490</v>
      </c>
      <c r="I2088">
        <v>37224</v>
      </c>
      <c r="J2088">
        <v>39600</v>
      </c>
    </row>
    <row r="2089" spans="1:10">
      <c r="A2089" s="42">
        <v>41602</v>
      </c>
      <c r="B2089" t="s">
        <v>31</v>
      </c>
      <c r="C2089" t="s">
        <v>30</v>
      </c>
      <c r="D2089" t="s">
        <v>41</v>
      </c>
      <c r="E2089" t="s">
        <v>13</v>
      </c>
      <c r="F2089">
        <v>18</v>
      </c>
      <c r="G2089">
        <v>3042</v>
      </c>
      <c r="H2089">
        <v>3240</v>
      </c>
      <c r="I2089">
        <v>47232</v>
      </c>
      <c r="J2089">
        <v>50400</v>
      </c>
    </row>
    <row r="2090" spans="1:10">
      <c r="A2090" s="42">
        <v>41603</v>
      </c>
      <c r="B2090" t="s">
        <v>27</v>
      </c>
      <c r="C2090" t="s">
        <v>23</v>
      </c>
      <c r="D2090" t="s">
        <v>33</v>
      </c>
      <c r="E2090" t="s">
        <v>13</v>
      </c>
      <c r="F2090">
        <v>8</v>
      </c>
      <c r="G2090">
        <v>5148</v>
      </c>
      <c r="H2090">
        <v>5490</v>
      </c>
      <c r="I2090">
        <v>79560</v>
      </c>
      <c r="J2090">
        <v>84600</v>
      </c>
    </row>
    <row r="2091" spans="1:10">
      <c r="A2091" s="42">
        <v>41603</v>
      </c>
      <c r="B2091" t="s">
        <v>29</v>
      </c>
      <c r="C2091" t="s">
        <v>30</v>
      </c>
      <c r="D2091" t="s">
        <v>41</v>
      </c>
      <c r="E2091" t="s">
        <v>13</v>
      </c>
      <c r="F2091">
        <v>25</v>
      </c>
      <c r="G2091">
        <v>7506</v>
      </c>
      <c r="H2091">
        <v>8100</v>
      </c>
      <c r="I2091">
        <v>47232</v>
      </c>
      <c r="J2091">
        <v>50400</v>
      </c>
    </row>
    <row r="2092" spans="1:10">
      <c r="A2092" s="42">
        <v>41603</v>
      </c>
      <c r="B2092" t="s">
        <v>17</v>
      </c>
      <c r="C2092" t="s">
        <v>18</v>
      </c>
      <c r="D2092" t="s">
        <v>36</v>
      </c>
      <c r="E2092" t="s">
        <v>13</v>
      </c>
      <c r="F2092">
        <v>7</v>
      </c>
      <c r="G2092">
        <v>3042</v>
      </c>
      <c r="H2092">
        <v>3240</v>
      </c>
      <c r="I2092">
        <v>2106</v>
      </c>
      <c r="J2092">
        <v>2250</v>
      </c>
    </row>
    <row r="2093" spans="1:10">
      <c r="A2093" s="42">
        <v>41603</v>
      </c>
      <c r="B2093" t="s">
        <v>17</v>
      </c>
      <c r="C2093" t="s">
        <v>18</v>
      </c>
      <c r="D2093" t="s">
        <v>37</v>
      </c>
      <c r="E2093" t="s">
        <v>13</v>
      </c>
      <c r="F2093">
        <v>17</v>
      </c>
      <c r="G2093">
        <v>3978</v>
      </c>
      <c r="H2093">
        <v>4230</v>
      </c>
      <c r="I2093">
        <v>85158</v>
      </c>
      <c r="J2093">
        <v>90630</v>
      </c>
    </row>
    <row r="2094" spans="1:10">
      <c r="A2094" s="42">
        <v>41603</v>
      </c>
      <c r="B2094" t="s">
        <v>17</v>
      </c>
      <c r="C2094" t="s">
        <v>18</v>
      </c>
      <c r="D2094" t="s">
        <v>40</v>
      </c>
      <c r="E2094" t="s">
        <v>16</v>
      </c>
      <c r="F2094">
        <v>3</v>
      </c>
      <c r="G2094">
        <v>2952</v>
      </c>
      <c r="H2094">
        <v>3150</v>
      </c>
      <c r="I2094">
        <v>94176</v>
      </c>
      <c r="J2094">
        <v>101520</v>
      </c>
    </row>
    <row r="2095" spans="1:10">
      <c r="A2095" s="42">
        <v>41604</v>
      </c>
      <c r="B2095" t="s">
        <v>27</v>
      </c>
      <c r="C2095" t="s">
        <v>23</v>
      </c>
      <c r="D2095" t="s">
        <v>43</v>
      </c>
      <c r="E2095" t="s">
        <v>13</v>
      </c>
      <c r="F2095">
        <v>13</v>
      </c>
      <c r="G2095">
        <v>2034</v>
      </c>
      <c r="H2095">
        <v>2160</v>
      </c>
      <c r="I2095">
        <v>84600</v>
      </c>
      <c r="J2095">
        <v>90000</v>
      </c>
    </row>
    <row r="2096" spans="1:10">
      <c r="A2096" s="42">
        <v>41604</v>
      </c>
      <c r="B2096" t="s">
        <v>20</v>
      </c>
      <c r="C2096" t="s">
        <v>18</v>
      </c>
      <c r="D2096" t="s">
        <v>41</v>
      </c>
      <c r="E2096" t="s">
        <v>13</v>
      </c>
      <c r="F2096">
        <v>17</v>
      </c>
      <c r="G2096">
        <v>3582</v>
      </c>
      <c r="H2096">
        <v>3870</v>
      </c>
      <c r="I2096">
        <v>11808</v>
      </c>
      <c r="J2096">
        <v>12600</v>
      </c>
    </row>
    <row r="2097" spans="1:10">
      <c r="A2097" s="42">
        <v>41604</v>
      </c>
      <c r="B2097" t="s">
        <v>29</v>
      </c>
      <c r="C2097" t="s">
        <v>30</v>
      </c>
      <c r="D2097" t="s">
        <v>28</v>
      </c>
      <c r="E2097" t="s">
        <v>13</v>
      </c>
      <c r="F2097">
        <v>22</v>
      </c>
      <c r="G2097">
        <v>3978</v>
      </c>
      <c r="H2097">
        <v>4230</v>
      </c>
      <c r="I2097">
        <v>11664</v>
      </c>
      <c r="J2097">
        <v>12420</v>
      </c>
    </row>
    <row r="2098" spans="1:10">
      <c r="A2098" s="42">
        <v>41605</v>
      </c>
      <c r="B2098" t="s">
        <v>27</v>
      </c>
      <c r="C2098" t="s">
        <v>23</v>
      </c>
      <c r="D2098" t="s">
        <v>26</v>
      </c>
      <c r="E2098" t="s">
        <v>13</v>
      </c>
      <c r="F2098">
        <v>23</v>
      </c>
      <c r="G2098">
        <v>2196</v>
      </c>
      <c r="H2098">
        <v>2340</v>
      </c>
      <c r="I2098">
        <v>51714</v>
      </c>
      <c r="J2098">
        <v>55080</v>
      </c>
    </row>
    <row r="2099" spans="1:10">
      <c r="A2099" s="42">
        <v>41605</v>
      </c>
      <c r="B2099" t="s">
        <v>10</v>
      </c>
      <c r="C2099" t="s">
        <v>11</v>
      </c>
      <c r="D2099" t="s">
        <v>35</v>
      </c>
      <c r="E2099" t="s">
        <v>13</v>
      </c>
      <c r="F2099">
        <v>1</v>
      </c>
      <c r="G2099">
        <v>2034</v>
      </c>
      <c r="H2099">
        <v>2160</v>
      </c>
      <c r="I2099">
        <v>51480</v>
      </c>
      <c r="J2099">
        <v>54900</v>
      </c>
    </row>
    <row r="2100" spans="1:10">
      <c r="A2100" s="42">
        <v>41605</v>
      </c>
      <c r="B2100" t="s">
        <v>14</v>
      </c>
      <c r="C2100" t="s">
        <v>11</v>
      </c>
      <c r="D2100" t="s">
        <v>21</v>
      </c>
      <c r="E2100" t="s">
        <v>13</v>
      </c>
      <c r="F2100">
        <v>25</v>
      </c>
      <c r="G2100">
        <v>5148</v>
      </c>
      <c r="H2100">
        <v>5490</v>
      </c>
      <c r="I2100">
        <v>2196</v>
      </c>
      <c r="J2100">
        <v>2340</v>
      </c>
    </row>
    <row r="2101" spans="1:10">
      <c r="A2101" s="42">
        <v>41605</v>
      </c>
      <c r="B2101" t="s">
        <v>34</v>
      </c>
      <c r="C2101" t="s">
        <v>25</v>
      </c>
      <c r="D2101" t="s">
        <v>38</v>
      </c>
      <c r="E2101" t="s">
        <v>13</v>
      </c>
      <c r="F2101">
        <v>22</v>
      </c>
      <c r="G2101">
        <v>3384</v>
      </c>
      <c r="H2101">
        <v>3600</v>
      </c>
      <c r="I2101">
        <v>42552</v>
      </c>
      <c r="J2101">
        <v>45360</v>
      </c>
    </row>
    <row r="2102" spans="1:10">
      <c r="A2102" s="42">
        <v>41606</v>
      </c>
      <c r="B2102" t="s">
        <v>10</v>
      </c>
      <c r="C2102" t="s">
        <v>11</v>
      </c>
      <c r="D2102" t="s">
        <v>37</v>
      </c>
      <c r="E2102" t="s">
        <v>13</v>
      </c>
      <c r="F2102">
        <v>2</v>
      </c>
      <c r="G2102">
        <v>3978</v>
      </c>
      <c r="H2102">
        <v>4230</v>
      </c>
      <c r="I2102">
        <v>94122</v>
      </c>
      <c r="J2102">
        <v>100170</v>
      </c>
    </row>
    <row r="2103" spans="1:10">
      <c r="A2103" s="42">
        <v>41606</v>
      </c>
      <c r="B2103" t="s">
        <v>31</v>
      </c>
      <c r="C2103" t="s">
        <v>30</v>
      </c>
      <c r="D2103" t="s">
        <v>15</v>
      </c>
      <c r="E2103" t="s">
        <v>16</v>
      </c>
      <c r="F2103">
        <v>11</v>
      </c>
      <c r="G2103">
        <v>3582</v>
      </c>
      <c r="H2103">
        <v>3870</v>
      </c>
      <c r="I2103">
        <v>85968</v>
      </c>
      <c r="J2103">
        <v>92880</v>
      </c>
    </row>
    <row r="2104" spans="1:10">
      <c r="A2104" s="42">
        <v>41606</v>
      </c>
      <c r="B2104" t="s">
        <v>24</v>
      </c>
      <c r="C2104" t="s">
        <v>25</v>
      </c>
      <c r="D2104" t="s">
        <v>40</v>
      </c>
      <c r="E2104" t="s">
        <v>16</v>
      </c>
      <c r="F2104">
        <v>11</v>
      </c>
      <c r="G2104">
        <v>3546</v>
      </c>
      <c r="H2104">
        <v>3780</v>
      </c>
      <c r="I2104">
        <v>58860</v>
      </c>
      <c r="J2104">
        <v>63450</v>
      </c>
    </row>
    <row r="2105" spans="1:10">
      <c r="A2105" s="42">
        <v>41606</v>
      </c>
      <c r="B2105" t="s">
        <v>20</v>
      </c>
      <c r="C2105" t="s">
        <v>18</v>
      </c>
      <c r="D2105" t="s">
        <v>39</v>
      </c>
      <c r="E2105" t="s">
        <v>13</v>
      </c>
      <c r="F2105">
        <v>1</v>
      </c>
      <c r="G2105">
        <v>7506</v>
      </c>
      <c r="H2105">
        <v>8100</v>
      </c>
      <c r="I2105">
        <v>37260</v>
      </c>
      <c r="J2105">
        <v>39600</v>
      </c>
    </row>
    <row r="2106" spans="1:10">
      <c r="A2106" s="42">
        <v>41607</v>
      </c>
      <c r="B2106" t="s">
        <v>10</v>
      </c>
      <c r="C2106" t="s">
        <v>11</v>
      </c>
      <c r="D2106" t="s">
        <v>28</v>
      </c>
      <c r="E2106" t="s">
        <v>13</v>
      </c>
      <c r="F2106">
        <v>14</v>
      </c>
      <c r="G2106">
        <v>3978</v>
      </c>
      <c r="H2106">
        <v>4230</v>
      </c>
      <c r="I2106">
        <v>23328</v>
      </c>
      <c r="J2106">
        <v>24840</v>
      </c>
    </row>
    <row r="2107" spans="1:10">
      <c r="A2107" s="42">
        <v>41607</v>
      </c>
      <c r="B2107" t="s">
        <v>10</v>
      </c>
      <c r="C2107" t="s">
        <v>11</v>
      </c>
      <c r="D2107" t="s">
        <v>21</v>
      </c>
      <c r="E2107" t="s">
        <v>13</v>
      </c>
      <c r="F2107">
        <v>11</v>
      </c>
      <c r="G2107">
        <v>2034</v>
      </c>
      <c r="H2107">
        <v>2160</v>
      </c>
      <c r="I2107">
        <v>30744</v>
      </c>
      <c r="J2107">
        <v>32760</v>
      </c>
    </row>
    <row r="2108" spans="1:10">
      <c r="A2108" s="42">
        <v>41608</v>
      </c>
      <c r="B2108" t="s">
        <v>20</v>
      </c>
      <c r="C2108" t="s">
        <v>18</v>
      </c>
      <c r="D2108" t="s">
        <v>43</v>
      </c>
      <c r="E2108" t="s">
        <v>13</v>
      </c>
      <c r="F2108">
        <v>8</v>
      </c>
      <c r="G2108">
        <v>2952</v>
      </c>
      <c r="H2108">
        <v>3150</v>
      </c>
      <c r="I2108">
        <v>71064</v>
      </c>
      <c r="J2108">
        <v>75600</v>
      </c>
    </row>
    <row r="2109" spans="1:10">
      <c r="A2109" s="42">
        <v>41608</v>
      </c>
      <c r="B2109" t="s">
        <v>14</v>
      </c>
      <c r="C2109" t="s">
        <v>11</v>
      </c>
      <c r="D2109" t="s">
        <v>33</v>
      </c>
      <c r="E2109" t="s">
        <v>13</v>
      </c>
      <c r="F2109">
        <v>1</v>
      </c>
      <c r="G2109">
        <v>3546</v>
      </c>
      <c r="H2109">
        <v>3780</v>
      </c>
      <c r="I2109">
        <v>91494</v>
      </c>
      <c r="J2109">
        <v>97290</v>
      </c>
    </row>
    <row r="2110" spans="1:10">
      <c r="A2110" s="42">
        <v>41608</v>
      </c>
      <c r="B2110" t="s">
        <v>14</v>
      </c>
      <c r="C2110" t="s">
        <v>11</v>
      </c>
      <c r="D2110" t="s">
        <v>41</v>
      </c>
      <c r="E2110" t="s">
        <v>13</v>
      </c>
      <c r="F2110">
        <v>24</v>
      </c>
      <c r="G2110">
        <v>3546</v>
      </c>
      <c r="H2110">
        <v>3780</v>
      </c>
      <c r="I2110">
        <v>17712</v>
      </c>
      <c r="J2110">
        <v>18900</v>
      </c>
    </row>
    <row r="2111" spans="1:10">
      <c r="A2111" s="42">
        <v>41609</v>
      </c>
      <c r="B2111" t="s">
        <v>20</v>
      </c>
      <c r="C2111" t="s">
        <v>18</v>
      </c>
      <c r="D2111" t="s">
        <v>15</v>
      </c>
      <c r="E2111" t="s">
        <v>16</v>
      </c>
      <c r="F2111">
        <v>15</v>
      </c>
      <c r="G2111">
        <v>3978</v>
      </c>
      <c r="H2111">
        <v>4230</v>
      </c>
      <c r="I2111">
        <v>89550</v>
      </c>
      <c r="J2111">
        <v>96750</v>
      </c>
    </row>
    <row r="2112" spans="1:10">
      <c r="A2112" s="42">
        <v>41610</v>
      </c>
      <c r="B2112" t="s">
        <v>31</v>
      </c>
      <c r="C2112" t="s">
        <v>30</v>
      </c>
      <c r="D2112" t="s">
        <v>43</v>
      </c>
      <c r="E2112" t="s">
        <v>13</v>
      </c>
      <c r="F2112">
        <v>20</v>
      </c>
      <c r="G2112">
        <v>3546</v>
      </c>
      <c r="H2112">
        <v>3780</v>
      </c>
      <c r="I2112">
        <v>37224</v>
      </c>
      <c r="J2112">
        <v>39600</v>
      </c>
    </row>
    <row r="2113" spans="1:10">
      <c r="A2113" s="42">
        <v>41610</v>
      </c>
      <c r="B2113" t="s">
        <v>24</v>
      </c>
      <c r="C2113" t="s">
        <v>25</v>
      </c>
      <c r="D2113" t="s">
        <v>39</v>
      </c>
      <c r="E2113" t="s">
        <v>13</v>
      </c>
      <c r="F2113">
        <v>1</v>
      </c>
      <c r="G2113">
        <v>5148</v>
      </c>
      <c r="H2113">
        <v>5490</v>
      </c>
      <c r="I2113">
        <v>3726</v>
      </c>
      <c r="J2113">
        <v>3960</v>
      </c>
    </row>
    <row r="2114" spans="1:10">
      <c r="A2114" s="42">
        <v>41611</v>
      </c>
      <c r="B2114" t="s">
        <v>10</v>
      </c>
      <c r="C2114" t="s">
        <v>11</v>
      </c>
      <c r="D2114" t="s">
        <v>42</v>
      </c>
      <c r="E2114" t="s">
        <v>16</v>
      </c>
      <c r="F2114">
        <v>5</v>
      </c>
      <c r="G2114">
        <v>2196</v>
      </c>
      <c r="H2114">
        <v>2340</v>
      </c>
      <c r="I2114">
        <v>52542</v>
      </c>
      <c r="J2114">
        <v>56700</v>
      </c>
    </row>
    <row r="2115" spans="1:10">
      <c r="A2115" s="42">
        <v>41611</v>
      </c>
      <c r="B2115" t="s">
        <v>29</v>
      </c>
      <c r="C2115" t="s">
        <v>30</v>
      </c>
      <c r="D2115" t="s">
        <v>39</v>
      </c>
      <c r="E2115" t="s">
        <v>13</v>
      </c>
      <c r="F2115">
        <v>2</v>
      </c>
      <c r="G2115">
        <v>3924</v>
      </c>
      <c r="H2115">
        <v>4230</v>
      </c>
      <c r="I2115">
        <v>85698</v>
      </c>
      <c r="J2115">
        <v>91080</v>
      </c>
    </row>
    <row r="2116" spans="1:10">
      <c r="A2116" s="42">
        <v>41612</v>
      </c>
      <c r="B2116" t="s">
        <v>17</v>
      </c>
      <c r="C2116" t="s">
        <v>18</v>
      </c>
      <c r="D2116" t="s">
        <v>19</v>
      </c>
      <c r="E2116" t="s">
        <v>13</v>
      </c>
      <c r="F2116">
        <v>15</v>
      </c>
      <c r="G2116">
        <v>3978</v>
      </c>
      <c r="H2116">
        <v>4230</v>
      </c>
      <c r="I2116">
        <v>47736</v>
      </c>
      <c r="J2116">
        <v>50760</v>
      </c>
    </row>
    <row r="2117" spans="1:10">
      <c r="A2117" s="42">
        <v>41612</v>
      </c>
      <c r="B2117" t="s">
        <v>31</v>
      </c>
      <c r="C2117" t="s">
        <v>30</v>
      </c>
      <c r="D2117" t="s">
        <v>35</v>
      </c>
      <c r="E2117" t="s">
        <v>13</v>
      </c>
      <c r="F2117">
        <v>24</v>
      </c>
      <c r="G2117">
        <v>2106</v>
      </c>
      <c r="H2117">
        <v>2250</v>
      </c>
      <c r="I2117">
        <v>97812</v>
      </c>
      <c r="J2117">
        <v>104310</v>
      </c>
    </row>
    <row r="2118" spans="1:10">
      <c r="A2118" s="42">
        <v>41613</v>
      </c>
      <c r="B2118" t="s">
        <v>24</v>
      </c>
      <c r="C2118" t="s">
        <v>25</v>
      </c>
      <c r="D2118" t="s">
        <v>38</v>
      </c>
      <c r="E2118" t="s">
        <v>13</v>
      </c>
      <c r="F2118">
        <v>23</v>
      </c>
      <c r="G2118">
        <v>5148</v>
      </c>
      <c r="H2118">
        <v>5490</v>
      </c>
      <c r="I2118">
        <v>46098</v>
      </c>
      <c r="J2118">
        <v>49140</v>
      </c>
    </row>
    <row r="2119" spans="1:10">
      <c r="A2119" s="42">
        <v>41613</v>
      </c>
      <c r="B2119" t="s">
        <v>27</v>
      </c>
      <c r="C2119" t="s">
        <v>23</v>
      </c>
      <c r="D2119" t="s">
        <v>43</v>
      </c>
      <c r="E2119" t="s">
        <v>13</v>
      </c>
      <c r="F2119">
        <v>20</v>
      </c>
      <c r="G2119">
        <v>3546</v>
      </c>
      <c r="H2119">
        <v>3780</v>
      </c>
      <c r="I2119">
        <v>50760</v>
      </c>
      <c r="J2119">
        <v>54000</v>
      </c>
    </row>
    <row r="2120" spans="1:10">
      <c r="A2120" s="42">
        <v>41613</v>
      </c>
      <c r="B2120" t="s">
        <v>10</v>
      </c>
      <c r="C2120" t="s">
        <v>11</v>
      </c>
      <c r="D2120" t="s">
        <v>28</v>
      </c>
      <c r="E2120" t="s">
        <v>13</v>
      </c>
      <c r="F2120">
        <v>23</v>
      </c>
      <c r="G2120">
        <v>3546</v>
      </c>
      <c r="H2120">
        <v>3780</v>
      </c>
      <c r="I2120">
        <v>87480</v>
      </c>
      <c r="J2120">
        <v>93150</v>
      </c>
    </row>
    <row r="2121" spans="1:10">
      <c r="A2121" s="42">
        <v>41613</v>
      </c>
      <c r="B2121" t="s">
        <v>20</v>
      </c>
      <c r="C2121" t="s">
        <v>18</v>
      </c>
      <c r="D2121" t="s">
        <v>33</v>
      </c>
      <c r="E2121" t="s">
        <v>13</v>
      </c>
      <c r="F2121">
        <v>22</v>
      </c>
      <c r="G2121">
        <v>5148</v>
      </c>
      <c r="H2121">
        <v>5490</v>
      </c>
      <c r="I2121">
        <v>15912</v>
      </c>
      <c r="J2121">
        <v>16920</v>
      </c>
    </row>
    <row r="2122" spans="1:10">
      <c r="A2122" s="42">
        <v>41613</v>
      </c>
      <c r="B2122" t="s">
        <v>24</v>
      </c>
      <c r="C2122" t="s">
        <v>25</v>
      </c>
      <c r="D2122" t="s">
        <v>42</v>
      </c>
      <c r="E2122" t="s">
        <v>16</v>
      </c>
      <c r="F2122">
        <v>10</v>
      </c>
      <c r="G2122">
        <v>3384</v>
      </c>
      <c r="H2122">
        <v>3600</v>
      </c>
      <c r="I2122">
        <v>22518</v>
      </c>
      <c r="J2122">
        <v>24300</v>
      </c>
    </row>
    <row r="2123" spans="1:10">
      <c r="A2123" s="42">
        <v>41614</v>
      </c>
      <c r="B2123" t="s">
        <v>10</v>
      </c>
      <c r="C2123" t="s">
        <v>11</v>
      </c>
      <c r="D2123" t="s">
        <v>36</v>
      </c>
      <c r="E2123" t="s">
        <v>13</v>
      </c>
      <c r="F2123">
        <v>5</v>
      </c>
      <c r="G2123">
        <v>3042</v>
      </c>
      <c r="H2123">
        <v>3240</v>
      </c>
      <c r="I2123">
        <v>50544</v>
      </c>
      <c r="J2123">
        <v>54000</v>
      </c>
    </row>
    <row r="2124" spans="1:10">
      <c r="A2124" s="42">
        <v>41614</v>
      </c>
      <c r="B2124" t="s">
        <v>22</v>
      </c>
      <c r="C2124" t="s">
        <v>23</v>
      </c>
      <c r="D2124" t="s">
        <v>33</v>
      </c>
      <c r="E2124" t="s">
        <v>13</v>
      </c>
      <c r="F2124">
        <v>12</v>
      </c>
      <c r="G2124">
        <v>3978</v>
      </c>
      <c r="H2124">
        <v>4230</v>
      </c>
      <c r="I2124">
        <v>59670</v>
      </c>
      <c r="J2124">
        <v>63450</v>
      </c>
    </row>
    <row r="2125" spans="1:10">
      <c r="A2125" s="42">
        <v>41614</v>
      </c>
      <c r="B2125" t="s">
        <v>24</v>
      </c>
      <c r="C2125" t="s">
        <v>25</v>
      </c>
      <c r="D2125" t="s">
        <v>26</v>
      </c>
      <c r="E2125" t="s">
        <v>13</v>
      </c>
      <c r="F2125">
        <v>19</v>
      </c>
      <c r="G2125">
        <v>3978</v>
      </c>
      <c r="H2125">
        <v>4230</v>
      </c>
      <c r="I2125">
        <v>30420</v>
      </c>
      <c r="J2125">
        <v>32400</v>
      </c>
    </row>
    <row r="2126" spans="1:10">
      <c r="A2126" s="42">
        <v>41614</v>
      </c>
      <c r="B2126" t="s">
        <v>31</v>
      </c>
      <c r="C2126" t="s">
        <v>30</v>
      </c>
      <c r="D2126" t="s">
        <v>38</v>
      </c>
      <c r="E2126" t="s">
        <v>13</v>
      </c>
      <c r="F2126">
        <v>18</v>
      </c>
      <c r="G2126">
        <v>3924</v>
      </c>
      <c r="H2126">
        <v>4230</v>
      </c>
      <c r="I2126">
        <v>14184</v>
      </c>
      <c r="J2126">
        <v>15120</v>
      </c>
    </row>
    <row r="2127" spans="1:10">
      <c r="A2127" s="42">
        <v>41614</v>
      </c>
      <c r="B2127" t="s">
        <v>24</v>
      </c>
      <c r="C2127" t="s">
        <v>25</v>
      </c>
      <c r="D2127" t="s">
        <v>42</v>
      </c>
      <c r="E2127" t="s">
        <v>16</v>
      </c>
      <c r="F2127">
        <v>1</v>
      </c>
      <c r="G2127">
        <v>2952</v>
      </c>
      <c r="H2127">
        <v>3150</v>
      </c>
      <c r="I2127">
        <v>37530</v>
      </c>
      <c r="J2127">
        <v>40500</v>
      </c>
    </row>
    <row r="2128" spans="1:10">
      <c r="A2128" s="42">
        <v>41615</v>
      </c>
      <c r="B2128" t="s">
        <v>22</v>
      </c>
      <c r="C2128" t="s">
        <v>23</v>
      </c>
      <c r="D2128" t="s">
        <v>21</v>
      </c>
      <c r="E2128" t="s">
        <v>13</v>
      </c>
      <c r="F2128">
        <v>15</v>
      </c>
      <c r="G2128">
        <v>3042</v>
      </c>
      <c r="H2128">
        <v>3240</v>
      </c>
      <c r="I2128">
        <v>13176</v>
      </c>
      <c r="J2128">
        <v>14040</v>
      </c>
    </row>
    <row r="2129" spans="1:10">
      <c r="A2129" s="42">
        <v>41615</v>
      </c>
      <c r="B2129" t="s">
        <v>17</v>
      </c>
      <c r="C2129" t="s">
        <v>18</v>
      </c>
      <c r="D2129" t="s">
        <v>37</v>
      </c>
      <c r="E2129" t="s">
        <v>13</v>
      </c>
      <c r="F2129">
        <v>4</v>
      </c>
      <c r="G2129">
        <v>3978</v>
      </c>
      <c r="H2129">
        <v>4230</v>
      </c>
      <c r="I2129">
        <v>89640</v>
      </c>
      <c r="J2129">
        <v>95400</v>
      </c>
    </row>
    <row r="2130" spans="1:10">
      <c r="A2130" s="42">
        <v>41615</v>
      </c>
      <c r="B2130" t="s">
        <v>31</v>
      </c>
      <c r="C2130" t="s">
        <v>30</v>
      </c>
      <c r="D2130" t="s">
        <v>37</v>
      </c>
      <c r="E2130" t="s">
        <v>13</v>
      </c>
      <c r="F2130">
        <v>16</v>
      </c>
      <c r="G2130">
        <v>2106</v>
      </c>
      <c r="H2130">
        <v>2250</v>
      </c>
      <c r="I2130">
        <v>80676</v>
      </c>
      <c r="J2130">
        <v>85860</v>
      </c>
    </row>
    <row r="2131" spans="1:10">
      <c r="A2131" s="42">
        <v>41615</v>
      </c>
      <c r="B2131" t="s">
        <v>22</v>
      </c>
      <c r="C2131" t="s">
        <v>23</v>
      </c>
      <c r="D2131" t="s">
        <v>26</v>
      </c>
      <c r="E2131" t="s">
        <v>13</v>
      </c>
      <c r="F2131">
        <v>10</v>
      </c>
      <c r="G2131">
        <v>2034</v>
      </c>
      <c r="H2131">
        <v>2160</v>
      </c>
      <c r="I2131">
        <v>42588</v>
      </c>
      <c r="J2131">
        <v>45360</v>
      </c>
    </row>
    <row r="2132" spans="1:10">
      <c r="A2132" s="42">
        <v>41616</v>
      </c>
      <c r="B2132" t="s">
        <v>14</v>
      </c>
      <c r="C2132" t="s">
        <v>11</v>
      </c>
      <c r="D2132" t="s">
        <v>32</v>
      </c>
      <c r="E2132" t="s">
        <v>13</v>
      </c>
      <c r="F2132">
        <v>21</v>
      </c>
      <c r="G2132">
        <v>4482</v>
      </c>
      <c r="H2132">
        <v>4770</v>
      </c>
      <c r="I2132">
        <v>28368</v>
      </c>
      <c r="J2132">
        <v>30240</v>
      </c>
    </row>
    <row r="2133" spans="1:10">
      <c r="A2133" s="42">
        <v>41616</v>
      </c>
      <c r="B2133" t="s">
        <v>34</v>
      </c>
      <c r="C2133" t="s">
        <v>25</v>
      </c>
      <c r="D2133" t="s">
        <v>21</v>
      </c>
      <c r="E2133" t="s">
        <v>13</v>
      </c>
      <c r="F2133">
        <v>7</v>
      </c>
      <c r="G2133">
        <v>3726</v>
      </c>
      <c r="H2133">
        <v>3960</v>
      </c>
      <c r="I2133">
        <v>24156</v>
      </c>
      <c r="J2133">
        <v>25740</v>
      </c>
    </row>
    <row r="2134" spans="1:10">
      <c r="A2134" s="42">
        <v>41616</v>
      </c>
      <c r="B2134" t="s">
        <v>17</v>
      </c>
      <c r="C2134" t="s">
        <v>18</v>
      </c>
      <c r="D2134" t="s">
        <v>35</v>
      </c>
      <c r="E2134" t="s">
        <v>13</v>
      </c>
      <c r="F2134">
        <v>22</v>
      </c>
      <c r="G2134">
        <v>2952</v>
      </c>
      <c r="H2134">
        <v>3150</v>
      </c>
      <c r="I2134">
        <v>82368</v>
      </c>
      <c r="J2134">
        <v>87840</v>
      </c>
    </row>
    <row r="2135" spans="1:10">
      <c r="A2135" s="42">
        <v>41616</v>
      </c>
      <c r="B2135" t="s">
        <v>24</v>
      </c>
      <c r="C2135" t="s">
        <v>25</v>
      </c>
      <c r="D2135" t="s">
        <v>12</v>
      </c>
      <c r="E2135" t="s">
        <v>13</v>
      </c>
      <c r="F2135">
        <v>15</v>
      </c>
      <c r="G2135">
        <v>3384</v>
      </c>
      <c r="H2135">
        <v>3600</v>
      </c>
      <c r="I2135">
        <v>18306</v>
      </c>
      <c r="J2135">
        <v>19440</v>
      </c>
    </row>
    <row r="2136" spans="1:10">
      <c r="A2136" s="42">
        <v>41617</v>
      </c>
      <c r="B2136" t="s">
        <v>27</v>
      </c>
      <c r="C2136" t="s">
        <v>23</v>
      </c>
      <c r="D2136" t="s">
        <v>40</v>
      </c>
      <c r="E2136" t="s">
        <v>16</v>
      </c>
      <c r="F2136">
        <v>7</v>
      </c>
      <c r="G2136">
        <v>3546</v>
      </c>
      <c r="H2136">
        <v>3780</v>
      </c>
      <c r="I2136">
        <v>86328</v>
      </c>
      <c r="J2136">
        <v>93060</v>
      </c>
    </row>
    <row r="2137" spans="1:10">
      <c r="A2137" s="42">
        <v>41617</v>
      </c>
      <c r="B2137" t="s">
        <v>14</v>
      </c>
      <c r="C2137" t="s">
        <v>11</v>
      </c>
      <c r="D2137" t="s">
        <v>33</v>
      </c>
      <c r="E2137" t="s">
        <v>13</v>
      </c>
      <c r="F2137">
        <v>17</v>
      </c>
      <c r="G2137">
        <v>5148</v>
      </c>
      <c r="H2137">
        <v>5490</v>
      </c>
      <c r="I2137">
        <v>83538</v>
      </c>
      <c r="J2137">
        <v>88830</v>
      </c>
    </row>
    <row r="2138" spans="1:10">
      <c r="A2138" s="42">
        <v>41617</v>
      </c>
      <c r="B2138" t="s">
        <v>27</v>
      </c>
      <c r="C2138" t="s">
        <v>23</v>
      </c>
      <c r="D2138" t="s">
        <v>32</v>
      </c>
      <c r="E2138" t="s">
        <v>13</v>
      </c>
      <c r="F2138">
        <v>20</v>
      </c>
      <c r="G2138">
        <v>2034</v>
      </c>
      <c r="H2138">
        <v>2160</v>
      </c>
      <c r="I2138">
        <v>60282</v>
      </c>
      <c r="J2138">
        <v>64260</v>
      </c>
    </row>
    <row r="2139" spans="1:10">
      <c r="A2139" s="42">
        <v>41617</v>
      </c>
      <c r="B2139" t="s">
        <v>20</v>
      </c>
      <c r="C2139" t="s">
        <v>18</v>
      </c>
      <c r="D2139" t="s">
        <v>28</v>
      </c>
      <c r="E2139" t="s">
        <v>13</v>
      </c>
      <c r="F2139">
        <v>5</v>
      </c>
      <c r="G2139">
        <v>2196</v>
      </c>
      <c r="H2139">
        <v>2340</v>
      </c>
      <c r="I2139">
        <v>17496</v>
      </c>
      <c r="J2139">
        <v>18630</v>
      </c>
    </row>
    <row r="2140" spans="1:10">
      <c r="A2140" s="42">
        <v>41617</v>
      </c>
      <c r="B2140" t="s">
        <v>24</v>
      </c>
      <c r="C2140" t="s">
        <v>25</v>
      </c>
      <c r="D2140" t="s">
        <v>12</v>
      </c>
      <c r="E2140" t="s">
        <v>13</v>
      </c>
      <c r="F2140">
        <v>14</v>
      </c>
      <c r="G2140">
        <v>3546</v>
      </c>
      <c r="H2140">
        <v>3780</v>
      </c>
      <c r="I2140">
        <v>10170</v>
      </c>
      <c r="J2140">
        <v>10800</v>
      </c>
    </row>
    <row r="2141" spans="1:10">
      <c r="A2141" s="42">
        <v>41618</v>
      </c>
      <c r="B2141" t="s">
        <v>34</v>
      </c>
      <c r="C2141" t="s">
        <v>25</v>
      </c>
      <c r="D2141" t="s">
        <v>15</v>
      </c>
      <c r="E2141" t="s">
        <v>16</v>
      </c>
      <c r="F2141">
        <v>6</v>
      </c>
      <c r="G2141">
        <v>3546</v>
      </c>
      <c r="H2141">
        <v>3780</v>
      </c>
      <c r="I2141">
        <v>21492</v>
      </c>
      <c r="J2141">
        <v>23220</v>
      </c>
    </row>
    <row r="2142" spans="1:10">
      <c r="A2142" s="42">
        <v>41618</v>
      </c>
      <c r="B2142" t="s">
        <v>27</v>
      </c>
      <c r="C2142" t="s">
        <v>23</v>
      </c>
      <c r="D2142" t="s">
        <v>32</v>
      </c>
      <c r="E2142" t="s">
        <v>13</v>
      </c>
      <c r="F2142">
        <v>22</v>
      </c>
      <c r="G2142">
        <v>7506</v>
      </c>
      <c r="H2142">
        <v>8100</v>
      </c>
      <c r="I2142">
        <v>28368</v>
      </c>
      <c r="J2142">
        <v>30240</v>
      </c>
    </row>
    <row r="2143" spans="1:10">
      <c r="A2143" s="42">
        <v>41618</v>
      </c>
      <c r="B2143" t="s">
        <v>14</v>
      </c>
      <c r="C2143" t="s">
        <v>11</v>
      </c>
      <c r="D2143" t="s">
        <v>39</v>
      </c>
      <c r="E2143" t="s">
        <v>13</v>
      </c>
      <c r="F2143">
        <v>6</v>
      </c>
      <c r="G2143">
        <v>3924</v>
      </c>
      <c r="H2143">
        <v>4230</v>
      </c>
      <c r="I2143">
        <v>74520</v>
      </c>
      <c r="J2143">
        <v>79200</v>
      </c>
    </row>
    <row r="2144" spans="1:10">
      <c r="A2144" s="42">
        <v>41618</v>
      </c>
      <c r="B2144" t="s">
        <v>24</v>
      </c>
      <c r="C2144" t="s">
        <v>25</v>
      </c>
      <c r="D2144" t="s">
        <v>38</v>
      </c>
      <c r="E2144" t="s">
        <v>13</v>
      </c>
      <c r="F2144">
        <v>6</v>
      </c>
      <c r="G2144">
        <v>4482</v>
      </c>
      <c r="H2144">
        <v>4770</v>
      </c>
      <c r="I2144">
        <v>31914</v>
      </c>
      <c r="J2144">
        <v>34020</v>
      </c>
    </row>
    <row r="2145" spans="1:10">
      <c r="A2145" s="42">
        <v>41618</v>
      </c>
      <c r="B2145" t="s">
        <v>17</v>
      </c>
      <c r="C2145" t="s">
        <v>18</v>
      </c>
      <c r="D2145" t="s">
        <v>38</v>
      </c>
      <c r="E2145" t="s">
        <v>13</v>
      </c>
      <c r="F2145">
        <v>2</v>
      </c>
      <c r="G2145">
        <v>3546</v>
      </c>
      <c r="H2145">
        <v>3780</v>
      </c>
      <c r="I2145">
        <v>39006</v>
      </c>
      <c r="J2145">
        <v>41580</v>
      </c>
    </row>
    <row r="2146" spans="1:10">
      <c r="A2146" s="42">
        <v>41618</v>
      </c>
      <c r="B2146" t="s">
        <v>34</v>
      </c>
      <c r="C2146" t="s">
        <v>25</v>
      </c>
      <c r="D2146" t="s">
        <v>19</v>
      </c>
      <c r="E2146" t="s">
        <v>13</v>
      </c>
      <c r="F2146">
        <v>24</v>
      </c>
      <c r="G2146">
        <v>3726</v>
      </c>
      <c r="H2146">
        <v>3960</v>
      </c>
      <c r="I2146">
        <v>59670</v>
      </c>
      <c r="J2146">
        <v>63450</v>
      </c>
    </row>
    <row r="2147" spans="1:10">
      <c r="A2147" s="42">
        <v>41619</v>
      </c>
      <c r="B2147" t="s">
        <v>24</v>
      </c>
      <c r="C2147" t="s">
        <v>25</v>
      </c>
      <c r="D2147" t="s">
        <v>38</v>
      </c>
      <c r="E2147" t="s">
        <v>13</v>
      </c>
      <c r="F2147">
        <v>11</v>
      </c>
      <c r="G2147">
        <v>2106</v>
      </c>
      <c r="H2147">
        <v>2250</v>
      </c>
      <c r="I2147">
        <v>3546</v>
      </c>
      <c r="J2147">
        <v>3780</v>
      </c>
    </row>
    <row r="2148" spans="1:10">
      <c r="A2148" s="42">
        <v>41620</v>
      </c>
      <c r="B2148" t="s">
        <v>27</v>
      </c>
      <c r="C2148" t="s">
        <v>23</v>
      </c>
      <c r="D2148" t="s">
        <v>40</v>
      </c>
      <c r="E2148" t="s">
        <v>16</v>
      </c>
      <c r="F2148">
        <v>10</v>
      </c>
      <c r="G2148">
        <v>3546</v>
      </c>
      <c r="H2148">
        <v>3780</v>
      </c>
      <c r="I2148">
        <v>31392</v>
      </c>
      <c r="J2148">
        <v>33840</v>
      </c>
    </row>
    <row r="2149" spans="1:10">
      <c r="A2149" s="42">
        <v>41620</v>
      </c>
      <c r="B2149" t="s">
        <v>27</v>
      </c>
      <c r="C2149" t="s">
        <v>23</v>
      </c>
      <c r="D2149" t="s">
        <v>43</v>
      </c>
      <c r="E2149" t="s">
        <v>13</v>
      </c>
      <c r="F2149">
        <v>7</v>
      </c>
      <c r="G2149">
        <v>3384</v>
      </c>
      <c r="H2149">
        <v>3600</v>
      </c>
      <c r="I2149">
        <v>3384</v>
      </c>
      <c r="J2149">
        <v>3600</v>
      </c>
    </row>
    <row r="2150" spans="1:10">
      <c r="A2150" s="42">
        <v>41620</v>
      </c>
      <c r="B2150" t="s">
        <v>31</v>
      </c>
      <c r="C2150" t="s">
        <v>30</v>
      </c>
      <c r="D2150" t="s">
        <v>35</v>
      </c>
      <c r="E2150" t="s">
        <v>13</v>
      </c>
      <c r="F2150">
        <v>22</v>
      </c>
      <c r="G2150">
        <v>2106</v>
      </c>
      <c r="H2150">
        <v>2250</v>
      </c>
      <c r="I2150">
        <v>30888</v>
      </c>
      <c r="J2150">
        <v>32940</v>
      </c>
    </row>
    <row r="2151" spans="1:10">
      <c r="A2151" s="42">
        <v>41621</v>
      </c>
      <c r="B2151" t="s">
        <v>17</v>
      </c>
      <c r="C2151" t="s">
        <v>18</v>
      </c>
      <c r="D2151" t="s">
        <v>32</v>
      </c>
      <c r="E2151" t="s">
        <v>13</v>
      </c>
      <c r="F2151">
        <v>7</v>
      </c>
      <c r="G2151">
        <v>3924</v>
      </c>
      <c r="H2151">
        <v>4230</v>
      </c>
      <c r="I2151">
        <v>49644</v>
      </c>
      <c r="J2151">
        <v>52920</v>
      </c>
    </row>
    <row r="2152" spans="1:10">
      <c r="A2152" s="42">
        <v>41621</v>
      </c>
      <c r="B2152" t="s">
        <v>22</v>
      </c>
      <c r="C2152" t="s">
        <v>23</v>
      </c>
      <c r="D2152" t="s">
        <v>28</v>
      </c>
      <c r="E2152" t="s">
        <v>13</v>
      </c>
      <c r="F2152">
        <v>18</v>
      </c>
      <c r="G2152">
        <v>3582</v>
      </c>
      <c r="H2152">
        <v>3870</v>
      </c>
      <c r="I2152">
        <v>40824</v>
      </c>
      <c r="J2152">
        <v>43470</v>
      </c>
    </row>
    <row r="2153" spans="1:10">
      <c r="A2153" s="42">
        <v>41622</v>
      </c>
      <c r="B2153" t="s">
        <v>29</v>
      </c>
      <c r="C2153" t="s">
        <v>30</v>
      </c>
      <c r="D2153" t="s">
        <v>43</v>
      </c>
      <c r="E2153" t="s">
        <v>13</v>
      </c>
      <c r="F2153">
        <v>12</v>
      </c>
      <c r="G2153">
        <v>3582</v>
      </c>
      <c r="H2153">
        <v>3870</v>
      </c>
      <c r="I2153">
        <v>43992</v>
      </c>
      <c r="J2153">
        <v>46800</v>
      </c>
    </row>
    <row r="2154" spans="1:10">
      <c r="A2154" s="42">
        <v>41622</v>
      </c>
      <c r="B2154" t="s">
        <v>17</v>
      </c>
      <c r="C2154" t="s">
        <v>18</v>
      </c>
      <c r="D2154" t="s">
        <v>21</v>
      </c>
      <c r="E2154" t="s">
        <v>13</v>
      </c>
      <c r="F2154">
        <v>19</v>
      </c>
      <c r="G2154">
        <v>3726</v>
      </c>
      <c r="H2154">
        <v>3960</v>
      </c>
      <c r="I2154">
        <v>10980</v>
      </c>
      <c r="J2154">
        <v>11700</v>
      </c>
    </row>
    <row r="2155" spans="1:10">
      <c r="A2155" s="42">
        <v>41623</v>
      </c>
      <c r="B2155" t="s">
        <v>31</v>
      </c>
      <c r="C2155" t="s">
        <v>30</v>
      </c>
      <c r="D2155" t="s">
        <v>19</v>
      </c>
      <c r="E2155" t="s">
        <v>13</v>
      </c>
      <c r="F2155">
        <v>23</v>
      </c>
      <c r="G2155">
        <v>3582</v>
      </c>
      <c r="H2155">
        <v>3870</v>
      </c>
      <c r="I2155">
        <v>79560</v>
      </c>
      <c r="J2155">
        <v>84600</v>
      </c>
    </row>
    <row r="2156" spans="1:10">
      <c r="A2156" s="42">
        <v>41623</v>
      </c>
      <c r="B2156" t="s">
        <v>29</v>
      </c>
      <c r="C2156" t="s">
        <v>30</v>
      </c>
      <c r="D2156" t="s">
        <v>37</v>
      </c>
      <c r="E2156" t="s">
        <v>13</v>
      </c>
      <c r="F2156">
        <v>3</v>
      </c>
      <c r="G2156">
        <v>2952</v>
      </c>
      <c r="H2156">
        <v>3150</v>
      </c>
      <c r="I2156">
        <v>62748</v>
      </c>
      <c r="J2156">
        <v>66780</v>
      </c>
    </row>
    <row r="2157" spans="1:10">
      <c r="A2157" s="42">
        <v>41623</v>
      </c>
      <c r="B2157" t="s">
        <v>24</v>
      </c>
      <c r="C2157" t="s">
        <v>25</v>
      </c>
      <c r="D2157" t="s">
        <v>19</v>
      </c>
      <c r="E2157" t="s">
        <v>13</v>
      </c>
      <c r="F2157">
        <v>24</v>
      </c>
      <c r="G2157">
        <v>3978</v>
      </c>
      <c r="H2157">
        <v>4230</v>
      </c>
      <c r="I2157">
        <v>47736</v>
      </c>
      <c r="J2157">
        <v>50760</v>
      </c>
    </row>
    <row r="2158" spans="1:10">
      <c r="A2158" s="42">
        <v>41624</v>
      </c>
      <c r="B2158" t="s">
        <v>14</v>
      </c>
      <c r="C2158" t="s">
        <v>11</v>
      </c>
      <c r="D2158" t="s">
        <v>35</v>
      </c>
      <c r="E2158" t="s">
        <v>13</v>
      </c>
      <c r="F2158">
        <v>25</v>
      </c>
      <c r="G2158">
        <v>2034</v>
      </c>
      <c r="H2158">
        <v>2160</v>
      </c>
      <c r="I2158">
        <v>51480</v>
      </c>
      <c r="J2158">
        <v>54900</v>
      </c>
    </row>
    <row r="2159" spans="1:10">
      <c r="A2159" s="42">
        <v>41624</v>
      </c>
      <c r="B2159" t="s">
        <v>34</v>
      </c>
      <c r="C2159" t="s">
        <v>25</v>
      </c>
      <c r="D2159" t="s">
        <v>26</v>
      </c>
      <c r="E2159" t="s">
        <v>13</v>
      </c>
      <c r="F2159">
        <v>5</v>
      </c>
      <c r="G2159">
        <v>3924</v>
      </c>
      <c r="H2159">
        <v>4230</v>
      </c>
      <c r="I2159">
        <v>63882</v>
      </c>
      <c r="J2159">
        <v>68040</v>
      </c>
    </row>
    <row r="2160" spans="1:10">
      <c r="A2160" s="42">
        <v>41625</v>
      </c>
      <c r="B2160" t="s">
        <v>10</v>
      </c>
      <c r="C2160" t="s">
        <v>11</v>
      </c>
      <c r="D2160" t="s">
        <v>32</v>
      </c>
      <c r="E2160" t="s">
        <v>13</v>
      </c>
      <c r="F2160">
        <v>2</v>
      </c>
      <c r="G2160">
        <v>5832</v>
      </c>
      <c r="H2160">
        <v>6210</v>
      </c>
      <c r="I2160">
        <v>74466</v>
      </c>
      <c r="J2160">
        <v>79380</v>
      </c>
    </row>
    <row r="2161" spans="1:10">
      <c r="A2161" s="42">
        <v>41625</v>
      </c>
      <c r="B2161" t="s">
        <v>34</v>
      </c>
      <c r="C2161" t="s">
        <v>25</v>
      </c>
      <c r="D2161" t="s">
        <v>28</v>
      </c>
      <c r="E2161" t="s">
        <v>13</v>
      </c>
      <c r="F2161">
        <v>14</v>
      </c>
      <c r="G2161">
        <v>3546</v>
      </c>
      <c r="H2161">
        <v>3780</v>
      </c>
      <c r="I2161">
        <v>58320</v>
      </c>
      <c r="J2161">
        <v>62100</v>
      </c>
    </row>
    <row r="2162" spans="1:10">
      <c r="A2162" s="42">
        <v>41625</v>
      </c>
      <c r="B2162" t="s">
        <v>22</v>
      </c>
      <c r="C2162" t="s">
        <v>23</v>
      </c>
      <c r="D2162" t="s">
        <v>37</v>
      </c>
      <c r="E2162" t="s">
        <v>13</v>
      </c>
      <c r="F2162">
        <v>6</v>
      </c>
      <c r="G2162">
        <v>2034</v>
      </c>
      <c r="H2162">
        <v>2160</v>
      </c>
      <c r="I2162">
        <v>22410</v>
      </c>
      <c r="J2162">
        <v>23850</v>
      </c>
    </row>
    <row r="2163" spans="1:10">
      <c r="A2163" s="42">
        <v>41626</v>
      </c>
      <c r="B2163" t="s">
        <v>27</v>
      </c>
      <c r="C2163" t="s">
        <v>23</v>
      </c>
      <c r="D2163" t="s">
        <v>12</v>
      </c>
      <c r="E2163" t="s">
        <v>13</v>
      </c>
      <c r="F2163">
        <v>13</v>
      </c>
      <c r="G2163">
        <v>2034</v>
      </c>
      <c r="H2163">
        <v>2160</v>
      </c>
      <c r="I2163">
        <v>8136</v>
      </c>
      <c r="J2163">
        <v>8640</v>
      </c>
    </row>
    <row r="2164" spans="1:10">
      <c r="A2164" s="42">
        <v>41627</v>
      </c>
      <c r="B2164" t="s">
        <v>20</v>
      </c>
      <c r="C2164" t="s">
        <v>18</v>
      </c>
      <c r="D2164" t="s">
        <v>32</v>
      </c>
      <c r="E2164" t="s">
        <v>13</v>
      </c>
      <c r="F2164">
        <v>4</v>
      </c>
      <c r="G2164">
        <v>3042</v>
      </c>
      <c r="H2164">
        <v>3240</v>
      </c>
      <c r="I2164">
        <v>78012</v>
      </c>
      <c r="J2164">
        <v>83160</v>
      </c>
    </row>
    <row r="2165" spans="1:10">
      <c r="A2165" s="42">
        <v>41627</v>
      </c>
      <c r="B2165" t="s">
        <v>20</v>
      </c>
      <c r="C2165" t="s">
        <v>18</v>
      </c>
      <c r="D2165" t="s">
        <v>19</v>
      </c>
      <c r="E2165" t="s">
        <v>13</v>
      </c>
      <c r="F2165">
        <v>21</v>
      </c>
      <c r="G2165">
        <v>3042</v>
      </c>
      <c r="H2165">
        <v>3240</v>
      </c>
      <c r="I2165">
        <v>67626</v>
      </c>
      <c r="J2165">
        <v>71910</v>
      </c>
    </row>
    <row r="2166" spans="1:10">
      <c r="A2166" s="42">
        <v>41627</v>
      </c>
      <c r="B2166" t="s">
        <v>34</v>
      </c>
      <c r="C2166" t="s">
        <v>25</v>
      </c>
      <c r="D2166" t="s">
        <v>41</v>
      </c>
      <c r="E2166" t="s">
        <v>13</v>
      </c>
      <c r="F2166">
        <v>16</v>
      </c>
      <c r="G2166">
        <v>3726</v>
      </c>
      <c r="H2166">
        <v>3960</v>
      </c>
      <c r="I2166">
        <v>26568</v>
      </c>
      <c r="J2166">
        <v>28350</v>
      </c>
    </row>
    <row r="2167" spans="1:10">
      <c r="A2167" s="42">
        <v>41627</v>
      </c>
      <c r="B2167" t="s">
        <v>22</v>
      </c>
      <c r="C2167" t="s">
        <v>23</v>
      </c>
      <c r="D2167" t="s">
        <v>36</v>
      </c>
      <c r="E2167" t="s">
        <v>13</v>
      </c>
      <c r="F2167">
        <v>10</v>
      </c>
      <c r="G2167">
        <v>2196</v>
      </c>
      <c r="H2167">
        <v>2340</v>
      </c>
      <c r="I2167">
        <v>23166</v>
      </c>
      <c r="J2167">
        <v>24750</v>
      </c>
    </row>
    <row r="2168" spans="1:10">
      <c r="A2168" s="42">
        <v>41627</v>
      </c>
      <c r="B2168" t="s">
        <v>17</v>
      </c>
      <c r="C2168" t="s">
        <v>18</v>
      </c>
      <c r="D2168" t="s">
        <v>15</v>
      </c>
      <c r="E2168" t="s">
        <v>16</v>
      </c>
      <c r="F2168">
        <v>3</v>
      </c>
      <c r="G2168">
        <v>4482</v>
      </c>
      <c r="H2168">
        <v>4770</v>
      </c>
      <c r="I2168">
        <v>68058</v>
      </c>
      <c r="J2168">
        <v>73530</v>
      </c>
    </row>
    <row r="2169" spans="1:10">
      <c r="A2169" s="42">
        <v>41628</v>
      </c>
      <c r="B2169" t="s">
        <v>20</v>
      </c>
      <c r="C2169" t="s">
        <v>18</v>
      </c>
      <c r="D2169" t="s">
        <v>26</v>
      </c>
      <c r="E2169" t="s">
        <v>13</v>
      </c>
      <c r="F2169">
        <v>1</v>
      </c>
      <c r="G2169">
        <v>5148</v>
      </c>
      <c r="H2169">
        <v>5490</v>
      </c>
      <c r="I2169">
        <v>9126</v>
      </c>
      <c r="J2169">
        <v>9720</v>
      </c>
    </row>
    <row r="2170" spans="1:10">
      <c r="A2170" s="42">
        <v>41628</v>
      </c>
      <c r="B2170" t="s">
        <v>31</v>
      </c>
      <c r="C2170" t="s">
        <v>30</v>
      </c>
      <c r="D2170" t="s">
        <v>37</v>
      </c>
      <c r="E2170" t="s">
        <v>13</v>
      </c>
      <c r="F2170">
        <v>13</v>
      </c>
      <c r="G2170">
        <v>3978</v>
      </c>
      <c r="H2170">
        <v>4230</v>
      </c>
      <c r="I2170">
        <v>76194</v>
      </c>
      <c r="J2170">
        <v>81090</v>
      </c>
    </row>
    <row r="2171" spans="1:10">
      <c r="A2171" s="42">
        <v>41628</v>
      </c>
      <c r="B2171" t="s">
        <v>31</v>
      </c>
      <c r="C2171" t="s">
        <v>30</v>
      </c>
      <c r="D2171" t="s">
        <v>39</v>
      </c>
      <c r="E2171" t="s">
        <v>13</v>
      </c>
      <c r="F2171">
        <v>15</v>
      </c>
      <c r="G2171">
        <v>2106</v>
      </c>
      <c r="H2171">
        <v>2250</v>
      </c>
      <c r="I2171">
        <v>52164</v>
      </c>
      <c r="J2171">
        <v>55440</v>
      </c>
    </row>
    <row r="2172" spans="1:10">
      <c r="A2172" s="42">
        <v>41629</v>
      </c>
      <c r="B2172" t="s">
        <v>27</v>
      </c>
      <c r="C2172" t="s">
        <v>23</v>
      </c>
      <c r="D2172" t="s">
        <v>37</v>
      </c>
      <c r="E2172" t="s">
        <v>13</v>
      </c>
      <c r="F2172">
        <v>5</v>
      </c>
      <c r="G2172">
        <v>3978</v>
      </c>
      <c r="H2172">
        <v>4230</v>
      </c>
      <c r="I2172">
        <v>17928</v>
      </c>
      <c r="J2172">
        <v>19080</v>
      </c>
    </row>
    <row r="2173" spans="1:10">
      <c r="A2173" s="42">
        <v>41629</v>
      </c>
      <c r="B2173" t="s">
        <v>22</v>
      </c>
      <c r="C2173" t="s">
        <v>23</v>
      </c>
      <c r="D2173" t="s">
        <v>43</v>
      </c>
      <c r="E2173" t="s">
        <v>13</v>
      </c>
      <c r="F2173">
        <v>25</v>
      </c>
      <c r="G2173">
        <v>2034</v>
      </c>
      <c r="H2173">
        <v>2160</v>
      </c>
      <c r="I2173">
        <v>74448</v>
      </c>
      <c r="J2173">
        <v>79200</v>
      </c>
    </row>
    <row r="2174" spans="1:10">
      <c r="A2174" s="42">
        <v>41629</v>
      </c>
      <c r="B2174" t="s">
        <v>17</v>
      </c>
      <c r="C2174" t="s">
        <v>18</v>
      </c>
      <c r="D2174" t="s">
        <v>12</v>
      </c>
      <c r="E2174" t="s">
        <v>13</v>
      </c>
      <c r="F2174">
        <v>8</v>
      </c>
      <c r="G2174">
        <v>2034</v>
      </c>
      <c r="H2174">
        <v>2160</v>
      </c>
      <c r="I2174">
        <v>50850</v>
      </c>
      <c r="J2174">
        <v>54000</v>
      </c>
    </row>
    <row r="2175" spans="1:10">
      <c r="A2175" s="42">
        <v>41629</v>
      </c>
      <c r="B2175" t="s">
        <v>10</v>
      </c>
      <c r="C2175" t="s">
        <v>11</v>
      </c>
      <c r="D2175" t="s">
        <v>36</v>
      </c>
      <c r="E2175" t="s">
        <v>13</v>
      </c>
      <c r="F2175">
        <v>21</v>
      </c>
      <c r="G2175">
        <v>3582</v>
      </c>
      <c r="H2175">
        <v>3870</v>
      </c>
      <c r="I2175">
        <v>16848</v>
      </c>
      <c r="J2175">
        <v>18000</v>
      </c>
    </row>
    <row r="2176" spans="1:10">
      <c r="A2176" s="42">
        <v>41630</v>
      </c>
      <c r="B2176" t="s">
        <v>22</v>
      </c>
      <c r="C2176" t="s">
        <v>23</v>
      </c>
      <c r="D2176" t="s">
        <v>26</v>
      </c>
      <c r="E2176" t="s">
        <v>13</v>
      </c>
      <c r="F2176">
        <v>16</v>
      </c>
      <c r="G2176">
        <v>3978</v>
      </c>
      <c r="H2176">
        <v>4230</v>
      </c>
      <c r="I2176">
        <v>39546</v>
      </c>
      <c r="J2176">
        <v>42120</v>
      </c>
    </row>
    <row r="2177" spans="1:10">
      <c r="A2177" s="42">
        <v>41630</v>
      </c>
      <c r="B2177" t="s">
        <v>20</v>
      </c>
      <c r="C2177" t="s">
        <v>18</v>
      </c>
      <c r="D2177" t="s">
        <v>32</v>
      </c>
      <c r="E2177" t="s">
        <v>13</v>
      </c>
      <c r="F2177">
        <v>23</v>
      </c>
      <c r="G2177">
        <v>2196</v>
      </c>
      <c r="H2177">
        <v>2340</v>
      </c>
      <c r="I2177">
        <v>3546</v>
      </c>
      <c r="J2177">
        <v>3780</v>
      </c>
    </row>
    <row r="2178" spans="1:10">
      <c r="A2178" s="42">
        <v>41631</v>
      </c>
      <c r="B2178" t="s">
        <v>10</v>
      </c>
      <c r="C2178" t="s">
        <v>11</v>
      </c>
      <c r="D2178" t="s">
        <v>19</v>
      </c>
      <c r="E2178" t="s">
        <v>13</v>
      </c>
      <c r="F2178">
        <v>22</v>
      </c>
      <c r="G2178">
        <v>3978</v>
      </c>
      <c r="H2178">
        <v>4230</v>
      </c>
      <c r="I2178">
        <v>83538</v>
      </c>
      <c r="J2178">
        <v>88830</v>
      </c>
    </row>
    <row r="2179" spans="1:10">
      <c r="A2179" s="42">
        <v>41631</v>
      </c>
      <c r="B2179" t="s">
        <v>14</v>
      </c>
      <c r="C2179" t="s">
        <v>11</v>
      </c>
      <c r="D2179" t="s">
        <v>35</v>
      </c>
      <c r="E2179" t="s">
        <v>13</v>
      </c>
      <c r="F2179">
        <v>13</v>
      </c>
      <c r="G2179">
        <v>3978</v>
      </c>
      <c r="H2179">
        <v>4230</v>
      </c>
      <c r="I2179">
        <v>128700</v>
      </c>
      <c r="J2179">
        <v>137250</v>
      </c>
    </row>
    <row r="2180" spans="1:10">
      <c r="A2180" s="42">
        <v>41632</v>
      </c>
      <c r="B2180" t="s">
        <v>20</v>
      </c>
      <c r="C2180" t="s">
        <v>18</v>
      </c>
      <c r="D2180" t="s">
        <v>21</v>
      </c>
      <c r="E2180" t="s">
        <v>13</v>
      </c>
      <c r="F2180">
        <v>27</v>
      </c>
      <c r="G2180">
        <v>3042</v>
      </c>
      <c r="H2180">
        <v>3240</v>
      </c>
      <c r="I2180">
        <v>4392</v>
      </c>
      <c r="J2180">
        <v>4680</v>
      </c>
    </row>
    <row r="2181" spans="1:10">
      <c r="A2181" s="42">
        <v>41632</v>
      </c>
      <c r="B2181" t="s">
        <v>10</v>
      </c>
      <c r="C2181" t="s">
        <v>11</v>
      </c>
      <c r="D2181" t="s">
        <v>42</v>
      </c>
      <c r="E2181" t="s">
        <v>16</v>
      </c>
      <c r="F2181">
        <v>27</v>
      </c>
      <c r="G2181">
        <v>3978</v>
      </c>
      <c r="H2181">
        <v>4230</v>
      </c>
      <c r="I2181">
        <v>180144</v>
      </c>
      <c r="J2181">
        <v>194400</v>
      </c>
    </row>
    <row r="2182" spans="1:10">
      <c r="A2182" s="42">
        <v>41632</v>
      </c>
      <c r="B2182" t="s">
        <v>31</v>
      </c>
      <c r="C2182" t="s">
        <v>30</v>
      </c>
      <c r="D2182" t="s">
        <v>33</v>
      </c>
      <c r="E2182" t="s">
        <v>13</v>
      </c>
      <c r="F2182">
        <v>27</v>
      </c>
      <c r="G2182">
        <v>3978</v>
      </c>
      <c r="H2182">
        <v>4230</v>
      </c>
      <c r="I2182">
        <v>43758</v>
      </c>
      <c r="J2182">
        <v>46530</v>
      </c>
    </row>
    <row r="2183" spans="1:10">
      <c r="A2183" s="42">
        <v>41633</v>
      </c>
      <c r="B2183" t="s">
        <v>27</v>
      </c>
      <c r="C2183" t="s">
        <v>23</v>
      </c>
      <c r="D2183" t="s">
        <v>26</v>
      </c>
      <c r="E2183" t="s">
        <v>13</v>
      </c>
      <c r="F2183">
        <v>27</v>
      </c>
      <c r="G2183">
        <v>5832</v>
      </c>
      <c r="H2183">
        <v>6210</v>
      </c>
      <c r="I2183">
        <v>21294</v>
      </c>
      <c r="J2183">
        <v>22680</v>
      </c>
    </row>
    <row r="2184" spans="1:10">
      <c r="A2184" s="42">
        <v>41633</v>
      </c>
      <c r="B2184" t="s">
        <v>22</v>
      </c>
      <c r="C2184" t="s">
        <v>23</v>
      </c>
      <c r="D2184" t="s">
        <v>12</v>
      </c>
      <c r="E2184" t="s">
        <v>13</v>
      </c>
      <c r="F2184">
        <v>27</v>
      </c>
      <c r="G2184">
        <v>2196</v>
      </c>
      <c r="H2184">
        <v>2340</v>
      </c>
      <c r="I2184">
        <v>14238</v>
      </c>
      <c r="J2184">
        <v>15120</v>
      </c>
    </row>
    <row r="2185" spans="1:10">
      <c r="A2185" s="42">
        <v>41634</v>
      </c>
      <c r="B2185" t="s">
        <v>29</v>
      </c>
      <c r="C2185" t="s">
        <v>30</v>
      </c>
      <c r="D2185" t="s">
        <v>32</v>
      </c>
      <c r="E2185" t="s">
        <v>13</v>
      </c>
      <c r="F2185">
        <v>27</v>
      </c>
      <c r="G2185">
        <v>3546</v>
      </c>
      <c r="H2185">
        <v>3780</v>
      </c>
      <c r="I2185">
        <v>10638</v>
      </c>
      <c r="J2185">
        <v>11340</v>
      </c>
    </row>
    <row r="2186" spans="1:10">
      <c r="A2186" s="42">
        <v>41634</v>
      </c>
      <c r="B2186" t="s">
        <v>24</v>
      </c>
      <c r="C2186" t="s">
        <v>25</v>
      </c>
      <c r="D2186" t="s">
        <v>39</v>
      </c>
      <c r="E2186" t="s">
        <v>13</v>
      </c>
      <c r="F2186">
        <v>12</v>
      </c>
      <c r="G2186">
        <v>3582</v>
      </c>
      <c r="H2186">
        <v>3870</v>
      </c>
      <c r="I2186">
        <v>59616</v>
      </c>
      <c r="J2186">
        <v>63360</v>
      </c>
    </row>
    <row r="2187" spans="1:10">
      <c r="A2187" s="42">
        <v>41634</v>
      </c>
      <c r="B2187" t="s">
        <v>34</v>
      </c>
      <c r="C2187" t="s">
        <v>25</v>
      </c>
      <c r="D2187" t="s">
        <v>28</v>
      </c>
      <c r="E2187" t="s">
        <v>13</v>
      </c>
      <c r="F2187">
        <v>18</v>
      </c>
      <c r="G2187">
        <v>3978</v>
      </c>
      <c r="H2187">
        <v>4230</v>
      </c>
      <c r="I2187">
        <v>122472</v>
      </c>
      <c r="J2187">
        <v>130410</v>
      </c>
    </row>
    <row r="2188" spans="1:10">
      <c r="A2188" s="42">
        <v>41634</v>
      </c>
      <c r="B2188" t="s">
        <v>27</v>
      </c>
      <c r="C2188" t="s">
        <v>23</v>
      </c>
      <c r="D2188" t="s">
        <v>41</v>
      </c>
      <c r="E2188" t="s">
        <v>13</v>
      </c>
      <c r="F2188">
        <v>8</v>
      </c>
      <c r="G2188">
        <v>3978</v>
      </c>
      <c r="H2188">
        <v>4230</v>
      </c>
      <c r="I2188">
        <v>50184</v>
      </c>
      <c r="J2188">
        <v>53550</v>
      </c>
    </row>
    <row r="2189" spans="1:10">
      <c r="A2189" s="42">
        <v>41634</v>
      </c>
      <c r="B2189" t="s">
        <v>22</v>
      </c>
      <c r="C2189" t="s">
        <v>23</v>
      </c>
      <c r="D2189" t="s">
        <v>42</v>
      </c>
      <c r="E2189" t="s">
        <v>16</v>
      </c>
      <c r="F2189">
        <v>21</v>
      </c>
      <c r="G2189">
        <v>2034</v>
      </c>
      <c r="H2189">
        <v>2160</v>
      </c>
      <c r="I2189">
        <v>75060</v>
      </c>
      <c r="J2189">
        <v>81000</v>
      </c>
    </row>
    <row r="2190" spans="1:10">
      <c r="A2190" s="42">
        <v>41634</v>
      </c>
      <c r="B2190" t="s">
        <v>31</v>
      </c>
      <c r="C2190" t="s">
        <v>30</v>
      </c>
      <c r="D2190" t="s">
        <v>37</v>
      </c>
      <c r="E2190" t="s">
        <v>13</v>
      </c>
      <c r="F2190">
        <v>25</v>
      </c>
      <c r="G2190">
        <v>3042</v>
      </c>
      <c r="H2190">
        <v>3240</v>
      </c>
      <c r="I2190">
        <v>112050</v>
      </c>
      <c r="J2190">
        <v>119250</v>
      </c>
    </row>
    <row r="2191" spans="1:10">
      <c r="A2191" s="42">
        <v>41635</v>
      </c>
      <c r="B2191" t="s">
        <v>17</v>
      </c>
      <c r="C2191" t="s">
        <v>18</v>
      </c>
      <c r="D2191" t="s">
        <v>28</v>
      </c>
      <c r="E2191" t="s">
        <v>13</v>
      </c>
      <c r="F2191">
        <v>12</v>
      </c>
      <c r="G2191">
        <v>5148</v>
      </c>
      <c r="H2191">
        <v>5490</v>
      </c>
      <c r="I2191">
        <v>58320</v>
      </c>
      <c r="J2191">
        <v>62100</v>
      </c>
    </row>
    <row r="2192" spans="1:10">
      <c r="A2192" s="42">
        <v>41635</v>
      </c>
      <c r="B2192" t="s">
        <v>31</v>
      </c>
      <c r="C2192" t="s">
        <v>30</v>
      </c>
      <c r="D2192" t="s">
        <v>43</v>
      </c>
      <c r="E2192" t="s">
        <v>13</v>
      </c>
      <c r="F2192">
        <v>9</v>
      </c>
      <c r="G2192">
        <v>2106</v>
      </c>
      <c r="H2192">
        <v>2250</v>
      </c>
      <c r="I2192">
        <v>84600</v>
      </c>
      <c r="J2192">
        <v>90000</v>
      </c>
    </row>
    <row r="2193" spans="1:10">
      <c r="A2193" s="42">
        <v>41635</v>
      </c>
      <c r="B2193" t="s">
        <v>24</v>
      </c>
      <c r="C2193" t="s">
        <v>25</v>
      </c>
      <c r="D2193" t="s">
        <v>15</v>
      </c>
      <c r="E2193" t="s">
        <v>16</v>
      </c>
      <c r="F2193">
        <v>23</v>
      </c>
      <c r="G2193">
        <v>4482</v>
      </c>
      <c r="H2193">
        <v>4770</v>
      </c>
      <c r="I2193">
        <v>35820</v>
      </c>
      <c r="J2193">
        <v>38700</v>
      </c>
    </row>
    <row r="2194" spans="1:10">
      <c r="A2194" s="42">
        <v>41635</v>
      </c>
      <c r="B2194" t="s">
        <v>10</v>
      </c>
      <c r="C2194" t="s">
        <v>11</v>
      </c>
      <c r="D2194" t="s">
        <v>21</v>
      </c>
      <c r="E2194" t="s">
        <v>13</v>
      </c>
      <c r="F2194">
        <v>23</v>
      </c>
      <c r="G2194">
        <v>3546</v>
      </c>
      <c r="H2194">
        <v>3780</v>
      </c>
      <c r="I2194">
        <v>41724</v>
      </c>
      <c r="J2194">
        <v>44460</v>
      </c>
    </row>
    <row r="2195" spans="1:10">
      <c r="A2195" s="42">
        <v>41635</v>
      </c>
      <c r="B2195" t="s">
        <v>34</v>
      </c>
      <c r="C2195" t="s">
        <v>25</v>
      </c>
      <c r="D2195" t="s">
        <v>41</v>
      </c>
      <c r="E2195" t="s">
        <v>13</v>
      </c>
      <c r="F2195">
        <v>20</v>
      </c>
      <c r="G2195">
        <v>4482</v>
      </c>
      <c r="H2195">
        <v>4770</v>
      </c>
      <c r="I2195">
        <v>64944</v>
      </c>
      <c r="J2195">
        <v>69300</v>
      </c>
    </row>
    <row r="2196" spans="1:10">
      <c r="A2196" s="42">
        <v>41636</v>
      </c>
      <c r="B2196" t="s">
        <v>22</v>
      </c>
      <c r="C2196" t="s">
        <v>23</v>
      </c>
      <c r="D2196" t="s">
        <v>41</v>
      </c>
      <c r="E2196" t="s">
        <v>13</v>
      </c>
      <c r="F2196">
        <v>25</v>
      </c>
      <c r="G2196">
        <v>4482</v>
      </c>
      <c r="H2196">
        <v>4770</v>
      </c>
      <c r="I2196">
        <v>17712</v>
      </c>
      <c r="J2196">
        <v>18900</v>
      </c>
    </row>
    <row r="2197" spans="1:10">
      <c r="A2197" s="42">
        <v>41636</v>
      </c>
      <c r="B2197" t="s">
        <v>34</v>
      </c>
      <c r="C2197" t="s">
        <v>25</v>
      </c>
      <c r="D2197" t="s">
        <v>26</v>
      </c>
      <c r="E2197" t="s">
        <v>13</v>
      </c>
      <c r="F2197">
        <v>4</v>
      </c>
      <c r="G2197">
        <v>2034</v>
      </c>
      <c r="H2197">
        <v>2160</v>
      </c>
      <c r="I2197">
        <v>45630</v>
      </c>
      <c r="J2197">
        <v>48600</v>
      </c>
    </row>
    <row r="2198" spans="1:10">
      <c r="A2198" s="42">
        <v>41636</v>
      </c>
      <c r="B2198" t="s">
        <v>27</v>
      </c>
      <c r="C2198" t="s">
        <v>23</v>
      </c>
      <c r="D2198" t="s">
        <v>39</v>
      </c>
      <c r="E2198" t="s">
        <v>13</v>
      </c>
      <c r="F2198">
        <v>24</v>
      </c>
      <c r="G2198">
        <v>3978</v>
      </c>
      <c r="H2198">
        <v>4230</v>
      </c>
      <c r="I2198">
        <v>48438</v>
      </c>
      <c r="J2198">
        <v>51480</v>
      </c>
    </row>
    <row r="2199" spans="1:10">
      <c r="A2199" s="42">
        <v>41636</v>
      </c>
      <c r="B2199" t="s">
        <v>22</v>
      </c>
      <c r="C2199" t="s">
        <v>23</v>
      </c>
      <c r="D2199" t="s">
        <v>42</v>
      </c>
      <c r="E2199" t="s">
        <v>16</v>
      </c>
      <c r="F2199">
        <v>24</v>
      </c>
      <c r="G2199">
        <v>5832</v>
      </c>
      <c r="H2199">
        <v>6210</v>
      </c>
      <c r="I2199">
        <v>172638</v>
      </c>
      <c r="J2199">
        <v>186300</v>
      </c>
    </row>
    <row r="2200" spans="1:10">
      <c r="A2200" s="42">
        <v>41636</v>
      </c>
      <c r="B2200" t="s">
        <v>20</v>
      </c>
      <c r="C2200" t="s">
        <v>18</v>
      </c>
      <c r="D2200" t="s">
        <v>41</v>
      </c>
      <c r="E2200" t="s">
        <v>13</v>
      </c>
      <c r="F2200">
        <v>16</v>
      </c>
      <c r="G2200">
        <v>3978</v>
      </c>
      <c r="H2200">
        <v>4230</v>
      </c>
      <c r="I2200">
        <v>23616</v>
      </c>
      <c r="J2200">
        <v>25200</v>
      </c>
    </row>
    <row r="2201" spans="1:10">
      <c r="A2201" s="42">
        <v>41636</v>
      </c>
      <c r="B2201" t="s">
        <v>22</v>
      </c>
      <c r="C2201" t="s">
        <v>23</v>
      </c>
      <c r="D2201" t="s">
        <v>26</v>
      </c>
      <c r="E2201" t="s">
        <v>13</v>
      </c>
      <c r="F2201">
        <v>6</v>
      </c>
      <c r="G2201">
        <v>3978</v>
      </c>
      <c r="H2201">
        <v>4230</v>
      </c>
      <c r="I2201">
        <v>30420</v>
      </c>
      <c r="J2201">
        <v>32400</v>
      </c>
    </row>
    <row r="2202" spans="1:10">
      <c r="A2202" s="42">
        <v>41637</v>
      </c>
      <c r="B2202" t="s">
        <v>17</v>
      </c>
      <c r="C2202" t="s">
        <v>18</v>
      </c>
      <c r="D2202" t="s">
        <v>42</v>
      </c>
      <c r="E2202" t="s">
        <v>16</v>
      </c>
      <c r="F2202">
        <v>4</v>
      </c>
      <c r="G2202">
        <v>5148</v>
      </c>
      <c r="H2202">
        <v>5490</v>
      </c>
      <c r="I2202">
        <v>15012</v>
      </c>
      <c r="J2202">
        <v>16200</v>
      </c>
    </row>
    <row r="2203" spans="1:10">
      <c r="A2203" s="42">
        <v>41637</v>
      </c>
      <c r="B2203" t="s">
        <v>17</v>
      </c>
      <c r="C2203" t="s">
        <v>18</v>
      </c>
      <c r="D2203" t="s">
        <v>37</v>
      </c>
      <c r="E2203" t="s">
        <v>13</v>
      </c>
      <c r="F2203">
        <v>24</v>
      </c>
      <c r="G2203">
        <v>5832</v>
      </c>
      <c r="H2203">
        <v>6210</v>
      </c>
      <c r="I2203">
        <v>53784</v>
      </c>
      <c r="J2203">
        <v>57240</v>
      </c>
    </row>
    <row r="2204" spans="1:10">
      <c r="A2204" s="42">
        <v>41638</v>
      </c>
      <c r="B2204" t="s">
        <v>22</v>
      </c>
      <c r="C2204" t="s">
        <v>23</v>
      </c>
      <c r="D2204" t="s">
        <v>38</v>
      </c>
      <c r="E2204" t="s">
        <v>13</v>
      </c>
      <c r="F2204">
        <v>21</v>
      </c>
      <c r="G2204">
        <v>2034</v>
      </c>
      <c r="H2204">
        <v>2160</v>
      </c>
      <c r="I2204">
        <v>7092</v>
      </c>
      <c r="J2204">
        <v>7560</v>
      </c>
    </row>
    <row r="2205" spans="1:10">
      <c r="A2205" s="42">
        <v>41638</v>
      </c>
      <c r="B2205" t="s">
        <v>31</v>
      </c>
      <c r="C2205" t="s">
        <v>30</v>
      </c>
      <c r="D2205" t="s">
        <v>37</v>
      </c>
      <c r="E2205" t="s">
        <v>13</v>
      </c>
      <c r="F2205">
        <v>13</v>
      </c>
      <c r="G2205">
        <v>5832</v>
      </c>
      <c r="H2205">
        <v>6210</v>
      </c>
      <c r="I2205">
        <v>94122</v>
      </c>
      <c r="J2205">
        <v>100170</v>
      </c>
    </row>
    <row r="2206" spans="1:10">
      <c r="A2206" s="42">
        <v>41638</v>
      </c>
      <c r="B2206" t="s">
        <v>34</v>
      </c>
      <c r="C2206" t="s">
        <v>25</v>
      </c>
      <c r="D2206" t="s">
        <v>41</v>
      </c>
      <c r="E2206" t="s">
        <v>13</v>
      </c>
      <c r="F2206">
        <v>2</v>
      </c>
      <c r="G2206">
        <v>3546</v>
      </c>
      <c r="H2206">
        <v>3780</v>
      </c>
      <c r="I2206">
        <v>20664</v>
      </c>
      <c r="J2206">
        <v>22050</v>
      </c>
    </row>
    <row r="2207" spans="1:10">
      <c r="A2207" s="42">
        <v>41638</v>
      </c>
      <c r="B2207" t="s">
        <v>34</v>
      </c>
      <c r="C2207" t="s">
        <v>25</v>
      </c>
      <c r="D2207" t="s">
        <v>19</v>
      </c>
      <c r="E2207" t="s">
        <v>13</v>
      </c>
      <c r="F2207">
        <v>20</v>
      </c>
      <c r="G2207">
        <v>3726</v>
      </c>
      <c r="H2207">
        <v>3960</v>
      </c>
      <c r="I2207">
        <v>19890</v>
      </c>
      <c r="J2207">
        <v>21150</v>
      </c>
    </row>
    <row r="2208" spans="1:10">
      <c r="A2208" s="42">
        <v>41638</v>
      </c>
      <c r="B2208" t="s">
        <v>14</v>
      </c>
      <c r="C2208" t="s">
        <v>11</v>
      </c>
      <c r="D2208" t="s">
        <v>15</v>
      </c>
      <c r="E2208" t="s">
        <v>16</v>
      </c>
      <c r="F2208">
        <v>21</v>
      </c>
      <c r="G2208">
        <v>3978</v>
      </c>
      <c r="H2208">
        <v>4230</v>
      </c>
      <c r="I2208">
        <v>57312</v>
      </c>
      <c r="J2208">
        <v>61920</v>
      </c>
    </row>
    <row r="2209" spans="1:10">
      <c r="A2209" s="42">
        <v>41639</v>
      </c>
      <c r="B2209" t="s">
        <v>22</v>
      </c>
      <c r="C2209" t="s">
        <v>23</v>
      </c>
      <c r="D2209" t="s">
        <v>37</v>
      </c>
      <c r="E2209" t="s">
        <v>13</v>
      </c>
      <c r="F2209">
        <v>12</v>
      </c>
      <c r="G2209">
        <v>3042</v>
      </c>
      <c r="H2209">
        <v>3240</v>
      </c>
      <c r="I2209">
        <v>35856</v>
      </c>
      <c r="J2209">
        <v>38160</v>
      </c>
    </row>
    <row r="2210" spans="1:10">
      <c r="A2210" s="42">
        <v>41639</v>
      </c>
      <c r="B2210" t="s">
        <v>20</v>
      </c>
      <c r="C2210" t="s">
        <v>18</v>
      </c>
      <c r="D2210" t="s">
        <v>39</v>
      </c>
      <c r="E2210" t="s">
        <v>13</v>
      </c>
      <c r="F2210">
        <v>23</v>
      </c>
      <c r="G2210">
        <v>3546</v>
      </c>
      <c r="H2210">
        <v>3780</v>
      </c>
      <c r="I2210">
        <v>18630</v>
      </c>
      <c r="J2210">
        <v>19800</v>
      </c>
    </row>
    <row r="2211" spans="1:10">
      <c r="A2211" s="42">
        <v>41639</v>
      </c>
      <c r="B2211" t="s">
        <v>14</v>
      </c>
      <c r="C2211" t="s">
        <v>11</v>
      </c>
      <c r="D2211" t="s">
        <v>19</v>
      </c>
      <c r="E2211" t="s">
        <v>13</v>
      </c>
      <c r="F2211">
        <v>23</v>
      </c>
      <c r="G2211">
        <v>4482</v>
      </c>
      <c r="H2211">
        <v>4770</v>
      </c>
      <c r="I2211">
        <v>75582</v>
      </c>
      <c r="J2211">
        <v>80370</v>
      </c>
    </row>
    <row r="2212" spans="1:10">
      <c r="A2212" s="42">
        <v>41640</v>
      </c>
      <c r="B2212" t="s">
        <v>17</v>
      </c>
      <c r="C2212" t="s">
        <v>18</v>
      </c>
      <c r="D2212" t="s">
        <v>15</v>
      </c>
      <c r="E2212" t="s">
        <v>16</v>
      </c>
      <c r="F2212">
        <v>24</v>
      </c>
      <c r="G2212">
        <v>3924</v>
      </c>
      <c r="H2212">
        <v>4230</v>
      </c>
      <c r="I2212">
        <v>46566</v>
      </c>
      <c r="J2212">
        <v>50310</v>
      </c>
    </row>
    <row r="2213" spans="1:10">
      <c r="A2213" s="42">
        <v>41640</v>
      </c>
      <c r="B2213" t="s">
        <v>27</v>
      </c>
      <c r="C2213" t="s">
        <v>23</v>
      </c>
      <c r="D2213" t="s">
        <v>42</v>
      </c>
      <c r="E2213" t="s">
        <v>16</v>
      </c>
      <c r="F2213">
        <v>25</v>
      </c>
      <c r="G2213">
        <v>2952</v>
      </c>
      <c r="H2213">
        <v>3150</v>
      </c>
      <c r="I2213">
        <v>112590</v>
      </c>
      <c r="J2213">
        <v>121500</v>
      </c>
    </row>
    <row r="2214" spans="1:10">
      <c r="A2214" s="42">
        <v>41640</v>
      </c>
      <c r="B2214" t="s">
        <v>17</v>
      </c>
      <c r="C2214" t="s">
        <v>18</v>
      </c>
      <c r="D2214" t="s">
        <v>36</v>
      </c>
      <c r="E2214" t="s">
        <v>13</v>
      </c>
      <c r="F2214">
        <v>17</v>
      </c>
      <c r="G2214">
        <v>3726</v>
      </c>
      <c r="H2214">
        <v>3960</v>
      </c>
      <c r="I2214">
        <v>52650</v>
      </c>
      <c r="J2214">
        <v>56250</v>
      </c>
    </row>
    <row r="2215" spans="1:10">
      <c r="A2215" s="42">
        <v>41640</v>
      </c>
      <c r="B2215" t="s">
        <v>20</v>
      </c>
      <c r="C2215" t="s">
        <v>18</v>
      </c>
      <c r="D2215" t="s">
        <v>39</v>
      </c>
      <c r="E2215" t="s">
        <v>13</v>
      </c>
      <c r="F2215">
        <v>21</v>
      </c>
      <c r="G2215">
        <v>3978</v>
      </c>
      <c r="H2215">
        <v>4230</v>
      </c>
      <c r="I2215">
        <v>70794</v>
      </c>
      <c r="J2215">
        <v>75240</v>
      </c>
    </row>
    <row r="2216" spans="1:10">
      <c r="A2216" s="42">
        <v>41640</v>
      </c>
      <c r="B2216" t="s">
        <v>34</v>
      </c>
      <c r="C2216" t="s">
        <v>25</v>
      </c>
      <c r="D2216" t="s">
        <v>41</v>
      </c>
      <c r="E2216" t="s">
        <v>13</v>
      </c>
      <c r="F2216">
        <v>9</v>
      </c>
      <c r="G2216">
        <v>3726</v>
      </c>
      <c r="H2216">
        <v>3960</v>
      </c>
      <c r="I2216">
        <v>38376</v>
      </c>
      <c r="J2216">
        <v>40950</v>
      </c>
    </row>
    <row r="2217" spans="1:10">
      <c r="A2217" s="42">
        <v>41640</v>
      </c>
      <c r="B2217" t="s">
        <v>14</v>
      </c>
      <c r="C2217" t="s">
        <v>11</v>
      </c>
      <c r="D2217" t="s">
        <v>12</v>
      </c>
      <c r="E2217" t="s">
        <v>13</v>
      </c>
      <c r="F2217">
        <v>11</v>
      </c>
      <c r="G2217">
        <v>4482</v>
      </c>
      <c r="H2217">
        <v>4770</v>
      </c>
      <c r="I2217">
        <v>36612</v>
      </c>
      <c r="J2217">
        <v>38880</v>
      </c>
    </row>
    <row r="2218" spans="1:10">
      <c r="A2218" s="42">
        <v>41640</v>
      </c>
      <c r="B2218" t="s">
        <v>27</v>
      </c>
      <c r="C2218" t="s">
        <v>23</v>
      </c>
      <c r="D2218" t="s">
        <v>26</v>
      </c>
      <c r="E2218" t="s">
        <v>13</v>
      </c>
      <c r="F2218">
        <v>4</v>
      </c>
      <c r="G2218">
        <v>3582</v>
      </c>
      <c r="H2218">
        <v>3870</v>
      </c>
      <c r="I2218">
        <v>76050</v>
      </c>
      <c r="J2218">
        <v>81000</v>
      </c>
    </row>
    <row r="2219" spans="1:10">
      <c r="A2219" s="42">
        <v>41640</v>
      </c>
      <c r="B2219" t="s">
        <v>34</v>
      </c>
      <c r="C2219" t="s">
        <v>25</v>
      </c>
      <c r="D2219" t="s">
        <v>36</v>
      </c>
      <c r="E2219" t="s">
        <v>13</v>
      </c>
      <c r="F2219">
        <v>22</v>
      </c>
      <c r="G2219">
        <v>4482</v>
      </c>
      <c r="H2219">
        <v>4770</v>
      </c>
      <c r="I2219">
        <v>50544</v>
      </c>
      <c r="J2219">
        <v>54000</v>
      </c>
    </row>
    <row r="2220" spans="1:10">
      <c r="A2220" s="42">
        <v>41641</v>
      </c>
      <c r="B2220" t="s">
        <v>24</v>
      </c>
      <c r="C2220" t="s">
        <v>25</v>
      </c>
      <c r="D2220" t="s">
        <v>35</v>
      </c>
      <c r="E2220" t="s">
        <v>13</v>
      </c>
      <c r="F2220">
        <v>15</v>
      </c>
      <c r="G2220">
        <v>3924</v>
      </c>
      <c r="H2220">
        <v>4230</v>
      </c>
      <c r="I2220">
        <v>41184</v>
      </c>
      <c r="J2220">
        <v>43920</v>
      </c>
    </row>
    <row r="2221" spans="1:10">
      <c r="A2221" s="42">
        <v>41641</v>
      </c>
      <c r="B2221" t="s">
        <v>22</v>
      </c>
      <c r="C2221" t="s">
        <v>23</v>
      </c>
      <c r="D2221" t="s">
        <v>35</v>
      </c>
      <c r="E2221" t="s">
        <v>13</v>
      </c>
      <c r="F2221">
        <v>23</v>
      </c>
      <c r="G2221">
        <v>7506</v>
      </c>
      <c r="H2221">
        <v>8100</v>
      </c>
      <c r="I2221">
        <v>36036</v>
      </c>
      <c r="J2221">
        <v>38430</v>
      </c>
    </row>
    <row r="2222" spans="1:10">
      <c r="A2222" s="42">
        <v>41642</v>
      </c>
      <c r="B2222" t="s">
        <v>17</v>
      </c>
      <c r="C2222" t="s">
        <v>18</v>
      </c>
      <c r="D2222" t="s">
        <v>33</v>
      </c>
      <c r="E2222" t="s">
        <v>13</v>
      </c>
      <c r="F2222">
        <v>9</v>
      </c>
      <c r="G2222">
        <v>3546</v>
      </c>
      <c r="H2222">
        <v>3780</v>
      </c>
      <c r="I2222">
        <v>43758</v>
      </c>
      <c r="J2222">
        <v>46530</v>
      </c>
    </row>
    <row r="2223" spans="1:10">
      <c r="A2223" s="42">
        <v>41642</v>
      </c>
      <c r="B2223" t="s">
        <v>20</v>
      </c>
      <c r="C2223" t="s">
        <v>18</v>
      </c>
      <c r="D2223" t="s">
        <v>26</v>
      </c>
      <c r="E2223" t="s">
        <v>13</v>
      </c>
      <c r="F2223">
        <v>7</v>
      </c>
      <c r="G2223">
        <v>3042</v>
      </c>
      <c r="H2223">
        <v>3240</v>
      </c>
      <c r="I2223">
        <v>24336</v>
      </c>
      <c r="J2223">
        <v>25920</v>
      </c>
    </row>
    <row r="2224" spans="1:10">
      <c r="A2224" s="42">
        <v>41642</v>
      </c>
      <c r="B2224" t="s">
        <v>27</v>
      </c>
      <c r="C2224" t="s">
        <v>23</v>
      </c>
      <c r="D2224" t="s">
        <v>41</v>
      </c>
      <c r="E2224" t="s">
        <v>13</v>
      </c>
      <c r="F2224">
        <v>25</v>
      </c>
      <c r="G2224">
        <v>3042</v>
      </c>
      <c r="H2224">
        <v>3240</v>
      </c>
      <c r="I2224">
        <v>2952</v>
      </c>
      <c r="J2224">
        <v>3150</v>
      </c>
    </row>
    <row r="2225" spans="1:10">
      <c r="A2225" s="42">
        <v>41643</v>
      </c>
      <c r="B2225" t="s">
        <v>20</v>
      </c>
      <c r="C2225" t="s">
        <v>18</v>
      </c>
      <c r="D2225" t="s">
        <v>40</v>
      </c>
      <c r="E2225" t="s">
        <v>16</v>
      </c>
      <c r="F2225">
        <v>10</v>
      </c>
      <c r="G2225">
        <v>3978</v>
      </c>
      <c r="H2225">
        <v>4230</v>
      </c>
      <c r="I2225">
        <v>23544</v>
      </c>
      <c r="J2225">
        <v>25380</v>
      </c>
    </row>
    <row r="2226" spans="1:10">
      <c r="A2226" s="42">
        <v>41644</v>
      </c>
      <c r="B2226" t="s">
        <v>10</v>
      </c>
      <c r="C2226" t="s">
        <v>11</v>
      </c>
      <c r="D2226" t="s">
        <v>38</v>
      </c>
      <c r="E2226" t="s">
        <v>13</v>
      </c>
      <c r="F2226">
        <v>8</v>
      </c>
      <c r="G2226">
        <v>5148</v>
      </c>
      <c r="H2226">
        <v>5490</v>
      </c>
      <c r="I2226">
        <v>49644</v>
      </c>
      <c r="J2226">
        <v>52920</v>
      </c>
    </row>
    <row r="2227" spans="1:10">
      <c r="A2227" s="42">
        <v>41644</v>
      </c>
      <c r="B2227" t="s">
        <v>20</v>
      </c>
      <c r="C2227" t="s">
        <v>18</v>
      </c>
      <c r="D2227" t="s">
        <v>12</v>
      </c>
      <c r="E2227" t="s">
        <v>13</v>
      </c>
      <c r="F2227">
        <v>18</v>
      </c>
      <c r="G2227">
        <v>3042</v>
      </c>
      <c r="H2227">
        <v>3240</v>
      </c>
      <c r="I2227">
        <v>36612</v>
      </c>
      <c r="J2227">
        <v>38880</v>
      </c>
    </row>
    <row r="2228" spans="1:10">
      <c r="A2228" s="42">
        <v>41644</v>
      </c>
      <c r="B2228" t="s">
        <v>20</v>
      </c>
      <c r="C2228" t="s">
        <v>18</v>
      </c>
      <c r="D2228" t="s">
        <v>41</v>
      </c>
      <c r="E2228" t="s">
        <v>13</v>
      </c>
      <c r="F2228">
        <v>8</v>
      </c>
      <c r="G2228">
        <v>5148</v>
      </c>
      <c r="H2228">
        <v>5490</v>
      </c>
      <c r="I2228">
        <v>70848</v>
      </c>
      <c r="J2228">
        <v>75600</v>
      </c>
    </row>
    <row r="2229" spans="1:10">
      <c r="A2229" s="42">
        <v>41644</v>
      </c>
      <c r="B2229" t="s">
        <v>27</v>
      </c>
      <c r="C2229" t="s">
        <v>23</v>
      </c>
      <c r="D2229" t="s">
        <v>19</v>
      </c>
      <c r="E2229" t="s">
        <v>13</v>
      </c>
      <c r="F2229">
        <v>25</v>
      </c>
      <c r="G2229">
        <v>7506</v>
      </c>
      <c r="H2229">
        <v>8100</v>
      </c>
      <c r="I2229">
        <v>79560</v>
      </c>
      <c r="J2229">
        <v>84600</v>
      </c>
    </row>
    <row r="2230" spans="1:10">
      <c r="A2230" s="42">
        <v>41645</v>
      </c>
      <c r="B2230" t="s">
        <v>10</v>
      </c>
      <c r="C2230" t="s">
        <v>11</v>
      </c>
      <c r="D2230" t="s">
        <v>35</v>
      </c>
      <c r="E2230" t="s">
        <v>13</v>
      </c>
      <c r="F2230">
        <v>7</v>
      </c>
      <c r="G2230">
        <v>3042</v>
      </c>
      <c r="H2230">
        <v>3240</v>
      </c>
      <c r="I2230">
        <v>61776</v>
      </c>
      <c r="J2230">
        <v>65880</v>
      </c>
    </row>
    <row r="2231" spans="1:10">
      <c r="A2231" s="42">
        <v>41645</v>
      </c>
      <c r="B2231" t="s">
        <v>24</v>
      </c>
      <c r="C2231" t="s">
        <v>25</v>
      </c>
      <c r="D2231" t="s">
        <v>42</v>
      </c>
      <c r="E2231" t="s">
        <v>16</v>
      </c>
      <c r="F2231">
        <v>17</v>
      </c>
      <c r="G2231">
        <v>3978</v>
      </c>
      <c r="H2231">
        <v>4230</v>
      </c>
      <c r="I2231">
        <v>90072</v>
      </c>
      <c r="J2231">
        <v>97200</v>
      </c>
    </row>
    <row r="2232" spans="1:10">
      <c r="A2232" s="42">
        <v>41646</v>
      </c>
      <c r="B2232" t="s">
        <v>17</v>
      </c>
      <c r="C2232" t="s">
        <v>18</v>
      </c>
      <c r="D2232" t="s">
        <v>26</v>
      </c>
      <c r="E2232" t="s">
        <v>13</v>
      </c>
      <c r="F2232">
        <v>3</v>
      </c>
      <c r="G2232">
        <v>2952</v>
      </c>
      <c r="H2232">
        <v>3150</v>
      </c>
      <c r="I2232">
        <v>12168</v>
      </c>
      <c r="J2232">
        <v>12960</v>
      </c>
    </row>
    <row r="2233" spans="1:10">
      <c r="A2233" s="42">
        <v>41646</v>
      </c>
      <c r="B2233" t="s">
        <v>34</v>
      </c>
      <c r="C2233" t="s">
        <v>25</v>
      </c>
      <c r="D2233" t="s">
        <v>41</v>
      </c>
      <c r="E2233" t="s">
        <v>13</v>
      </c>
      <c r="F2233">
        <v>13</v>
      </c>
      <c r="G2233">
        <v>2034</v>
      </c>
      <c r="H2233">
        <v>2160</v>
      </c>
      <c r="I2233">
        <v>67896</v>
      </c>
      <c r="J2233">
        <v>72450</v>
      </c>
    </row>
    <row r="2234" spans="1:10">
      <c r="A2234" s="42">
        <v>41646</v>
      </c>
      <c r="B2234" t="s">
        <v>31</v>
      </c>
      <c r="C2234" t="s">
        <v>30</v>
      </c>
      <c r="D2234" t="s">
        <v>42</v>
      </c>
      <c r="E2234" t="s">
        <v>16</v>
      </c>
      <c r="F2234">
        <v>17</v>
      </c>
      <c r="G2234">
        <v>3582</v>
      </c>
      <c r="H2234">
        <v>3870</v>
      </c>
      <c r="I2234">
        <v>135108</v>
      </c>
      <c r="J2234">
        <v>145800</v>
      </c>
    </row>
    <row r="2235" spans="1:10">
      <c r="A2235" s="42">
        <v>41647</v>
      </c>
      <c r="B2235" t="s">
        <v>17</v>
      </c>
      <c r="C2235" t="s">
        <v>18</v>
      </c>
      <c r="D2235" t="s">
        <v>12</v>
      </c>
      <c r="E2235" t="s">
        <v>13</v>
      </c>
      <c r="F2235">
        <v>22</v>
      </c>
      <c r="G2235">
        <v>3978</v>
      </c>
      <c r="H2235">
        <v>4230</v>
      </c>
      <c r="I2235">
        <v>14238</v>
      </c>
      <c r="J2235">
        <v>15120</v>
      </c>
    </row>
    <row r="2236" spans="1:10">
      <c r="A2236" s="42">
        <v>41647</v>
      </c>
      <c r="B2236" t="s">
        <v>22</v>
      </c>
      <c r="C2236" t="s">
        <v>23</v>
      </c>
      <c r="D2236" t="s">
        <v>35</v>
      </c>
      <c r="E2236" t="s">
        <v>13</v>
      </c>
      <c r="F2236">
        <v>23</v>
      </c>
      <c r="G2236">
        <v>2196</v>
      </c>
      <c r="H2236">
        <v>2340</v>
      </c>
      <c r="I2236">
        <v>66924</v>
      </c>
      <c r="J2236">
        <v>71370</v>
      </c>
    </row>
    <row r="2237" spans="1:10">
      <c r="A2237" s="42">
        <v>41648</v>
      </c>
      <c r="B2237" t="s">
        <v>22</v>
      </c>
      <c r="C2237" t="s">
        <v>23</v>
      </c>
      <c r="D2237" t="s">
        <v>15</v>
      </c>
      <c r="E2237" t="s">
        <v>16</v>
      </c>
      <c r="F2237">
        <v>1</v>
      </c>
      <c r="G2237">
        <v>2034</v>
      </c>
      <c r="H2237">
        <v>2160</v>
      </c>
      <c r="I2237">
        <v>78804</v>
      </c>
      <c r="J2237">
        <v>85140</v>
      </c>
    </row>
    <row r="2238" spans="1:10">
      <c r="A2238" s="42">
        <v>41648</v>
      </c>
      <c r="B2238" t="s">
        <v>20</v>
      </c>
      <c r="C2238" t="s">
        <v>18</v>
      </c>
      <c r="D2238" t="s">
        <v>43</v>
      </c>
      <c r="E2238" t="s">
        <v>13</v>
      </c>
      <c r="F2238">
        <v>25</v>
      </c>
      <c r="G2238">
        <v>5148</v>
      </c>
      <c r="H2238">
        <v>5490</v>
      </c>
      <c r="I2238">
        <v>30456</v>
      </c>
      <c r="J2238">
        <v>32400</v>
      </c>
    </row>
    <row r="2239" spans="1:10">
      <c r="A2239" s="42">
        <v>41648</v>
      </c>
      <c r="B2239" t="s">
        <v>34</v>
      </c>
      <c r="C2239" t="s">
        <v>25</v>
      </c>
      <c r="D2239" t="s">
        <v>35</v>
      </c>
      <c r="E2239" t="s">
        <v>13</v>
      </c>
      <c r="F2239">
        <v>22</v>
      </c>
      <c r="G2239">
        <v>3384</v>
      </c>
      <c r="H2239">
        <v>3600</v>
      </c>
      <c r="I2239">
        <v>5148</v>
      </c>
      <c r="J2239">
        <v>5490</v>
      </c>
    </row>
    <row r="2240" spans="1:10">
      <c r="A2240" s="42">
        <v>41649</v>
      </c>
      <c r="B2240" t="s">
        <v>31</v>
      </c>
      <c r="C2240" t="s">
        <v>30</v>
      </c>
      <c r="D2240" t="s">
        <v>40</v>
      </c>
      <c r="E2240" t="s">
        <v>16</v>
      </c>
      <c r="F2240">
        <v>2</v>
      </c>
      <c r="G2240">
        <v>3978</v>
      </c>
      <c r="H2240">
        <v>4230</v>
      </c>
      <c r="I2240">
        <v>82404</v>
      </c>
      <c r="J2240">
        <v>88830</v>
      </c>
    </row>
    <row r="2241" spans="1:10">
      <c r="A2241" s="42">
        <v>41649</v>
      </c>
      <c r="B2241" t="s">
        <v>29</v>
      </c>
      <c r="C2241" t="s">
        <v>30</v>
      </c>
      <c r="D2241" t="s">
        <v>38</v>
      </c>
      <c r="E2241" t="s">
        <v>13</v>
      </c>
      <c r="F2241">
        <v>11</v>
      </c>
      <c r="G2241">
        <v>3582</v>
      </c>
      <c r="H2241">
        <v>3870</v>
      </c>
      <c r="I2241">
        <v>70920</v>
      </c>
      <c r="J2241">
        <v>75600</v>
      </c>
    </row>
    <row r="2242" spans="1:10">
      <c r="A2242" s="42">
        <v>41649</v>
      </c>
      <c r="B2242" t="s">
        <v>14</v>
      </c>
      <c r="C2242" t="s">
        <v>11</v>
      </c>
      <c r="D2242" t="s">
        <v>28</v>
      </c>
      <c r="E2242" t="s">
        <v>13</v>
      </c>
      <c r="F2242">
        <v>11</v>
      </c>
      <c r="G2242">
        <v>3546</v>
      </c>
      <c r="H2242">
        <v>3780</v>
      </c>
      <c r="I2242">
        <v>110808</v>
      </c>
      <c r="J2242">
        <v>117990</v>
      </c>
    </row>
    <row r="2243" spans="1:10">
      <c r="A2243" s="42">
        <v>41650</v>
      </c>
      <c r="B2243" t="s">
        <v>24</v>
      </c>
      <c r="C2243" t="s">
        <v>25</v>
      </c>
      <c r="D2243" t="s">
        <v>42</v>
      </c>
      <c r="E2243" t="s">
        <v>16</v>
      </c>
      <c r="F2243">
        <v>1</v>
      </c>
      <c r="G2243">
        <v>7506</v>
      </c>
      <c r="H2243">
        <v>8100</v>
      </c>
      <c r="I2243">
        <v>75060</v>
      </c>
      <c r="J2243">
        <v>81000</v>
      </c>
    </row>
    <row r="2244" spans="1:10">
      <c r="A2244" s="42">
        <v>41650</v>
      </c>
      <c r="B2244" t="s">
        <v>14</v>
      </c>
      <c r="C2244" t="s">
        <v>11</v>
      </c>
      <c r="D2244" t="s">
        <v>28</v>
      </c>
      <c r="E2244" t="s">
        <v>13</v>
      </c>
      <c r="F2244">
        <v>14</v>
      </c>
      <c r="G2244">
        <v>3978</v>
      </c>
      <c r="H2244">
        <v>4230</v>
      </c>
      <c r="I2244">
        <v>116640</v>
      </c>
      <c r="J2244">
        <v>124200</v>
      </c>
    </row>
    <row r="2245" spans="1:10">
      <c r="A2245" s="42">
        <v>41650</v>
      </c>
      <c r="B2245" t="s">
        <v>17</v>
      </c>
      <c r="C2245" t="s">
        <v>18</v>
      </c>
      <c r="D2245" t="s">
        <v>40</v>
      </c>
      <c r="E2245" t="s">
        <v>16</v>
      </c>
      <c r="F2245">
        <v>11</v>
      </c>
      <c r="G2245">
        <v>2034</v>
      </c>
      <c r="H2245">
        <v>2160</v>
      </c>
      <c r="I2245">
        <v>19620</v>
      </c>
      <c r="J2245">
        <v>21150</v>
      </c>
    </row>
    <row r="2246" spans="1:10">
      <c r="A2246" s="42">
        <v>41650</v>
      </c>
      <c r="B2246" t="s">
        <v>29</v>
      </c>
      <c r="C2246" t="s">
        <v>30</v>
      </c>
      <c r="D2246" t="s">
        <v>41</v>
      </c>
      <c r="E2246" t="s">
        <v>13</v>
      </c>
      <c r="F2246">
        <v>8</v>
      </c>
      <c r="G2246">
        <v>2952</v>
      </c>
      <c r="H2246">
        <v>3150</v>
      </c>
      <c r="I2246">
        <v>38376</v>
      </c>
      <c r="J2246">
        <v>40950</v>
      </c>
    </row>
    <row r="2247" spans="1:10">
      <c r="A2247" s="42">
        <v>41651</v>
      </c>
      <c r="B2247" t="s">
        <v>27</v>
      </c>
      <c r="C2247" t="s">
        <v>23</v>
      </c>
      <c r="D2247" t="s">
        <v>12</v>
      </c>
      <c r="E2247" t="s">
        <v>13</v>
      </c>
      <c r="F2247">
        <v>1</v>
      </c>
      <c r="G2247">
        <v>3546</v>
      </c>
      <c r="H2247">
        <v>3780</v>
      </c>
      <c r="I2247">
        <v>50850</v>
      </c>
      <c r="J2247">
        <v>54000</v>
      </c>
    </row>
    <row r="2248" spans="1:10">
      <c r="A2248" s="42">
        <v>41651</v>
      </c>
      <c r="B2248" t="s">
        <v>17</v>
      </c>
      <c r="C2248" t="s">
        <v>18</v>
      </c>
      <c r="D2248" t="s">
        <v>40</v>
      </c>
      <c r="E2248" t="s">
        <v>16</v>
      </c>
      <c r="F2248">
        <v>24</v>
      </c>
      <c r="G2248">
        <v>3546</v>
      </c>
      <c r="H2248">
        <v>3780</v>
      </c>
      <c r="I2248">
        <v>11772</v>
      </c>
      <c r="J2248">
        <v>12690</v>
      </c>
    </row>
    <row r="2249" spans="1:10">
      <c r="A2249" s="42">
        <v>41652</v>
      </c>
      <c r="B2249" t="s">
        <v>20</v>
      </c>
      <c r="C2249" t="s">
        <v>18</v>
      </c>
      <c r="D2249" t="s">
        <v>38</v>
      </c>
      <c r="E2249" t="s">
        <v>13</v>
      </c>
      <c r="F2249">
        <v>15</v>
      </c>
      <c r="G2249">
        <v>3978</v>
      </c>
      <c r="H2249">
        <v>4230</v>
      </c>
      <c r="I2249">
        <v>70920</v>
      </c>
      <c r="J2249">
        <v>75600</v>
      </c>
    </row>
    <row r="2250" spans="1:10">
      <c r="A2250" s="42">
        <v>41653</v>
      </c>
      <c r="B2250" t="s">
        <v>29</v>
      </c>
      <c r="C2250" t="s">
        <v>30</v>
      </c>
      <c r="D2250" t="s">
        <v>32</v>
      </c>
      <c r="E2250" t="s">
        <v>13</v>
      </c>
      <c r="F2250">
        <v>20</v>
      </c>
      <c r="G2250">
        <v>3546</v>
      </c>
      <c r="H2250">
        <v>3780</v>
      </c>
      <c r="I2250">
        <v>10638</v>
      </c>
      <c r="J2250">
        <v>11340</v>
      </c>
    </row>
    <row r="2251" spans="1:10">
      <c r="A2251" s="42">
        <v>41654</v>
      </c>
      <c r="B2251" t="s">
        <v>24</v>
      </c>
      <c r="C2251" t="s">
        <v>25</v>
      </c>
      <c r="D2251" t="s">
        <v>33</v>
      </c>
      <c r="E2251" t="s">
        <v>13</v>
      </c>
      <c r="F2251">
        <v>1</v>
      </c>
      <c r="G2251">
        <v>5148</v>
      </c>
      <c r="H2251">
        <v>5490</v>
      </c>
      <c r="I2251">
        <v>51714</v>
      </c>
      <c r="J2251">
        <v>54990</v>
      </c>
    </row>
    <row r="2252" spans="1:10">
      <c r="A2252" s="42">
        <v>41654</v>
      </c>
      <c r="B2252" t="s">
        <v>22</v>
      </c>
      <c r="C2252" t="s">
        <v>23</v>
      </c>
      <c r="D2252" t="s">
        <v>19</v>
      </c>
      <c r="E2252" t="s">
        <v>13</v>
      </c>
      <c r="F2252">
        <v>5</v>
      </c>
      <c r="G2252">
        <v>2196</v>
      </c>
      <c r="H2252">
        <v>2340</v>
      </c>
      <c r="I2252">
        <v>59670</v>
      </c>
      <c r="J2252">
        <v>63450</v>
      </c>
    </row>
    <row r="2253" spans="1:10">
      <c r="A2253" s="42">
        <v>41654</v>
      </c>
      <c r="B2253" t="s">
        <v>31</v>
      </c>
      <c r="C2253" t="s">
        <v>30</v>
      </c>
      <c r="D2253" t="s">
        <v>33</v>
      </c>
      <c r="E2253" t="s">
        <v>13</v>
      </c>
      <c r="F2253">
        <v>2</v>
      </c>
      <c r="G2253">
        <v>3924</v>
      </c>
      <c r="H2253">
        <v>4230</v>
      </c>
      <c r="I2253">
        <v>75582</v>
      </c>
      <c r="J2253">
        <v>80370</v>
      </c>
    </row>
    <row r="2254" spans="1:10">
      <c r="A2254" s="42">
        <v>41655</v>
      </c>
      <c r="B2254" t="s">
        <v>14</v>
      </c>
      <c r="C2254" t="s">
        <v>11</v>
      </c>
      <c r="D2254" t="s">
        <v>43</v>
      </c>
      <c r="E2254" t="s">
        <v>13</v>
      </c>
      <c r="F2254">
        <v>15</v>
      </c>
      <c r="G2254">
        <v>3978</v>
      </c>
      <c r="H2254">
        <v>4230</v>
      </c>
      <c r="I2254">
        <v>43992</v>
      </c>
      <c r="J2254">
        <v>46800</v>
      </c>
    </row>
    <row r="2255" spans="1:10">
      <c r="A2255" s="42">
        <v>41655</v>
      </c>
      <c r="B2255" t="s">
        <v>14</v>
      </c>
      <c r="C2255" t="s">
        <v>11</v>
      </c>
      <c r="D2255" t="s">
        <v>12</v>
      </c>
      <c r="E2255" t="s">
        <v>13</v>
      </c>
      <c r="F2255">
        <v>24</v>
      </c>
      <c r="G2255">
        <v>2106</v>
      </c>
      <c r="H2255">
        <v>2250</v>
      </c>
      <c r="I2255">
        <v>12204</v>
      </c>
      <c r="J2255">
        <v>12960</v>
      </c>
    </row>
    <row r="2256" spans="1:10">
      <c r="A2256" s="42">
        <v>41655</v>
      </c>
      <c r="B2256" t="s">
        <v>24</v>
      </c>
      <c r="C2256" t="s">
        <v>25</v>
      </c>
      <c r="D2256" t="s">
        <v>41</v>
      </c>
      <c r="E2256" t="s">
        <v>13</v>
      </c>
      <c r="F2256">
        <v>23</v>
      </c>
      <c r="G2256">
        <v>5148</v>
      </c>
      <c r="H2256">
        <v>5490</v>
      </c>
      <c r="I2256">
        <v>17712</v>
      </c>
      <c r="J2256">
        <v>18900</v>
      </c>
    </row>
    <row r="2257" spans="1:10">
      <c r="A2257" s="42">
        <v>41655</v>
      </c>
      <c r="B2257" t="s">
        <v>34</v>
      </c>
      <c r="C2257" t="s">
        <v>25</v>
      </c>
      <c r="D2257" t="s">
        <v>26</v>
      </c>
      <c r="E2257" t="s">
        <v>13</v>
      </c>
      <c r="F2257">
        <v>20</v>
      </c>
      <c r="G2257">
        <v>3546</v>
      </c>
      <c r="H2257">
        <v>3780</v>
      </c>
      <c r="I2257">
        <v>51714</v>
      </c>
      <c r="J2257">
        <v>55080</v>
      </c>
    </row>
    <row r="2258" spans="1:10">
      <c r="A2258" s="42">
        <v>41656</v>
      </c>
      <c r="B2258" t="s">
        <v>14</v>
      </c>
      <c r="C2258" t="s">
        <v>11</v>
      </c>
      <c r="D2258" t="s">
        <v>21</v>
      </c>
      <c r="E2258" t="s">
        <v>13</v>
      </c>
      <c r="F2258">
        <v>23</v>
      </c>
      <c r="G2258">
        <v>3546</v>
      </c>
      <c r="H2258">
        <v>3780</v>
      </c>
      <c r="I2258">
        <v>32940</v>
      </c>
      <c r="J2258">
        <v>35100</v>
      </c>
    </row>
    <row r="2259" spans="1:10">
      <c r="A2259" s="42">
        <v>41656</v>
      </c>
      <c r="B2259" t="s">
        <v>27</v>
      </c>
      <c r="C2259" t="s">
        <v>23</v>
      </c>
      <c r="D2259" t="s">
        <v>43</v>
      </c>
      <c r="E2259" t="s">
        <v>13</v>
      </c>
      <c r="F2259">
        <v>22</v>
      </c>
      <c r="G2259">
        <v>5148</v>
      </c>
      <c r="H2259">
        <v>5490</v>
      </c>
      <c r="I2259">
        <v>33840</v>
      </c>
      <c r="J2259">
        <v>36000</v>
      </c>
    </row>
    <row r="2260" spans="1:10">
      <c r="A2260" s="42">
        <v>41656</v>
      </c>
      <c r="B2260" t="s">
        <v>22</v>
      </c>
      <c r="C2260" t="s">
        <v>23</v>
      </c>
      <c r="D2260" t="s">
        <v>42</v>
      </c>
      <c r="E2260" t="s">
        <v>16</v>
      </c>
      <c r="F2260">
        <v>10</v>
      </c>
      <c r="G2260">
        <v>3384</v>
      </c>
      <c r="H2260">
        <v>3600</v>
      </c>
      <c r="I2260">
        <v>150120</v>
      </c>
      <c r="J2260">
        <v>162000</v>
      </c>
    </row>
    <row r="2261" spans="1:10">
      <c r="A2261" s="42">
        <v>41656</v>
      </c>
      <c r="B2261" t="s">
        <v>10</v>
      </c>
      <c r="C2261" t="s">
        <v>11</v>
      </c>
      <c r="D2261" t="s">
        <v>32</v>
      </c>
      <c r="E2261" t="s">
        <v>13</v>
      </c>
      <c r="F2261">
        <v>5</v>
      </c>
      <c r="G2261">
        <v>3042</v>
      </c>
      <c r="H2261">
        <v>3240</v>
      </c>
      <c r="I2261">
        <v>70920</v>
      </c>
      <c r="J2261">
        <v>75600</v>
      </c>
    </row>
    <row r="2262" spans="1:10">
      <c r="A2262" s="42">
        <v>41657</v>
      </c>
      <c r="B2262" t="s">
        <v>17</v>
      </c>
      <c r="C2262" t="s">
        <v>18</v>
      </c>
      <c r="D2262" t="s">
        <v>37</v>
      </c>
      <c r="E2262" t="s">
        <v>13</v>
      </c>
      <c r="F2262">
        <v>12</v>
      </c>
      <c r="G2262">
        <v>3978</v>
      </c>
      <c r="H2262">
        <v>4230</v>
      </c>
      <c r="I2262">
        <v>4482</v>
      </c>
      <c r="J2262">
        <v>4770</v>
      </c>
    </row>
    <row r="2263" spans="1:10">
      <c r="A2263" s="42">
        <v>41658</v>
      </c>
      <c r="B2263" t="s">
        <v>10</v>
      </c>
      <c r="C2263" t="s">
        <v>11</v>
      </c>
      <c r="D2263" t="s">
        <v>28</v>
      </c>
      <c r="E2263" t="s">
        <v>13</v>
      </c>
      <c r="F2263">
        <v>19</v>
      </c>
      <c r="G2263">
        <v>3978</v>
      </c>
      <c r="H2263">
        <v>4230</v>
      </c>
      <c r="I2263">
        <v>139968</v>
      </c>
      <c r="J2263">
        <v>149040</v>
      </c>
    </row>
    <row r="2264" spans="1:10">
      <c r="A2264" s="42">
        <v>41658</v>
      </c>
      <c r="B2264" t="s">
        <v>27</v>
      </c>
      <c r="C2264" t="s">
        <v>23</v>
      </c>
      <c r="D2264" t="s">
        <v>26</v>
      </c>
      <c r="E2264" t="s">
        <v>13</v>
      </c>
      <c r="F2264">
        <v>18</v>
      </c>
      <c r="G2264">
        <v>3924</v>
      </c>
      <c r="H2264">
        <v>4230</v>
      </c>
      <c r="I2264">
        <v>6084</v>
      </c>
      <c r="J2264">
        <v>6480</v>
      </c>
    </row>
    <row r="2265" spans="1:10">
      <c r="A2265" s="42">
        <v>41658</v>
      </c>
      <c r="B2265" t="s">
        <v>14</v>
      </c>
      <c r="C2265" t="s">
        <v>11</v>
      </c>
      <c r="D2265" t="s">
        <v>37</v>
      </c>
      <c r="E2265" t="s">
        <v>13</v>
      </c>
      <c r="F2265">
        <v>1</v>
      </c>
      <c r="G2265">
        <v>2952</v>
      </c>
      <c r="H2265">
        <v>3150</v>
      </c>
      <c r="I2265">
        <v>44820</v>
      </c>
      <c r="J2265">
        <v>47700</v>
      </c>
    </row>
    <row r="2266" spans="1:10">
      <c r="A2266" s="42">
        <v>41658</v>
      </c>
      <c r="B2266" t="s">
        <v>27</v>
      </c>
      <c r="C2266" t="s">
        <v>23</v>
      </c>
      <c r="D2266" t="s">
        <v>39</v>
      </c>
      <c r="E2266" t="s">
        <v>13</v>
      </c>
      <c r="F2266">
        <v>15</v>
      </c>
      <c r="G2266">
        <v>3042</v>
      </c>
      <c r="H2266">
        <v>3240</v>
      </c>
      <c r="I2266">
        <v>52164</v>
      </c>
      <c r="J2266">
        <v>55440</v>
      </c>
    </row>
    <row r="2267" spans="1:10">
      <c r="A2267" s="42">
        <v>41658</v>
      </c>
      <c r="B2267" t="s">
        <v>29</v>
      </c>
      <c r="C2267" t="s">
        <v>30</v>
      </c>
      <c r="D2267" t="s">
        <v>33</v>
      </c>
      <c r="E2267" t="s">
        <v>13</v>
      </c>
      <c r="F2267">
        <v>4</v>
      </c>
      <c r="G2267">
        <v>3978</v>
      </c>
      <c r="H2267">
        <v>4230</v>
      </c>
      <c r="I2267">
        <v>31824</v>
      </c>
      <c r="J2267">
        <v>33840</v>
      </c>
    </row>
    <row r="2268" spans="1:10">
      <c r="A2268" s="42">
        <v>41658</v>
      </c>
      <c r="B2268" t="s">
        <v>10</v>
      </c>
      <c r="C2268" t="s">
        <v>11</v>
      </c>
      <c r="D2268" t="s">
        <v>40</v>
      </c>
      <c r="E2268" t="s">
        <v>16</v>
      </c>
      <c r="F2268">
        <v>16</v>
      </c>
      <c r="G2268">
        <v>2106</v>
      </c>
      <c r="H2268">
        <v>2250</v>
      </c>
      <c r="I2268">
        <v>35316</v>
      </c>
      <c r="J2268">
        <v>38070</v>
      </c>
    </row>
    <row r="2269" spans="1:10">
      <c r="A2269" s="42">
        <v>41658</v>
      </c>
      <c r="B2269" t="s">
        <v>24</v>
      </c>
      <c r="C2269" t="s">
        <v>25</v>
      </c>
      <c r="D2269" t="s">
        <v>32</v>
      </c>
      <c r="E2269" t="s">
        <v>13</v>
      </c>
      <c r="F2269">
        <v>10</v>
      </c>
      <c r="G2269">
        <v>2034</v>
      </c>
      <c r="H2269">
        <v>2160</v>
      </c>
      <c r="I2269">
        <v>10638</v>
      </c>
      <c r="J2269">
        <v>11340</v>
      </c>
    </row>
    <row r="2270" spans="1:10">
      <c r="A2270" s="42">
        <v>41658</v>
      </c>
      <c r="B2270" t="s">
        <v>29</v>
      </c>
      <c r="C2270" t="s">
        <v>30</v>
      </c>
      <c r="D2270" t="s">
        <v>41</v>
      </c>
      <c r="E2270" t="s">
        <v>13</v>
      </c>
      <c r="F2270">
        <v>21</v>
      </c>
      <c r="G2270">
        <v>4482</v>
      </c>
      <c r="H2270">
        <v>4770</v>
      </c>
      <c r="I2270">
        <v>14760</v>
      </c>
      <c r="J2270">
        <v>15750</v>
      </c>
    </row>
    <row r="2271" spans="1:10">
      <c r="A2271" s="42">
        <v>41659</v>
      </c>
      <c r="B2271" t="s">
        <v>20</v>
      </c>
      <c r="C2271" t="s">
        <v>18</v>
      </c>
      <c r="D2271" t="s">
        <v>32</v>
      </c>
      <c r="E2271" t="s">
        <v>13</v>
      </c>
      <c r="F2271">
        <v>7</v>
      </c>
      <c r="G2271">
        <v>3726</v>
      </c>
      <c r="H2271">
        <v>3960</v>
      </c>
      <c r="I2271">
        <v>70920</v>
      </c>
      <c r="J2271">
        <v>75600</v>
      </c>
    </row>
    <row r="2272" spans="1:10">
      <c r="A2272" s="42">
        <v>41659</v>
      </c>
      <c r="B2272" t="s">
        <v>24</v>
      </c>
      <c r="C2272" t="s">
        <v>25</v>
      </c>
      <c r="D2272" t="s">
        <v>38</v>
      </c>
      <c r="E2272" t="s">
        <v>13</v>
      </c>
      <c r="F2272">
        <v>22</v>
      </c>
      <c r="G2272">
        <v>2952</v>
      </c>
      <c r="H2272">
        <v>3150</v>
      </c>
      <c r="I2272">
        <v>31914</v>
      </c>
      <c r="J2272">
        <v>34020</v>
      </c>
    </row>
    <row r="2273" spans="1:10">
      <c r="A2273" s="42">
        <v>41660</v>
      </c>
      <c r="B2273" t="s">
        <v>17</v>
      </c>
      <c r="C2273" t="s">
        <v>18</v>
      </c>
      <c r="D2273" t="s">
        <v>39</v>
      </c>
      <c r="E2273" t="s">
        <v>13</v>
      </c>
      <c r="F2273">
        <v>15</v>
      </c>
      <c r="G2273">
        <v>3384</v>
      </c>
      <c r="H2273">
        <v>3600</v>
      </c>
      <c r="I2273">
        <v>70794</v>
      </c>
      <c r="J2273">
        <v>75240</v>
      </c>
    </row>
    <row r="2274" spans="1:10">
      <c r="A2274" s="42">
        <v>41660</v>
      </c>
      <c r="B2274" t="s">
        <v>22</v>
      </c>
      <c r="C2274" t="s">
        <v>23</v>
      </c>
      <c r="D2274" t="s">
        <v>37</v>
      </c>
      <c r="E2274" t="s">
        <v>13</v>
      </c>
      <c r="F2274">
        <v>7</v>
      </c>
      <c r="G2274">
        <v>3546</v>
      </c>
      <c r="H2274">
        <v>3780</v>
      </c>
      <c r="I2274">
        <v>85158</v>
      </c>
      <c r="J2274">
        <v>90630</v>
      </c>
    </row>
    <row r="2275" spans="1:10">
      <c r="A2275" s="42">
        <v>41660</v>
      </c>
      <c r="B2275" t="s">
        <v>14</v>
      </c>
      <c r="C2275" t="s">
        <v>11</v>
      </c>
      <c r="D2275" t="s">
        <v>40</v>
      </c>
      <c r="E2275" t="s">
        <v>16</v>
      </c>
      <c r="F2275">
        <v>17</v>
      </c>
      <c r="G2275">
        <v>5148</v>
      </c>
      <c r="H2275">
        <v>5490</v>
      </c>
      <c r="I2275">
        <v>86328</v>
      </c>
      <c r="J2275">
        <v>93060</v>
      </c>
    </row>
    <row r="2276" spans="1:10">
      <c r="A2276" s="42">
        <v>41660</v>
      </c>
      <c r="B2276" t="s">
        <v>27</v>
      </c>
      <c r="C2276" t="s">
        <v>23</v>
      </c>
      <c r="D2276" t="s">
        <v>38</v>
      </c>
      <c r="E2276" t="s">
        <v>13</v>
      </c>
      <c r="F2276">
        <v>20</v>
      </c>
      <c r="G2276">
        <v>2034</v>
      </c>
      <c r="H2276">
        <v>2160</v>
      </c>
      <c r="I2276">
        <v>7092</v>
      </c>
      <c r="J2276">
        <v>7560</v>
      </c>
    </row>
    <row r="2277" spans="1:10">
      <c r="A2277" s="42">
        <v>41661</v>
      </c>
      <c r="B2277" t="s">
        <v>31</v>
      </c>
      <c r="C2277" t="s">
        <v>30</v>
      </c>
      <c r="D2277" t="s">
        <v>35</v>
      </c>
      <c r="E2277" t="s">
        <v>13</v>
      </c>
      <c r="F2277">
        <v>5</v>
      </c>
      <c r="G2277">
        <v>2196</v>
      </c>
      <c r="H2277">
        <v>2340</v>
      </c>
      <c r="I2277">
        <v>41184</v>
      </c>
      <c r="J2277">
        <v>43920</v>
      </c>
    </row>
    <row r="2278" spans="1:10">
      <c r="A2278" s="42">
        <v>41661</v>
      </c>
      <c r="B2278" t="s">
        <v>22</v>
      </c>
      <c r="C2278" t="s">
        <v>23</v>
      </c>
      <c r="D2278" t="s">
        <v>37</v>
      </c>
      <c r="E2278" t="s">
        <v>13</v>
      </c>
      <c r="F2278">
        <v>14</v>
      </c>
      <c r="G2278">
        <v>3546</v>
      </c>
      <c r="H2278">
        <v>3780</v>
      </c>
      <c r="I2278">
        <v>85158</v>
      </c>
      <c r="J2278">
        <v>90630</v>
      </c>
    </row>
    <row r="2279" spans="1:10">
      <c r="A2279" s="42">
        <v>41662</v>
      </c>
      <c r="B2279" t="s">
        <v>17</v>
      </c>
      <c r="C2279" t="s">
        <v>18</v>
      </c>
      <c r="D2279" t="s">
        <v>43</v>
      </c>
      <c r="E2279" t="s">
        <v>13</v>
      </c>
      <c r="F2279">
        <v>6</v>
      </c>
      <c r="G2279">
        <v>3546</v>
      </c>
      <c r="H2279">
        <v>3780</v>
      </c>
      <c r="I2279">
        <v>27072</v>
      </c>
      <c r="J2279">
        <v>28800</v>
      </c>
    </row>
    <row r="2280" spans="1:10">
      <c r="A2280" s="42">
        <v>41662</v>
      </c>
      <c r="B2280" t="s">
        <v>27</v>
      </c>
      <c r="C2280" t="s">
        <v>23</v>
      </c>
      <c r="D2280" t="s">
        <v>12</v>
      </c>
      <c r="E2280" t="s">
        <v>13</v>
      </c>
      <c r="F2280">
        <v>22</v>
      </c>
      <c r="G2280">
        <v>7506</v>
      </c>
      <c r="H2280">
        <v>8100</v>
      </c>
      <c r="I2280">
        <v>34578</v>
      </c>
      <c r="J2280">
        <v>36720</v>
      </c>
    </row>
    <row r="2281" spans="1:10">
      <c r="A2281" s="42">
        <v>41662</v>
      </c>
      <c r="B2281" t="s">
        <v>10</v>
      </c>
      <c r="C2281" t="s">
        <v>11</v>
      </c>
      <c r="D2281" t="s">
        <v>33</v>
      </c>
      <c r="E2281" t="s">
        <v>13</v>
      </c>
      <c r="F2281">
        <v>6</v>
      </c>
      <c r="G2281">
        <v>3924</v>
      </c>
      <c r="H2281">
        <v>4230</v>
      </c>
      <c r="I2281">
        <v>67626</v>
      </c>
      <c r="J2281">
        <v>71910</v>
      </c>
    </row>
    <row r="2282" spans="1:10">
      <c r="A2282" s="42">
        <v>41662</v>
      </c>
      <c r="B2282" t="s">
        <v>20</v>
      </c>
      <c r="C2282" t="s">
        <v>18</v>
      </c>
      <c r="D2282" t="s">
        <v>41</v>
      </c>
      <c r="E2282" t="s">
        <v>13</v>
      </c>
      <c r="F2282">
        <v>6</v>
      </c>
      <c r="G2282">
        <v>4482</v>
      </c>
      <c r="H2282">
        <v>4770</v>
      </c>
      <c r="I2282">
        <v>44280</v>
      </c>
      <c r="J2282">
        <v>47250</v>
      </c>
    </row>
    <row r="2283" spans="1:10">
      <c r="A2283" s="42">
        <v>41662</v>
      </c>
      <c r="B2283" t="s">
        <v>17</v>
      </c>
      <c r="C2283" t="s">
        <v>18</v>
      </c>
      <c r="D2283" t="s">
        <v>19</v>
      </c>
      <c r="E2283" t="s">
        <v>13</v>
      </c>
      <c r="F2283">
        <v>2</v>
      </c>
      <c r="G2283">
        <v>3546</v>
      </c>
      <c r="H2283">
        <v>3780</v>
      </c>
      <c r="I2283">
        <v>47736</v>
      </c>
      <c r="J2283">
        <v>50760</v>
      </c>
    </row>
    <row r="2284" spans="1:10">
      <c r="A2284" s="42">
        <v>41662</v>
      </c>
      <c r="B2284" t="s">
        <v>34</v>
      </c>
      <c r="C2284" t="s">
        <v>25</v>
      </c>
      <c r="D2284" t="s">
        <v>26</v>
      </c>
      <c r="E2284" t="s">
        <v>13</v>
      </c>
      <c r="F2284">
        <v>24</v>
      </c>
      <c r="G2284">
        <v>3726</v>
      </c>
      <c r="H2284">
        <v>3960</v>
      </c>
      <c r="I2284">
        <v>54756</v>
      </c>
      <c r="J2284">
        <v>58320</v>
      </c>
    </row>
    <row r="2285" spans="1:10">
      <c r="A2285" s="42">
        <v>41662</v>
      </c>
      <c r="B2285" t="s">
        <v>31</v>
      </c>
      <c r="C2285" t="s">
        <v>30</v>
      </c>
      <c r="D2285" t="s">
        <v>39</v>
      </c>
      <c r="E2285" t="s">
        <v>13</v>
      </c>
      <c r="F2285">
        <v>11</v>
      </c>
      <c r="G2285">
        <v>2106</v>
      </c>
      <c r="H2285">
        <v>2250</v>
      </c>
      <c r="I2285">
        <v>18630</v>
      </c>
      <c r="J2285">
        <v>19800</v>
      </c>
    </row>
    <row r="2286" spans="1:10">
      <c r="A2286" s="42">
        <v>41663</v>
      </c>
      <c r="B2286" t="s">
        <v>20</v>
      </c>
      <c r="C2286" t="s">
        <v>18</v>
      </c>
      <c r="D2286" t="s">
        <v>38</v>
      </c>
      <c r="E2286" t="s">
        <v>13</v>
      </c>
      <c r="F2286">
        <v>10</v>
      </c>
      <c r="G2286">
        <v>3546</v>
      </c>
      <c r="H2286">
        <v>3780</v>
      </c>
      <c r="I2286">
        <v>63828</v>
      </c>
      <c r="J2286">
        <v>68040</v>
      </c>
    </row>
    <row r="2287" spans="1:10">
      <c r="A2287" s="42">
        <v>41664</v>
      </c>
      <c r="B2287" t="s">
        <v>34</v>
      </c>
      <c r="C2287" t="s">
        <v>25</v>
      </c>
      <c r="D2287" t="s">
        <v>40</v>
      </c>
      <c r="E2287" t="s">
        <v>16</v>
      </c>
      <c r="F2287">
        <v>7</v>
      </c>
      <c r="G2287">
        <v>3384</v>
      </c>
      <c r="H2287">
        <v>3600</v>
      </c>
      <c r="I2287">
        <v>62784</v>
      </c>
      <c r="J2287">
        <v>67680</v>
      </c>
    </row>
    <row r="2288" spans="1:10">
      <c r="A2288" s="42">
        <v>41665</v>
      </c>
      <c r="B2288" t="s">
        <v>31</v>
      </c>
      <c r="C2288" t="s">
        <v>30</v>
      </c>
      <c r="D2288" t="s">
        <v>33</v>
      </c>
      <c r="E2288" t="s">
        <v>13</v>
      </c>
      <c r="F2288">
        <v>22</v>
      </c>
      <c r="G2288">
        <v>2106</v>
      </c>
      <c r="H2288">
        <v>2250</v>
      </c>
      <c r="I2288">
        <v>27846</v>
      </c>
      <c r="J2288">
        <v>29610</v>
      </c>
    </row>
    <row r="2289" spans="1:10">
      <c r="A2289" s="42">
        <v>41666</v>
      </c>
      <c r="B2289" t="s">
        <v>24</v>
      </c>
      <c r="C2289" t="s">
        <v>25</v>
      </c>
      <c r="D2289" t="s">
        <v>36</v>
      </c>
      <c r="E2289" t="s">
        <v>13</v>
      </c>
      <c r="F2289">
        <v>7</v>
      </c>
      <c r="G2289">
        <v>3924</v>
      </c>
      <c r="H2289">
        <v>4230</v>
      </c>
      <c r="I2289">
        <v>6318</v>
      </c>
      <c r="J2289">
        <v>6750</v>
      </c>
    </row>
    <row r="2290" spans="1:10">
      <c r="A2290" s="42">
        <v>41667</v>
      </c>
      <c r="B2290" t="s">
        <v>14</v>
      </c>
      <c r="C2290" t="s">
        <v>11</v>
      </c>
      <c r="D2290" t="s">
        <v>19</v>
      </c>
      <c r="E2290" t="s">
        <v>13</v>
      </c>
      <c r="F2290">
        <v>18</v>
      </c>
      <c r="G2290">
        <v>3582</v>
      </c>
      <c r="H2290">
        <v>3870</v>
      </c>
      <c r="I2290">
        <v>11934</v>
      </c>
      <c r="J2290">
        <v>12690</v>
      </c>
    </row>
    <row r="2291" spans="1:10">
      <c r="A2291" s="42">
        <v>41667</v>
      </c>
      <c r="B2291" t="s">
        <v>22</v>
      </c>
      <c r="C2291" t="s">
        <v>23</v>
      </c>
      <c r="D2291" t="s">
        <v>42</v>
      </c>
      <c r="E2291" t="s">
        <v>16</v>
      </c>
      <c r="F2291">
        <v>12</v>
      </c>
      <c r="G2291">
        <v>3582</v>
      </c>
      <c r="H2291">
        <v>3870</v>
      </c>
      <c r="I2291">
        <v>22518</v>
      </c>
      <c r="J2291">
        <v>24300</v>
      </c>
    </row>
    <row r="2292" spans="1:10">
      <c r="A2292" s="42">
        <v>41668</v>
      </c>
      <c r="B2292" t="s">
        <v>14</v>
      </c>
      <c r="C2292" t="s">
        <v>11</v>
      </c>
      <c r="D2292" t="s">
        <v>40</v>
      </c>
      <c r="E2292" t="s">
        <v>16</v>
      </c>
      <c r="F2292">
        <v>19</v>
      </c>
      <c r="G2292">
        <v>3726</v>
      </c>
      <c r="H2292">
        <v>3960</v>
      </c>
      <c r="I2292">
        <v>94176</v>
      </c>
      <c r="J2292">
        <v>101520</v>
      </c>
    </row>
    <row r="2293" spans="1:10">
      <c r="A2293" s="42">
        <v>41668</v>
      </c>
      <c r="B2293" t="s">
        <v>22</v>
      </c>
      <c r="C2293" t="s">
        <v>23</v>
      </c>
      <c r="D2293" t="s">
        <v>26</v>
      </c>
      <c r="E2293" t="s">
        <v>13</v>
      </c>
      <c r="F2293">
        <v>23</v>
      </c>
      <c r="G2293">
        <v>3582</v>
      </c>
      <c r="H2293">
        <v>3870</v>
      </c>
      <c r="I2293">
        <v>63882</v>
      </c>
      <c r="J2293">
        <v>68040</v>
      </c>
    </row>
    <row r="2294" spans="1:10">
      <c r="A2294" s="42">
        <v>41668</v>
      </c>
      <c r="B2294" t="s">
        <v>27</v>
      </c>
      <c r="C2294" t="s">
        <v>23</v>
      </c>
      <c r="D2294" t="s">
        <v>19</v>
      </c>
      <c r="E2294" t="s">
        <v>13</v>
      </c>
      <c r="F2294">
        <v>3</v>
      </c>
      <c r="G2294">
        <v>2952</v>
      </c>
      <c r="H2294">
        <v>3150</v>
      </c>
      <c r="I2294">
        <v>39780</v>
      </c>
      <c r="J2294">
        <v>42300</v>
      </c>
    </row>
    <row r="2295" spans="1:10">
      <c r="A2295" s="42">
        <v>41668</v>
      </c>
      <c r="B2295" t="s">
        <v>17</v>
      </c>
      <c r="C2295" t="s">
        <v>18</v>
      </c>
      <c r="D2295" t="s">
        <v>36</v>
      </c>
      <c r="E2295" t="s">
        <v>13</v>
      </c>
      <c r="F2295">
        <v>24</v>
      </c>
      <c r="G2295">
        <v>3978</v>
      </c>
      <c r="H2295">
        <v>4230</v>
      </c>
      <c r="I2295">
        <v>40014</v>
      </c>
      <c r="J2295">
        <v>42750</v>
      </c>
    </row>
    <row r="2296" spans="1:10">
      <c r="A2296" s="42">
        <v>41669</v>
      </c>
      <c r="B2296" t="s">
        <v>27</v>
      </c>
      <c r="C2296" t="s">
        <v>23</v>
      </c>
      <c r="D2296" t="s">
        <v>36</v>
      </c>
      <c r="E2296" t="s">
        <v>13</v>
      </c>
      <c r="F2296">
        <v>25</v>
      </c>
      <c r="G2296">
        <v>2034</v>
      </c>
      <c r="H2296">
        <v>2160</v>
      </c>
      <c r="I2296">
        <v>25272</v>
      </c>
      <c r="J2296">
        <v>27000</v>
      </c>
    </row>
    <row r="2297" spans="1:10">
      <c r="A2297" s="42">
        <v>41669</v>
      </c>
      <c r="B2297" t="s">
        <v>14</v>
      </c>
      <c r="C2297" t="s">
        <v>11</v>
      </c>
      <c r="D2297" t="s">
        <v>39</v>
      </c>
      <c r="E2297" t="s">
        <v>13</v>
      </c>
      <c r="F2297">
        <v>5</v>
      </c>
      <c r="G2297">
        <v>3924</v>
      </c>
      <c r="H2297">
        <v>4230</v>
      </c>
      <c r="I2297">
        <v>93150</v>
      </c>
      <c r="J2297">
        <v>99000</v>
      </c>
    </row>
    <row r="2298" spans="1:10">
      <c r="A2298" s="42">
        <v>41669</v>
      </c>
      <c r="B2298" t="s">
        <v>20</v>
      </c>
      <c r="C2298" t="s">
        <v>18</v>
      </c>
      <c r="D2298" t="s">
        <v>38</v>
      </c>
      <c r="E2298" t="s">
        <v>13</v>
      </c>
      <c r="F2298">
        <v>2</v>
      </c>
      <c r="G2298">
        <v>5832</v>
      </c>
      <c r="H2298">
        <v>6210</v>
      </c>
      <c r="I2298">
        <v>42552</v>
      </c>
      <c r="J2298">
        <v>45360</v>
      </c>
    </row>
    <row r="2299" spans="1:10">
      <c r="A2299" s="42">
        <v>41669</v>
      </c>
      <c r="B2299" t="s">
        <v>29</v>
      </c>
      <c r="C2299" t="s">
        <v>30</v>
      </c>
      <c r="D2299" t="s">
        <v>43</v>
      </c>
      <c r="E2299" t="s">
        <v>13</v>
      </c>
      <c r="F2299">
        <v>14</v>
      </c>
      <c r="G2299">
        <v>3546</v>
      </c>
      <c r="H2299">
        <v>3780</v>
      </c>
      <c r="I2299">
        <v>20304</v>
      </c>
      <c r="J2299">
        <v>21600</v>
      </c>
    </row>
    <row r="2300" spans="1:10">
      <c r="A2300" s="42">
        <v>41670</v>
      </c>
      <c r="B2300" t="s">
        <v>20</v>
      </c>
      <c r="C2300" t="s">
        <v>18</v>
      </c>
      <c r="D2300" t="s">
        <v>36</v>
      </c>
      <c r="E2300" t="s">
        <v>13</v>
      </c>
      <c r="F2300">
        <v>6</v>
      </c>
      <c r="G2300">
        <v>2034</v>
      </c>
      <c r="H2300">
        <v>2160</v>
      </c>
      <c r="I2300">
        <v>4212</v>
      </c>
      <c r="J2300">
        <v>4500</v>
      </c>
    </row>
    <row r="2301" spans="1:10">
      <c r="A2301" s="42">
        <v>41670</v>
      </c>
      <c r="B2301" t="s">
        <v>10</v>
      </c>
      <c r="C2301" t="s">
        <v>11</v>
      </c>
      <c r="D2301" t="s">
        <v>21</v>
      </c>
      <c r="E2301" t="s">
        <v>13</v>
      </c>
      <c r="F2301">
        <v>13</v>
      </c>
      <c r="G2301">
        <v>2034</v>
      </c>
      <c r="H2301">
        <v>2160</v>
      </c>
      <c r="I2301">
        <v>24156</v>
      </c>
      <c r="J2301">
        <v>25740</v>
      </c>
    </row>
    <row r="2302" spans="1:10">
      <c r="A2302" s="42">
        <v>41670</v>
      </c>
      <c r="B2302" t="s">
        <v>24</v>
      </c>
      <c r="C2302" t="s">
        <v>25</v>
      </c>
      <c r="D2302" t="s">
        <v>35</v>
      </c>
      <c r="E2302" t="s">
        <v>13</v>
      </c>
      <c r="F2302">
        <v>4</v>
      </c>
      <c r="G2302">
        <v>3042</v>
      </c>
      <c r="H2302">
        <v>3240</v>
      </c>
      <c r="I2302">
        <v>30888</v>
      </c>
      <c r="J2302">
        <v>32940</v>
      </c>
    </row>
    <row r="2303" spans="1:10">
      <c r="A2303" s="42">
        <v>41670</v>
      </c>
      <c r="B2303" t="s">
        <v>22</v>
      </c>
      <c r="C2303" t="s">
        <v>23</v>
      </c>
      <c r="D2303" t="s">
        <v>19</v>
      </c>
      <c r="E2303" t="s">
        <v>13</v>
      </c>
      <c r="F2303">
        <v>21</v>
      </c>
      <c r="G2303">
        <v>3042</v>
      </c>
      <c r="H2303">
        <v>3240</v>
      </c>
      <c r="I2303">
        <v>75582</v>
      </c>
      <c r="J2303">
        <v>80370</v>
      </c>
    </row>
    <row r="2304" spans="1:10">
      <c r="A2304" s="42">
        <v>41671</v>
      </c>
      <c r="B2304" t="s">
        <v>14</v>
      </c>
      <c r="C2304" t="s">
        <v>11</v>
      </c>
      <c r="D2304" t="s">
        <v>12</v>
      </c>
      <c r="E2304" t="s">
        <v>13</v>
      </c>
      <c r="F2304">
        <v>16</v>
      </c>
      <c r="G2304">
        <v>3726</v>
      </c>
      <c r="H2304">
        <v>3960</v>
      </c>
      <c r="I2304">
        <v>18306</v>
      </c>
      <c r="J2304">
        <v>19440</v>
      </c>
    </row>
    <row r="2305" spans="1:10">
      <c r="A2305" s="42">
        <v>41671</v>
      </c>
      <c r="B2305" t="s">
        <v>34</v>
      </c>
      <c r="C2305" t="s">
        <v>25</v>
      </c>
      <c r="D2305" t="s">
        <v>12</v>
      </c>
      <c r="E2305" t="s">
        <v>13</v>
      </c>
      <c r="F2305">
        <v>10</v>
      </c>
      <c r="G2305">
        <v>2196</v>
      </c>
      <c r="H2305">
        <v>2340</v>
      </c>
      <c r="I2305">
        <v>12204</v>
      </c>
      <c r="J2305">
        <v>12960</v>
      </c>
    </row>
    <row r="2306" spans="1:10">
      <c r="A2306" s="42">
        <v>41672</v>
      </c>
      <c r="B2306" t="s">
        <v>14</v>
      </c>
      <c r="C2306" t="s">
        <v>11</v>
      </c>
      <c r="D2306" t="s">
        <v>41</v>
      </c>
      <c r="E2306" t="s">
        <v>13</v>
      </c>
      <c r="F2306">
        <v>3</v>
      </c>
      <c r="G2306">
        <v>4482</v>
      </c>
      <c r="H2306">
        <v>4770</v>
      </c>
      <c r="I2306">
        <v>41328</v>
      </c>
      <c r="J2306">
        <v>44100</v>
      </c>
    </row>
    <row r="2307" spans="1:10">
      <c r="A2307" s="42">
        <v>41672</v>
      </c>
      <c r="B2307" t="s">
        <v>20</v>
      </c>
      <c r="C2307" t="s">
        <v>18</v>
      </c>
      <c r="D2307" t="s">
        <v>41</v>
      </c>
      <c r="E2307" t="s">
        <v>13</v>
      </c>
      <c r="F2307">
        <v>1</v>
      </c>
      <c r="G2307">
        <v>5148</v>
      </c>
      <c r="H2307">
        <v>5490</v>
      </c>
      <c r="I2307">
        <v>35424</v>
      </c>
      <c r="J2307">
        <v>37800</v>
      </c>
    </row>
    <row r="2308" spans="1:10">
      <c r="A2308" s="42">
        <v>41672</v>
      </c>
      <c r="B2308" t="s">
        <v>29</v>
      </c>
      <c r="C2308" t="s">
        <v>30</v>
      </c>
      <c r="D2308" t="s">
        <v>39</v>
      </c>
      <c r="E2308" t="s">
        <v>13</v>
      </c>
      <c r="F2308">
        <v>13</v>
      </c>
      <c r="G2308">
        <v>3978</v>
      </c>
      <c r="H2308">
        <v>4230</v>
      </c>
      <c r="I2308">
        <v>93150</v>
      </c>
      <c r="J2308">
        <v>99000</v>
      </c>
    </row>
    <row r="2309" spans="1:10">
      <c r="A2309" s="42">
        <v>41672</v>
      </c>
      <c r="B2309" t="s">
        <v>14</v>
      </c>
      <c r="C2309" t="s">
        <v>11</v>
      </c>
      <c r="D2309" t="s">
        <v>26</v>
      </c>
      <c r="E2309" t="s">
        <v>13</v>
      </c>
      <c r="F2309">
        <v>15</v>
      </c>
      <c r="G2309">
        <v>2106</v>
      </c>
      <c r="H2309">
        <v>2250</v>
      </c>
      <c r="I2309">
        <v>45630</v>
      </c>
      <c r="J2309">
        <v>48600</v>
      </c>
    </row>
    <row r="2310" spans="1:10">
      <c r="A2310" s="42">
        <v>41673</v>
      </c>
      <c r="B2310" t="s">
        <v>24</v>
      </c>
      <c r="C2310" t="s">
        <v>25</v>
      </c>
      <c r="D2310" t="s">
        <v>28</v>
      </c>
      <c r="E2310" t="s">
        <v>13</v>
      </c>
      <c r="F2310">
        <v>5</v>
      </c>
      <c r="G2310">
        <v>3978</v>
      </c>
      <c r="H2310">
        <v>4230</v>
      </c>
      <c r="I2310">
        <v>134136</v>
      </c>
      <c r="J2310">
        <v>142830</v>
      </c>
    </row>
    <row r="2311" spans="1:10">
      <c r="A2311" s="42">
        <v>41673</v>
      </c>
      <c r="B2311" t="s">
        <v>34</v>
      </c>
      <c r="C2311" t="s">
        <v>25</v>
      </c>
      <c r="D2311" t="s">
        <v>28</v>
      </c>
      <c r="E2311" t="s">
        <v>13</v>
      </c>
      <c r="F2311">
        <v>25</v>
      </c>
      <c r="G2311">
        <v>2034</v>
      </c>
      <c r="H2311">
        <v>2160</v>
      </c>
      <c r="I2311">
        <v>93312</v>
      </c>
      <c r="J2311">
        <v>99360</v>
      </c>
    </row>
    <row r="2312" spans="1:10">
      <c r="A2312" s="42">
        <v>41673</v>
      </c>
      <c r="B2312" t="s">
        <v>34</v>
      </c>
      <c r="C2312" t="s">
        <v>25</v>
      </c>
      <c r="D2312" t="s">
        <v>38</v>
      </c>
      <c r="E2312" t="s">
        <v>13</v>
      </c>
      <c r="F2312">
        <v>23</v>
      </c>
      <c r="G2312">
        <v>3546</v>
      </c>
      <c r="H2312">
        <v>3780</v>
      </c>
      <c r="I2312">
        <v>14184</v>
      </c>
      <c r="J2312">
        <v>15120</v>
      </c>
    </row>
    <row r="2313" spans="1:10">
      <c r="A2313" s="42">
        <v>41674</v>
      </c>
      <c r="B2313" t="s">
        <v>27</v>
      </c>
      <c r="C2313" t="s">
        <v>23</v>
      </c>
      <c r="D2313" t="s">
        <v>33</v>
      </c>
      <c r="E2313" t="s">
        <v>13</v>
      </c>
      <c r="F2313">
        <v>23</v>
      </c>
      <c r="G2313">
        <v>4482</v>
      </c>
      <c r="H2313">
        <v>4770</v>
      </c>
      <c r="I2313">
        <v>27846</v>
      </c>
      <c r="J2313">
        <v>29610</v>
      </c>
    </row>
    <row r="2314" spans="1:10">
      <c r="A2314" s="42">
        <v>41674</v>
      </c>
      <c r="B2314" t="s">
        <v>22</v>
      </c>
      <c r="C2314" t="s">
        <v>23</v>
      </c>
      <c r="D2314" t="s">
        <v>40</v>
      </c>
      <c r="E2314" t="s">
        <v>16</v>
      </c>
      <c r="F2314">
        <v>24</v>
      </c>
      <c r="G2314">
        <v>3924</v>
      </c>
      <c r="H2314">
        <v>4230</v>
      </c>
      <c r="I2314">
        <v>7848</v>
      </c>
      <c r="J2314">
        <v>8460</v>
      </c>
    </row>
    <row r="2315" spans="1:10">
      <c r="A2315" s="42">
        <v>41675</v>
      </c>
      <c r="B2315" t="s">
        <v>27</v>
      </c>
      <c r="C2315" t="s">
        <v>23</v>
      </c>
      <c r="D2315" t="s">
        <v>12</v>
      </c>
      <c r="E2315" t="s">
        <v>13</v>
      </c>
      <c r="F2315">
        <v>25</v>
      </c>
      <c r="G2315">
        <v>2952</v>
      </c>
      <c r="H2315">
        <v>3150</v>
      </c>
      <c r="I2315">
        <v>32544</v>
      </c>
      <c r="J2315">
        <v>34560</v>
      </c>
    </row>
    <row r="2316" spans="1:10">
      <c r="A2316" s="42">
        <v>41675</v>
      </c>
      <c r="B2316" t="s">
        <v>14</v>
      </c>
      <c r="C2316" t="s">
        <v>11</v>
      </c>
      <c r="D2316" t="s">
        <v>43</v>
      </c>
      <c r="E2316" t="s">
        <v>13</v>
      </c>
      <c r="F2316">
        <v>17</v>
      </c>
      <c r="G2316">
        <v>3726</v>
      </c>
      <c r="H2316">
        <v>3960</v>
      </c>
      <c r="I2316">
        <v>13536</v>
      </c>
      <c r="J2316">
        <v>14400</v>
      </c>
    </row>
    <row r="2317" spans="1:10">
      <c r="A2317" s="42">
        <v>41675</v>
      </c>
      <c r="B2317" t="s">
        <v>17</v>
      </c>
      <c r="C2317" t="s">
        <v>18</v>
      </c>
      <c r="D2317" t="s">
        <v>36</v>
      </c>
      <c r="E2317" t="s">
        <v>13</v>
      </c>
      <c r="F2317">
        <v>21</v>
      </c>
      <c r="G2317">
        <v>3978</v>
      </c>
      <c r="H2317">
        <v>4230</v>
      </c>
      <c r="I2317">
        <v>29484</v>
      </c>
      <c r="J2317">
        <v>31500</v>
      </c>
    </row>
    <row r="2318" spans="1:10">
      <c r="A2318" s="42">
        <v>41676</v>
      </c>
      <c r="B2318" t="s">
        <v>10</v>
      </c>
      <c r="C2318" t="s">
        <v>11</v>
      </c>
      <c r="D2318" t="s">
        <v>37</v>
      </c>
      <c r="E2318" t="s">
        <v>13</v>
      </c>
      <c r="F2318">
        <v>9</v>
      </c>
      <c r="G2318">
        <v>3726</v>
      </c>
      <c r="H2318">
        <v>3960</v>
      </c>
      <c r="I2318">
        <v>103086</v>
      </c>
      <c r="J2318">
        <v>109710</v>
      </c>
    </row>
    <row r="2319" spans="1:10">
      <c r="A2319" s="42">
        <v>41676</v>
      </c>
      <c r="B2319" t="s">
        <v>34</v>
      </c>
      <c r="C2319" t="s">
        <v>25</v>
      </c>
      <c r="D2319" t="s">
        <v>39</v>
      </c>
      <c r="E2319" t="s">
        <v>13</v>
      </c>
      <c r="F2319">
        <v>11</v>
      </c>
      <c r="G2319">
        <v>4482</v>
      </c>
      <c r="H2319">
        <v>4770</v>
      </c>
      <c r="I2319">
        <v>78246</v>
      </c>
      <c r="J2319">
        <v>83160</v>
      </c>
    </row>
    <row r="2320" spans="1:10">
      <c r="A2320" s="42">
        <v>41676</v>
      </c>
      <c r="B2320" t="s">
        <v>10</v>
      </c>
      <c r="C2320" t="s">
        <v>11</v>
      </c>
      <c r="D2320" t="s">
        <v>33</v>
      </c>
      <c r="E2320" t="s">
        <v>13</v>
      </c>
      <c r="F2320">
        <v>4</v>
      </c>
      <c r="G2320">
        <v>3582</v>
      </c>
      <c r="H2320">
        <v>3870</v>
      </c>
      <c r="I2320">
        <v>23868</v>
      </c>
      <c r="J2320">
        <v>25380</v>
      </c>
    </row>
    <row r="2321" spans="1:10">
      <c r="A2321" s="42">
        <v>41677</v>
      </c>
      <c r="B2321" t="s">
        <v>22</v>
      </c>
      <c r="C2321" t="s">
        <v>23</v>
      </c>
      <c r="D2321" t="s">
        <v>37</v>
      </c>
      <c r="E2321" t="s">
        <v>13</v>
      </c>
      <c r="F2321">
        <v>22</v>
      </c>
      <c r="G2321">
        <v>4482</v>
      </c>
      <c r="H2321">
        <v>4770</v>
      </c>
      <c r="I2321">
        <v>98604</v>
      </c>
      <c r="J2321">
        <v>104940</v>
      </c>
    </row>
    <row r="2322" spans="1:10">
      <c r="A2322" s="42">
        <v>41677</v>
      </c>
      <c r="B2322" t="s">
        <v>34</v>
      </c>
      <c r="C2322" t="s">
        <v>25</v>
      </c>
      <c r="D2322" t="s">
        <v>21</v>
      </c>
      <c r="E2322" t="s">
        <v>13</v>
      </c>
      <c r="F2322">
        <v>15</v>
      </c>
      <c r="G2322">
        <v>3924</v>
      </c>
      <c r="H2322">
        <v>4230</v>
      </c>
      <c r="I2322">
        <v>32940</v>
      </c>
      <c r="J2322">
        <v>35100</v>
      </c>
    </row>
    <row r="2323" spans="1:10">
      <c r="A2323" s="42">
        <v>41677</v>
      </c>
      <c r="B2323" t="s">
        <v>27</v>
      </c>
      <c r="C2323" t="s">
        <v>23</v>
      </c>
      <c r="D2323" t="s">
        <v>40</v>
      </c>
      <c r="E2323" t="s">
        <v>16</v>
      </c>
      <c r="F2323">
        <v>23</v>
      </c>
      <c r="G2323">
        <v>7506</v>
      </c>
      <c r="H2323">
        <v>8100</v>
      </c>
      <c r="I2323">
        <v>62784</v>
      </c>
      <c r="J2323">
        <v>67680</v>
      </c>
    </row>
    <row r="2324" spans="1:10">
      <c r="A2324" s="42">
        <v>41677</v>
      </c>
      <c r="B2324" t="s">
        <v>24</v>
      </c>
      <c r="C2324" t="s">
        <v>25</v>
      </c>
      <c r="D2324" t="s">
        <v>42</v>
      </c>
      <c r="E2324" t="s">
        <v>16</v>
      </c>
      <c r="F2324">
        <v>9</v>
      </c>
      <c r="G2324">
        <v>3546</v>
      </c>
      <c r="H2324">
        <v>3780</v>
      </c>
      <c r="I2324">
        <v>120096</v>
      </c>
      <c r="J2324">
        <v>129600</v>
      </c>
    </row>
    <row r="2325" spans="1:10">
      <c r="A2325" s="42">
        <v>41677</v>
      </c>
      <c r="B2325" t="s">
        <v>10</v>
      </c>
      <c r="C2325" t="s">
        <v>11</v>
      </c>
      <c r="D2325" t="s">
        <v>15</v>
      </c>
      <c r="E2325" t="s">
        <v>16</v>
      </c>
      <c r="F2325">
        <v>7</v>
      </c>
      <c r="G2325">
        <v>3042</v>
      </c>
      <c r="H2325">
        <v>3240</v>
      </c>
      <c r="I2325">
        <v>42984</v>
      </c>
      <c r="J2325">
        <v>46440</v>
      </c>
    </row>
    <row r="2326" spans="1:10">
      <c r="A2326" s="42">
        <v>41678</v>
      </c>
      <c r="B2326" t="s">
        <v>27</v>
      </c>
      <c r="C2326" t="s">
        <v>23</v>
      </c>
      <c r="D2326" t="s">
        <v>15</v>
      </c>
      <c r="E2326" t="s">
        <v>16</v>
      </c>
      <c r="F2326">
        <v>25</v>
      </c>
      <c r="G2326">
        <v>3042</v>
      </c>
      <c r="H2326">
        <v>3240</v>
      </c>
      <c r="I2326">
        <v>78804</v>
      </c>
      <c r="J2326">
        <v>85140</v>
      </c>
    </row>
    <row r="2327" spans="1:10">
      <c r="A2327" s="42">
        <v>41678</v>
      </c>
      <c r="B2327" t="s">
        <v>31</v>
      </c>
      <c r="C2327" t="s">
        <v>30</v>
      </c>
      <c r="D2327" t="s">
        <v>39</v>
      </c>
      <c r="E2327" t="s">
        <v>13</v>
      </c>
      <c r="F2327">
        <v>10</v>
      </c>
      <c r="G2327">
        <v>3978</v>
      </c>
      <c r="H2327">
        <v>4230</v>
      </c>
      <c r="I2327">
        <v>29808</v>
      </c>
      <c r="J2327">
        <v>31680</v>
      </c>
    </row>
    <row r="2328" spans="1:10">
      <c r="A2328" s="42">
        <v>41678</v>
      </c>
      <c r="B2328" t="s">
        <v>29</v>
      </c>
      <c r="C2328" t="s">
        <v>30</v>
      </c>
      <c r="D2328" t="s">
        <v>26</v>
      </c>
      <c r="E2328" t="s">
        <v>13</v>
      </c>
      <c r="F2328">
        <v>8</v>
      </c>
      <c r="G2328">
        <v>5148</v>
      </c>
      <c r="H2328">
        <v>5490</v>
      </c>
      <c r="I2328">
        <v>45630</v>
      </c>
      <c r="J2328">
        <v>48600</v>
      </c>
    </row>
    <row r="2329" spans="1:10">
      <c r="A2329" s="42">
        <v>41678</v>
      </c>
      <c r="B2329" t="s">
        <v>27</v>
      </c>
      <c r="C2329" t="s">
        <v>23</v>
      </c>
      <c r="D2329" t="s">
        <v>12</v>
      </c>
      <c r="E2329" t="s">
        <v>13</v>
      </c>
      <c r="F2329">
        <v>18</v>
      </c>
      <c r="G2329">
        <v>3042</v>
      </c>
      <c r="H2329">
        <v>3240</v>
      </c>
      <c r="I2329">
        <v>40680</v>
      </c>
      <c r="J2329">
        <v>43200</v>
      </c>
    </row>
    <row r="2330" spans="1:10">
      <c r="A2330" s="42">
        <v>41678</v>
      </c>
      <c r="B2330" t="s">
        <v>14</v>
      </c>
      <c r="C2330" t="s">
        <v>11</v>
      </c>
      <c r="D2330" t="s">
        <v>36</v>
      </c>
      <c r="E2330" t="s">
        <v>13</v>
      </c>
      <c r="F2330">
        <v>8</v>
      </c>
      <c r="G2330">
        <v>5148</v>
      </c>
      <c r="H2330">
        <v>5490</v>
      </c>
      <c r="I2330">
        <v>48438</v>
      </c>
      <c r="J2330">
        <v>51750</v>
      </c>
    </row>
    <row r="2331" spans="1:10">
      <c r="A2331" s="42">
        <v>41679</v>
      </c>
      <c r="B2331" t="s">
        <v>24</v>
      </c>
      <c r="C2331" t="s">
        <v>25</v>
      </c>
      <c r="D2331" t="s">
        <v>12</v>
      </c>
      <c r="E2331" t="s">
        <v>13</v>
      </c>
      <c r="F2331">
        <v>25</v>
      </c>
      <c r="G2331">
        <v>7506</v>
      </c>
      <c r="H2331">
        <v>8100</v>
      </c>
      <c r="I2331">
        <v>44748</v>
      </c>
      <c r="J2331">
        <v>47520</v>
      </c>
    </row>
    <row r="2332" spans="1:10">
      <c r="A2332" s="42">
        <v>41679</v>
      </c>
      <c r="B2332" t="s">
        <v>20</v>
      </c>
      <c r="C2332" t="s">
        <v>18</v>
      </c>
      <c r="D2332" t="s">
        <v>39</v>
      </c>
      <c r="E2332" t="s">
        <v>13</v>
      </c>
      <c r="F2332">
        <v>7</v>
      </c>
      <c r="G2332">
        <v>3042</v>
      </c>
      <c r="H2332">
        <v>3240</v>
      </c>
      <c r="I2332">
        <v>7452</v>
      </c>
      <c r="J2332">
        <v>7920</v>
      </c>
    </row>
    <row r="2333" spans="1:10">
      <c r="A2333" s="42">
        <v>41679</v>
      </c>
      <c r="B2333" t="s">
        <v>31</v>
      </c>
      <c r="C2333" t="s">
        <v>30</v>
      </c>
      <c r="D2333" t="s">
        <v>36</v>
      </c>
      <c r="E2333" t="s">
        <v>13</v>
      </c>
      <c r="F2333">
        <v>17</v>
      </c>
      <c r="G2333">
        <v>3978</v>
      </c>
      <c r="H2333">
        <v>4230</v>
      </c>
      <c r="I2333">
        <v>31590</v>
      </c>
      <c r="J2333">
        <v>33750</v>
      </c>
    </row>
    <row r="2334" spans="1:10">
      <c r="A2334" s="42">
        <v>41680</v>
      </c>
      <c r="B2334" t="s">
        <v>10</v>
      </c>
      <c r="C2334" t="s">
        <v>11</v>
      </c>
      <c r="D2334" t="s">
        <v>39</v>
      </c>
      <c r="E2334" t="s">
        <v>13</v>
      </c>
      <c r="F2334">
        <v>3</v>
      </c>
      <c r="G2334">
        <v>2952</v>
      </c>
      <c r="H2334">
        <v>3150</v>
      </c>
      <c r="I2334">
        <v>93150</v>
      </c>
      <c r="J2334">
        <v>99000</v>
      </c>
    </row>
    <row r="2335" spans="1:10">
      <c r="A2335" s="42">
        <v>41680</v>
      </c>
      <c r="B2335" t="s">
        <v>27</v>
      </c>
      <c r="C2335" t="s">
        <v>23</v>
      </c>
      <c r="D2335" t="s">
        <v>40</v>
      </c>
      <c r="E2335" t="s">
        <v>16</v>
      </c>
      <c r="F2335">
        <v>13</v>
      </c>
      <c r="G2335">
        <v>2034</v>
      </c>
      <c r="H2335">
        <v>2160</v>
      </c>
      <c r="I2335">
        <v>51012</v>
      </c>
      <c r="J2335">
        <v>54990</v>
      </c>
    </row>
    <row r="2336" spans="1:10">
      <c r="A2336" s="42">
        <v>41681</v>
      </c>
      <c r="B2336" t="s">
        <v>14</v>
      </c>
      <c r="C2336" t="s">
        <v>11</v>
      </c>
      <c r="D2336" t="s">
        <v>41</v>
      </c>
      <c r="E2336" t="s">
        <v>13</v>
      </c>
      <c r="F2336">
        <v>17</v>
      </c>
      <c r="G2336">
        <v>3582</v>
      </c>
      <c r="H2336">
        <v>3870</v>
      </c>
      <c r="I2336">
        <v>17712</v>
      </c>
      <c r="J2336">
        <v>18900</v>
      </c>
    </row>
    <row r="2337" spans="1:10">
      <c r="A2337" s="42">
        <v>41681</v>
      </c>
      <c r="B2337" t="s">
        <v>14</v>
      </c>
      <c r="C2337" t="s">
        <v>11</v>
      </c>
      <c r="D2337" t="s">
        <v>15</v>
      </c>
      <c r="E2337" t="s">
        <v>16</v>
      </c>
      <c r="F2337">
        <v>22</v>
      </c>
      <c r="G2337">
        <v>3978</v>
      </c>
      <c r="H2337">
        <v>4230</v>
      </c>
      <c r="I2337">
        <v>50148</v>
      </c>
      <c r="J2337">
        <v>54180</v>
      </c>
    </row>
    <row r="2338" spans="1:10">
      <c r="A2338" s="42">
        <v>41681</v>
      </c>
      <c r="B2338" t="s">
        <v>14</v>
      </c>
      <c r="C2338" t="s">
        <v>11</v>
      </c>
      <c r="D2338" t="s">
        <v>12</v>
      </c>
      <c r="E2338" t="s">
        <v>13</v>
      </c>
      <c r="F2338">
        <v>23</v>
      </c>
      <c r="G2338">
        <v>2196</v>
      </c>
      <c r="H2338">
        <v>2340</v>
      </c>
      <c r="I2338">
        <v>30510</v>
      </c>
      <c r="J2338">
        <v>32400</v>
      </c>
    </row>
    <row r="2339" spans="1:10">
      <c r="A2339" s="42">
        <v>41682</v>
      </c>
      <c r="B2339" t="s">
        <v>29</v>
      </c>
      <c r="C2339" t="s">
        <v>30</v>
      </c>
      <c r="D2339" t="s">
        <v>35</v>
      </c>
      <c r="E2339" t="s">
        <v>13</v>
      </c>
      <c r="F2339">
        <v>1</v>
      </c>
      <c r="G2339">
        <v>2034</v>
      </c>
      <c r="H2339">
        <v>2160</v>
      </c>
      <c r="I2339">
        <v>56628</v>
      </c>
      <c r="J2339">
        <v>60390</v>
      </c>
    </row>
    <row r="2340" spans="1:10">
      <c r="A2340" s="42">
        <v>41682</v>
      </c>
      <c r="B2340" t="s">
        <v>10</v>
      </c>
      <c r="C2340" t="s">
        <v>11</v>
      </c>
      <c r="D2340" t="s">
        <v>42</v>
      </c>
      <c r="E2340" t="s">
        <v>16</v>
      </c>
      <c r="F2340">
        <v>25</v>
      </c>
      <c r="G2340">
        <v>5148</v>
      </c>
      <c r="H2340">
        <v>5490</v>
      </c>
      <c r="I2340">
        <v>7506</v>
      </c>
      <c r="J2340">
        <v>8100</v>
      </c>
    </row>
    <row r="2341" spans="1:10">
      <c r="A2341" s="42">
        <v>41682</v>
      </c>
      <c r="B2341" t="s">
        <v>29</v>
      </c>
      <c r="C2341" t="s">
        <v>30</v>
      </c>
      <c r="D2341" t="s">
        <v>26</v>
      </c>
      <c r="E2341" t="s">
        <v>13</v>
      </c>
      <c r="F2341">
        <v>22</v>
      </c>
      <c r="G2341">
        <v>3384</v>
      </c>
      <c r="H2341">
        <v>3600</v>
      </c>
      <c r="I2341">
        <v>3042</v>
      </c>
      <c r="J2341">
        <v>3240</v>
      </c>
    </row>
    <row r="2342" spans="1:10">
      <c r="A2342" s="42">
        <v>41682</v>
      </c>
      <c r="B2342" t="s">
        <v>20</v>
      </c>
      <c r="C2342" t="s">
        <v>18</v>
      </c>
      <c r="D2342" t="s">
        <v>15</v>
      </c>
      <c r="E2342" t="s">
        <v>16</v>
      </c>
      <c r="F2342">
        <v>2</v>
      </c>
      <c r="G2342">
        <v>3978</v>
      </c>
      <c r="H2342">
        <v>4230</v>
      </c>
      <c r="I2342">
        <v>85968</v>
      </c>
      <c r="J2342">
        <v>92880</v>
      </c>
    </row>
    <row r="2343" spans="1:10">
      <c r="A2343" s="42">
        <v>41683</v>
      </c>
      <c r="B2343" t="s">
        <v>14</v>
      </c>
      <c r="C2343" t="s">
        <v>11</v>
      </c>
      <c r="D2343" t="s">
        <v>40</v>
      </c>
      <c r="E2343" t="s">
        <v>16</v>
      </c>
      <c r="F2343">
        <v>11</v>
      </c>
      <c r="G2343">
        <v>3582</v>
      </c>
      <c r="H2343">
        <v>3870</v>
      </c>
      <c r="I2343">
        <v>7848</v>
      </c>
      <c r="J2343">
        <v>8460</v>
      </c>
    </row>
    <row r="2344" spans="1:10">
      <c r="A2344" s="42">
        <v>41683</v>
      </c>
      <c r="B2344" t="s">
        <v>22</v>
      </c>
      <c r="C2344" t="s">
        <v>23</v>
      </c>
      <c r="D2344" t="s">
        <v>35</v>
      </c>
      <c r="E2344" t="s">
        <v>13</v>
      </c>
      <c r="F2344">
        <v>11</v>
      </c>
      <c r="G2344">
        <v>3546</v>
      </c>
      <c r="H2344">
        <v>3780</v>
      </c>
      <c r="I2344">
        <v>51480</v>
      </c>
      <c r="J2344">
        <v>54900</v>
      </c>
    </row>
    <row r="2345" spans="1:10">
      <c r="A2345" s="42">
        <v>41683</v>
      </c>
      <c r="B2345" t="s">
        <v>20</v>
      </c>
      <c r="C2345" t="s">
        <v>18</v>
      </c>
      <c r="D2345" t="s">
        <v>15</v>
      </c>
      <c r="E2345" t="s">
        <v>16</v>
      </c>
      <c r="F2345">
        <v>1</v>
      </c>
      <c r="G2345">
        <v>7506</v>
      </c>
      <c r="H2345">
        <v>8100</v>
      </c>
      <c r="I2345">
        <v>28656</v>
      </c>
      <c r="J2345">
        <v>30960</v>
      </c>
    </row>
    <row r="2346" spans="1:10">
      <c r="A2346" s="42">
        <v>41683</v>
      </c>
      <c r="B2346" t="s">
        <v>10</v>
      </c>
      <c r="C2346" t="s">
        <v>11</v>
      </c>
      <c r="D2346" t="s">
        <v>32</v>
      </c>
      <c r="E2346" t="s">
        <v>13</v>
      </c>
      <c r="F2346">
        <v>14</v>
      </c>
      <c r="G2346">
        <v>3978</v>
      </c>
      <c r="H2346">
        <v>4230</v>
      </c>
      <c r="I2346">
        <v>24822</v>
      </c>
      <c r="J2346">
        <v>26460</v>
      </c>
    </row>
    <row r="2347" spans="1:10">
      <c r="A2347" s="42">
        <v>41684</v>
      </c>
      <c r="B2347" t="s">
        <v>17</v>
      </c>
      <c r="C2347" t="s">
        <v>18</v>
      </c>
      <c r="D2347" t="s">
        <v>41</v>
      </c>
      <c r="E2347" t="s">
        <v>13</v>
      </c>
      <c r="F2347">
        <v>11</v>
      </c>
      <c r="G2347">
        <v>2034</v>
      </c>
      <c r="H2347">
        <v>2160</v>
      </c>
      <c r="I2347">
        <v>5904</v>
      </c>
      <c r="J2347">
        <v>6300</v>
      </c>
    </row>
    <row r="2348" spans="1:10">
      <c r="A2348" s="42">
        <v>41684</v>
      </c>
      <c r="B2348" t="s">
        <v>22</v>
      </c>
      <c r="C2348" t="s">
        <v>23</v>
      </c>
      <c r="D2348" t="s">
        <v>38</v>
      </c>
      <c r="E2348" t="s">
        <v>13</v>
      </c>
      <c r="F2348">
        <v>8</v>
      </c>
      <c r="G2348">
        <v>2952</v>
      </c>
      <c r="H2348">
        <v>3150</v>
      </c>
      <c r="I2348">
        <v>67374</v>
      </c>
      <c r="J2348">
        <v>71820</v>
      </c>
    </row>
    <row r="2349" spans="1:10">
      <c r="A2349" s="42">
        <v>41684</v>
      </c>
      <c r="B2349" t="s">
        <v>31</v>
      </c>
      <c r="C2349" t="s">
        <v>30</v>
      </c>
      <c r="D2349" t="s">
        <v>40</v>
      </c>
      <c r="E2349" t="s">
        <v>16</v>
      </c>
      <c r="F2349">
        <v>1</v>
      </c>
      <c r="G2349">
        <v>3546</v>
      </c>
      <c r="H2349">
        <v>3780</v>
      </c>
      <c r="I2349">
        <v>66708</v>
      </c>
      <c r="J2349">
        <v>71910</v>
      </c>
    </row>
    <row r="2350" spans="1:10">
      <c r="A2350" s="42">
        <v>41685</v>
      </c>
      <c r="B2350" t="s">
        <v>31</v>
      </c>
      <c r="C2350" t="s">
        <v>30</v>
      </c>
      <c r="D2350" t="s">
        <v>39</v>
      </c>
      <c r="E2350" t="s">
        <v>13</v>
      </c>
      <c r="F2350">
        <v>24</v>
      </c>
      <c r="G2350">
        <v>3546</v>
      </c>
      <c r="H2350">
        <v>3780</v>
      </c>
      <c r="I2350">
        <v>26082</v>
      </c>
      <c r="J2350">
        <v>27720</v>
      </c>
    </row>
    <row r="2351" spans="1:10">
      <c r="A2351" s="42">
        <v>41686</v>
      </c>
      <c r="B2351" t="s">
        <v>29</v>
      </c>
      <c r="C2351" t="s">
        <v>30</v>
      </c>
      <c r="D2351" t="s">
        <v>32</v>
      </c>
      <c r="E2351" t="s">
        <v>13</v>
      </c>
      <c r="F2351">
        <v>15</v>
      </c>
      <c r="G2351">
        <v>3978</v>
      </c>
      <c r="H2351">
        <v>4230</v>
      </c>
      <c r="I2351">
        <v>21276</v>
      </c>
      <c r="J2351">
        <v>22680</v>
      </c>
    </row>
    <row r="2352" spans="1:10">
      <c r="A2352" s="42">
        <v>41686</v>
      </c>
      <c r="B2352" t="s">
        <v>27</v>
      </c>
      <c r="C2352" t="s">
        <v>23</v>
      </c>
      <c r="D2352" t="s">
        <v>39</v>
      </c>
      <c r="E2352" t="s">
        <v>13</v>
      </c>
      <c r="F2352">
        <v>20</v>
      </c>
      <c r="G2352">
        <v>3546</v>
      </c>
      <c r="H2352">
        <v>3780</v>
      </c>
      <c r="I2352">
        <v>70794</v>
      </c>
      <c r="J2352">
        <v>75240</v>
      </c>
    </row>
    <row r="2353" spans="1:10">
      <c r="A2353" s="42">
        <v>41687</v>
      </c>
      <c r="B2353" t="s">
        <v>27</v>
      </c>
      <c r="C2353" t="s">
        <v>23</v>
      </c>
      <c r="D2353" t="s">
        <v>21</v>
      </c>
      <c r="E2353" t="s">
        <v>13</v>
      </c>
      <c r="F2353">
        <v>1</v>
      </c>
      <c r="G2353">
        <v>5148</v>
      </c>
      <c r="H2353">
        <v>5490</v>
      </c>
      <c r="I2353">
        <v>46116</v>
      </c>
      <c r="J2353">
        <v>49140</v>
      </c>
    </row>
    <row r="2354" spans="1:10">
      <c r="A2354" s="42">
        <v>41687</v>
      </c>
      <c r="B2354" t="s">
        <v>34</v>
      </c>
      <c r="C2354" t="s">
        <v>25</v>
      </c>
      <c r="D2354" t="s">
        <v>42</v>
      </c>
      <c r="E2354" t="s">
        <v>16</v>
      </c>
      <c r="F2354">
        <v>5</v>
      </c>
      <c r="G2354">
        <v>2196</v>
      </c>
      <c r="H2354">
        <v>2340</v>
      </c>
      <c r="I2354">
        <v>22518</v>
      </c>
      <c r="J2354">
        <v>24300</v>
      </c>
    </row>
    <row r="2355" spans="1:10">
      <c r="A2355" s="42">
        <v>41687</v>
      </c>
      <c r="B2355" t="s">
        <v>29</v>
      </c>
      <c r="C2355" t="s">
        <v>30</v>
      </c>
      <c r="D2355" t="s">
        <v>38</v>
      </c>
      <c r="E2355" t="s">
        <v>13</v>
      </c>
      <c r="F2355">
        <v>2</v>
      </c>
      <c r="G2355">
        <v>3924</v>
      </c>
      <c r="H2355">
        <v>4230</v>
      </c>
      <c r="I2355">
        <v>46098</v>
      </c>
      <c r="J2355">
        <v>49140</v>
      </c>
    </row>
    <row r="2356" spans="1:10">
      <c r="A2356" s="42">
        <v>41687</v>
      </c>
      <c r="B2356" t="s">
        <v>34</v>
      </c>
      <c r="C2356" t="s">
        <v>25</v>
      </c>
      <c r="D2356" t="s">
        <v>43</v>
      </c>
      <c r="E2356" t="s">
        <v>13</v>
      </c>
      <c r="F2356">
        <v>15</v>
      </c>
      <c r="G2356">
        <v>3978</v>
      </c>
      <c r="H2356">
        <v>4230</v>
      </c>
      <c r="I2356">
        <v>74448</v>
      </c>
      <c r="J2356">
        <v>79200</v>
      </c>
    </row>
    <row r="2357" spans="1:10">
      <c r="A2357" s="42">
        <v>41688</v>
      </c>
      <c r="B2357" t="s">
        <v>34</v>
      </c>
      <c r="C2357" t="s">
        <v>25</v>
      </c>
      <c r="D2357" t="s">
        <v>37</v>
      </c>
      <c r="E2357" t="s">
        <v>13</v>
      </c>
      <c r="F2357">
        <v>24</v>
      </c>
      <c r="G2357">
        <v>2106</v>
      </c>
      <c r="H2357">
        <v>2250</v>
      </c>
      <c r="I2357">
        <v>89640</v>
      </c>
      <c r="J2357">
        <v>95400</v>
      </c>
    </row>
    <row r="2358" spans="1:10">
      <c r="A2358" s="42">
        <v>41688</v>
      </c>
      <c r="B2358" t="s">
        <v>29</v>
      </c>
      <c r="C2358" t="s">
        <v>30</v>
      </c>
      <c r="D2358" t="s">
        <v>32</v>
      </c>
      <c r="E2358" t="s">
        <v>13</v>
      </c>
      <c r="F2358">
        <v>23</v>
      </c>
      <c r="G2358">
        <v>5148</v>
      </c>
      <c r="H2358">
        <v>5490</v>
      </c>
      <c r="I2358">
        <v>81558</v>
      </c>
      <c r="J2358">
        <v>86940</v>
      </c>
    </row>
    <row r="2359" spans="1:10">
      <c r="A2359" s="42">
        <v>41689</v>
      </c>
      <c r="B2359" t="s">
        <v>24</v>
      </c>
      <c r="C2359" t="s">
        <v>25</v>
      </c>
      <c r="D2359" t="s">
        <v>41</v>
      </c>
      <c r="E2359" t="s">
        <v>13</v>
      </c>
      <c r="F2359">
        <v>20</v>
      </c>
      <c r="G2359">
        <v>3546</v>
      </c>
      <c r="H2359">
        <v>3780</v>
      </c>
      <c r="I2359">
        <v>73800</v>
      </c>
      <c r="J2359">
        <v>78750</v>
      </c>
    </row>
    <row r="2360" spans="1:10">
      <c r="A2360" s="42">
        <v>41689</v>
      </c>
      <c r="B2360" t="s">
        <v>20</v>
      </c>
      <c r="C2360" t="s">
        <v>18</v>
      </c>
      <c r="D2360" t="s">
        <v>35</v>
      </c>
      <c r="E2360" t="s">
        <v>13</v>
      </c>
      <c r="F2360">
        <v>23</v>
      </c>
      <c r="G2360">
        <v>3546</v>
      </c>
      <c r="H2360">
        <v>3780</v>
      </c>
      <c r="I2360">
        <v>113256</v>
      </c>
      <c r="J2360">
        <v>120780</v>
      </c>
    </row>
    <row r="2361" spans="1:10">
      <c r="A2361" s="42">
        <v>41690</v>
      </c>
      <c r="B2361" t="s">
        <v>20</v>
      </c>
      <c r="C2361" t="s">
        <v>18</v>
      </c>
      <c r="D2361" t="s">
        <v>43</v>
      </c>
      <c r="E2361" t="s">
        <v>13</v>
      </c>
      <c r="F2361">
        <v>22</v>
      </c>
      <c r="G2361">
        <v>5148</v>
      </c>
      <c r="H2361">
        <v>5490</v>
      </c>
      <c r="I2361">
        <v>47376</v>
      </c>
      <c r="J2361">
        <v>50400</v>
      </c>
    </row>
    <row r="2362" spans="1:10">
      <c r="A2362" s="42">
        <v>41690</v>
      </c>
      <c r="B2362" t="s">
        <v>10</v>
      </c>
      <c r="C2362" t="s">
        <v>11</v>
      </c>
      <c r="D2362" t="s">
        <v>12</v>
      </c>
      <c r="E2362" t="s">
        <v>13</v>
      </c>
      <c r="F2362">
        <v>10</v>
      </c>
      <c r="G2362">
        <v>3384</v>
      </c>
      <c r="H2362">
        <v>3600</v>
      </c>
      <c r="I2362">
        <v>42714</v>
      </c>
      <c r="J2362">
        <v>45360</v>
      </c>
    </row>
    <row r="2363" spans="1:10">
      <c r="A2363" s="42">
        <v>41691</v>
      </c>
      <c r="B2363" t="s">
        <v>14</v>
      </c>
      <c r="C2363" t="s">
        <v>11</v>
      </c>
      <c r="D2363" t="s">
        <v>12</v>
      </c>
      <c r="E2363" t="s">
        <v>13</v>
      </c>
      <c r="F2363">
        <v>5</v>
      </c>
      <c r="G2363">
        <v>3042</v>
      </c>
      <c r="H2363">
        <v>3240</v>
      </c>
      <c r="I2363">
        <v>34578</v>
      </c>
      <c r="J2363">
        <v>36720</v>
      </c>
    </row>
    <row r="2364" spans="1:10">
      <c r="A2364" s="42">
        <v>41691</v>
      </c>
      <c r="B2364" t="s">
        <v>10</v>
      </c>
      <c r="C2364" t="s">
        <v>11</v>
      </c>
      <c r="D2364" t="s">
        <v>32</v>
      </c>
      <c r="E2364" t="s">
        <v>13</v>
      </c>
      <c r="F2364">
        <v>12</v>
      </c>
      <c r="G2364">
        <v>3978</v>
      </c>
      <c r="H2364">
        <v>4230</v>
      </c>
      <c r="I2364">
        <v>28368</v>
      </c>
      <c r="J2364">
        <v>30240</v>
      </c>
    </row>
    <row r="2365" spans="1:10">
      <c r="A2365" s="42">
        <v>41691</v>
      </c>
      <c r="B2365" t="s">
        <v>10</v>
      </c>
      <c r="C2365" t="s">
        <v>11</v>
      </c>
      <c r="D2365" t="s">
        <v>19</v>
      </c>
      <c r="E2365" t="s">
        <v>13</v>
      </c>
      <c r="F2365">
        <v>19</v>
      </c>
      <c r="G2365">
        <v>3978</v>
      </c>
      <c r="H2365">
        <v>4230</v>
      </c>
      <c r="I2365">
        <v>15912</v>
      </c>
      <c r="J2365">
        <v>16920</v>
      </c>
    </row>
    <row r="2366" spans="1:10">
      <c r="A2366" s="42">
        <v>41692</v>
      </c>
      <c r="B2366" t="s">
        <v>24</v>
      </c>
      <c r="C2366" t="s">
        <v>25</v>
      </c>
      <c r="D2366" t="s">
        <v>19</v>
      </c>
      <c r="E2366" t="s">
        <v>13</v>
      </c>
      <c r="F2366">
        <v>18</v>
      </c>
      <c r="G2366">
        <v>3924</v>
      </c>
      <c r="H2366">
        <v>4230</v>
      </c>
      <c r="I2366">
        <v>15912</v>
      </c>
      <c r="J2366">
        <v>16920</v>
      </c>
    </row>
    <row r="2367" spans="1:10">
      <c r="A2367" s="42">
        <v>41692</v>
      </c>
      <c r="B2367" t="s">
        <v>27</v>
      </c>
      <c r="C2367" t="s">
        <v>23</v>
      </c>
      <c r="D2367" t="s">
        <v>26</v>
      </c>
      <c r="E2367" t="s">
        <v>13</v>
      </c>
      <c r="F2367">
        <v>1</v>
      </c>
      <c r="G2367">
        <v>2952</v>
      </c>
      <c r="H2367">
        <v>3150</v>
      </c>
      <c r="I2367">
        <v>45630</v>
      </c>
      <c r="J2367">
        <v>48600</v>
      </c>
    </row>
    <row r="2368" spans="1:10">
      <c r="A2368" s="42">
        <v>41692</v>
      </c>
      <c r="B2368" t="s">
        <v>20</v>
      </c>
      <c r="C2368" t="s">
        <v>18</v>
      </c>
      <c r="D2368" t="s">
        <v>12</v>
      </c>
      <c r="E2368" t="s">
        <v>13</v>
      </c>
      <c r="F2368">
        <v>15</v>
      </c>
      <c r="G2368">
        <v>3042</v>
      </c>
      <c r="H2368">
        <v>3240</v>
      </c>
      <c r="I2368">
        <v>38646</v>
      </c>
      <c r="J2368">
        <v>41040</v>
      </c>
    </row>
    <row r="2369" spans="1:10">
      <c r="A2369" s="42">
        <v>41693</v>
      </c>
      <c r="B2369" t="s">
        <v>27</v>
      </c>
      <c r="C2369" t="s">
        <v>23</v>
      </c>
      <c r="D2369" t="s">
        <v>43</v>
      </c>
      <c r="E2369" t="s">
        <v>13</v>
      </c>
      <c r="F2369">
        <v>4</v>
      </c>
      <c r="G2369">
        <v>3978</v>
      </c>
      <c r="H2369">
        <v>4230</v>
      </c>
      <c r="I2369">
        <v>40608</v>
      </c>
      <c r="J2369">
        <v>43200</v>
      </c>
    </row>
    <row r="2370" spans="1:10">
      <c r="A2370" s="42">
        <v>41693</v>
      </c>
      <c r="B2370" t="s">
        <v>29</v>
      </c>
      <c r="C2370" t="s">
        <v>30</v>
      </c>
      <c r="D2370" t="s">
        <v>21</v>
      </c>
      <c r="E2370" t="s">
        <v>13</v>
      </c>
      <c r="F2370">
        <v>16</v>
      </c>
      <c r="G2370">
        <v>2106</v>
      </c>
      <c r="H2370">
        <v>2250</v>
      </c>
      <c r="I2370">
        <v>32940</v>
      </c>
      <c r="J2370">
        <v>35100</v>
      </c>
    </row>
    <row r="2371" spans="1:10">
      <c r="A2371" s="42">
        <v>41693</v>
      </c>
      <c r="B2371" t="s">
        <v>29</v>
      </c>
      <c r="C2371" t="s">
        <v>30</v>
      </c>
      <c r="D2371" t="s">
        <v>15</v>
      </c>
      <c r="E2371" t="s">
        <v>16</v>
      </c>
      <c r="F2371">
        <v>10</v>
      </c>
      <c r="G2371">
        <v>2034</v>
      </c>
      <c r="H2371">
        <v>2160</v>
      </c>
      <c r="I2371">
        <v>78804</v>
      </c>
      <c r="J2371">
        <v>85140</v>
      </c>
    </row>
    <row r="2372" spans="1:10">
      <c r="A2372" s="42">
        <v>41693</v>
      </c>
      <c r="B2372" t="s">
        <v>22</v>
      </c>
      <c r="C2372" t="s">
        <v>23</v>
      </c>
      <c r="D2372" t="s">
        <v>40</v>
      </c>
      <c r="E2372" t="s">
        <v>16</v>
      </c>
      <c r="F2372">
        <v>21</v>
      </c>
      <c r="G2372">
        <v>4482</v>
      </c>
      <c r="H2372">
        <v>4770</v>
      </c>
      <c r="I2372">
        <v>39240</v>
      </c>
      <c r="J2372">
        <v>42300</v>
      </c>
    </row>
    <row r="2373" spans="1:10">
      <c r="A2373" s="42">
        <v>41693</v>
      </c>
      <c r="B2373" t="s">
        <v>27</v>
      </c>
      <c r="C2373" t="s">
        <v>23</v>
      </c>
      <c r="D2373" t="s">
        <v>21</v>
      </c>
      <c r="E2373" t="s">
        <v>13</v>
      </c>
      <c r="F2373">
        <v>7</v>
      </c>
      <c r="G2373">
        <v>3726</v>
      </c>
      <c r="H2373">
        <v>3960</v>
      </c>
      <c r="I2373">
        <v>15372</v>
      </c>
      <c r="J2373">
        <v>16380</v>
      </c>
    </row>
    <row r="2374" spans="1:10">
      <c r="A2374" s="42">
        <v>41694</v>
      </c>
      <c r="B2374" t="s">
        <v>34</v>
      </c>
      <c r="C2374" t="s">
        <v>25</v>
      </c>
      <c r="D2374" t="s">
        <v>39</v>
      </c>
      <c r="E2374" t="s">
        <v>13</v>
      </c>
      <c r="F2374">
        <v>22</v>
      </c>
      <c r="G2374">
        <v>2952</v>
      </c>
      <c r="H2374">
        <v>3150</v>
      </c>
      <c r="I2374">
        <v>70794</v>
      </c>
      <c r="J2374">
        <v>75240</v>
      </c>
    </row>
    <row r="2375" spans="1:10">
      <c r="A2375" s="42">
        <v>41695</v>
      </c>
      <c r="B2375" t="s">
        <v>10</v>
      </c>
      <c r="C2375" t="s">
        <v>11</v>
      </c>
      <c r="D2375" t="s">
        <v>39</v>
      </c>
      <c r="E2375" t="s">
        <v>13</v>
      </c>
      <c r="F2375">
        <v>15</v>
      </c>
      <c r="G2375">
        <v>3384</v>
      </c>
      <c r="H2375">
        <v>3600</v>
      </c>
      <c r="I2375">
        <v>11178</v>
      </c>
      <c r="J2375">
        <v>11880</v>
      </c>
    </row>
    <row r="2376" spans="1:10">
      <c r="A2376" s="42">
        <v>41695</v>
      </c>
      <c r="B2376" t="s">
        <v>31</v>
      </c>
      <c r="C2376" t="s">
        <v>30</v>
      </c>
      <c r="D2376" t="s">
        <v>42</v>
      </c>
      <c r="E2376" t="s">
        <v>16</v>
      </c>
      <c r="F2376">
        <v>7</v>
      </c>
      <c r="G2376">
        <v>3546</v>
      </c>
      <c r="H2376">
        <v>3780</v>
      </c>
      <c r="I2376">
        <v>30024</v>
      </c>
      <c r="J2376">
        <v>32400</v>
      </c>
    </row>
    <row r="2377" spans="1:10">
      <c r="A2377" s="42">
        <v>41695</v>
      </c>
      <c r="B2377" t="s">
        <v>31</v>
      </c>
      <c r="C2377" t="s">
        <v>30</v>
      </c>
      <c r="D2377" t="s">
        <v>28</v>
      </c>
      <c r="E2377" t="s">
        <v>13</v>
      </c>
      <c r="F2377">
        <v>17</v>
      </c>
      <c r="G2377">
        <v>5148</v>
      </c>
      <c r="H2377">
        <v>5490</v>
      </c>
      <c r="I2377">
        <v>58320</v>
      </c>
      <c r="J2377">
        <v>62100</v>
      </c>
    </row>
    <row r="2378" spans="1:10">
      <c r="A2378" s="42">
        <v>41696</v>
      </c>
      <c r="B2378" t="s">
        <v>20</v>
      </c>
      <c r="C2378" t="s">
        <v>18</v>
      </c>
      <c r="D2378" t="s">
        <v>12</v>
      </c>
      <c r="E2378" t="s">
        <v>13</v>
      </c>
      <c r="F2378">
        <v>20</v>
      </c>
      <c r="G2378">
        <v>2034</v>
      </c>
      <c r="H2378">
        <v>2160</v>
      </c>
      <c r="I2378">
        <v>28476</v>
      </c>
      <c r="J2378">
        <v>30240</v>
      </c>
    </row>
    <row r="2379" spans="1:10">
      <c r="A2379" s="42">
        <v>41696</v>
      </c>
      <c r="B2379" t="s">
        <v>24</v>
      </c>
      <c r="C2379" t="s">
        <v>25</v>
      </c>
      <c r="D2379" t="s">
        <v>43</v>
      </c>
      <c r="E2379" t="s">
        <v>13</v>
      </c>
      <c r="F2379">
        <v>5</v>
      </c>
      <c r="G2379">
        <v>2196</v>
      </c>
      <c r="H2379">
        <v>2340</v>
      </c>
      <c r="I2379">
        <v>77832</v>
      </c>
      <c r="J2379">
        <v>82800</v>
      </c>
    </row>
    <row r="2380" spans="1:10">
      <c r="A2380" s="42">
        <v>41696</v>
      </c>
      <c r="B2380" t="s">
        <v>14</v>
      </c>
      <c r="C2380" t="s">
        <v>11</v>
      </c>
      <c r="D2380" t="s">
        <v>32</v>
      </c>
      <c r="E2380" t="s">
        <v>13</v>
      </c>
      <c r="F2380">
        <v>14</v>
      </c>
      <c r="G2380">
        <v>3546</v>
      </c>
      <c r="H2380">
        <v>3780</v>
      </c>
      <c r="I2380">
        <v>17730</v>
      </c>
      <c r="J2380">
        <v>18900</v>
      </c>
    </row>
    <row r="2381" spans="1:10">
      <c r="A2381" s="42">
        <v>41696</v>
      </c>
      <c r="B2381" t="s">
        <v>14</v>
      </c>
      <c r="C2381" t="s">
        <v>11</v>
      </c>
      <c r="D2381" t="s">
        <v>36</v>
      </c>
      <c r="E2381" t="s">
        <v>13</v>
      </c>
      <c r="F2381">
        <v>6</v>
      </c>
      <c r="G2381">
        <v>3546</v>
      </c>
      <c r="H2381">
        <v>3780</v>
      </c>
      <c r="I2381">
        <v>50544</v>
      </c>
      <c r="J2381">
        <v>54000</v>
      </c>
    </row>
    <row r="2382" spans="1:10">
      <c r="A2382" s="42">
        <v>41697</v>
      </c>
      <c r="B2382" t="s">
        <v>14</v>
      </c>
      <c r="C2382" t="s">
        <v>11</v>
      </c>
      <c r="D2382" t="s">
        <v>15</v>
      </c>
      <c r="E2382" t="s">
        <v>16</v>
      </c>
      <c r="F2382">
        <v>22</v>
      </c>
      <c r="G2382">
        <v>7506</v>
      </c>
      <c r="H2382">
        <v>8100</v>
      </c>
      <c r="I2382">
        <v>89550</v>
      </c>
      <c r="J2382">
        <v>96750</v>
      </c>
    </row>
    <row r="2383" spans="1:10">
      <c r="A2383" s="42">
        <v>41697</v>
      </c>
      <c r="B2383" t="s">
        <v>24</v>
      </c>
      <c r="C2383" t="s">
        <v>25</v>
      </c>
      <c r="D2383" t="s">
        <v>26</v>
      </c>
      <c r="E2383" t="s">
        <v>13</v>
      </c>
      <c r="F2383">
        <v>6</v>
      </c>
      <c r="G2383">
        <v>3924</v>
      </c>
      <c r="H2383">
        <v>4230</v>
      </c>
      <c r="I2383">
        <v>9126</v>
      </c>
      <c r="J2383">
        <v>9720</v>
      </c>
    </row>
    <row r="2384" spans="1:10">
      <c r="A2384" s="42">
        <v>41697</v>
      </c>
      <c r="B2384" t="s">
        <v>20</v>
      </c>
      <c r="C2384" t="s">
        <v>18</v>
      </c>
      <c r="D2384" t="s">
        <v>37</v>
      </c>
      <c r="E2384" t="s">
        <v>13</v>
      </c>
      <c r="F2384">
        <v>6</v>
      </c>
      <c r="G2384">
        <v>4482</v>
      </c>
      <c r="H2384">
        <v>4770</v>
      </c>
      <c r="I2384">
        <v>31374</v>
      </c>
      <c r="J2384">
        <v>33390</v>
      </c>
    </row>
    <row r="2385" spans="1:10">
      <c r="A2385" s="42">
        <v>41697</v>
      </c>
      <c r="B2385" t="s">
        <v>31</v>
      </c>
      <c r="C2385" t="s">
        <v>30</v>
      </c>
      <c r="D2385" t="s">
        <v>35</v>
      </c>
      <c r="E2385" t="s">
        <v>13</v>
      </c>
      <c r="F2385">
        <v>2</v>
      </c>
      <c r="G2385">
        <v>3546</v>
      </c>
      <c r="H2385">
        <v>3780</v>
      </c>
      <c r="I2385">
        <v>51480</v>
      </c>
      <c r="J2385">
        <v>54900</v>
      </c>
    </row>
    <row r="2386" spans="1:10">
      <c r="A2386" s="42">
        <v>41697</v>
      </c>
      <c r="B2386" t="s">
        <v>17</v>
      </c>
      <c r="C2386" t="s">
        <v>18</v>
      </c>
      <c r="D2386" t="s">
        <v>41</v>
      </c>
      <c r="E2386" t="s">
        <v>13</v>
      </c>
      <c r="F2386">
        <v>24</v>
      </c>
      <c r="G2386">
        <v>3726</v>
      </c>
      <c r="H2386">
        <v>3960</v>
      </c>
      <c r="I2386">
        <v>59040</v>
      </c>
      <c r="J2386">
        <v>63000</v>
      </c>
    </row>
    <row r="2387" spans="1:10">
      <c r="A2387" s="42">
        <v>41697</v>
      </c>
      <c r="B2387" t="s">
        <v>31</v>
      </c>
      <c r="C2387" t="s">
        <v>30</v>
      </c>
      <c r="D2387" t="s">
        <v>33</v>
      </c>
      <c r="E2387" t="s">
        <v>13</v>
      </c>
      <c r="F2387">
        <v>11</v>
      </c>
      <c r="G2387">
        <v>2106</v>
      </c>
      <c r="H2387">
        <v>2250</v>
      </c>
      <c r="I2387">
        <v>59670</v>
      </c>
      <c r="J2387">
        <v>63450</v>
      </c>
    </row>
    <row r="2388" spans="1:10">
      <c r="A2388" s="42">
        <v>41698</v>
      </c>
      <c r="B2388" t="s">
        <v>17</v>
      </c>
      <c r="C2388" t="s">
        <v>18</v>
      </c>
      <c r="D2388" t="s">
        <v>37</v>
      </c>
      <c r="E2388" t="s">
        <v>13</v>
      </c>
      <c r="F2388">
        <v>10</v>
      </c>
      <c r="G2388">
        <v>3546</v>
      </c>
      <c r="H2388">
        <v>3780</v>
      </c>
      <c r="I2388">
        <v>80676</v>
      </c>
      <c r="J2388">
        <v>85860</v>
      </c>
    </row>
    <row r="2389" spans="1:10">
      <c r="A2389" s="42">
        <v>41698</v>
      </c>
      <c r="B2389" t="s">
        <v>22</v>
      </c>
      <c r="C2389" t="s">
        <v>23</v>
      </c>
      <c r="D2389" t="s">
        <v>15</v>
      </c>
      <c r="E2389" t="s">
        <v>16</v>
      </c>
      <c r="F2389">
        <v>7</v>
      </c>
      <c r="G2389">
        <v>3384</v>
      </c>
      <c r="H2389">
        <v>3600</v>
      </c>
      <c r="I2389">
        <v>46566</v>
      </c>
      <c r="J2389">
        <v>50310</v>
      </c>
    </row>
    <row r="2390" spans="1:10">
      <c r="A2390" s="42">
        <v>41698</v>
      </c>
      <c r="B2390" t="s">
        <v>20</v>
      </c>
      <c r="C2390" t="s">
        <v>18</v>
      </c>
      <c r="D2390" t="s">
        <v>38</v>
      </c>
      <c r="E2390" t="s">
        <v>13</v>
      </c>
      <c r="F2390">
        <v>22</v>
      </c>
      <c r="G2390">
        <v>2106</v>
      </c>
      <c r="H2390">
        <v>2250</v>
      </c>
      <c r="I2390">
        <v>7092</v>
      </c>
      <c r="J2390">
        <v>7560</v>
      </c>
    </row>
    <row r="2391" spans="1:10">
      <c r="A2391" s="42">
        <v>41699</v>
      </c>
      <c r="B2391" t="s">
        <v>31</v>
      </c>
      <c r="C2391" t="s">
        <v>30</v>
      </c>
      <c r="D2391" t="s">
        <v>15</v>
      </c>
      <c r="E2391" t="s">
        <v>16</v>
      </c>
      <c r="F2391">
        <v>7</v>
      </c>
      <c r="G2391">
        <v>3924</v>
      </c>
      <c r="H2391">
        <v>4230</v>
      </c>
      <c r="I2391">
        <v>75222</v>
      </c>
      <c r="J2391">
        <v>81270</v>
      </c>
    </row>
    <row r="2392" spans="1:10">
      <c r="A2392" s="42">
        <v>41699</v>
      </c>
      <c r="B2392" t="s">
        <v>34</v>
      </c>
      <c r="C2392" t="s">
        <v>25</v>
      </c>
      <c r="D2392" t="s">
        <v>19</v>
      </c>
      <c r="E2392" t="s">
        <v>13</v>
      </c>
      <c r="F2392">
        <v>18</v>
      </c>
      <c r="G2392">
        <v>3582</v>
      </c>
      <c r="H2392">
        <v>3870</v>
      </c>
      <c r="I2392">
        <v>83538</v>
      </c>
      <c r="J2392">
        <v>88830</v>
      </c>
    </row>
    <row r="2393" spans="1:10">
      <c r="A2393" s="42">
        <v>41699</v>
      </c>
      <c r="B2393" t="s">
        <v>24</v>
      </c>
      <c r="C2393" t="s">
        <v>25</v>
      </c>
      <c r="D2393" t="s">
        <v>33</v>
      </c>
      <c r="E2393" t="s">
        <v>13</v>
      </c>
      <c r="F2393">
        <v>12</v>
      </c>
      <c r="G2393">
        <v>3582</v>
      </c>
      <c r="H2393">
        <v>3870</v>
      </c>
      <c r="I2393">
        <v>91494</v>
      </c>
      <c r="J2393">
        <v>97290</v>
      </c>
    </row>
    <row r="2394" spans="1:10">
      <c r="A2394" s="42">
        <v>41699</v>
      </c>
      <c r="B2394" t="s">
        <v>27</v>
      </c>
      <c r="C2394" t="s">
        <v>23</v>
      </c>
      <c r="D2394" t="s">
        <v>12</v>
      </c>
      <c r="E2394" t="s">
        <v>13</v>
      </c>
      <c r="F2394">
        <v>19</v>
      </c>
      <c r="G2394">
        <v>3726</v>
      </c>
      <c r="H2394">
        <v>3960</v>
      </c>
      <c r="I2394">
        <v>10170</v>
      </c>
      <c r="J2394">
        <v>10800</v>
      </c>
    </row>
    <row r="2395" spans="1:10">
      <c r="A2395" s="42">
        <v>41699</v>
      </c>
      <c r="B2395" t="s">
        <v>20</v>
      </c>
      <c r="C2395" t="s">
        <v>18</v>
      </c>
      <c r="D2395" t="s">
        <v>33</v>
      </c>
      <c r="E2395" t="s">
        <v>13</v>
      </c>
      <c r="F2395">
        <v>23</v>
      </c>
      <c r="G2395">
        <v>3582</v>
      </c>
      <c r="H2395">
        <v>3870</v>
      </c>
      <c r="I2395">
        <v>31824</v>
      </c>
      <c r="J2395">
        <v>33840</v>
      </c>
    </row>
    <row r="2396" spans="1:10">
      <c r="A2396" s="42">
        <v>41699</v>
      </c>
      <c r="B2396" t="s">
        <v>10</v>
      </c>
      <c r="C2396" t="s">
        <v>11</v>
      </c>
      <c r="D2396" t="s">
        <v>12</v>
      </c>
      <c r="E2396" t="s">
        <v>13</v>
      </c>
      <c r="F2396">
        <v>3</v>
      </c>
      <c r="G2396">
        <v>2952</v>
      </c>
      <c r="H2396">
        <v>3150</v>
      </c>
      <c r="I2396">
        <v>6102</v>
      </c>
      <c r="J2396">
        <v>6480</v>
      </c>
    </row>
    <row r="2397" spans="1:10">
      <c r="A2397" s="42">
        <v>41699</v>
      </c>
      <c r="B2397" t="s">
        <v>31</v>
      </c>
      <c r="C2397" t="s">
        <v>30</v>
      </c>
      <c r="D2397" t="s">
        <v>12</v>
      </c>
      <c r="E2397" t="s">
        <v>13</v>
      </c>
      <c r="F2397">
        <v>24</v>
      </c>
      <c r="G2397">
        <v>3978</v>
      </c>
      <c r="H2397">
        <v>4230</v>
      </c>
      <c r="I2397">
        <v>42714</v>
      </c>
      <c r="J2397">
        <v>45360</v>
      </c>
    </row>
    <row r="2398" spans="1:10">
      <c r="A2398" s="42">
        <v>41700</v>
      </c>
      <c r="B2398" t="s">
        <v>14</v>
      </c>
      <c r="C2398" t="s">
        <v>11</v>
      </c>
      <c r="D2398" t="s">
        <v>35</v>
      </c>
      <c r="E2398" t="s">
        <v>13</v>
      </c>
      <c r="F2398">
        <v>25</v>
      </c>
      <c r="G2398">
        <v>2034</v>
      </c>
      <c r="H2398">
        <v>2160</v>
      </c>
      <c r="I2398">
        <v>92664</v>
      </c>
      <c r="J2398">
        <v>98820</v>
      </c>
    </row>
    <row r="2399" spans="1:10">
      <c r="A2399" s="42">
        <v>41701</v>
      </c>
      <c r="B2399" t="s">
        <v>24</v>
      </c>
      <c r="C2399" t="s">
        <v>25</v>
      </c>
      <c r="D2399" t="s">
        <v>33</v>
      </c>
      <c r="E2399" t="s">
        <v>13</v>
      </c>
      <c r="F2399">
        <v>5</v>
      </c>
      <c r="G2399">
        <v>3924</v>
      </c>
      <c r="H2399">
        <v>4230</v>
      </c>
      <c r="I2399">
        <v>43758</v>
      </c>
      <c r="J2399">
        <v>46530</v>
      </c>
    </row>
    <row r="2400" spans="1:10">
      <c r="A2400" s="42">
        <v>41702</v>
      </c>
      <c r="B2400" t="s">
        <v>14</v>
      </c>
      <c r="C2400" t="s">
        <v>11</v>
      </c>
      <c r="D2400" t="s">
        <v>32</v>
      </c>
      <c r="E2400" t="s">
        <v>13</v>
      </c>
      <c r="F2400">
        <v>2</v>
      </c>
      <c r="G2400">
        <v>5832</v>
      </c>
      <c r="H2400">
        <v>6210</v>
      </c>
      <c r="I2400">
        <v>17730</v>
      </c>
      <c r="J2400">
        <v>18900</v>
      </c>
    </row>
    <row r="2401" spans="1:10">
      <c r="A2401" s="42">
        <v>41702</v>
      </c>
      <c r="B2401" t="s">
        <v>14</v>
      </c>
      <c r="C2401" t="s">
        <v>11</v>
      </c>
      <c r="D2401" t="s">
        <v>35</v>
      </c>
      <c r="E2401" t="s">
        <v>13</v>
      </c>
      <c r="F2401">
        <v>14</v>
      </c>
      <c r="G2401">
        <v>3546</v>
      </c>
      <c r="H2401">
        <v>3780</v>
      </c>
      <c r="I2401">
        <v>25740</v>
      </c>
      <c r="J2401">
        <v>27450</v>
      </c>
    </row>
    <row r="2402" spans="1:10">
      <c r="A2402" s="42">
        <v>41703</v>
      </c>
      <c r="B2402" t="s">
        <v>29</v>
      </c>
      <c r="C2402" t="s">
        <v>30</v>
      </c>
      <c r="D2402" t="s">
        <v>15</v>
      </c>
      <c r="E2402" t="s">
        <v>16</v>
      </c>
      <c r="F2402">
        <v>6</v>
      </c>
      <c r="G2402">
        <v>2034</v>
      </c>
      <c r="H2402">
        <v>2160</v>
      </c>
      <c r="I2402">
        <v>68058</v>
      </c>
      <c r="J2402">
        <v>73530</v>
      </c>
    </row>
    <row r="2403" spans="1:10">
      <c r="A2403" s="42">
        <v>41703</v>
      </c>
      <c r="B2403" t="s">
        <v>27</v>
      </c>
      <c r="C2403" t="s">
        <v>23</v>
      </c>
      <c r="D2403" t="s">
        <v>39</v>
      </c>
      <c r="E2403" t="s">
        <v>13</v>
      </c>
      <c r="F2403">
        <v>13</v>
      </c>
      <c r="G2403">
        <v>2034</v>
      </c>
      <c r="H2403">
        <v>2160</v>
      </c>
      <c r="I2403">
        <v>26082</v>
      </c>
      <c r="J2403">
        <v>27720</v>
      </c>
    </row>
    <row r="2404" spans="1:10">
      <c r="A2404" s="42">
        <v>41704</v>
      </c>
      <c r="B2404" t="s">
        <v>31</v>
      </c>
      <c r="C2404" t="s">
        <v>30</v>
      </c>
      <c r="D2404" t="s">
        <v>19</v>
      </c>
      <c r="E2404" t="s">
        <v>13</v>
      </c>
      <c r="F2404">
        <v>4</v>
      </c>
      <c r="G2404">
        <v>3042</v>
      </c>
      <c r="H2404">
        <v>3240</v>
      </c>
      <c r="I2404">
        <v>87516</v>
      </c>
      <c r="J2404">
        <v>93060</v>
      </c>
    </row>
    <row r="2405" spans="1:10">
      <c r="A2405" s="42">
        <v>41705</v>
      </c>
      <c r="B2405" t="s">
        <v>24</v>
      </c>
      <c r="C2405" t="s">
        <v>25</v>
      </c>
      <c r="D2405" t="s">
        <v>19</v>
      </c>
      <c r="E2405" t="s">
        <v>13</v>
      </c>
      <c r="F2405">
        <v>21</v>
      </c>
      <c r="G2405">
        <v>3042</v>
      </c>
      <c r="H2405">
        <v>3240</v>
      </c>
      <c r="I2405">
        <v>7956</v>
      </c>
      <c r="J2405">
        <v>8460</v>
      </c>
    </row>
    <row r="2406" spans="1:10">
      <c r="A2406" s="42">
        <v>41705</v>
      </c>
      <c r="B2406" t="s">
        <v>31</v>
      </c>
      <c r="C2406" t="s">
        <v>30</v>
      </c>
      <c r="D2406" t="s">
        <v>36</v>
      </c>
      <c r="E2406" t="s">
        <v>13</v>
      </c>
      <c r="F2406">
        <v>16</v>
      </c>
      <c r="G2406">
        <v>3726</v>
      </c>
      <c r="H2406">
        <v>3960</v>
      </c>
      <c r="I2406">
        <v>18954</v>
      </c>
      <c r="J2406">
        <v>20250</v>
      </c>
    </row>
    <row r="2407" spans="1:10">
      <c r="A2407" s="42">
        <v>41705</v>
      </c>
      <c r="B2407" t="s">
        <v>17</v>
      </c>
      <c r="C2407" t="s">
        <v>18</v>
      </c>
      <c r="D2407" t="s">
        <v>33</v>
      </c>
      <c r="E2407" t="s">
        <v>13</v>
      </c>
      <c r="F2407">
        <v>10</v>
      </c>
      <c r="G2407">
        <v>2196</v>
      </c>
      <c r="H2407">
        <v>2340</v>
      </c>
      <c r="I2407">
        <v>59670</v>
      </c>
      <c r="J2407">
        <v>63450</v>
      </c>
    </row>
    <row r="2408" spans="1:10">
      <c r="A2408" s="42">
        <v>41707</v>
      </c>
      <c r="B2408" t="s">
        <v>20</v>
      </c>
      <c r="C2408" t="s">
        <v>18</v>
      </c>
      <c r="D2408" t="s">
        <v>21</v>
      </c>
      <c r="E2408" t="s">
        <v>13</v>
      </c>
      <c r="F2408">
        <v>3</v>
      </c>
      <c r="G2408">
        <v>4482</v>
      </c>
      <c r="H2408">
        <v>4770</v>
      </c>
      <c r="I2408">
        <v>26352</v>
      </c>
      <c r="J2408">
        <v>28080</v>
      </c>
    </row>
    <row r="2409" spans="1:10">
      <c r="A2409" s="42">
        <v>41707</v>
      </c>
      <c r="B2409" t="s">
        <v>24</v>
      </c>
      <c r="C2409" t="s">
        <v>25</v>
      </c>
      <c r="D2409" t="s">
        <v>26</v>
      </c>
      <c r="E2409" t="s">
        <v>13</v>
      </c>
      <c r="F2409">
        <v>1</v>
      </c>
      <c r="G2409">
        <v>5148</v>
      </c>
      <c r="H2409">
        <v>5490</v>
      </c>
      <c r="I2409">
        <v>18252</v>
      </c>
      <c r="J2409">
        <v>19440</v>
      </c>
    </row>
    <row r="2410" spans="1:10">
      <c r="A2410" s="42">
        <v>41707</v>
      </c>
      <c r="B2410" t="s">
        <v>17</v>
      </c>
      <c r="C2410" t="s">
        <v>18</v>
      </c>
      <c r="D2410" t="s">
        <v>21</v>
      </c>
      <c r="E2410" t="s">
        <v>13</v>
      </c>
      <c r="F2410">
        <v>13</v>
      </c>
      <c r="G2410">
        <v>3978</v>
      </c>
      <c r="H2410">
        <v>4230</v>
      </c>
      <c r="I2410">
        <v>48312</v>
      </c>
      <c r="J2410">
        <v>51480</v>
      </c>
    </row>
    <row r="2411" spans="1:10">
      <c r="A2411" s="42">
        <v>41708</v>
      </c>
      <c r="B2411" t="s">
        <v>20</v>
      </c>
      <c r="C2411" t="s">
        <v>18</v>
      </c>
      <c r="D2411" t="s">
        <v>39</v>
      </c>
      <c r="E2411" t="s">
        <v>13</v>
      </c>
      <c r="F2411">
        <v>15</v>
      </c>
      <c r="G2411">
        <v>2106</v>
      </c>
      <c r="H2411">
        <v>2250</v>
      </c>
      <c r="I2411">
        <v>78246</v>
      </c>
      <c r="J2411">
        <v>83160</v>
      </c>
    </row>
    <row r="2412" spans="1:10">
      <c r="A2412" s="42">
        <v>41708</v>
      </c>
      <c r="B2412" t="s">
        <v>22</v>
      </c>
      <c r="C2412" t="s">
        <v>23</v>
      </c>
      <c r="D2412" t="s">
        <v>43</v>
      </c>
      <c r="E2412" t="s">
        <v>13</v>
      </c>
      <c r="F2412">
        <v>5</v>
      </c>
      <c r="G2412">
        <v>3978</v>
      </c>
      <c r="H2412">
        <v>4230</v>
      </c>
      <c r="I2412">
        <v>81216</v>
      </c>
      <c r="J2412">
        <v>86400</v>
      </c>
    </row>
    <row r="2413" spans="1:10">
      <c r="A2413" s="42">
        <v>41708</v>
      </c>
      <c r="B2413" t="s">
        <v>24</v>
      </c>
      <c r="C2413" t="s">
        <v>25</v>
      </c>
      <c r="D2413" t="s">
        <v>26</v>
      </c>
      <c r="E2413" t="s">
        <v>13</v>
      </c>
      <c r="F2413">
        <v>25</v>
      </c>
      <c r="G2413">
        <v>2034</v>
      </c>
      <c r="H2413">
        <v>2160</v>
      </c>
      <c r="I2413">
        <v>12168</v>
      </c>
      <c r="J2413">
        <v>12960</v>
      </c>
    </row>
    <row r="2414" spans="1:10">
      <c r="A2414" s="42">
        <v>41708</v>
      </c>
      <c r="B2414" t="s">
        <v>17</v>
      </c>
      <c r="C2414" t="s">
        <v>18</v>
      </c>
      <c r="D2414" t="s">
        <v>12</v>
      </c>
      <c r="E2414" t="s">
        <v>13</v>
      </c>
      <c r="F2414">
        <v>8</v>
      </c>
      <c r="G2414">
        <v>2034</v>
      </c>
      <c r="H2414">
        <v>2160</v>
      </c>
      <c r="I2414">
        <v>32544</v>
      </c>
      <c r="J2414">
        <v>34560</v>
      </c>
    </row>
    <row r="2415" spans="1:10">
      <c r="A2415" s="42">
        <v>41708</v>
      </c>
      <c r="B2415" t="s">
        <v>31</v>
      </c>
      <c r="C2415" t="s">
        <v>30</v>
      </c>
      <c r="D2415" t="s">
        <v>32</v>
      </c>
      <c r="E2415" t="s">
        <v>13</v>
      </c>
      <c r="F2415">
        <v>21</v>
      </c>
      <c r="G2415">
        <v>3582</v>
      </c>
      <c r="H2415">
        <v>3870</v>
      </c>
      <c r="I2415">
        <v>3546</v>
      </c>
      <c r="J2415">
        <v>3780</v>
      </c>
    </row>
    <row r="2416" spans="1:10">
      <c r="A2416" s="42">
        <v>41709</v>
      </c>
      <c r="B2416" t="s">
        <v>10</v>
      </c>
      <c r="C2416" t="s">
        <v>11</v>
      </c>
      <c r="D2416" t="s">
        <v>19</v>
      </c>
      <c r="E2416" t="s">
        <v>13</v>
      </c>
      <c r="F2416">
        <v>16</v>
      </c>
      <c r="G2416">
        <v>3978</v>
      </c>
      <c r="H2416">
        <v>4230</v>
      </c>
      <c r="I2416">
        <v>27846</v>
      </c>
      <c r="J2416">
        <v>29610</v>
      </c>
    </row>
    <row r="2417" spans="1:10">
      <c r="A2417" s="42">
        <v>41710</v>
      </c>
      <c r="B2417" t="s">
        <v>17</v>
      </c>
      <c r="C2417" t="s">
        <v>18</v>
      </c>
      <c r="D2417" t="s">
        <v>40</v>
      </c>
      <c r="E2417" t="s">
        <v>16</v>
      </c>
      <c r="F2417">
        <v>23</v>
      </c>
      <c r="G2417">
        <v>2196</v>
      </c>
      <c r="H2417">
        <v>2340</v>
      </c>
      <c r="I2417">
        <v>70632</v>
      </c>
      <c r="J2417">
        <v>76140</v>
      </c>
    </row>
    <row r="2418" spans="1:10">
      <c r="A2418" s="42">
        <v>41710</v>
      </c>
      <c r="B2418" t="s">
        <v>31</v>
      </c>
      <c r="C2418" t="s">
        <v>30</v>
      </c>
      <c r="D2418" t="s">
        <v>43</v>
      </c>
      <c r="E2418" t="s">
        <v>13</v>
      </c>
      <c r="F2418">
        <v>22</v>
      </c>
      <c r="G2418">
        <v>3978</v>
      </c>
      <c r="H2418">
        <v>4230</v>
      </c>
      <c r="I2418">
        <v>16920</v>
      </c>
      <c r="J2418">
        <v>18000</v>
      </c>
    </row>
    <row r="2419" spans="1:10">
      <c r="A2419" s="42">
        <v>41710</v>
      </c>
      <c r="B2419" t="s">
        <v>29</v>
      </c>
      <c r="C2419" t="s">
        <v>30</v>
      </c>
      <c r="D2419" t="s">
        <v>35</v>
      </c>
      <c r="E2419" t="s">
        <v>13</v>
      </c>
      <c r="F2419">
        <v>13</v>
      </c>
      <c r="G2419">
        <v>3978</v>
      </c>
      <c r="H2419">
        <v>4230</v>
      </c>
      <c r="I2419">
        <v>61776</v>
      </c>
      <c r="J2419">
        <v>65880</v>
      </c>
    </row>
    <row r="2420" spans="1:10">
      <c r="A2420" s="42">
        <v>41711</v>
      </c>
      <c r="B2420" t="s">
        <v>17</v>
      </c>
      <c r="C2420" t="s">
        <v>18</v>
      </c>
      <c r="D2420" t="s">
        <v>28</v>
      </c>
      <c r="E2420" t="s">
        <v>13</v>
      </c>
      <c r="F2420">
        <v>27</v>
      </c>
      <c r="G2420">
        <v>3042</v>
      </c>
      <c r="H2420">
        <v>3240</v>
      </c>
      <c r="I2420">
        <v>99144</v>
      </c>
      <c r="J2420">
        <v>105570</v>
      </c>
    </row>
    <row r="2421" spans="1:10">
      <c r="A2421" s="42">
        <v>41711</v>
      </c>
      <c r="B2421" t="s">
        <v>24</v>
      </c>
      <c r="C2421" t="s">
        <v>25</v>
      </c>
      <c r="D2421" t="s">
        <v>32</v>
      </c>
      <c r="E2421" t="s">
        <v>13</v>
      </c>
      <c r="F2421">
        <v>27</v>
      </c>
      <c r="G2421">
        <v>3978</v>
      </c>
      <c r="H2421">
        <v>4230</v>
      </c>
      <c r="I2421">
        <v>35460</v>
      </c>
      <c r="J2421">
        <v>37800</v>
      </c>
    </row>
    <row r="2422" spans="1:10">
      <c r="A2422" s="42">
        <v>41711</v>
      </c>
      <c r="B2422" t="s">
        <v>10</v>
      </c>
      <c r="C2422" t="s">
        <v>11</v>
      </c>
      <c r="D2422" t="s">
        <v>12</v>
      </c>
      <c r="E2422" t="s">
        <v>13</v>
      </c>
      <c r="F2422">
        <v>27</v>
      </c>
      <c r="G2422">
        <v>3978</v>
      </c>
      <c r="H2422">
        <v>4230</v>
      </c>
      <c r="I2422">
        <v>32544</v>
      </c>
      <c r="J2422">
        <v>34560</v>
      </c>
    </row>
    <row r="2423" spans="1:10">
      <c r="A2423" s="42">
        <v>41711</v>
      </c>
      <c r="B2423" t="s">
        <v>27</v>
      </c>
      <c r="C2423" t="s">
        <v>23</v>
      </c>
      <c r="D2423" t="s">
        <v>33</v>
      </c>
      <c r="E2423" t="s">
        <v>13</v>
      </c>
      <c r="F2423">
        <v>27</v>
      </c>
      <c r="G2423">
        <v>5832</v>
      </c>
      <c r="H2423">
        <v>6210</v>
      </c>
      <c r="I2423">
        <v>35802</v>
      </c>
      <c r="J2423">
        <v>38070</v>
      </c>
    </row>
    <row r="2424" spans="1:10">
      <c r="A2424" s="42">
        <v>41711</v>
      </c>
      <c r="B2424" t="s">
        <v>29</v>
      </c>
      <c r="C2424" t="s">
        <v>30</v>
      </c>
      <c r="D2424" t="s">
        <v>26</v>
      </c>
      <c r="E2424" t="s">
        <v>13</v>
      </c>
      <c r="F2424">
        <v>27</v>
      </c>
      <c r="G2424">
        <v>2196</v>
      </c>
      <c r="H2424">
        <v>2340</v>
      </c>
      <c r="I2424">
        <v>27378</v>
      </c>
      <c r="J2424">
        <v>29160</v>
      </c>
    </row>
    <row r="2425" spans="1:10">
      <c r="A2425" s="42">
        <v>41712</v>
      </c>
      <c r="B2425" t="s">
        <v>20</v>
      </c>
      <c r="C2425" t="s">
        <v>18</v>
      </c>
      <c r="D2425" t="s">
        <v>33</v>
      </c>
      <c r="E2425" t="s">
        <v>13</v>
      </c>
      <c r="F2425">
        <v>27</v>
      </c>
      <c r="G2425">
        <v>3546</v>
      </c>
      <c r="H2425">
        <v>3780</v>
      </c>
      <c r="I2425">
        <v>59670</v>
      </c>
      <c r="J2425">
        <v>63450</v>
      </c>
    </row>
    <row r="2426" spans="1:10">
      <c r="A2426" s="42">
        <v>41712</v>
      </c>
      <c r="B2426" t="s">
        <v>10</v>
      </c>
      <c r="C2426" t="s">
        <v>11</v>
      </c>
      <c r="D2426" t="s">
        <v>12</v>
      </c>
      <c r="E2426" t="s">
        <v>13</v>
      </c>
      <c r="F2426">
        <v>12</v>
      </c>
      <c r="G2426">
        <v>3582</v>
      </c>
      <c r="H2426">
        <v>3870</v>
      </c>
      <c r="I2426">
        <v>2034</v>
      </c>
      <c r="J2426">
        <v>2160</v>
      </c>
    </row>
    <row r="2427" spans="1:10">
      <c r="A2427" s="42">
        <v>41712</v>
      </c>
      <c r="B2427" t="s">
        <v>14</v>
      </c>
      <c r="C2427" t="s">
        <v>11</v>
      </c>
      <c r="D2427" t="s">
        <v>28</v>
      </c>
      <c r="E2427" t="s">
        <v>13</v>
      </c>
      <c r="F2427">
        <v>18</v>
      </c>
      <c r="G2427">
        <v>3978</v>
      </c>
      <c r="H2427">
        <v>4230</v>
      </c>
      <c r="I2427">
        <v>64152</v>
      </c>
      <c r="J2427">
        <v>68310</v>
      </c>
    </row>
    <row r="2428" spans="1:10">
      <c r="A2428" s="42">
        <v>41712</v>
      </c>
      <c r="B2428" t="s">
        <v>27</v>
      </c>
      <c r="C2428" t="s">
        <v>23</v>
      </c>
      <c r="D2428" t="s">
        <v>32</v>
      </c>
      <c r="E2428" t="s">
        <v>13</v>
      </c>
      <c r="F2428">
        <v>8</v>
      </c>
      <c r="G2428">
        <v>3978</v>
      </c>
      <c r="H2428">
        <v>4230</v>
      </c>
      <c r="I2428">
        <v>88650</v>
      </c>
      <c r="J2428">
        <v>94500</v>
      </c>
    </row>
    <row r="2429" spans="1:10">
      <c r="A2429" s="42">
        <v>41713</v>
      </c>
      <c r="B2429" t="s">
        <v>24</v>
      </c>
      <c r="C2429" t="s">
        <v>25</v>
      </c>
      <c r="D2429" t="s">
        <v>19</v>
      </c>
      <c r="E2429" t="s">
        <v>13</v>
      </c>
      <c r="F2429">
        <v>21</v>
      </c>
      <c r="G2429">
        <v>2034</v>
      </c>
      <c r="H2429">
        <v>2160</v>
      </c>
      <c r="I2429">
        <v>79560</v>
      </c>
      <c r="J2429">
        <v>84600</v>
      </c>
    </row>
    <row r="2430" spans="1:10">
      <c r="A2430" s="42">
        <v>41714</v>
      </c>
      <c r="B2430" t="s">
        <v>20</v>
      </c>
      <c r="C2430" t="s">
        <v>18</v>
      </c>
      <c r="D2430" t="s">
        <v>21</v>
      </c>
      <c r="E2430" t="s">
        <v>13</v>
      </c>
      <c r="F2430">
        <v>25</v>
      </c>
      <c r="G2430">
        <v>3042</v>
      </c>
      <c r="H2430">
        <v>3240</v>
      </c>
      <c r="I2430">
        <v>2196</v>
      </c>
      <c r="J2430">
        <v>2340</v>
      </c>
    </row>
    <row r="2431" spans="1:10">
      <c r="A2431" s="42">
        <v>41714</v>
      </c>
      <c r="B2431" t="s">
        <v>27</v>
      </c>
      <c r="C2431" t="s">
        <v>23</v>
      </c>
      <c r="D2431" t="s">
        <v>41</v>
      </c>
      <c r="E2431" t="s">
        <v>13</v>
      </c>
      <c r="F2431">
        <v>12</v>
      </c>
      <c r="G2431">
        <v>5148</v>
      </c>
      <c r="H2431">
        <v>5490</v>
      </c>
      <c r="I2431">
        <v>67896</v>
      </c>
      <c r="J2431">
        <v>72450</v>
      </c>
    </row>
    <row r="2432" spans="1:10">
      <c r="A2432" s="42">
        <v>41714</v>
      </c>
      <c r="B2432" t="s">
        <v>10</v>
      </c>
      <c r="C2432" t="s">
        <v>11</v>
      </c>
      <c r="D2432" t="s">
        <v>32</v>
      </c>
      <c r="E2432" t="s">
        <v>13</v>
      </c>
      <c r="F2432">
        <v>9</v>
      </c>
      <c r="G2432">
        <v>2106</v>
      </c>
      <c r="H2432">
        <v>2250</v>
      </c>
      <c r="I2432">
        <v>88650</v>
      </c>
      <c r="J2432">
        <v>94500</v>
      </c>
    </row>
    <row r="2433" spans="1:10">
      <c r="A2433" s="42">
        <v>41715</v>
      </c>
      <c r="B2433" t="s">
        <v>24</v>
      </c>
      <c r="C2433" t="s">
        <v>25</v>
      </c>
      <c r="D2433" t="s">
        <v>37</v>
      </c>
      <c r="E2433" t="s">
        <v>13</v>
      </c>
      <c r="F2433">
        <v>23</v>
      </c>
      <c r="G2433">
        <v>4482</v>
      </c>
      <c r="H2433">
        <v>4770</v>
      </c>
      <c r="I2433">
        <v>107568</v>
      </c>
      <c r="J2433">
        <v>114480</v>
      </c>
    </row>
    <row r="2434" spans="1:10">
      <c r="A2434" s="42">
        <v>41715</v>
      </c>
      <c r="B2434" t="s">
        <v>10</v>
      </c>
      <c r="C2434" t="s">
        <v>11</v>
      </c>
      <c r="D2434" t="s">
        <v>37</v>
      </c>
      <c r="E2434" t="s">
        <v>13</v>
      </c>
      <c r="F2434">
        <v>23</v>
      </c>
      <c r="G2434">
        <v>3546</v>
      </c>
      <c r="H2434">
        <v>3780</v>
      </c>
      <c r="I2434">
        <v>35856</v>
      </c>
      <c r="J2434">
        <v>38160</v>
      </c>
    </row>
    <row r="2435" spans="1:10">
      <c r="A2435" s="42">
        <v>41715</v>
      </c>
      <c r="B2435" t="s">
        <v>29</v>
      </c>
      <c r="C2435" t="s">
        <v>30</v>
      </c>
      <c r="D2435" t="s">
        <v>40</v>
      </c>
      <c r="E2435" t="s">
        <v>16</v>
      </c>
      <c r="F2435">
        <v>20</v>
      </c>
      <c r="G2435">
        <v>4482</v>
      </c>
      <c r="H2435">
        <v>4770</v>
      </c>
      <c r="I2435">
        <v>47088</v>
      </c>
      <c r="J2435">
        <v>50760</v>
      </c>
    </row>
    <row r="2436" spans="1:10">
      <c r="A2436" s="42">
        <v>41715</v>
      </c>
      <c r="B2436" t="s">
        <v>17</v>
      </c>
      <c r="C2436" t="s">
        <v>18</v>
      </c>
      <c r="D2436" t="s">
        <v>41</v>
      </c>
      <c r="E2436" t="s">
        <v>13</v>
      </c>
      <c r="F2436">
        <v>25</v>
      </c>
      <c r="G2436">
        <v>4482</v>
      </c>
      <c r="H2436">
        <v>4770</v>
      </c>
      <c r="I2436">
        <v>67896</v>
      </c>
      <c r="J2436">
        <v>72450</v>
      </c>
    </row>
    <row r="2437" spans="1:10">
      <c r="A2437" s="42">
        <v>41716</v>
      </c>
      <c r="B2437" t="s">
        <v>14</v>
      </c>
      <c r="C2437" t="s">
        <v>11</v>
      </c>
      <c r="D2437" t="s">
        <v>15</v>
      </c>
      <c r="E2437" t="s">
        <v>16</v>
      </c>
      <c r="F2437">
        <v>4</v>
      </c>
      <c r="G2437">
        <v>2034</v>
      </c>
      <c r="H2437">
        <v>2160</v>
      </c>
      <c r="I2437">
        <v>78804</v>
      </c>
      <c r="J2437">
        <v>85140</v>
      </c>
    </row>
    <row r="2438" spans="1:10">
      <c r="A2438" s="42">
        <v>41716</v>
      </c>
      <c r="B2438" t="s">
        <v>22</v>
      </c>
      <c r="C2438" t="s">
        <v>23</v>
      </c>
      <c r="D2438" t="s">
        <v>35</v>
      </c>
      <c r="E2438" t="s">
        <v>13</v>
      </c>
      <c r="F2438">
        <v>24</v>
      </c>
      <c r="G2438">
        <v>3978</v>
      </c>
      <c r="H2438">
        <v>4230</v>
      </c>
      <c r="I2438">
        <v>128700</v>
      </c>
      <c r="J2438">
        <v>137250</v>
      </c>
    </row>
    <row r="2439" spans="1:10">
      <c r="A2439" s="42">
        <v>41717</v>
      </c>
      <c r="B2439" t="s">
        <v>31</v>
      </c>
      <c r="C2439" t="s">
        <v>30</v>
      </c>
      <c r="D2439" t="s">
        <v>42</v>
      </c>
      <c r="E2439" t="s">
        <v>16</v>
      </c>
      <c r="F2439">
        <v>24</v>
      </c>
      <c r="G2439">
        <v>5832</v>
      </c>
      <c r="H2439">
        <v>6210</v>
      </c>
      <c r="I2439">
        <v>67554</v>
      </c>
      <c r="J2439">
        <v>72900</v>
      </c>
    </row>
    <row r="2440" spans="1:10">
      <c r="A2440" s="42">
        <v>41717</v>
      </c>
      <c r="B2440" t="s">
        <v>29</v>
      </c>
      <c r="C2440" t="s">
        <v>30</v>
      </c>
      <c r="D2440" t="s">
        <v>42</v>
      </c>
      <c r="E2440" t="s">
        <v>16</v>
      </c>
      <c r="F2440">
        <v>16</v>
      </c>
      <c r="G2440">
        <v>3978</v>
      </c>
      <c r="H2440">
        <v>4230</v>
      </c>
      <c r="I2440">
        <v>22518</v>
      </c>
      <c r="J2440">
        <v>24300</v>
      </c>
    </row>
    <row r="2441" spans="1:10">
      <c r="A2441" s="42">
        <v>41718</v>
      </c>
      <c r="B2441" t="s">
        <v>14</v>
      </c>
      <c r="C2441" t="s">
        <v>11</v>
      </c>
      <c r="D2441" t="s">
        <v>41</v>
      </c>
      <c r="E2441" t="s">
        <v>13</v>
      </c>
      <c r="F2441">
        <v>6</v>
      </c>
      <c r="G2441">
        <v>3978</v>
      </c>
      <c r="H2441">
        <v>4230</v>
      </c>
      <c r="I2441">
        <v>35424</v>
      </c>
      <c r="J2441">
        <v>37800</v>
      </c>
    </row>
    <row r="2442" spans="1:10">
      <c r="A2442" s="42">
        <v>41718</v>
      </c>
      <c r="B2442" t="s">
        <v>31</v>
      </c>
      <c r="C2442" t="s">
        <v>30</v>
      </c>
      <c r="D2442" t="s">
        <v>32</v>
      </c>
      <c r="E2442" t="s">
        <v>13</v>
      </c>
      <c r="F2442">
        <v>4</v>
      </c>
      <c r="G2442">
        <v>5148</v>
      </c>
      <c r="H2442">
        <v>5490</v>
      </c>
      <c r="I2442">
        <v>49644</v>
      </c>
      <c r="J2442">
        <v>52920</v>
      </c>
    </row>
    <row r="2443" spans="1:10">
      <c r="A2443" s="42">
        <v>41719</v>
      </c>
      <c r="B2443" t="s">
        <v>10</v>
      </c>
      <c r="C2443" t="s">
        <v>11</v>
      </c>
      <c r="D2443" t="s">
        <v>38</v>
      </c>
      <c r="E2443" t="s">
        <v>13</v>
      </c>
      <c r="F2443">
        <v>24</v>
      </c>
      <c r="G2443">
        <v>5832</v>
      </c>
      <c r="H2443">
        <v>6210</v>
      </c>
      <c r="I2443">
        <v>63828</v>
      </c>
      <c r="J2443">
        <v>68040</v>
      </c>
    </row>
    <row r="2444" spans="1:10">
      <c r="A2444" s="42">
        <v>41719</v>
      </c>
      <c r="B2444" t="s">
        <v>14</v>
      </c>
      <c r="C2444" t="s">
        <v>11</v>
      </c>
      <c r="D2444" t="s">
        <v>38</v>
      </c>
      <c r="E2444" t="s">
        <v>13</v>
      </c>
      <c r="F2444">
        <v>21</v>
      </c>
      <c r="G2444">
        <v>2034</v>
      </c>
      <c r="H2444">
        <v>2160</v>
      </c>
      <c r="I2444">
        <v>7092</v>
      </c>
      <c r="J2444">
        <v>7560</v>
      </c>
    </row>
    <row r="2445" spans="1:10">
      <c r="A2445" s="42">
        <v>41719</v>
      </c>
      <c r="B2445" t="s">
        <v>29</v>
      </c>
      <c r="C2445" t="s">
        <v>30</v>
      </c>
      <c r="D2445" t="s">
        <v>32</v>
      </c>
      <c r="E2445" t="s">
        <v>13</v>
      </c>
      <c r="F2445">
        <v>13</v>
      </c>
      <c r="G2445">
        <v>5832</v>
      </c>
      <c r="H2445">
        <v>6210</v>
      </c>
      <c r="I2445">
        <v>85104</v>
      </c>
      <c r="J2445">
        <v>90720</v>
      </c>
    </row>
    <row r="2446" spans="1:10">
      <c r="A2446" s="42">
        <v>41720</v>
      </c>
      <c r="B2446" t="s">
        <v>17</v>
      </c>
      <c r="C2446" t="s">
        <v>18</v>
      </c>
      <c r="D2446" t="s">
        <v>38</v>
      </c>
      <c r="E2446" t="s">
        <v>13</v>
      </c>
      <c r="F2446">
        <v>2</v>
      </c>
      <c r="G2446">
        <v>3546</v>
      </c>
      <c r="H2446">
        <v>3780</v>
      </c>
      <c r="I2446">
        <v>7092</v>
      </c>
      <c r="J2446">
        <v>7560</v>
      </c>
    </row>
    <row r="2447" spans="1:10">
      <c r="A2447" s="42">
        <v>41720</v>
      </c>
      <c r="B2447" t="s">
        <v>34</v>
      </c>
      <c r="C2447" t="s">
        <v>25</v>
      </c>
      <c r="D2447" t="s">
        <v>38</v>
      </c>
      <c r="E2447" t="s">
        <v>13</v>
      </c>
      <c r="F2447">
        <v>20</v>
      </c>
      <c r="G2447">
        <v>3726</v>
      </c>
      <c r="H2447">
        <v>3960</v>
      </c>
      <c r="I2447">
        <v>53190</v>
      </c>
      <c r="J2447">
        <v>56700</v>
      </c>
    </row>
    <row r="2448" spans="1:10">
      <c r="A2448" s="42">
        <v>41721</v>
      </c>
      <c r="B2448" t="s">
        <v>17</v>
      </c>
      <c r="C2448" t="s">
        <v>18</v>
      </c>
      <c r="D2448" t="s">
        <v>21</v>
      </c>
      <c r="E2448" t="s">
        <v>13</v>
      </c>
      <c r="F2448">
        <v>21</v>
      </c>
      <c r="G2448">
        <v>3978</v>
      </c>
      <c r="H2448">
        <v>4230</v>
      </c>
      <c r="I2448">
        <v>50508</v>
      </c>
      <c r="J2448">
        <v>53820</v>
      </c>
    </row>
    <row r="2449" spans="1:10">
      <c r="A2449" s="42">
        <v>41722</v>
      </c>
      <c r="B2449" t="s">
        <v>31</v>
      </c>
      <c r="C2449" t="s">
        <v>30</v>
      </c>
      <c r="D2449" t="s">
        <v>39</v>
      </c>
      <c r="E2449" t="s">
        <v>13</v>
      </c>
      <c r="F2449">
        <v>12</v>
      </c>
      <c r="G2449">
        <v>3042</v>
      </c>
      <c r="H2449">
        <v>3240</v>
      </c>
      <c r="I2449">
        <v>7452</v>
      </c>
      <c r="J2449">
        <v>7920</v>
      </c>
    </row>
    <row r="2450" spans="1:10">
      <c r="A2450" s="42">
        <v>41722</v>
      </c>
      <c r="B2450" t="s">
        <v>31</v>
      </c>
      <c r="C2450" t="s">
        <v>30</v>
      </c>
      <c r="D2450" t="s">
        <v>42</v>
      </c>
      <c r="E2450" t="s">
        <v>16</v>
      </c>
      <c r="F2450">
        <v>23</v>
      </c>
      <c r="G2450">
        <v>3546</v>
      </c>
      <c r="H2450">
        <v>3780</v>
      </c>
      <c r="I2450">
        <v>112590</v>
      </c>
      <c r="J2450">
        <v>121500</v>
      </c>
    </row>
    <row r="2451" spans="1:10">
      <c r="A2451" s="42">
        <v>41722</v>
      </c>
      <c r="B2451" t="s">
        <v>17</v>
      </c>
      <c r="C2451" t="s">
        <v>18</v>
      </c>
      <c r="D2451" t="s">
        <v>15</v>
      </c>
      <c r="E2451" t="s">
        <v>16</v>
      </c>
      <c r="F2451">
        <v>23</v>
      </c>
      <c r="G2451">
        <v>4482</v>
      </c>
      <c r="H2451">
        <v>4770</v>
      </c>
      <c r="I2451">
        <v>89550</v>
      </c>
      <c r="J2451">
        <v>96750</v>
      </c>
    </row>
    <row r="2452" spans="1:10">
      <c r="A2452" s="42">
        <v>41723</v>
      </c>
      <c r="B2452" t="s">
        <v>17</v>
      </c>
      <c r="C2452" t="s">
        <v>18</v>
      </c>
      <c r="D2452" t="s">
        <v>41</v>
      </c>
      <c r="E2452" t="s">
        <v>13</v>
      </c>
      <c r="F2452">
        <v>24</v>
      </c>
      <c r="G2452">
        <v>3924</v>
      </c>
      <c r="H2452">
        <v>4230</v>
      </c>
      <c r="I2452">
        <v>61992</v>
      </c>
      <c r="J2452">
        <v>66150</v>
      </c>
    </row>
    <row r="2453" spans="1:10">
      <c r="A2453" s="42">
        <v>41723</v>
      </c>
      <c r="B2453" t="s">
        <v>31</v>
      </c>
      <c r="C2453" t="s">
        <v>30</v>
      </c>
      <c r="D2453" t="s">
        <v>21</v>
      </c>
      <c r="E2453" t="s">
        <v>13</v>
      </c>
      <c r="F2453">
        <v>25</v>
      </c>
      <c r="G2453">
        <v>2952</v>
      </c>
      <c r="H2453">
        <v>3150</v>
      </c>
      <c r="I2453">
        <v>35136</v>
      </c>
      <c r="J2453">
        <v>37440</v>
      </c>
    </row>
    <row r="2454" spans="1:10">
      <c r="A2454" s="42">
        <v>41723</v>
      </c>
      <c r="B2454" t="s">
        <v>10</v>
      </c>
      <c r="C2454" t="s">
        <v>11</v>
      </c>
      <c r="D2454" t="s">
        <v>42</v>
      </c>
      <c r="E2454" t="s">
        <v>16</v>
      </c>
      <c r="F2454">
        <v>17</v>
      </c>
      <c r="G2454">
        <v>3726</v>
      </c>
      <c r="H2454">
        <v>3960</v>
      </c>
      <c r="I2454">
        <v>172638</v>
      </c>
      <c r="J2454">
        <v>186300</v>
      </c>
    </row>
    <row r="2455" spans="1:10">
      <c r="A2455" s="42">
        <v>41724</v>
      </c>
      <c r="B2455" t="s">
        <v>31</v>
      </c>
      <c r="C2455" t="s">
        <v>30</v>
      </c>
      <c r="D2455" t="s">
        <v>35</v>
      </c>
      <c r="E2455" t="s">
        <v>13</v>
      </c>
      <c r="F2455">
        <v>21</v>
      </c>
      <c r="G2455">
        <v>3978</v>
      </c>
      <c r="H2455">
        <v>4230</v>
      </c>
      <c r="I2455">
        <v>66924</v>
      </c>
      <c r="J2455">
        <v>71370</v>
      </c>
    </row>
    <row r="2456" spans="1:10">
      <c r="A2456" s="42">
        <v>41724</v>
      </c>
      <c r="B2456" t="s">
        <v>17</v>
      </c>
      <c r="C2456" t="s">
        <v>18</v>
      </c>
      <c r="D2456" t="s">
        <v>40</v>
      </c>
      <c r="E2456" t="s">
        <v>16</v>
      </c>
      <c r="F2456">
        <v>9</v>
      </c>
      <c r="G2456">
        <v>3726</v>
      </c>
      <c r="H2456">
        <v>3960</v>
      </c>
      <c r="I2456">
        <v>78480</v>
      </c>
      <c r="J2456">
        <v>84600</v>
      </c>
    </row>
    <row r="2457" spans="1:10">
      <c r="A2457" s="42">
        <v>41724</v>
      </c>
      <c r="B2457" t="s">
        <v>34</v>
      </c>
      <c r="C2457" t="s">
        <v>25</v>
      </c>
      <c r="D2457" t="s">
        <v>38</v>
      </c>
      <c r="E2457" t="s">
        <v>13</v>
      </c>
      <c r="F2457">
        <v>11</v>
      </c>
      <c r="G2457">
        <v>4482</v>
      </c>
      <c r="H2457">
        <v>4770</v>
      </c>
      <c r="I2457">
        <v>31914</v>
      </c>
      <c r="J2457">
        <v>34020</v>
      </c>
    </row>
    <row r="2458" spans="1:10">
      <c r="A2458" s="42">
        <v>41725</v>
      </c>
      <c r="B2458" t="s">
        <v>27</v>
      </c>
      <c r="C2458" t="s">
        <v>23</v>
      </c>
      <c r="D2458" t="s">
        <v>19</v>
      </c>
      <c r="E2458" t="s">
        <v>13</v>
      </c>
      <c r="F2458">
        <v>4</v>
      </c>
      <c r="G2458">
        <v>3582</v>
      </c>
      <c r="H2458">
        <v>3870</v>
      </c>
      <c r="I2458">
        <v>87516</v>
      </c>
      <c r="J2458">
        <v>93060</v>
      </c>
    </row>
    <row r="2459" spans="1:10">
      <c r="A2459" s="42">
        <v>41726</v>
      </c>
      <c r="B2459" t="s">
        <v>24</v>
      </c>
      <c r="C2459" t="s">
        <v>25</v>
      </c>
      <c r="D2459" t="s">
        <v>39</v>
      </c>
      <c r="E2459" t="s">
        <v>13</v>
      </c>
      <c r="F2459">
        <v>22</v>
      </c>
      <c r="G2459">
        <v>4482</v>
      </c>
      <c r="H2459">
        <v>4770</v>
      </c>
      <c r="I2459">
        <v>33534</v>
      </c>
      <c r="J2459">
        <v>35640</v>
      </c>
    </row>
    <row r="2460" spans="1:10">
      <c r="A2460" s="42">
        <v>41726</v>
      </c>
      <c r="B2460" t="s">
        <v>29</v>
      </c>
      <c r="C2460" t="s">
        <v>30</v>
      </c>
      <c r="D2460" t="s">
        <v>33</v>
      </c>
      <c r="E2460" t="s">
        <v>13</v>
      </c>
      <c r="F2460">
        <v>15</v>
      </c>
      <c r="G2460">
        <v>3924</v>
      </c>
      <c r="H2460">
        <v>4230</v>
      </c>
      <c r="I2460">
        <v>75582</v>
      </c>
      <c r="J2460">
        <v>80370</v>
      </c>
    </row>
    <row r="2461" spans="1:10">
      <c r="A2461" s="42">
        <v>41726</v>
      </c>
      <c r="B2461" t="s">
        <v>14</v>
      </c>
      <c r="C2461" t="s">
        <v>11</v>
      </c>
      <c r="D2461" t="s">
        <v>12</v>
      </c>
      <c r="E2461" t="s">
        <v>13</v>
      </c>
      <c r="F2461">
        <v>23</v>
      </c>
      <c r="G2461">
        <v>7506</v>
      </c>
      <c r="H2461">
        <v>8100</v>
      </c>
      <c r="I2461">
        <v>50850</v>
      </c>
      <c r="J2461">
        <v>54000</v>
      </c>
    </row>
    <row r="2462" spans="1:10">
      <c r="A2462" s="42">
        <v>41726</v>
      </c>
      <c r="B2462" t="s">
        <v>29</v>
      </c>
      <c r="C2462" t="s">
        <v>30</v>
      </c>
      <c r="D2462" t="s">
        <v>41</v>
      </c>
      <c r="E2462" t="s">
        <v>13</v>
      </c>
      <c r="F2462">
        <v>9</v>
      </c>
      <c r="G2462">
        <v>3546</v>
      </c>
      <c r="H2462">
        <v>3780</v>
      </c>
      <c r="I2462">
        <v>50184</v>
      </c>
      <c r="J2462">
        <v>53550</v>
      </c>
    </row>
    <row r="2463" spans="1:10">
      <c r="A2463" s="42">
        <v>41726</v>
      </c>
      <c r="B2463" t="s">
        <v>10</v>
      </c>
      <c r="C2463" t="s">
        <v>11</v>
      </c>
      <c r="D2463" t="s">
        <v>28</v>
      </c>
      <c r="E2463" t="s">
        <v>13</v>
      </c>
      <c r="F2463">
        <v>7</v>
      </c>
      <c r="G2463">
        <v>3042</v>
      </c>
      <c r="H2463">
        <v>3240</v>
      </c>
      <c r="I2463">
        <v>69984</v>
      </c>
      <c r="J2463">
        <v>74520</v>
      </c>
    </row>
    <row r="2464" spans="1:10">
      <c r="A2464" s="42">
        <v>41726</v>
      </c>
      <c r="B2464" t="s">
        <v>17</v>
      </c>
      <c r="C2464" t="s">
        <v>18</v>
      </c>
      <c r="D2464" t="s">
        <v>28</v>
      </c>
      <c r="E2464" t="s">
        <v>13</v>
      </c>
      <c r="F2464">
        <v>25</v>
      </c>
      <c r="G2464">
        <v>3042</v>
      </c>
      <c r="H2464">
        <v>3240</v>
      </c>
      <c r="I2464">
        <v>58320</v>
      </c>
      <c r="J2464">
        <v>62100</v>
      </c>
    </row>
    <row r="2465" spans="1:10">
      <c r="A2465" s="42">
        <v>41727</v>
      </c>
      <c r="B2465" t="s">
        <v>34</v>
      </c>
      <c r="C2465" t="s">
        <v>25</v>
      </c>
      <c r="D2465" t="s">
        <v>38</v>
      </c>
      <c r="E2465" t="s">
        <v>13</v>
      </c>
      <c r="F2465">
        <v>10</v>
      </c>
      <c r="G2465">
        <v>3978</v>
      </c>
      <c r="H2465">
        <v>4230</v>
      </c>
      <c r="I2465">
        <v>63828</v>
      </c>
      <c r="J2465">
        <v>68040</v>
      </c>
    </row>
    <row r="2466" spans="1:10">
      <c r="A2466" s="42">
        <v>41728</v>
      </c>
      <c r="B2466" t="s">
        <v>20</v>
      </c>
      <c r="C2466" t="s">
        <v>18</v>
      </c>
      <c r="D2466" t="s">
        <v>42</v>
      </c>
      <c r="E2466" t="s">
        <v>16</v>
      </c>
      <c r="F2466">
        <v>8</v>
      </c>
      <c r="G2466">
        <v>5148</v>
      </c>
      <c r="H2466">
        <v>5490</v>
      </c>
      <c r="I2466">
        <v>82566</v>
      </c>
      <c r="J2466">
        <v>89100</v>
      </c>
    </row>
    <row r="2467" spans="1:10">
      <c r="A2467" s="42">
        <v>41728</v>
      </c>
      <c r="B2467" t="s">
        <v>24</v>
      </c>
      <c r="C2467" t="s">
        <v>25</v>
      </c>
      <c r="D2467" t="s">
        <v>15</v>
      </c>
      <c r="E2467" t="s">
        <v>16</v>
      </c>
      <c r="F2467">
        <v>18</v>
      </c>
      <c r="G2467">
        <v>3042</v>
      </c>
      <c r="H2467">
        <v>3240</v>
      </c>
      <c r="I2467">
        <v>17910</v>
      </c>
      <c r="J2467">
        <v>19350</v>
      </c>
    </row>
    <row r="2468" spans="1:10">
      <c r="A2468" s="42">
        <v>41728</v>
      </c>
      <c r="B2468" t="s">
        <v>22</v>
      </c>
      <c r="C2468" t="s">
        <v>23</v>
      </c>
      <c r="D2468" t="s">
        <v>43</v>
      </c>
      <c r="E2468" t="s">
        <v>13</v>
      </c>
      <c r="F2468">
        <v>8</v>
      </c>
      <c r="G2468">
        <v>5148</v>
      </c>
      <c r="H2468">
        <v>5490</v>
      </c>
      <c r="I2468">
        <v>54144</v>
      </c>
      <c r="J2468">
        <v>57600</v>
      </c>
    </row>
    <row r="2469" spans="1:10">
      <c r="A2469" s="42">
        <v>41728</v>
      </c>
      <c r="B2469" t="s">
        <v>27</v>
      </c>
      <c r="C2469" t="s">
        <v>23</v>
      </c>
      <c r="D2469" t="s">
        <v>35</v>
      </c>
      <c r="E2469" t="s">
        <v>13</v>
      </c>
      <c r="F2469">
        <v>25</v>
      </c>
      <c r="G2469">
        <v>7506</v>
      </c>
      <c r="H2469">
        <v>8100</v>
      </c>
      <c r="I2469">
        <v>118404</v>
      </c>
      <c r="J2469">
        <v>126270</v>
      </c>
    </row>
    <row r="2470" spans="1:10">
      <c r="A2470" s="42">
        <v>41728</v>
      </c>
      <c r="B2470" t="s">
        <v>10</v>
      </c>
      <c r="C2470" t="s">
        <v>11</v>
      </c>
      <c r="D2470" t="s">
        <v>41</v>
      </c>
      <c r="E2470" t="s">
        <v>13</v>
      </c>
      <c r="F2470">
        <v>7</v>
      </c>
      <c r="G2470">
        <v>3042</v>
      </c>
      <c r="H2470">
        <v>3240</v>
      </c>
      <c r="I2470">
        <v>53136</v>
      </c>
      <c r="J2470">
        <v>56700</v>
      </c>
    </row>
    <row r="2471" spans="1:10">
      <c r="A2471" s="42">
        <v>41729</v>
      </c>
      <c r="B2471" t="s">
        <v>31</v>
      </c>
      <c r="C2471" t="s">
        <v>30</v>
      </c>
      <c r="D2471" t="s">
        <v>39</v>
      </c>
      <c r="E2471" t="s">
        <v>13</v>
      </c>
      <c r="F2471">
        <v>17</v>
      </c>
      <c r="G2471">
        <v>3978</v>
      </c>
      <c r="H2471">
        <v>4230</v>
      </c>
      <c r="I2471">
        <v>3726</v>
      </c>
      <c r="J2471">
        <v>3960</v>
      </c>
    </row>
    <row r="2472" spans="1:10">
      <c r="A2472" s="42">
        <v>41730</v>
      </c>
      <c r="B2472" t="s">
        <v>27</v>
      </c>
      <c r="C2472" t="s">
        <v>23</v>
      </c>
      <c r="D2472" t="s">
        <v>19</v>
      </c>
      <c r="E2472" t="s">
        <v>13</v>
      </c>
      <c r="F2472">
        <v>3</v>
      </c>
      <c r="G2472">
        <v>2952</v>
      </c>
      <c r="H2472">
        <v>3150</v>
      </c>
      <c r="I2472">
        <v>11934</v>
      </c>
      <c r="J2472">
        <v>12690</v>
      </c>
    </row>
    <row r="2473" spans="1:10">
      <c r="A2473" s="42">
        <v>41731</v>
      </c>
      <c r="B2473" t="s">
        <v>24</v>
      </c>
      <c r="C2473" t="s">
        <v>25</v>
      </c>
      <c r="D2473" t="s">
        <v>19</v>
      </c>
      <c r="E2473" t="s">
        <v>13</v>
      </c>
      <c r="F2473">
        <v>13</v>
      </c>
      <c r="G2473">
        <v>2034</v>
      </c>
      <c r="H2473">
        <v>2160</v>
      </c>
      <c r="I2473">
        <v>63648</v>
      </c>
      <c r="J2473">
        <v>67680</v>
      </c>
    </row>
    <row r="2474" spans="1:10">
      <c r="A2474" s="42">
        <v>41731</v>
      </c>
      <c r="B2474" t="s">
        <v>22</v>
      </c>
      <c r="C2474" t="s">
        <v>23</v>
      </c>
      <c r="D2474" t="s">
        <v>36</v>
      </c>
      <c r="E2474" t="s">
        <v>13</v>
      </c>
      <c r="F2474">
        <v>17</v>
      </c>
      <c r="G2474">
        <v>3582</v>
      </c>
      <c r="H2474">
        <v>3870</v>
      </c>
      <c r="I2474">
        <v>29484</v>
      </c>
      <c r="J2474">
        <v>31500</v>
      </c>
    </row>
    <row r="2475" spans="1:10">
      <c r="A2475" s="42">
        <v>41731</v>
      </c>
      <c r="B2475" t="s">
        <v>22</v>
      </c>
      <c r="C2475" t="s">
        <v>23</v>
      </c>
      <c r="D2475" t="s">
        <v>43</v>
      </c>
      <c r="E2475" t="s">
        <v>13</v>
      </c>
      <c r="F2475">
        <v>22</v>
      </c>
      <c r="G2475">
        <v>3978</v>
      </c>
      <c r="H2475">
        <v>4230</v>
      </c>
      <c r="I2475">
        <v>57528</v>
      </c>
      <c r="J2475">
        <v>61200</v>
      </c>
    </row>
    <row r="2476" spans="1:10">
      <c r="A2476" s="42">
        <v>41732</v>
      </c>
      <c r="B2476" t="s">
        <v>17</v>
      </c>
      <c r="C2476" t="s">
        <v>18</v>
      </c>
      <c r="D2476" t="s">
        <v>37</v>
      </c>
      <c r="E2476" t="s">
        <v>13</v>
      </c>
      <c r="F2476">
        <v>23</v>
      </c>
      <c r="G2476">
        <v>2196</v>
      </c>
      <c r="H2476">
        <v>2340</v>
      </c>
      <c r="I2476">
        <v>4482</v>
      </c>
      <c r="J2476">
        <v>4770</v>
      </c>
    </row>
    <row r="2477" spans="1:10">
      <c r="A2477" s="42">
        <v>41732</v>
      </c>
      <c r="B2477" t="s">
        <v>10</v>
      </c>
      <c r="C2477" t="s">
        <v>11</v>
      </c>
      <c r="D2477" t="s">
        <v>15</v>
      </c>
      <c r="E2477" t="s">
        <v>16</v>
      </c>
      <c r="F2477">
        <v>1</v>
      </c>
      <c r="G2477">
        <v>2034</v>
      </c>
      <c r="H2477">
        <v>2160</v>
      </c>
      <c r="I2477">
        <v>75222</v>
      </c>
      <c r="J2477">
        <v>81270</v>
      </c>
    </row>
    <row r="2478" spans="1:10">
      <c r="A2478" s="42">
        <v>41732</v>
      </c>
      <c r="B2478" t="s">
        <v>17</v>
      </c>
      <c r="C2478" t="s">
        <v>18</v>
      </c>
      <c r="D2478" t="s">
        <v>38</v>
      </c>
      <c r="E2478" t="s">
        <v>13</v>
      </c>
      <c r="F2478">
        <v>25</v>
      </c>
      <c r="G2478">
        <v>5148</v>
      </c>
      <c r="H2478">
        <v>5490</v>
      </c>
      <c r="I2478">
        <v>24822</v>
      </c>
      <c r="J2478">
        <v>26460</v>
      </c>
    </row>
    <row r="2479" spans="1:10">
      <c r="A2479" s="42">
        <v>41732</v>
      </c>
      <c r="B2479" t="s">
        <v>31</v>
      </c>
      <c r="C2479" t="s">
        <v>30</v>
      </c>
      <c r="D2479" t="s">
        <v>35</v>
      </c>
      <c r="E2479" t="s">
        <v>13</v>
      </c>
      <c r="F2479">
        <v>22</v>
      </c>
      <c r="G2479">
        <v>3384</v>
      </c>
      <c r="H2479">
        <v>3600</v>
      </c>
      <c r="I2479">
        <v>46332</v>
      </c>
      <c r="J2479">
        <v>49410</v>
      </c>
    </row>
    <row r="2480" spans="1:10">
      <c r="A2480" s="42">
        <v>41732</v>
      </c>
      <c r="B2480" t="s">
        <v>20</v>
      </c>
      <c r="C2480" t="s">
        <v>18</v>
      </c>
      <c r="D2480" t="s">
        <v>33</v>
      </c>
      <c r="E2480" t="s">
        <v>13</v>
      </c>
      <c r="F2480">
        <v>2</v>
      </c>
      <c r="G2480">
        <v>3978</v>
      </c>
      <c r="H2480">
        <v>4230</v>
      </c>
      <c r="I2480">
        <v>43758</v>
      </c>
      <c r="J2480">
        <v>46530</v>
      </c>
    </row>
    <row r="2481" spans="1:10">
      <c r="A2481" s="42">
        <v>41733</v>
      </c>
      <c r="B2481" t="s">
        <v>34</v>
      </c>
      <c r="C2481" t="s">
        <v>25</v>
      </c>
      <c r="D2481" t="s">
        <v>15</v>
      </c>
      <c r="E2481" t="s">
        <v>16</v>
      </c>
      <c r="F2481">
        <v>11</v>
      </c>
      <c r="G2481">
        <v>3582</v>
      </c>
      <c r="H2481">
        <v>3870</v>
      </c>
      <c r="I2481">
        <v>32238</v>
      </c>
      <c r="J2481">
        <v>34830</v>
      </c>
    </row>
    <row r="2482" spans="1:10">
      <c r="A2482" s="42">
        <v>41733</v>
      </c>
      <c r="B2482" t="s">
        <v>14</v>
      </c>
      <c r="C2482" t="s">
        <v>11</v>
      </c>
      <c r="D2482" t="s">
        <v>41</v>
      </c>
      <c r="E2482" t="s">
        <v>13</v>
      </c>
      <c r="F2482">
        <v>11</v>
      </c>
      <c r="G2482">
        <v>3546</v>
      </c>
      <c r="H2482">
        <v>3780</v>
      </c>
      <c r="I2482">
        <v>44280</v>
      </c>
      <c r="J2482">
        <v>47250</v>
      </c>
    </row>
    <row r="2483" spans="1:10">
      <c r="A2483" s="42">
        <v>41733</v>
      </c>
      <c r="B2483" t="s">
        <v>10</v>
      </c>
      <c r="C2483" t="s">
        <v>11</v>
      </c>
      <c r="D2483" t="s">
        <v>37</v>
      </c>
      <c r="E2483" t="s">
        <v>13</v>
      </c>
      <c r="F2483">
        <v>1</v>
      </c>
      <c r="G2483">
        <v>7506</v>
      </c>
      <c r="H2483">
        <v>8100</v>
      </c>
      <c r="I2483">
        <v>35856</v>
      </c>
      <c r="J2483">
        <v>38160</v>
      </c>
    </row>
    <row r="2484" spans="1:10">
      <c r="A2484" s="42">
        <v>41733</v>
      </c>
      <c r="B2484" t="s">
        <v>17</v>
      </c>
      <c r="C2484" t="s">
        <v>18</v>
      </c>
      <c r="D2484" t="s">
        <v>39</v>
      </c>
      <c r="E2484" t="s">
        <v>13</v>
      </c>
      <c r="F2484">
        <v>14</v>
      </c>
      <c r="G2484">
        <v>3978</v>
      </c>
      <c r="H2484">
        <v>4230</v>
      </c>
      <c r="I2484">
        <v>7452</v>
      </c>
      <c r="J2484">
        <v>7920</v>
      </c>
    </row>
    <row r="2485" spans="1:10">
      <c r="A2485" s="42">
        <v>41734</v>
      </c>
      <c r="B2485" t="s">
        <v>27</v>
      </c>
      <c r="C2485" t="s">
        <v>23</v>
      </c>
      <c r="D2485" t="s">
        <v>42</v>
      </c>
      <c r="E2485" t="s">
        <v>16</v>
      </c>
      <c r="F2485">
        <v>11</v>
      </c>
      <c r="G2485">
        <v>2034</v>
      </c>
      <c r="H2485">
        <v>2160</v>
      </c>
      <c r="I2485">
        <v>187650</v>
      </c>
      <c r="J2485">
        <v>202500</v>
      </c>
    </row>
    <row r="2486" spans="1:10">
      <c r="A2486" s="42">
        <v>41734</v>
      </c>
      <c r="B2486" t="s">
        <v>10</v>
      </c>
      <c r="C2486" t="s">
        <v>11</v>
      </c>
      <c r="D2486" t="s">
        <v>42</v>
      </c>
      <c r="E2486" t="s">
        <v>16</v>
      </c>
      <c r="F2486">
        <v>8</v>
      </c>
      <c r="G2486">
        <v>2952</v>
      </c>
      <c r="H2486">
        <v>3150</v>
      </c>
      <c r="I2486">
        <v>90072</v>
      </c>
      <c r="J2486">
        <v>97200</v>
      </c>
    </row>
    <row r="2487" spans="1:10">
      <c r="A2487" s="42">
        <v>41734</v>
      </c>
      <c r="B2487" t="s">
        <v>24</v>
      </c>
      <c r="C2487" t="s">
        <v>25</v>
      </c>
      <c r="D2487" t="s">
        <v>21</v>
      </c>
      <c r="E2487" t="s">
        <v>13</v>
      </c>
      <c r="F2487">
        <v>1</v>
      </c>
      <c r="G2487">
        <v>3546</v>
      </c>
      <c r="H2487">
        <v>3780</v>
      </c>
      <c r="I2487">
        <v>43920</v>
      </c>
      <c r="J2487">
        <v>46800</v>
      </c>
    </row>
    <row r="2488" spans="1:10">
      <c r="A2488" s="42">
        <v>41735</v>
      </c>
      <c r="B2488" t="s">
        <v>34</v>
      </c>
      <c r="C2488" t="s">
        <v>25</v>
      </c>
      <c r="D2488" t="s">
        <v>26</v>
      </c>
      <c r="E2488" t="s">
        <v>13</v>
      </c>
      <c r="F2488">
        <v>24</v>
      </c>
      <c r="G2488">
        <v>3546</v>
      </c>
      <c r="H2488">
        <v>3780</v>
      </c>
      <c r="I2488">
        <v>73008</v>
      </c>
      <c r="J2488">
        <v>77760</v>
      </c>
    </row>
    <row r="2489" spans="1:10">
      <c r="A2489" s="42">
        <v>41736</v>
      </c>
      <c r="B2489" t="s">
        <v>10</v>
      </c>
      <c r="C2489" t="s">
        <v>11</v>
      </c>
      <c r="D2489" t="s">
        <v>15</v>
      </c>
      <c r="E2489" t="s">
        <v>16</v>
      </c>
      <c r="F2489">
        <v>15</v>
      </c>
      <c r="G2489">
        <v>3978</v>
      </c>
      <c r="H2489">
        <v>4230</v>
      </c>
      <c r="I2489">
        <v>21492</v>
      </c>
      <c r="J2489">
        <v>23220</v>
      </c>
    </row>
    <row r="2490" spans="1:10">
      <c r="A2490" s="42">
        <v>41736</v>
      </c>
      <c r="B2490" t="s">
        <v>24</v>
      </c>
      <c r="C2490" t="s">
        <v>25</v>
      </c>
      <c r="D2490" t="s">
        <v>39</v>
      </c>
      <c r="E2490" t="s">
        <v>13</v>
      </c>
      <c r="F2490">
        <v>20</v>
      </c>
      <c r="G2490">
        <v>3546</v>
      </c>
      <c r="H2490">
        <v>3780</v>
      </c>
      <c r="I2490">
        <v>3726</v>
      </c>
      <c r="J2490">
        <v>3960</v>
      </c>
    </row>
    <row r="2491" spans="1:10">
      <c r="A2491" s="42">
        <v>41737</v>
      </c>
      <c r="B2491" t="s">
        <v>10</v>
      </c>
      <c r="C2491" t="s">
        <v>11</v>
      </c>
      <c r="D2491" t="s">
        <v>42</v>
      </c>
      <c r="E2491" t="s">
        <v>16</v>
      </c>
      <c r="F2491">
        <v>1</v>
      </c>
      <c r="G2491">
        <v>5148</v>
      </c>
      <c r="H2491">
        <v>5490</v>
      </c>
      <c r="I2491">
        <v>142614</v>
      </c>
      <c r="J2491">
        <v>153900</v>
      </c>
    </row>
    <row r="2492" spans="1:10">
      <c r="A2492" s="42">
        <v>41737</v>
      </c>
      <c r="B2492" t="s">
        <v>17</v>
      </c>
      <c r="C2492" t="s">
        <v>18</v>
      </c>
      <c r="D2492" t="s">
        <v>42</v>
      </c>
      <c r="E2492" t="s">
        <v>16</v>
      </c>
      <c r="F2492">
        <v>5</v>
      </c>
      <c r="G2492">
        <v>2196</v>
      </c>
      <c r="H2492">
        <v>2340</v>
      </c>
      <c r="I2492">
        <v>150120</v>
      </c>
      <c r="J2492">
        <v>162000</v>
      </c>
    </row>
    <row r="2493" spans="1:10">
      <c r="A2493" s="42">
        <v>41737</v>
      </c>
      <c r="B2493" t="s">
        <v>27</v>
      </c>
      <c r="C2493" t="s">
        <v>23</v>
      </c>
      <c r="D2493" t="s">
        <v>26</v>
      </c>
      <c r="E2493" t="s">
        <v>13</v>
      </c>
      <c r="F2493">
        <v>2</v>
      </c>
      <c r="G2493">
        <v>3924</v>
      </c>
      <c r="H2493">
        <v>4230</v>
      </c>
      <c r="I2493">
        <v>48672</v>
      </c>
      <c r="J2493">
        <v>51840</v>
      </c>
    </row>
    <row r="2494" spans="1:10">
      <c r="A2494" s="42">
        <v>41737</v>
      </c>
      <c r="B2494" t="s">
        <v>14</v>
      </c>
      <c r="C2494" t="s">
        <v>11</v>
      </c>
      <c r="D2494" t="s">
        <v>32</v>
      </c>
      <c r="E2494" t="s">
        <v>13</v>
      </c>
      <c r="F2494">
        <v>15</v>
      </c>
      <c r="G2494">
        <v>3978</v>
      </c>
      <c r="H2494">
        <v>4230</v>
      </c>
      <c r="I2494">
        <v>35460</v>
      </c>
      <c r="J2494">
        <v>37800</v>
      </c>
    </row>
    <row r="2495" spans="1:10">
      <c r="A2495" s="42">
        <v>41738</v>
      </c>
      <c r="B2495" t="s">
        <v>24</v>
      </c>
      <c r="C2495" t="s">
        <v>25</v>
      </c>
      <c r="D2495" t="s">
        <v>12</v>
      </c>
      <c r="E2495" t="s">
        <v>13</v>
      </c>
      <c r="F2495">
        <v>24</v>
      </c>
      <c r="G2495">
        <v>2106</v>
      </c>
      <c r="H2495">
        <v>2250</v>
      </c>
      <c r="I2495">
        <v>2034</v>
      </c>
      <c r="J2495">
        <v>2160</v>
      </c>
    </row>
    <row r="2496" spans="1:10">
      <c r="A2496" s="42">
        <v>41738</v>
      </c>
      <c r="B2496" t="s">
        <v>17</v>
      </c>
      <c r="C2496" t="s">
        <v>18</v>
      </c>
      <c r="D2496" t="s">
        <v>41</v>
      </c>
      <c r="E2496" t="s">
        <v>13</v>
      </c>
      <c r="F2496">
        <v>23</v>
      </c>
      <c r="G2496">
        <v>5148</v>
      </c>
      <c r="H2496">
        <v>5490</v>
      </c>
      <c r="I2496">
        <v>26568</v>
      </c>
      <c r="J2496">
        <v>28350</v>
      </c>
    </row>
    <row r="2497" spans="1:10">
      <c r="A2497" s="42">
        <v>41738</v>
      </c>
      <c r="B2497" t="s">
        <v>20</v>
      </c>
      <c r="C2497" t="s">
        <v>18</v>
      </c>
      <c r="D2497" t="s">
        <v>26</v>
      </c>
      <c r="E2497" t="s">
        <v>13</v>
      </c>
      <c r="F2497">
        <v>20</v>
      </c>
      <c r="G2497">
        <v>3546</v>
      </c>
      <c r="H2497">
        <v>3780</v>
      </c>
      <c r="I2497">
        <v>36504</v>
      </c>
      <c r="J2497">
        <v>38880</v>
      </c>
    </row>
    <row r="2498" spans="1:10">
      <c r="A2498" s="42">
        <v>41738</v>
      </c>
      <c r="B2498" t="s">
        <v>27</v>
      </c>
      <c r="C2498" t="s">
        <v>23</v>
      </c>
      <c r="D2498" t="s">
        <v>26</v>
      </c>
      <c r="E2498" t="s">
        <v>13</v>
      </c>
      <c r="F2498">
        <v>23</v>
      </c>
      <c r="G2498">
        <v>3546</v>
      </c>
      <c r="H2498">
        <v>3780</v>
      </c>
      <c r="I2498">
        <v>36504</v>
      </c>
      <c r="J2498">
        <v>38880</v>
      </c>
    </row>
    <row r="2499" spans="1:10">
      <c r="A2499" s="42">
        <v>41738</v>
      </c>
      <c r="B2499" t="s">
        <v>20</v>
      </c>
      <c r="C2499" t="s">
        <v>18</v>
      </c>
      <c r="D2499" t="s">
        <v>35</v>
      </c>
      <c r="E2499" t="s">
        <v>13</v>
      </c>
      <c r="F2499">
        <v>22</v>
      </c>
      <c r="G2499">
        <v>5148</v>
      </c>
      <c r="H2499">
        <v>5490</v>
      </c>
      <c r="I2499">
        <v>56628</v>
      </c>
      <c r="J2499">
        <v>60390</v>
      </c>
    </row>
    <row r="2500" spans="1:10">
      <c r="A2500" s="42">
        <v>41738</v>
      </c>
      <c r="B2500" t="s">
        <v>31</v>
      </c>
      <c r="C2500" t="s">
        <v>30</v>
      </c>
      <c r="D2500" t="s">
        <v>35</v>
      </c>
      <c r="E2500" t="s">
        <v>13</v>
      </c>
      <c r="F2500">
        <v>10</v>
      </c>
      <c r="G2500">
        <v>3384</v>
      </c>
      <c r="H2500">
        <v>3600</v>
      </c>
      <c r="I2500">
        <v>72072</v>
      </c>
      <c r="J2500">
        <v>76860</v>
      </c>
    </row>
    <row r="2501" spans="1:10">
      <c r="A2501" s="42">
        <v>41739</v>
      </c>
      <c r="B2501" t="s">
        <v>24</v>
      </c>
      <c r="C2501" t="s">
        <v>25</v>
      </c>
      <c r="D2501" t="s">
        <v>15</v>
      </c>
      <c r="E2501" t="s">
        <v>16</v>
      </c>
      <c r="F2501">
        <v>5</v>
      </c>
      <c r="G2501">
        <v>3042</v>
      </c>
      <c r="H2501">
        <v>3240</v>
      </c>
      <c r="I2501">
        <v>78804</v>
      </c>
      <c r="J2501">
        <v>85140</v>
      </c>
    </row>
    <row r="2502" spans="1:10">
      <c r="A2502" s="42">
        <v>41739</v>
      </c>
      <c r="B2502" t="s">
        <v>14</v>
      </c>
      <c r="C2502" t="s">
        <v>11</v>
      </c>
      <c r="D2502" t="s">
        <v>39</v>
      </c>
      <c r="E2502" t="s">
        <v>13</v>
      </c>
      <c r="F2502">
        <v>12</v>
      </c>
      <c r="G2502">
        <v>3978</v>
      </c>
      <c r="H2502">
        <v>4230</v>
      </c>
      <c r="I2502">
        <v>59616</v>
      </c>
      <c r="J2502">
        <v>63360</v>
      </c>
    </row>
    <row r="2503" spans="1:10">
      <c r="A2503" s="42">
        <v>41740</v>
      </c>
      <c r="B2503" t="s">
        <v>34</v>
      </c>
      <c r="C2503" t="s">
        <v>25</v>
      </c>
      <c r="D2503" t="s">
        <v>28</v>
      </c>
      <c r="E2503" t="s">
        <v>13</v>
      </c>
      <c r="F2503">
        <v>19</v>
      </c>
      <c r="G2503">
        <v>3978</v>
      </c>
      <c r="H2503">
        <v>4230</v>
      </c>
      <c r="I2503">
        <v>29160</v>
      </c>
      <c r="J2503">
        <v>31050</v>
      </c>
    </row>
    <row r="2504" spans="1:10">
      <c r="A2504" s="42">
        <v>41740</v>
      </c>
      <c r="B2504" t="s">
        <v>29</v>
      </c>
      <c r="C2504" t="s">
        <v>30</v>
      </c>
      <c r="D2504" t="s">
        <v>39</v>
      </c>
      <c r="E2504" t="s">
        <v>13</v>
      </c>
      <c r="F2504">
        <v>18</v>
      </c>
      <c r="G2504">
        <v>3924</v>
      </c>
      <c r="H2504">
        <v>4230</v>
      </c>
      <c r="I2504">
        <v>40986</v>
      </c>
      <c r="J2504">
        <v>43560</v>
      </c>
    </row>
    <row r="2505" spans="1:10">
      <c r="A2505" s="42">
        <v>41741</v>
      </c>
      <c r="B2505" t="s">
        <v>22</v>
      </c>
      <c r="C2505" t="s">
        <v>23</v>
      </c>
      <c r="D2505" t="s">
        <v>15</v>
      </c>
      <c r="E2505" t="s">
        <v>16</v>
      </c>
      <c r="F2505">
        <v>1</v>
      </c>
      <c r="G2505">
        <v>2952</v>
      </c>
      <c r="H2505">
        <v>3150</v>
      </c>
      <c r="I2505">
        <v>32238</v>
      </c>
      <c r="J2505">
        <v>34830</v>
      </c>
    </row>
    <row r="2506" spans="1:10">
      <c r="A2506" s="42">
        <v>41741</v>
      </c>
      <c r="B2506" t="s">
        <v>17</v>
      </c>
      <c r="C2506" t="s">
        <v>18</v>
      </c>
      <c r="D2506" t="s">
        <v>43</v>
      </c>
      <c r="E2506" t="s">
        <v>13</v>
      </c>
      <c r="F2506">
        <v>15</v>
      </c>
      <c r="G2506">
        <v>3042</v>
      </c>
      <c r="H2506">
        <v>3240</v>
      </c>
      <c r="I2506">
        <v>74448</v>
      </c>
      <c r="J2506">
        <v>79200</v>
      </c>
    </row>
    <row r="2507" spans="1:10">
      <c r="A2507" s="42">
        <v>41741</v>
      </c>
      <c r="B2507" t="s">
        <v>20</v>
      </c>
      <c r="C2507" t="s">
        <v>18</v>
      </c>
      <c r="D2507" t="s">
        <v>42</v>
      </c>
      <c r="E2507" t="s">
        <v>16</v>
      </c>
      <c r="F2507">
        <v>4</v>
      </c>
      <c r="G2507">
        <v>3978</v>
      </c>
      <c r="H2507">
        <v>4230</v>
      </c>
      <c r="I2507">
        <v>15012</v>
      </c>
      <c r="J2507">
        <v>16200</v>
      </c>
    </row>
    <row r="2508" spans="1:10">
      <c r="A2508" s="42">
        <v>41741</v>
      </c>
      <c r="B2508" t="s">
        <v>22</v>
      </c>
      <c r="C2508" t="s">
        <v>23</v>
      </c>
      <c r="D2508" t="s">
        <v>33</v>
      </c>
      <c r="E2508" t="s">
        <v>13</v>
      </c>
      <c r="F2508">
        <v>16</v>
      </c>
      <c r="G2508">
        <v>2106</v>
      </c>
      <c r="H2508">
        <v>2250</v>
      </c>
      <c r="I2508">
        <v>11934</v>
      </c>
      <c r="J2508">
        <v>12690</v>
      </c>
    </row>
    <row r="2509" spans="1:10">
      <c r="A2509" s="42">
        <v>41741</v>
      </c>
      <c r="B2509" t="s">
        <v>24</v>
      </c>
      <c r="C2509" t="s">
        <v>25</v>
      </c>
      <c r="D2509" t="s">
        <v>41</v>
      </c>
      <c r="E2509" t="s">
        <v>13</v>
      </c>
      <c r="F2509">
        <v>10</v>
      </c>
      <c r="G2509">
        <v>2034</v>
      </c>
      <c r="H2509">
        <v>2160</v>
      </c>
      <c r="I2509">
        <v>2952</v>
      </c>
      <c r="J2509">
        <v>3150</v>
      </c>
    </row>
    <row r="2510" spans="1:10">
      <c r="A2510" s="42">
        <v>41741</v>
      </c>
      <c r="B2510" t="s">
        <v>29</v>
      </c>
      <c r="C2510" t="s">
        <v>30</v>
      </c>
      <c r="D2510" t="s">
        <v>32</v>
      </c>
      <c r="E2510" t="s">
        <v>13</v>
      </c>
      <c r="F2510">
        <v>21</v>
      </c>
      <c r="G2510">
        <v>4482</v>
      </c>
      <c r="H2510">
        <v>4770</v>
      </c>
      <c r="I2510">
        <v>31914</v>
      </c>
      <c r="J2510">
        <v>34020</v>
      </c>
    </row>
    <row r="2511" spans="1:10">
      <c r="A2511" s="42">
        <v>41741</v>
      </c>
      <c r="B2511" t="s">
        <v>29</v>
      </c>
      <c r="C2511" t="s">
        <v>30</v>
      </c>
      <c r="D2511" t="s">
        <v>38</v>
      </c>
      <c r="E2511" t="s">
        <v>13</v>
      </c>
      <c r="F2511">
        <v>7</v>
      </c>
      <c r="G2511">
        <v>3726</v>
      </c>
      <c r="H2511">
        <v>3960</v>
      </c>
      <c r="I2511">
        <v>21276</v>
      </c>
      <c r="J2511">
        <v>22680</v>
      </c>
    </row>
    <row r="2512" spans="1:10">
      <c r="A2512" s="42">
        <v>41741</v>
      </c>
      <c r="B2512" t="s">
        <v>10</v>
      </c>
      <c r="C2512" t="s">
        <v>11</v>
      </c>
      <c r="D2512" t="s">
        <v>36</v>
      </c>
      <c r="E2512" t="s">
        <v>13</v>
      </c>
      <c r="F2512">
        <v>22</v>
      </c>
      <c r="G2512">
        <v>2952</v>
      </c>
      <c r="H2512">
        <v>3150</v>
      </c>
      <c r="I2512">
        <v>23166</v>
      </c>
      <c r="J2512">
        <v>24750</v>
      </c>
    </row>
    <row r="2513" spans="1:10">
      <c r="A2513" s="42">
        <v>41741</v>
      </c>
      <c r="B2513" t="s">
        <v>27</v>
      </c>
      <c r="C2513" t="s">
        <v>23</v>
      </c>
      <c r="D2513" t="s">
        <v>35</v>
      </c>
      <c r="E2513" t="s">
        <v>13</v>
      </c>
      <c r="F2513">
        <v>15</v>
      </c>
      <c r="G2513">
        <v>3384</v>
      </c>
      <c r="H2513">
        <v>3600</v>
      </c>
      <c r="I2513">
        <v>30888</v>
      </c>
      <c r="J2513">
        <v>32940</v>
      </c>
    </row>
    <row r="2514" spans="1:10">
      <c r="A2514" s="42">
        <v>41742</v>
      </c>
      <c r="B2514" t="s">
        <v>31</v>
      </c>
      <c r="C2514" t="s">
        <v>30</v>
      </c>
      <c r="D2514" t="s">
        <v>26</v>
      </c>
      <c r="E2514" t="s">
        <v>13</v>
      </c>
      <c r="F2514">
        <v>7</v>
      </c>
      <c r="G2514">
        <v>3546</v>
      </c>
      <c r="H2514">
        <v>3780</v>
      </c>
      <c r="I2514">
        <v>6084</v>
      </c>
      <c r="J2514">
        <v>6480</v>
      </c>
    </row>
    <row r="2515" spans="1:10">
      <c r="A2515" s="42">
        <v>41743</v>
      </c>
      <c r="B2515" t="s">
        <v>10</v>
      </c>
      <c r="C2515" t="s">
        <v>11</v>
      </c>
      <c r="D2515" t="s">
        <v>12</v>
      </c>
      <c r="E2515" t="s">
        <v>13</v>
      </c>
      <c r="F2515">
        <v>17</v>
      </c>
      <c r="G2515">
        <v>5148</v>
      </c>
      <c r="H2515">
        <v>5490</v>
      </c>
      <c r="I2515">
        <v>46782</v>
      </c>
      <c r="J2515">
        <v>49680</v>
      </c>
    </row>
    <row r="2516" spans="1:10">
      <c r="A2516" s="42">
        <v>41743</v>
      </c>
      <c r="B2516" t="s">
        <v>31</v>
      </c>
      <c r="C2516" t="s">
        <v>30</v>
      </c>
      <c r="D2516" t="s">
        <v>33</v>
      </c>
      <c r="E2516" t="s">
        <v>13</v>
      </c>
      <c r="F2516">
        <v>20</v>
      </c>
      <c r="G2516">
        <v>2034</v>
      </c>
      <c r="H2516">
        <v>2160</v>
      </c>
      <c r="I2516">
        <v>23868</v>
      </c>
      <c r="J2516">
        <v>25380</v>
      </c>
    </row>
    <row r="2517" spans="1:10">
      <c r="A2517" s="42">
        <v>41743</v>
      </c>
      <c r="B2517" t="s">
        <v>17</v>
      </c>
      <c r="C2517" t="s">
        <v>18</v>
      </c>
      <c r="D2517" t="s">
        <v>28</v>
      </c>
      <c r="E2517" t="s">
        <v>13</v>
      </c>
      <c r="F2517">
        <v>5</v>
      </c>
      <c r="G2517">
        <v>2196</v>
      </c>
      <c r="H2517">
        <v>2340</v>
      </c>
      <c r="I2517">
        <v>128304</v>
      </c>
      <c r="J2517">
        <v>136620</v>
      </c>
    </row>
    <row r="2518" spans="1:10">
      <c r="A2518" s="42">
        <v>41743</v>
      </c>
      <c r="B2518" t="s">
        <v>29</v>
      </c>
      <c r="C2518" t="s">
        <v>30</v>
      </c>
      <c r="D2518" t="s">
        <v>12</v>
      </c>
      <c r="E2518" t="s">
        <v>13</v>
      </c>
      <c r="F2518">
        <v>14</v>
      </c>
      <c r="G2518">
        <v>3546</v>
      </c>
      <c r="H2518">
        <v>3780</v>
      </c>
      <c r="I2518">
        <v>30510</v>
      </c>
      <c r="J2518">
        <v>32400</v>
      </c>
    </row>
    <row r="2519" spans="1:10">
      <c r="A2519" s="42">
        <v>41743</v>
      </c>
      <c r="B2519" t="s">
        <v>29</v>
      </c>
      <c r="C2519" t="s">
        <v>30</v>
      </c>
      <c r="D2519" t="s">
        <v>37</v>
      </c>
      <c r="E2519" t="s">
        <v>13</v>
      </c>
      <c r="F2519">
        <v>6</v>
      </c>
      <c r="G2519">
        <v>3546</v>
      </c>
      <c r="H2519">
        <v>3780</v>
      </c>
      <c r="I2519">
        <v>80676</v>
      </c>
      <c r="J2519">
        <v>85860</v>
      </c>
    </row>
    <row r="2520" spans="1:10">
      <c r="A2520" s="42">
        <v>41743</v>
      </c>
      <c r="B2520" t="s">
        <v>31</v>
      </c>
      <c r="C2520" t="s">
        <v>30</v>
      </c>
      <c r="D2520" t="s">
        <v>36</v>
      </c>
      <c r="E2520" t="s">
        <v>13</v>
      </c>
      <c r="F2520">
        <v>22</v>
      </c>
      <c r="G2520">
        <v>7506</v>
      </c>
      <c r="H2520">
        <v>8100</v>
      </c>
      <c r="I2520">
        <v>8424</v>
      </c>
      <c r="J2520">
        <v>9000</v>
      </c>
    </row>
    <row r="2521" spans="1:10">
      <c r="A2521" s="42">
        <v>41743</v>
      </c>
      <c r="B2521" t="s">
        <v>29</v>
      </c>
      <c r="C2521" t="s">
        <v>30</v>
      </c>
      <c r="D2521" t="s">
        <v>40</v>
      </c>
      <c r="E2521" t="s">
        <v>16</v>
      </c>
      <c r="F2521">
        <v>6</v>
      </c>
      <c r="G2521">
        <v>3924</v>
      </c>
      <c r="H2521">
        <v>4230</v>
      </c>
      <c r="I2521">
        <v>39240</v>
      </c>
      <c r="J2521">
        <v>42300</v>
      </c>
    </row>
    <row r="2522" spans="1:10">
      <c r="A2522" s="42">
        <v>41744</v>
      </c>
      <c r="B2522" t="s">
        <v>17</v>
      </c>
      <c r="C2522" t="s">
        <v>18</v>
      </c>
      <c r="D2522" t="s">
        <v>41</v>
      </c>
      <c r="E2522" t="s">
        <v>13</v>
      </c>
      <c r="F2522">
        <v>6</v>
      </c>
      <c r="G2522">
        <v>4482</v>
      </c>
      <c r="H2522">
        <v>4770</v>
      </c>
      <c r="I2522">
        <v>5904</v>
      </c>
      <c r="J2522">
        <v>6300</v>
      </c>
    </row>
    <row r="2523" spans="1:10">
      <c r="A2523" s="42">
        <v>41744</v>
      </c>
      <c r="B2523" t="s">
        <v>31</v>
      </c>
      <c r="C2523" t="s">
        <v>30</v>
      </c>
      <c r="D2523" t="s">
        <v>12</v>
      </c>
      <c r="E2523" t="s">
        <v>13</v>
      </c>
      <c r="F2523">
        <v>2</v>
      </c>
      <c r="G2523">
        <v>3546</v>
      </c>
      <c r="H2523">
        <v>3780</v>
      </c>
      <c r="I2523">
        <v>6102</v>
      </c>
      <c r="J2523">
        <v>6480</v>
      </c>
    </row>
    <row r="2524" spans="1:10">
      <c r="A2524" s="42">
        <v>41744</v>
      </c>
      <c r="B2524" t="s">
        <v>10</v>
      </c>
      <c r="C2524" t="s">
        <v>11</v>
      </c>
      <c r="D2524" t="s">
        <v>41</v>
      </c>
      <c r="E2524" t="s">
        <v>13</v>
      </c>
      <c r="F2524">
        <v>24</v>
      </c>
      <c r="G2524">
        <v>3726</v>
      </c>
      <c r="H2524">
        <v>3960</v>
      </c>
      <c r="I2524">
        <v>47232</v>
      </c>
      <c r="J2524">
        <v>50400</v>
      </c>
    </row>
    <row r="2525" spans="1:10">
      <c r="A2525" s="42">
        <v>41744</v>
      </c>
      <c r="B2525" t="s">
        <v>24</v>
      </c>
      <c r="C2525" t="s">
        <v>25</v>
      </c>
      <c r="D2525" t="s">
        <v>32</v>
      </c>
      <c r="E2525" t="s">
        <v>13</v>
      </c>
      <c r="F2525">
        <v>11</v>
      </c>
      <c r="G2525">
        <v>2106</v>
      </c>
      <c r="H2525">
        <v>2250</v>
      </c>
      <c r="I2525">
        <v>3546</v>
      </c>
      <c r="J2525">
        <v>3780</v>
      </c>
    </row>
    <row r="2526" spans="1:10">
      <c r="A2526" s="42">
        <v>41744</v>
      </c>
      <c r="B2526" t="s">
        <v>14</v>
      </c>
      <c r="C2526" t="s">
        <v>11</v>
      </c>
      <c r="D2526" t="s">
        <v>35</v>
      </c>
      <c r="E2526" t="s">
        <v>13</v>
      </c>
      <c r="F2526">
        <v>10</v>
      </c>
      <c r="G2526">
        <v>3546</v>
      </c>
      <c r="H2526">
        <v>3780</v>
      </c>
      <c r="I2526">
        <v>123552</v>
      </c>
      <c r="J2526">
        <v>131760</v>
      </c>
    </row>
    <row r="2527" spans="1:10">
      <c r="A2527" s="42">
        <v>41745</v>
      </c>
      <c r="B2527" t="s">
        <v>31</v>
      </c>
      <c r="C2527" t="s">
        <v>30</v>
      </c>
      <c r="D2527" t="s">
        <v>33</v>
      </c>
      <c r="E2527" t="s">
        <v>13</v>
      </c>
      <c r="F2527">
        <v>7</v>
      </c>
      <c r="G2527">
        <v>3384</v>
      </c>
      <c r="H2527">
        <v>3600</v>
      </c>
      <c r="I2527">
        <v>19890</v>
      </c>
      <c r="J2527">
        <v>21150</v>
      </c>
    </row>
    <row r="2528" spans="1:10">
      <c r="A2528" s="42">
        <v>41745</v>
      </c>
      <c r="B2528" t="s">
        <v>10</v>
      </c>
      <c r="C2528" t="s">
        <v>11</v>
      </c>
      <c r="D2528" t="s">
        <v>40</v>
      </c>
      <c r="E2528" t="s">
        <v>16</v>
      </c>
      <c r="F2528">
        <v>22</v>
      </c>
      <c r="G2528">
        <v>2106</v>
      </c>
      <c r="H2528">
        <v>2250</v>
      </c>
      <c r="I2528">
        <v>47088</v>
      </c>
      <c r="J2528">
        <v>50760</v>
      </c>
    </row>
    <row r="2529" spans="1:10">
      <c r="A2529" s="42">
        <v>41745</v>
      </c>
      <c r="B2529" t="s">
        <v>20</v>
      </c>
      <c r="C2529" t="s">
        <v>18</v>
      </c>
      <c r="D2529" t="s">
        <v>15</v>
      </c>
      <c r="E2529" t="s">
        <v>16</v>
      </c>
      <c r="F2529">
        <v>7</v>
      </c>
      <c r="G2529">
        <v>3924</v>
      </c>
      <c r="H2529">
        <v>4230</v>
      </c>
      <c r="I2529">
        <v>10746</v>
      </c>
      <c r="J2529">
        <v>11610</v>
      </c>
    </row>
    <row r="2530" spans="1:10">
      <c r="A2530" s="42">
        <v>41746</v>
      </c>
      <c r="B2530" t="s">
        <v>14</v>
      </c>
      <c r="C2530" t="s">
        <v>11</v>
      </c>
      <c r="D2530" t="s">
        <v>41</v>
      </c>
      <c r="E2530" t="s">
        <v>13</v>
      </c>
      <c r="F2530">
        <v>18</v>
      </c>
      <c r="G2530">
        <v>3582</v>
      </c>
      <c r="H2530">
        <v>3870</v>
      </c>
      <c r="I2530">
        <v>32472</v>
      </c>
      <c r="J2530">
        <v>34650</v>
      </c>
    </row>
    <row r="2531" spans="1:10">
      <c r="A2531" s="42">
        <v>41747</v>
      </c>
      <c r="B2531" t="s">
        <v>29</v>
      </c>
      <c r="C2531" t="s">
        <v>30</v>
      </c>
      <c r="D2531" t="s">
        <v>41</v>
      </c>
      <c r="E2531" t="s">
        <v>13</v>
      </c>
      <c r="F2531">
        <v>12</v>
      </c>
      <c r="G2531">
        <v>3582</v>
      </c>
      <c r="H2531">
        <v>3870</v>
      </c>
      <c r="I2531">
        <v>67896</v>
      </c>
      <c r="J2531">
        <v>72450</v>
      </c>
    </row>
    <row r="2532" spans="1:10">
      <c r="A2532" s="42">
        <v>41747</v>
      </c>
      <c r="B2532" t="s">
        <v>14</v>
      </c>
      <c r="C2532" t="s">
        <v>11</v>
      </c>
      <c r="D2532" t="s">
        <v>33</v>
      </c>
      <c r="E2532" t="s">
        <v>13</v>
      </c>
      <c r="F2532">
        <v>19</v>
      </c>
      <c r="G2532">
        <v>3726</v>
      </c>
      <c r="H2532">
        <v>3960</v>
      </c>
      <c r="I2532">
        <v>83538</v>
      </c>
      <c r="J2532">
        <v>88830</v>
      </c>
    </row>
    <row r="2533" spans="1:10">
      <c r="A2533" s="42">
        <v>41747</v>
      </c>
      <c r="B2533" t="s">
        <v>10</v>
      </c>
      <c r="C2533" t="s">
        <v>11</v>
      </c>
      <c r="D2533" t="s">
        <v>38</v>
      </c>
      <c r="E2533" t="s">
        <v>13</v>
      </c>
      <c r="F2533">
        <v>23</v>
      </c>
      <c r="G2533">
        <v>3582</v>
      </c>
      <c r="H2533">
        <v>3870</v>
      </c>
      <c r="I2533">
        <v>10638</v>
      </c>
      <c r="J2533">
        <v>11340</v>
      </c>
    </row>
    <row r="2534" spans="1:10">
      <c r="A2534" s="42">
        <v>41747</v>
      </c>
      <c r="B2534" t="s">
        <v>14</v>
      </c>
      <c r="C2534" t="s">
        <v>11</v>
      </c>
      <c r="D2534" t="s">
        <v>40</v>
      </c>
      <c r="E2534" t="s">
        <v>16</v>
      </c>
      <c r="F2534">
        <v>3</v>
      </c>
      <c r="G2534">
        <v>2952</v>
      </c>
      <c r="H2534">
        <v>3150</v>
      </c>
      <c r="I2534">
        <v>11772</v>
      </c>
      <c r="J2534">
        <v>12690</v>
      </c>
    </row>
    <row r="2535" spans="1:10">
      <c r="A2535" s="42">
        <v>41747</v>
      </c>
      <c r="B2535" t="s">
        <v>22</v>
      </c>
      <c r="C2535" t="s">
        <v>23</v>
      </c>
      <c r="D2535" t="s">
        <v>12</v>
      </c>
      <c r="E2535" t="s">
        <v>13</v>
      </c>
      <c r="F2535">
        <v>24</v>
      </c>
      <c r="G2535">
        <v>3978</v>
      </c>
      <c r="H2535">
        <v>4230</v>
      </c>
      <c r="I2535">
        <v>30510</v>
      </c>
      <c r="J2535">
        <v>32400</v>
      </c>
    </row>
    <row r="2536" spans="1:10">
      <c r="A2536" s="42">
        <v>41748</v>
      </c>
      <c r="B2536" t="s">
        <v>31</v>
      </c>
      <c r="C2536" t="s">
        <v>30</v>
      </c>
      <c r="D2536" t="s">
        <v>36</v>
      </c>
      <c r="E2536" t="s">
        <v>13</v>
      </c>
      <c r="F2536">
        <v>25</v>
      </c>
      <c r="G2536">
        <v>2034</v>
      </c>
      <c r="H2536">
        <v>2160</v>
      </c>
      <c r="I2536">
        <v>14742</v>
      </c>
      <c r="J2536">
        <v>15750</v>
      </c>
    </row>
    <row r="2537" spans="1:10">
      <c r="A2537" s="42">
        <v>41748</v>
      </c>
      <c r="B2537" t="s">
        <v>27</v>
      </c>
      <c r="C2537" t="s">
        <v>23</v>
      </c>
      <c r="D2537" t="s">
        <v>37</v>
      </c>
      <c r="E2537" t="s">
        <v>13</v>
      </c>
      <c r="F2537">
        <v>5</v>
      </c>
      <c r="G2537">
        <v>3924</v>
      </c>
      <c r="H2537">
        <v>4230</v>
      </c>
      <c r="I2537">
        <v>107568</v>
      </c>
      <c r="J2537">
        <v>114480</v>
      </c>
    </row>
    <row r="2538" spans="1:10">
      <c r="A2538" s="42">
        <v>41748</v>
      </c>
      <c r="B2538" t="s">
        <v>24</v>
      </c>
      <c r="C2538" t="s">
        <v>25</v>
      </c>
      <c r="D2538" t="s">
        <v>40</v>
      </c>
      <c r="E2538" t="s">
        <v>16</v>
      </c>
      <c r="F2538">
        <v>2</v>
      </c>
      <c r="G2538">
        <v>5832</v>
      </c>
      <c r="H2538">
        <v>6210</v>
      </c>
      <c r="I2538">
        <v>90252</v>
      </c>
      <c r="J2538">
        <v>97290</v>
      </c>
    </row>
    <row r="2539" spans="1:10">
      <c r="A2539" s="42">
        <v>41748</v>
      </c>
      <c r="B2539" t="s">
        <v>20</v>
      </c>
      <c r="C2539" t="s">
        <v>18</v>
      </c>
      <c r="D2539" t="s">
        <v>15</v>
      </c>
      <c r="E2539" t="s">
        <v>16</v>
      </c>
      <c r="F2539">
        <v>14</v>
      </c>
      <c r="G2539">
        <v>3546</v>
      </c>
      <c r="H2539">
        <v>3780</v>
      </c>
      <c r="I2539">
        <v>53730</v>
      </c>
      <c r="J2539">
        <v>58050</v>
      </c>
    </row>
    <row r="2540" spans="1:10">
      <c r="A2540" s="42">
        <v>41748</v>
      </c>
      <c r="B2540" t="s">
        <v>34</v>
      </c>
      <c r="C2540" t="s">
        <v>25</v>
      </c>
      <c r="D2540" t="s">
        <v>42</v>
      </c>
      <c r="E2540" t="s">
        <v>16</v>
      </c>
      <c r="F2540">
        <v>6</v>
      </c>
      <c r="G2540">
        <v>2034</v>
      </c>
      <c r="H2540">
        <v>2160</v>
      </c>
      <c r="I2540">
        <v>52542</v>
      </c>
      <c r="J2540">
        <v>56700</v>
      </c>
    </row>
    <row r="2541" spans="1:10">
      <c r="A2541" s="42">
        <v>41748</v>
      </c>
      <c r="B2541" t="s">
        <v>20</v>
      </c>
      <c r="C2541" t="s">
        <v>18</v>
      </c>
      <c r="D2541" t="s">
        <v>40</v>
      </c>
      <c r="E2541" t="s">
        <v>16</v>
      </c>
      <c r="F2541">
        <v>13</v>
      </c>
      <c r="G2541">
        <v>2034</v>
      </c>
      <c r="H2541">
        <v>2160</v>
      </c>
      <c r="I2541">
        <v>90252</v>
      </c>
      <c r="J2541">
        <v>97290</v>
      </c>
    </row>
    <row r="2542" spans="1:10">
      <c r="A2542" s="42">
        <v>41749</v>
      </c>
      <c r="B2542" t="s">
        <v>17</v>
      </c>
      <c r="C2542" t="s">
        <v>18</v>
      </c>
      <c r="D2542" t="s">
        <v>19</v>
      </c>
      <c r="E2542" t="s">
        <v>13</v>
      </c>
      <c r="F2542">
        <v>4</v>
      </c>
      <c r="G2542">
        <v>3042</v>
      </c>
      <c r="H2542">
        <v>3240</v>
      </c>
      <c r="I2542">
        <v>51714</v>
      </c>
      <c r="J2542">
        <v>54990</v>
      </c>
    </row>
    <row r="2543" spans="1:10">
      <c r="A2543" s="42">
        <v>41749</v>
      </c>
      <c r="B2543" t="s">
        <v>14</v>
      </c>
      <c r="C2543" t="s">
        <v>11</v>
      </c>
      <c r="D2543" t="s">
        <v>15</v>
      </c>
      <c r="E2543" t="s">
        <v>16</v>
      </c>
      <c r="F2543">
        <v>21</v>
      </c>
      <c r="G2543">
        <v>3042</v>
      </c>
      <c r="H2543">
        <v>3240</v>
      </c>
      <c r="I2543">
        <v>17910</v>
      </c>
      <c r="J2543">
        <v>19350</v>
      </c>
    </row>
    <row r="2544" spans="1:10">
      <c r="A2544" s="42">
        <v>41749</v>
      </c>
      <c r="B2544" t="s">
        <v>10</v>
      </c>
      <c r="C2544" t="s">
        <v>11</v>
      </c>
      <c r="D2544" t="s">
        <v>28</v>
      </c>
      <c r="E2544" t="s">
        <v>13</v>
      </c>
      <c r="F2544">
        <v>16</v>
      </c>
      <c r="G2544">
        <v>3726</v>
      </c>
      <c r="H2544">
        <v>3960</v>
      </c>
      <c r="I2544">
        <v>40824</v>
      </c>
      <c r="J2544">
        <v>43470</v>
      </c>
    </row>
    <row r="2545" spans="1:10">
      <c r="A2545" s="42">
        <v>41750</v>
      </c>
      <c r="B2545" t="s">
        <v>14</v>
      </c>
      <c r="C2545" t="s">
        <v>11</v>
      </c>
      <c r="D2545" t="s">
        <v>40</v>
      </c>
      <c r="E2545" t="s">
        <v>16</v>
      </c>
      <c r="F2545">
        <v>10</v>
      </c>
      <c r="G2545">
        <v>2196</v>
      </c>
      <c r="H2545">
        <v>2340</v>
      </c>
      <c r="I2545">
        <v>74556</v>
      </c>
      <c r="J2545">
        <v>80370</v>
      </c>
    </row>
    <row r="2546" spans="1:10">
      <c r="A2546" s="42">
        <v>41750</v>
      </c>
      <c r="B2546" t="s">
        <v>31</v>
      </c>
      <c r="C2546" t="s">
        <v>30</v>
      </c>
      <c r="D2546" t="s">
        <v>35</v>
      </c>
      <c r="E2546" t="s">
        <v>13</v>
      </c>
      <c r="F2546">
        <v>3</v>
      </c>
      <c r="G2546">
        <v>4482</v>
      </c>
      <c r="H2546">
        <v>4770</v>
      </c>
      <c r="I2546">
        <v>56628</v>
      </c>
      <c r="J2546">
        <v>60390</v>
      </c>
    </row>
    <row r="2547" spans="1:10">
      <c r="A2547" s="42">
        <v>41750</v>
      </c>
      <c r="B2547" t="s">
        <v>24</v>
      </c>
      <c r="C2547" t="s">
        <v>25</v>
      </c>
      <c r="D2547" t="s">
        <v>35</v>
      </c>
      <c r="E2547" t="s">
        <v>13</v>
      </c>
      <c r="F2547">
        <v>1</v>
      </c>
      <c r="G2547">
        <v>5148</v>
      </c>
      <c r="H2547">
        <v>5490</v>
      </c>
      <c r="I2547">
        <v>30888</v>
      </c>
      <c r="J2547">
        <v>32940</v>
      </c>
    </row>
    <row r="2548" spans="1:10">
      <c r="A2548" s="42">
        <v>41751</v>
      </c>
      <c r="B2548" t="s">
        <v>34</v>
      </c>
      <c r="C2548" t="s">
        <v>25</v>
      </c>
      <c r="D2548" t="s">
        <v>28</v>
      </c>
      <c r="E2548" t="s">
        <v>13</v>
      </c>
      <c r="F2548">
        <v>13</v>
      </c>
      <c r="G2548">
        <v>3978</v>
      </c>
      <c r="H2548">
        <v>4230</v>
      </c>
      <c r="I2548">
        <v>128304</v>
      </c>
      <c r="J2548">
        <v>136620</v>
      </c>
    </row>
    <row r="2549" spans="1:10">
      <c r="A2549" s="42">
        <v>41751</v>
      </c>
      <c r="B2549" t="s">
        <v>29</v>
      </c>
      <c r="C2549" t="s">
        <v>30</v>
      </c>
      <c r="D2549" t="s">
        <v>40</v>
      </c>
      <c r="E2549" t="s">
        <v>16</v>
      </c>
      <c r="F2549">
        <v>15</v>
      </c>
      <c r="G2549">
        <v>2106</v>
      </c>
      <c r="H2549">
        <v>2250</v>
      </c>
      <c r="I2549">
        <v>58860</v>
      </c>
      <c r="J2549">
        <v>63450</v>
      </c>
    </row>
    <row r="2550" spans="1:10">
      <c r="A2550" s="42">
        <v>41752</v>
      </c>
      <c r="B2550" t="s">
        <v>29</v>
      </c>
      <c r="C2550" t="s">
        <v>30</v>
      </c>
      <c r="D2550" t="s">
        <v>40</v>
      </c>
      <c r="E2550" t="s">
        <v>16</v>
      </c>
      <c r="F2550">
        <v>5</v>
      </c>
      <c r="G2550">
        <v>3978</v>
      </c>
      <c r="H2550">
        <v>4230</v>
      </c>
      <c r="I2550">
        <v>54936</v>
      </c>
      <c r="J2550">
        <v>59220</v>
      </c>
    </row>
    <row r="2551" spans="1:10">
      <c r="A2551" s="42">
        <v>41752</v>
      </c>
      <c r="B2551" t="s">
        <v>10</v>
      </c>
      <c r="C2551" t="s">
        <v>11</v>
      </c>
      <c r="D2551" t="s">
        <v>43</v>
      </c>
      <c r="E2551" t="s">
        <v>13</v>
      </c>
      <c r="F2551">
        <v>25</v>
      </c>
      <c r="G2551">
        <v>2034</v>
      </c>
      <c r="H2551">
        <v>2160</v>
      </c>
      <c r="I2551">
        <v>16920</v>
      </c>
      <c r="J2551">
        <v>18000</v>
      </c>
    </row>
    <row r="2552" spans="1:10">
      <c r="A2552" s="42">
        <v>41753</v>
      </c>
      <c r="B2552" t="s">
        <v>14</v>
      </c>
      <c r="C2552" t="s">
        <v>11</v>
      </c>
      <c r="D2552" t="s">
        <v>15</v>
      </c>
      <c r="E2552" t="s">
        <v>16</v>
      </c>
      <c r="F2552">
        <v>8</v>
      </c>
      <c r="G2552">
        <v>2034</v>
      </c>
      <c r="H2552">
        <v>2160</v>
      </c>
      <c r="I2552">
        <v>46566</v>
      </c>
      <c r="J2552">
        <v>50310</v>
      </c>
    </row>
    <row r="2553" spans="1:10">
      <c r="A2553" s="42">
        <v>41753</v>
      </c>
      <c r="B2553" t="s">
        <v>20</v>
      </c>
      <c r="C2553" t="s">
        <v>18</v>
      </c>
      <c r="D2553" t="s">
        <v>35</v>
      </c>
      <c r="E2553" t="s">
        <v>13</v>
      </c>
      <c r="F2553">
        <v>21</v>
      </c>
      <c r="G2553">
        <v>3582</v>
      </c>
      <c r="H2553">
        <v>3870</v>
      </c>
      <c r="I2553">
        <v>102960</v>
      </c>
      <c r="J2553">
        <v>109800</v>
      </c>
    </row>
    <row r="2554" spans="1:10">
      <c r="A2554" s="42">
        <v>41753</v>
      </c>
      <c r="B2554" t="s">
        <v>17</v>
      </c>
      <c r="C2554" t="s">
        <v>18</v>
      </c>
      <c r="D2554" t="s">
        <v>38</v>
      </c>
      <c r="E2554" t="s">
        <v>13</v>
      </c>
      <c r="F2554">
        <v>16</v>
      </c>
      <c r="G2554">
        <v>3978</v>
      </c>
      <c r="H2554">
        <v>4230</v>
      </c>
      <c r="I2554">
        <v>81558</v>
      </c>
      <c r="J2554">
        <v>86940</v>
      </c>
    </row>
    <row r="2555" spans="1:10">
      <c r="A2555" s="42">
        <v>41753</v>
      </c>
      <c r="B2555" t="s">
        <v>27</v>
      </c>
      <c r="C2555" t="s">
        <v>23</v>
      </c>
      <c r="D2555" t="s">
        <v>32</v>
      </c>
      <c r="E2555" t="s">
        <v>13</v>
      </c>
      <c r="F2555">
        <v>23</v>
      </c>
      <c r="G2555">
        <v>2196</v>
      </c>
      <c r="H2555">
        <v>2340</v>
      </c>
      <c r="I2555">
        <v>49644</v>
      </c>
      <c r="J2555">
        <v>52920</v>
      </c>
    </row>
    <row r="2556" spans="1:10">
      <c r="A2556" s="42">
        <v>41754</v>
      </c>
      <c r="B2556" t="s">
        <v>27</v>
      </c>
      <c r="C2556" t="s">
        <v>23</v>
      </c>
      <c r="D2556" t="s">
        <v>36</v>
      </c>
      <c r="E2556" t="s">
        <v>13</v>
      </c>
      <c r="F2556">
        <v>22</v>
      </c>
      <c r="G2556">
        <v>3978</v>
      </c>
      <c r="H2556">
        <v>4230</v>
      </c>
      <c r="I2556">
        <v>50544</v>
      </c>
      <c r="J2556">
        <v>54000</v>
      </c>
    </row>
    <row r="2557" spans="1:10">
      <c r="A2557" s="42">
        <v>41754</v>
      </c>
      <c r="B2557" t="s">
        <v>27</v>
      </c>
      <c r="C2557" t="s">
        <v>23</v>
      </c>
      <c r="D2557" t="s">
        <v>28</v>
      </c>
      <c r="E2557" t="s">
        <v>13</v>
      </c>
      <c r="F2557">
        <v>13</v>
      </c>
      <c r="G2557">
        <v>3978</v>
      </c>
      <c r="H2557">
        <v>4230</v>
      </c>
      <c r="I2557">
        <v>34992</v>
      </c>
      <c r="J2557">
        <v>37260</v>
      </c>
    </row>
    <row r="2558" spans="1:10">
      <c r="A2558" s="42">
        <v>41754</v>
      </c>
      <c r="B2558" t="s">
        <v>17</v>
      </c>
      <c r="C2558" t="s">
        <v>18</v>
      </c>
      <c r="D2558" t="s">
        <v>21</v>
      </c>
      <c r="E2558" t="s">
        <v>13</v>
      </c>
      <c r="F2558">
        <v>27</v>
      </c>
      <c r="G2558">
        <v>3042</v>
      </c>
      <c r="H2558">
        <v>3240</v>
      </c>
      <c r="I2558">
        <v>43920</v>
      </c>
      <c r="J2558">
        <v>46800</v>
      </c>
    </row>
    <row r="2559" spans="1:10">
      <c r="A2559" s="42">
        <v>41754</v>
      </c>
      <c r="B2559" t="s">
        <v>17</v>
      </c>
      <c r="C2559" t="s">
        <v>18</v>
      </c>
      <c r="D2559" t="s">
        <v>43</v>
      </c>
      <c r="E2559" t="s">
        <v>13</v>
      </c>
      <c r="F2559">
        <v>27</v>
      </c>
      <c r="G2559">
        <v>3978</v>
      </c>
      <c r="H2559">
        <v>4230</v>
      </c>
      <c r="I2559">
        <v>60912</v>
      </c>
      <c r="J2559">
        <v>64800</v>
      </c>
    </row>
    <row r="2560" spans="1:10">
      <c r="A2560" s="42">
        <v>41754</v>
      </c>
      <c r="B2560" t="s">
        <v>10</v>
      </c>
      <c r="C2560" t="s">
        <v>11</v>
      </c>
      <c r="D2560" t="s">
        <v>26</v>
      </c>
      <c r="E2560" t="s">
        <v>13</v>
      </c>
      <c r="F2560">
        <v>27</v>
      </c>
      <c r="G2560">
        <v>3978</v>
      </c>
      <c r="H2560">
        <v>4230</v>
      </c>
      <c r="I2560">
        <v>30420</v>
      </c>
      <c r="J2560">
        <v>32400</v>
      </c>
    </row>
    <row r="2561" spans="1:10">
      <c r="A2561" s="42">
        <v>41754</v>
      </c>
      <c r="B2561" t="s">
        <v>10</v>
      </c>
      <c r="C2561" t="s">
        <v>11</v>
      </c>
      <c r="D2561" t="s">
        <v>15</v>
      </c>
      <c r="E2561" t="s">
        <v>16</v>
      </c>
      <c r="F2561">
        <v>27</v>
      </c>
      <c r="G2561">
        <v>5832</v>
      </c>
      <c r="H2561">
        <v>6210</v>
      </c>
      <c r="I2561">
        <v>32238</v>
      </c>
      <c r="J2561">
        <v>34830</v>
      </c>
    </row>
    <row r="2562" spans="1:10">
      <c r="A2562" s="42">
        <v>41755</v>
      </c>
      <c r="B2562" t="s">
        <v>10</v>
      </c>
      <c r="C2562" t="s">
        <v>11</v>
      </c>
      <c r="D2562" t="s">
        <v>43</v>
      </c>
      <c r="E2562" t="s">
        <v>13</v>
      </c>
      <c r="F2562">
        <v>27</v>
      </c>
      <c r="G2562">
        <v>2196</v>
      </c>
      <c r="H2562">
        <v>2340</v>
      </c>
      <c r="I2562">
        <v>71064</v>
      </c>
      <c r="J2562">
        <v>75600</v>
      </c>
    </row>
    <row r="2563" spans="1:10">
      <c r="A2563" s="42">
        <v>41755</v>
      </c>
      <c r="B2563" t="s">
        <v>22</v>
      </c>
      <c r="C2563" t="s">
        <v>23</v>
      </c>
      <c r="D2563" t="s">
        <v>42</v>
      </c>
      <c r="E2563" t="s">
        <v>16</v>
      </c>
      <c r="F2563">
        <v>27</v>
      </c>
      <c r="G2563">
        <v>3546</v>
      </c>
      <c r="H2563">
        <v>3780</v>
      </c>
      <c r="I2563">
        <v>30024</v>
      </c>
      <c r="J2563">
        <v>32400</v>
      </c>
    </row>
    <row r="2564" spans="1:10">
      <c r="A2564" s="42">
        <v>41755</v>
      </c>
      <c r="B2564" t="s">
        <v>34</v>
      </c>
      <c r="C2564" t="s">
        <v>25</v>
      </c>
      <c r="D2564" t="s">
        <v>38</v>
      </c>
      <c r="E2564" t="s">
        <v>13</v>
      </c>
      <c r="F2564">
        <v>12</v>
      </c>
      <c r="G2564">
        <v>3582</v>
      </c>
      <c r="H2564">
        <v>3870</v>
      </c>
      <c r="I2564">
        <v>35460</v>
      </c>
      <c r="J2564">
        <v>37800</v>
      </c>
    </row>
    <row r="2565" spans="1:10">
      <c r="A2565" s="42">
        <v>41755</v>
      </c>
      <c r="B2565" t="s">
        <v>14</v>
      </c>
      <c r="C2565" t="s">
        <v>11</v>
      </c>
      <c r="D2565" t="s">
        <v>37</v>
      </c>
      <c r="E2565" t="s">
        <v>13</v>
      </c>
      <c r="F2565">
        <v>18</v>
      </c>
      <c r="G2565">
        <v>3978</v>
      </c>
      <c r="H2565">
        <v>4230</v>
      </c>
      <c r="I2565">
        <v>98604</v>
      </c>
      <c r="J2565">
        <v>104940</v>
      </c>
    </row>
    <row r="2566" spans="1:10">
      <c r="A2566" s="42">
        <v>41756</v>
      </c>
      <c r="B2566" t="s">
        <v>14</v>
      </c>
      <c r="C2566" t="s">
        <v>11</v>
      </c>
      <c r="D2566" t="s">
        <v>39</v>
      </c>
      <c r="E2566" t="s">
        <v>13</v>
      </c>
      <c r="F2566">
        <v>8</v>
      </c>
      <c r="G2566">
        <v>3978</v>
      </c>
      <c r="H2566">
        <v>4230</v>
      </c>
      <c r="I2566">
        <v>3726</v>
      </c>
      <c r="J2566">
        <v>3960</v>
      </c>
    </row>
    <row r="2567" spans="1:10">
      <c r="A2567" s="42">
        <v>41756</v>
      </c>
      <c r="B2567" t="s">
        <v>31</v>
      </c>
      <c r="C2567" t="s">
        <v>30</v>
      </c>
      <c r="D2567" t="s">
        <v>35</v>
      </c>
      <c r="E2567" t="s">
        <v>13</v>
      </c>
      <c r="F2567">
        <v>21</v>
      </c>
      <c r="G2567">
        <v>2034</v>
      </c>
      <c r="H2567">
        <v>2160</v>
      </c>
      <c r="I2567">
        <v>5148</v>
      </c>
      <c r="J2567">
        <v>5490</v>
      </c>
    </row>
    <row r="2568" spans="1:10">
      <c r="A2568" s="42">
        <v>41756</v>
      </c>
      <c r="B2568" t="s">
        <v>14</v>
      </c>
      <c r="C2568" t="s">
        <v>11</v>
      </c>
      <c r="D2568" t="s">
        <v>35</v>
      </c>
      <c r="E2568" t="s">
        <v>13</v>
      </c>
      <c r="F2568">
        <v>25</v>
      </c>
      <c r="G2568">
        <v>3042</v>
      </c>
      <c r="H2568">
        <v>3240</v>
      </c>
      <c r="I2568">
        <v>113256</v>
      </c>
      <c r="J2568">
        <v>120780</v>
      </c>
    </row>
    <row r="2569" spans="1:10">
      <c r="A2569" s="42">
        <v>41757</v>
      </c>
      <c r="B2569" t="s">
        <v>31</v>
      </c>
      <c r="C2569" t="s">
        <v>30</v>
      </c>
      <c r="D2569" t="s">
        <v>28</v>
      </c>
      <c r="E2569" t="s">
        <v>13</v>
      </c>
      <c r="F2569">
        <v>12</v>
      </c>
      <c r="G2569">
        <v>5148</v>
      </c>
      <c r="H2569">
        <v>5490</v>
      </c>
      <c r="I2569">
        <v>52488</v>
      </c>
      <c r="J2569">
        <v>55890</v>
      </c>
    </row>
    <row r="2570" spans="1:10">
      <c r="A2570" s="42">
        <v>41757</v>
      </c>
      <c r="B2570" t="s">
        <v>22</v>
      </c>
      <c r="C2570" t="s">
        <v>23</v>
      </c>
      <c r="D2570" t="s">
        <v>32</v>
      </c>
      <c r="E2570" t="s">
        <v>13</v>
      </c>
      <c r="F2570">
        <v>9</v>
      </c>
      <c r="G2570">
        <v>2106</v>
      </c>
      <c r="H2570">
        <v>2250</v>
      </c>
      <c r="I2570">
        <v>14184</v>
      </c>
      <c r="J2570">
        <v>15120</v>
      </c>
    </row>
    <row r="2571" spans="1:10">
      <c r="A2571" s="42">
        <v>41757</v>
      </c>
      <c r="B2571" t="s">
        <v>24</v>
      </c>
      <c r="C2571" t="s">
        <v>25</v>
      </c>
      <c r="D2571" t="s">
        <v>21</v>
      </c>
      <c r="E2571" t="s">
        <v>13</v>
      </c>
      <c r="F2571">
        <v>23</v>
      </c>
      <c r="G2571">
        <v>4482</v>
      </c>
      <c r="H2571">
        <v>4770</v>
      </c>
      <c r="I2571">
        <v>39528</v>
      </c>
      <c r="J2571">
        <v>42120</v>
      </c>
    </row>
    <row r="2572" spans="1:10">
      <c r="A2572" s="42">
        <v>41757</v>
      </c>
      <c r="B2572" t="s">
        <v>31</v>
      </c>
      <c r="C2572" t="s">
        <v>30</v>
      </c>
      <c r="D2572" t="s">
        <v>21</v>
      </c>
      <c r="E2572" t="s">
        <v>13</v>
      </c>
      <c r="F2572">
        <v>23</v>
      </c>
      <c r="G2572">
        <v>3546</v>
      </c>
      <c r="H2572">
        <v>3780</v>
      </c>
      <c r="I2572">
        <v>28548</v>
      </c>
      <c r="J2572">
        <v>30420</v>
      </c>
    </row>
    <row r="2573" spans="1:10">
      <c r="A2573" s="42">
        <v>41758</v>
      </c>
      <c r="B2573" t="s">
        <v>14</v>
      </c>
      <c r="C2573" t="s">
        <v>11</v>
      </c>
      <c r="D2573" t="s">
        <v>36</v>
      </c>
      <c r="E2573" t="s">
        <v>13</v>
      </c>
      <c r="F2573">
        <v>20</v>
      </c>
      <c r="G2573">
        <v>4482</v>
      </c>
      <c r="H2573">
        <v>4770</v>
      </c>
      <c r="I2573">
        <v>12636</v>
      </c>
      <c r="J2573">
        <v>13500</v>
      </c>
    </row>
    <row r="2574" spans="1:10">
      <c r="A2574" s="42">
        <v>41758</v>
      </c>
      <c r="B2574" t="s">
        <v>22</v>
      </c>
      <c r="C2574" t="s">
        <v>23</v>
      </c>
      <c r="D2574" t="s">
        <v>39</v>
      </c>
      <c r="E2574" t="s">
        <v>13</v>
      </c>
      <c r="F2574">
        <v>25</v>
      </c>
      <c r="G2574">
        <v>4482</v>
      </c>
      <c r="H2574">
        <v>4770</v>
      </c>
      <c r="I2574">
        <v>14904</v>
      </c>
      <c r="J2574">
        <v>15840</v>
      </c>
    </row>
    <row r="2575" spans="1:10">
      <c r="A2575" s="42">
        <v>41758</v>
      </c>
      <c r="B2575" t="s">
        <v>29</v>
      </c>
      <c r="C2575" t="s">
        <v>30</v>
      </c>
      <c r="D2575" t="s">
        <v>35</v>
      </c>
      <c r="E2575" t="s">
        <v>13</v>
      </c>
      <c r="F2575">
        <v>4</v>
      </c>
      <c r="G2575">
        <v>2034</v>
      </c>
      <c r="H2575">
        <v>2160</v>
      </c>
      <c r="I2575">
        <v>56628</v>
      </c>
      <c r="J2575">
        <v>60390</v>
      </c>
    </row>
    <row r="2576" spans="1:10">
      <c r="A2576" s="42">
        <v>41759</v>
      </c>
      <c r="B2576" t="s">
        <v>14</v>
      </c>
      <c r="C2576" t="s">
        <v>11</v>
      </c>
      <c r="D2576" t="s">
        <v>12</v>
      </c>
      <c r="E2576" t="s">
        <v>13</v>
      </c>
      <c r="F2576">
        <v>24</v>
      </c>
      <c r="G2576">
        <v>3978</v>
      </c>
      <c r="H2576">
        <v>4230</v>
      </c>
      <c r="I2576">
        <v>36612</v>
      </c>
      <c r="J2576">
        <v>38880</v>
      </c>
    </row>
    <row r="2577" spans="1:10">
      <c r="A2577" s="42">
        <v>41759</v>
      </c>
      <c r="B2577" t="s">
        <v>24</v>
      </c>
      <c r="C2577" t="s">
        <v>25</v>
      </c>
      <c r="D2577" t="s">
        <v>43</v>
      </c>
      <c r="E2577" t="s">
        <v>13</v>
      </c>
      <c r="F2577">
        <v>24</v>
      </c>
      <c r="G2577">
        <v>5832</v>
      </c>
      <c r="H2577">
        <v>6210</v>
      </c>
      <c r="I2577">
        <v>71064</v>
      </c>
      <c r="J2577">
        <v>75600</v>
      </c>
    </row>
    <row r="2578" spans="1:10">
      <c r="A2578" s="42">
        <v>41760</v>
      </c>
      <c r="B2578" t="s">
        <v>17</v>
      </c>
      <c r="C2578" t="s">
        <v>18</v>
      </c>
      <c r="D2578" t="s">
        <v>43</v>
      </c>
      <c r="E2578" t="s">
        <v>13</v>
      </c>
      <c r="F2578">
        <v>16</v>
      </c>
      <c r="G2578">
        <v>3978</v>
      </c>
      <c r="H2578">
        <v>4230</v>
      </c>
      <c r="I2578">
        <v>60912</v>
      </c>
      <c r="J2578">
        <v>64800</v>
      </c>
    </row>
    <row r="2579" spans="1:10">
      <c r="A2579" s="42">
        <v>41760</v>
      </c>
      <c r="B2579" t="s">
        <v>14</v>
      </c>
      <c r="C2579" t="s">
        <v>11</v>
      </c>
      <c r="D2579" t="s">
        <v>26</v>
      </c>
      <c r="E2579" t="s">
        <v>13</v>
      </c>
      <c r="F2579">
        <v>6</v>
      </c>
      <c r="G2579">
        <v>3978</v>
      </c>
      <c r="H2579">
        <v>4230</v>
      </c>
      <c r="I2579">
        <v>60840</v>
      </c>
      <c r="J2579">
        <v>64800</v>
      </c>
    </row>
    <row r="2580" spans="1:10">
      <c r="A2580" s="42">
        <v>41760</v>
      </c>
      <c r="B2580" t="s">
        <v>10</v>
      </c>
      <c r="C2580" t="s">
        <v>11</v>
      </c>
      <c r="D2580" t="s">
        <v>39</v>
      </c>
      <c r="E2580" t="s">
        <v>13</v>
      </c>
      <c r="F2580">
        <v>4</v>
      </c>
      <c r="G2580">
        <v>5148</v>
      </c>
      <c r="H2580">
        <v>5490</v>
      </c>
      <c r="I2580">
        <v>29808</v>
      </c>
      <c r="J2580">
        <v>31680</v>
      </c>
    </row>
    <row r="2581" spans="1:10">
      <c r="A2581" s="42">
        <v>41760</v>
      </c>
      <c r="B2581" t="s">
        <v>34</v>
      </c>
      <c r="C2581" t="s">
        <v>25</v>
      </c>
      <c r="D2581" t="s">
        <v>37</v>
      </c>
      <c r="E2581" t="s">
        <v>13</v>
      </c>
      <c r="F2581">
        <v>24</v>
      </c>
      <c r="G2581">
        <v>5832</v>
      </c>
      <c r="H2581">
        <v>6210</v>
      </c>
      <c r="I2581">
        <v>94122</v>
      </c>
      <c r="J2581">
        <v>100170</v>
      </c>
    </row>
    <row r="2582" spans="1:10">
      <c r="A2582" s="42">
        <v>41760</v>
      </c>
      <c r="B2582" t="s">
        <v>34</v>
      </c>
      <c r="C2582" t="s">
        <v>25</v>
      </c>
      <c r="D2582" t="s">
        <v>41</v>
      </c>
      <c r="E2582" t="s">
        <v>13</v>
      </c>
      <c r="F2582">
        <v>21</v>
      </c>
      <c r="G2582">
        <v>2034</v>
      </c>
      <c r="H2582">
        <v>2160</v>
      </c>
      <c r="I2582">
        <v>17712</v>
      </c>
      <c r="J2582">
        <v>18900</v>
      </c>
    </row>
    <row r="2583" spans="1:10">
      <c r="A2583" s="42">
        <v>41760</v>
      </c>
      <c r="B2583" t="s">
        <v>22</v>
      </c>
      <c r="C2583" t="s">
        <v>23</v>
      </c>
      <c r="D2583" t="s">
        <v>12</v>
      </c>
      <c r="E2583" t="s">
        <v>13</v>
      </c>
      <c r="F2583">
        <v>13</v>
      </c>
      <c r="G2583">
        <v>5832</v>
      </c>
      <c r="H2583">
        <v>6210</v>
      </c>
      <c r="I2583">
        <v>42714</v>
      </c>
      <c r="J2583">
        <v>45360</v>
      </c>
    </row>
    <row r="2584" spans="1:10">
      <c r="A2584" s="42">
        <v>41761</v>
      </c>
      <c r="B2584" t="s">
        <v>27</v>
      </c>
      <c r="C2584" t="s">
        <v>23</v>
      </c>
      <c r="D2584" t="s">
        <v>42</v>
      </c>
      <c r="E2584" t="s">
        <v>16</v>
      </c>
      <c r="F2584">
        <v>2</v>
      </c>
      <c r="G2584">
        <v>3546</v>
      </c>
      <c r="H2584">
        <v>3780</v>
      </c>
      <c r="I2584">
        <v>127602</v>
      </c>
      <c r="J2584">
        <v>137700</v>
      </c>
    </row>
    <row r="2585" spans="1:10">
      <c r="A2585" s="42">
        <v>41761</v>
      </c>
      <c r="B2585" t="s">
        <v>24</v>
      </c>
      <c r="C2585" t="s">
        <v>25</v>
      </c>
      <c r="D2585" t="s">
        <v>35</v>
      </c>
      <c r="E2585" t="s">
        <v>13</v>
      </c>
      <c r="F2585">
        <v>20</v>
      </c>
      <c r="G2585">
        <v>3726</v>
      </c>
      <c r="H2585">
        <v>3960</v>
      </c>
      <c r="I2585">
        <v>123552</v>
      </c>
      <c r="J2585">
        <v>131760</v>
      </c>
    </row>
    <row r="2586" spans="1:10">
      <c r="A2586" s="42">
        <v>41762</v>
      </c>
      <c r="B2586" t="s">
        <v>29</v>
      </c>
      <c r="C2586" t="s">
        <v>30</v>
      </c>
      <c r="D2586" t="s">
        <v>21</v>
      </c>
      <c r="E2586" t="s">
        <v>13</v>
      </c>
      <c r="F2586">
        <v>21</v>
      </c>
      <c r="G2586">
        <v>3978</v>
      </c>
      <c r="H2586">
        <v>4230</v>
      </c>
      <c r="I2586">
        <v>10980</v>
      </c>
      <c r="J2586">
        <v>11700</v>
      </c>
    </row>
    <row r="2587" spans="1:10">
      <c r="A2587" s="42">
        <v>41763</v>
      </c>
      <c r="B2587" t="s">
        <v>24</v>
      </c>
      <c r="C2587" t="s">
        <v>25</v>
      </c>
      <c r="D2587" t="s">
        <v>33</v>
      </c>
      <c r="E2587" t="s">
        <v>13</v>
      </c>
      <c r="F2587">
        <v>12</v>
      </c>
      <c r="G2587">
        <v>3042</v>
      </c>
      <c r="H2587">
        <v>3240</v>
      </c>
      <c r="I2587">
        <v>99450</v>
      </c>
      <c r="J2587">
        <v>105750</v>
      </c>
    </row>
    <row r="2588" spans="1:10">
      <c r="A2588" s="42">
        <v>41763</v>
      </c>
      <c r="B2588" t="s">
        <v>22</v>
      </c>
      <c r="C2588" t="s">
        <v>23</v>
      </c>
      <c r="D2588" t="s">
        <v>19</v>
      </c>
      <c r="E2588" t="s">
        <v>13</v>
      </c>
      <c r="F2588">
        <v>23</v>
      </c>
      <c r="G2588">
        <v>3546</v>
      </c>
      <c r="H2588">
        <v>3780</v>
      </c>
      <c r="I2588">
        <v>95472</v>
      </c>
      <c r="J2588">
        <v>101520</v>
      </c>
    </row>
    <row r="2589" spans="1:10">
      <c r="A2589" s="42">
        <v>41763</v>
      </c>
      <c r="B2589" t="s">
        <v>17</v>
      </c>
      <c r="C2589" t="s">
        <v>18</v>
      </c>
      <c r="D2589" t="s">
        <v>38</v>
      </c>
      <c r="E2589" t="s">
        <v>13</v>
      </c>
      <c r="F2589">
        <v>23</v>
      </c>
      <c r="G2589">
        <v>4482</v>
      </c>
      <c r="H2589">
        <v>4770</v>
      </c>
      <c r="I2589">
        <v>67374</v>
      </c>
      <c r="J2589">
        <v>71820</v>
      </c>
    </row>
    <row r="2590" spans="1:10">
      <c r="A2590" s="42">
        <v>41764</v>
      </c>
      <c r="B2590" t="s">
        <v>17</v>
      </c>
      <c r="C2590" t="s">
        <v>18</v>
      </c>
      <c r="D2590" t="s">
        <v>39</v>
      </c>
      <c r="E2590" t="s">
        <v>13</v>
      </c>
      <c r="F2590">
        <v>24</v>
      </c>
      <c r="G2590">
        <v>3924</v>
      </c>
      <c r="H2590">
        <v>4230</v>
      </c>
      <c r="I2590">
        <v>85698</v>
      </c>
      <c r="J2590">
        <v>91080</v>
      </c>
    </row>
    <row r="2591" spans="1:10">
      <c r="A2591" s="42">
        <v>41764</v>
      </c>
      <c r="B2591" t="s">
        <v>10</v>
      </c>
      <c r="C2591" t="s">
        <v>11</v>
      </c>
      <c r="D2591" t="s">
        <v>35</v>
      </c>
      <c r="E2591" t="s">
        <v>13</v>
      </c>
      <c r="F2591">
        <v>25</v>
      </c>
      <c r="G2591">
        <v>2952</v>
      </c>
      <c r="H2591">
        <v>3150</v>
      </c>
      <c r="I2591">
        <v>123552</v>
      </c>
      <c r="J2591">
        <v>131760</v>
      </c>
    </row>
    <row r="2592" spans="1:10">
      <c r="A2592" s="42">
        <v>41765</v>
      </c>
      <c r="B2592" t="s">
        <v>10</v>
      </c>
      <c r="C2592" t="s">
        <v>11</v>
      </c>
      <c r="D2592" t="s">
        <v>41</v>
      </c>
      <c r="E2592" t="s">
        <v>13</v>
      </c>
      <c r="F2592">
        <v>17</v>
      </c>
      <c r="G2592">
        <v>3726</v>
      </c>
      <c r="H2592">
        <v>3960</v>
      </c>
      <c r="I2592">
        <v>47232</v>
      </c>
      <c r="J2592">
        <v>50400</v>
      </c>
    </row>
    <row r="2593" spans="1:10">
      <c r="A2593" s="42">
        <v>41765</v>
      </c>
      <c r="B2593" t="s">
        <v>34</v>
      </c>
      <c r="C2593" t="s">
        <v>25</v>
      </c>
      <c r="D2593" t="s">
        <v>35</v>
      </c>
      <c r="E2593" t="s">
        <v>13</v>
      </c>
      <c r="F2593">
        <v>21</v>
      </c>
      <c r="G2593">
        <v>3978</v>
      </c>
      <c r="H2593">
        <v>4230</v>
      </c>
      <c r="I2593">
        <v>97812</v>
      </c>
      <c r="J2593">
        <v>104310</v>
      </c>
    </row>
    <row r="2594" spans="1:10">
      <c r="A2594" s="42">
        <v>41765</v>
      </c>
      <c r="B2594" t="s">
        <v>22</v>
      </c>
      <c r="C2594" t="s">
        <v>23</v>
      </c>
      <c r="D2594" t="s">
        <v>41</v>
      </c>
      <c r="E2594" t="s">
        <v>13</v>
      </c>
      <c r="F2594">
        <v>9</v>
      </c>
      <c r="G2594">
        <v>3726</v>
      </c>
      <c r="H2594">
        <v>3960</v>
      </c>
      <c r="I2594">
        <v>47232</v>
      </c>
      <c r="J2594">
        <v>50400</v>
      </c>
    </row>
    <row r="2595" spans="1:10">
      <c r="A2595" s="42">
        <v>41765</v>
      </c>
      <c r="B2595" t="s">
        <v>17</v>
      </c>
      <c r="C2595" t="s">
        <v>18</v>
      </c>
      <c r="D2595" t="s">
        <v>43</v>
      </c>
      <c r="E2595" t="s">
        <v>13</v>
      </c>
      <c r="F2595">
        <v>11</v>
      </c>
      <c r="G2595">
        <v>4482</v>
      </c>
      <c r="H2595">
        <v>4770</v>
      </c>
      <c r="I2595">
        <v>47376</v>
      </c>
      <c r="J2595">
        <v>50400</v>
      </c>
    </row>
    <row r="2596" spans="1:10">
      <c r="A2596" s="42">
        <v>41766</v>
      </c>
      <c r="B2596" t="s">
        <v>14</v>
      </c>
      <c r="C2596" t="s">
        <v>11</v>
      </c>
      <c r="D2596" t="s">
        <v>33</v>
      </c>
      <c r="E2596" t="s">
        <v>13</v>
      </c>
      <c r="F2596">
        <v>4</v>
      </c>
      <c r="G2596">
        <v>3582</v>
      </c>
      <c r="H2596">
        <v>3870</v>
      </c>
      <c r="I2596">
        <v>91494</v>
      </c>
      <c r="J2596">
        <v>97290</v>
      </c>
    </row>
    <row r="2597" spans="1:10">
      <c r="A2597" s="42">
        <v>41766</v>
      </c>
      <c r="B2597" t="s">
        <v>27</v>
      </c>
      <c r="C2597" t="s">
        <v>23</v>
      </c>
      <c r="D2597" t="s">
        <v>28</v>
      </c>
      <c r="E2597" t="s">
        <v>13</v>
      </c>
      <c r="F2597">
        <v>22</v>
      </c>
      <c r="G2597">
        <v>4482</v>
      </c>
      <c r="H2597">
        <v>4770</v>
      </c>
      <c r="I2597">
        <v>40824</v>
      </c>
      <c r="J2597">
        <v>43470</v>
      </c>
    </row>
    <row r="2598" spans="1:10">
      <c r="A2598" s="42">
        <v>41766</v>
      </c>
      <c r="B2598" t="s">
        <v>34</v>
      </c>
      <c r="C2598" t="s">
        <v>25</v>
      </c>
      <c r="D2598" t="s">
        <v>19</v>
      </c>
      <c r="E2598" t="s">
        <v>13</v>
      </c>
      <c r="F2598">
        <v>15</v>
      </c>
      <c r="G2598">
        <v>3924</v>
      </c>
      <c r="H2598">
        <v>4230</v>
      </c>
      <c r="I2598">
        <v>71604</v>
      </c>
      <c r="J2598">
        <v>76140</v>
      </c>
    </row>
    <row r="2599" spans="1:10">
      <c r="A2599" s="42">
        <v>41767</v>
      </c>
      <c r="B2599" t="s">
        <v>17</v>
      </c>
      <c r="C2599" t="s">
        <v>18</v>
      </c>
      <c r="D2599" t="s">
        <v>21</v>
      </c>
      <c r="E2599" t="s">
        <v>13</v>
      </c>
      <c r="F2599">
        <v>23</v>
      </c>
      <c r="G2599">
        <v>7506</v>
      </c>
      <c r="H2599">
        <v>8100</v>
      </c>
      <c r="I2599">
        <v>4392</v>
      </c>
      <c r="J2599">
        <v>4680</v>
      </c>
    </row>
    <row r="2600" spans="1:10">
      <c r="A2600" s="42">
        <v>41767</v>
      </c>
      <c r="B2600" t="s">
        <v>31</v>
      </c>
      <c r="C2600" t="s">
        <v>30</v>
      </c>
      <c r="D2600" t="s">
        <v>43</v>
      </c>
      <c r="E2600" t="s">
        <v>13</v>
      </c>
      <c r="F2600">
        <v>9</v>
      </c>
      <c r="G2600">
        <v>3546</v>
      </c>
      <c r="H2600">
        <v>3780</v>
      </c>
      <c r="I2600">
        <v>81216</v>
      </c>
      <c r="J2600">
        <v>86400</v>
      </c>
    </row>
    <row r="2601" spans="1:10">
      <c r="A2601" s="42">
        <v>41767</v>
      </c>
      <c r="B2601" t="s">
        <v>20</v>
      </c>
      <c r="C2601" t="s">
        <v>18</v>
      </c>
      <c r="D2601" t="s">
        <v>36</v>
      </c>
      <c r="E2601" t="s">
        <v>13</v>
      </c>
      <c r="F2601">
        <v>7</v>
      </c>
      <c r="G2601">
        <v>3042</v>
      </c>
      <c r="H2601">
        <v>3240</v>
      </c>
      <c r="I2601">
        <v>23166</v>
      </c>
      <c r="J2601">
        <v>24750</v>
      </c>
    </row>
    <row r="2602" spans="1:10">
      <c r="A2602" s="42">
        <v>41767</v>
      </c>
      <c r="B2602" t="s">
        <v>22</v>
      </c>
      <c r="C2602" t="s">
        <v>23</v>
      </c>
      <c r="D2602" t="s">
        <v>12</v>
      </c>
      <c r="E2602" t="s">
        <v>13</v>
      </c>
      <c r="F2602">
        <v>25</v>
      </c>
      <c r="G2602">
        <v>3042</v>
      </c>
      <c r="H2602">
        <v>3240</v>
      </c>
      <c r="I2602">
        <v>32544</v>
      </c>
      <c r="J2602">
        <v>34560</v>
      </c>
    </row>
    <row r="2603" spans="1:10">
      <c r="A2603" s="42">
        <v>41767</v>
      </c>
      <c r="B2603" t="s">
        <v>27</v>
      </c>
      <c r="C2603" t="s">
        <v>23</v>
      </c>
      <c r="D2603" t="s">
        <v>15</v>
      </c>
      <c r="E2603" t="s">
        <v>16</v>
      </c>
      <c r="F2603">
        <v>10</v>
      </c>
      <c r="G2603">
        <v>3978</v>
      </c>
      <c r="H2603">
        <v>4230</v>
      </c>
      <c r="I2603">
        <v>14328</v>
      </c>
      <c r="J2603">
        <v>15480</v>
      </c>
    </row>
    <row r="2604" spans="1:10">
      <c r="A2604" s="42">
        <v>41767</v>
      </c>
      <c r="B2604" t="s">
        <v>34</v>
      </c>
      <c r="C2604" t="s">
        <v>25</v>
      </c>
      <c r="D2604" t="s">
        <v>15</v>
      </c>
      <c r="E2604" t="s">
        <v>16</v>
      </c>
      <c r="F2604">
        <v>8</v>
      </c>
      <c r="G2604">
        <v>5148</v>
      </c>
      <c r="H2604">
        <v>5490</v>
      </c>
      <c r="I2604">
        <v>60894</v>
      </c>
      <c r="J2604">
        <v>65790</v>
      </c>
    </row>
    <row r="2605" spans="1:10">
      <c r="A2605" s="42">
        <v>41768</v>
      </c>
      <c r="B2605" t="s">
        <v>20</v>
      </c>
      <c r="C2605" t="s">
        <v>18</v>
      </c>
      <c r="D2605" t="s">
        <v>33</v>
      </c>
      <c r="E2605" t="s">
        <v>13</v>
      </c>
      <c r="F2605">
        <v>18</v>
      </c>
      <c r="G2605">
        <v>3042</v>
      </c>
      <c r="H2605">
        <v>3240</v>
      </c>
      <c r="I2605">
        <v>63648</v>
      </c>
      <c r="J2605">
        <v>67680</v>
      </c>
    </row>
    <row r="2606" spans="1:10">
      <c r="A2606" s="42">
        <v>41768</v>
      </c>
      <c r="B2606" t="s">
        <v>17</v>
      </c>
      <c r="C2606" t="s">
        <v>18</v>
      </c>
      <c r="D2606" t="s">
        <v>40</v>
      </c>
      <c r="E2606" t="s">
        <v>16</v>
      </c>
      <c r="F2606">
        <v>8</v>
      </c>
      <c r="G2606">
        <v>5148</v>
      </c>
      <c r="H2606">
        <v>5490</v>
      </c>
      <c r="I2606">
        <v>39240</v>
      </c>
      <c r="J2606">
        <v>42300</v>
      </c>
    </row>
    <row r="2607" spans="1:10">
      <c r="A2607" s="42">
        <v>41769</v>
      </c>
      <c r="B2607" t="s">
        <v>34</v>
      </c>
      <c r="C2607" t="s">
        <v>25</v>
      </c>
      <c r="D2607" t="s">
        <v>39</v>
      </c>
      <c r="E2607" t="s">
        <v>13</v>
      </c>
      <c r="F2607">
        <v>25</v>
      </c>
      <c r="G2607">
        <v>7506</v>
      </c>
      <c r="H2607">
        <v>8100</v>
      </c>
      <c r="I2607">
        <v>59616</v>
      </c>
      <c r="J2607">
        <v>63360</v>
      </c>
    </row>
    <row r="2608" spans="1:10">
      <c r="A2608" s="42">
        <v>41769</v>
      </c>
      <c r="B2608" t="s">
        <v>31</v>
      </c>
      <c r="C2608" t="s">
        <v>30</v>
      </c>
      <c r="D2608" t="s">
        <v>40</v>
      </c>
      <c r="E2608" t="s">
        <v>16</v>
      </c>
      <c r="F2608">
        <v>7</v>
      </c>
      <c r="G2608">
        <v>3042</v>
      </c>
      <c r="H2608">
        <v>3240</v>
      </c>
      <c r="I2608">
        <v>39240</v>
      </c>
      <c r="J2608">
        <v>42300</v>
      </c>
    </row>
    <row r="2609" spans="1:10">
      <c r="A2609" s="42">
        <v>41769</v>
      </c>
      <c r="B2609" t="s">
        <v>10</v>
      </c>
      <c r="C2609" t="s">
        <v>11</v>
      </c>
      <c r="D2609" t="s">
        <v>38</v>
      </c>
      <c r="E2609" t="s">
        <v>13</v>
      </c>
      <c r="F2609">
        <v>17</v>
      </c>
      <c r="G2609">
        <v>3978</v>
      </c>
      <c r="H2609">
        <v>4230</v>
      </c>
      <c r="I2609">
        <v>14184</v>
      </c>
      <c r="J2609">
        <v>15120</v>
      </c>
    </row>
    <row r="2610" spans="1:10">
      <c r="A2610" s="42">
        <v>41770</v>
      </c>
      <c r="B2610" t="s">
        <v>24</v>
      </c>
      <c r="C2610" t="s">
        <v>25</v>
      </c>
      <c r="D2610" t="s">
        <v>35</v>
      </c>
      <c r="E2610" t="s">
        <v>13</v>
      </c>
      <c r="F2610">
        <v>3</v>
      </c>
      <c r="G2610">
        <v>2952</v>
      </c>
      <c r="H2610">
        <v>3150</v>
      </c>
      <c r="I2610">
        <v>10296</v>
      </c>
      <c r="J2610">
        <v>10980</v>
      </c>
    </row>
    <row r="2611" spans="1:10">
      <c r="A2611" s="42">
        <v>41770</v>
      </c>
      <c r="B2611" t="s">
        <v>14</v>
      </c>
      <c r="C2611" t="s">
        <v>11</v>
      </c>
      <c r="D2611" t="s">
        <v>39</v>
      </c>
      <c r="E2611" t="s">
        <v>13</v>
      </c>
      <c r="F2611">
        <v>13</v>
      </c>
      <c r="G2611">
        <v>2034</v>
      </c>
      <c r="H2611">
        <v>2160</v>
      </c>
      <c r="I2611">
        <v>52164</v>
      </c>
      <c r="J2611">
        <v>55440</v>
      </c>
    </row>
    <row r="2612" spans="1:10">
      <c r="A2612" s="42">
        <v>41770</v>
      </c>
      <c r="B2612" t="s">
        <v>29</v>
      </c>
      <c r="C2612" t="s">
        <v>30</v>
      </c>
      <c r="D2612" t="s">
        <v>39</v>
      </c>
      <c r="E2612" t="s">
        <v>13</v>
      </c>
      <c r="F2612">
        <v>17</v>
      </c>
      <c r="G2612">
        <v>3582</v>
      </c>
      <c r="H2612">
        <v>3870</v>
      </c>
      <c r="I2612">
        <v>7452</v>
      </c>
      <c r="J2612">
        <v>7920</v>
      </c>
    </row>
    <row r="2613" spans="1:10">
      <c r="A2613" s="42">
        <v>41770</v>
      </c>
      <c r="B2613" t="s">
        <v>27</v>
      </c>
      <c r="C2613" t="s">
        <v>23</v>
      </c>
      <c r="D2613" t="s">
        <v>28</v>
      </c>
      <c r="E2613" t="s">
        <v>13</v>
      </c>
      <c r="F2613">
        <v>22</v>
      </c>
      <c r="G2613">
        <v>3978</v>
      </c>
      <c r="H2613">
        <v>4230</v>
      </c>
      <c r="I2613">
        <v>139968</v>
      </c>
      <c r="J2613">
        <v>149040</v>
      </c>
    </row>
    <row r="2614" spans="1:10">
      <c r="A2614" s="42">
        <v>41771</v>
      </c>
      <c r="B2614" t="s">
        <v>27</v>
      </c>
      <c r="C2614" t="s">
        <v>23</v>
      </c>
      <c r="D2614" t="s">
        <v>39</v>
      </c>
      <c r="E2614" t="s">
        <v>13</v>
      </c>
      <c r="F2614">
        <v>23</v>
      </c>
      <c r="G2614">
        <v>2196</v>
      </c>
      <c r="H2614">
        <v>2340</v>
      </c>
      <c r="I2614">
        <v>81972</v>
      </c>
      <c r="J2614">
        <v>87120</v>
      </c>
    </row>
    <row r="2615" spans="1:10">
      <c r="A2615" s="42">
        <v>41771</v>
      </c>
      <c r="B2615" t="s">
        <v>34</v>
      </c>
      <c r="C2615" t="s">
        <v>25</v>
      </c>
      <c r="D2615" t="s">
        <v>43</v>
      </c>
      <c r="E2615" t="s">
        <v>13</v>
      </c>
      <c r="F2615">
        <v>1</v>
      </c>
      <c r="G2615">
        <v>2034</v>
      </c>
      <c r="H2615">
        <v>2160</v>
      </c>
      <c r="I2615">
        <v>60912</v>
      </c>
      <c r="J2615">
        <v>64800</v>
      </c>
    </row>
    <row r="2616" spans="1:10">
      <c r="A2616" s="42">
        <v>41771</v>
      </c>
      <c r="B2616" t="s">
        <v>22</v>
      </c>
      <c r="C2616" t="s">
        <v>23</v>
      </c>
      <c r="D2616" t="s">
        <v>41</v>
      </c>
      <c r="E2616" t="s">
        <v>13</v>
      </c>
      <c r="F2616">
        <v>25</v>
      </c>
      <c r="G2616">
        <v>5148</v>
      </c>
      <c r="H2616">
        <v>5490</v>
      </c>
      <c r="I2616">
        <v>35424</v>
      </c>
      <c r="J2616">
        <v>37800</v>
      </c>
    </row>
    <row r="2617" spans="1:10">
      <c r="A2617" s="42">
        <v>41771</v>
      </c>
      <c r="B2617" t="s">
        <v>17</v>
      </c>
      <c r="C2617" t="s">
        <v>18</v>
      </c>
      <c r="D2617" t="s">
        <v>43</v>
      </c>
      <c r="E2617" t="s">
        <v>13</v>
      </c>
      <c r="F2617">
        <v>22</v>
      </c>
      <c r="G2617">
        <v>3384</v>
      </c>
      <c r="H2617">
        <v>3600</v>
      </c>
      <c r="I2617">
        <v>84600</v>
      </c>
      <c r="J2617">
        <v>90000</v>
      </c>
    </row>
    <row r="2618" spans="1:10">
      <c r="A2618" s="42">
        <v>41772</v>
      </c>
      <c r="B2618" t="s">
        <v>27</v>
      </c>
      <c r="C2618" t="s">
        <v>23</v>
      </c>
      <c r="D2618" t="s">
        <v>21</v>
      </c>
      <c r="E2618" t="s">
        <v>13</v>
      </c>
      <c r="F2618">
        <v>2</v>
      </c>
      <c r="G2618">
        <v>3978</v>
      </c>
      <c r="H2618">
        <v>4230</v>
      </c>
      <c r="I2618">
        <v>6588</v>
      </c>
      <c r="J2618">
        <v>7020</v>
      </c>
    </row>
    <row r="2619" spans="1:10">
      <c r="A2619" s="42">
        <v>41774</v>
      </c>
      <c r="B2619" t="s">
        <v>29</v>
      </c>
      <c r="C2619" t="s">
        <v>30</v>
      </c>
      <c r="D2619" t="s">
        <v>21</v>
      </c>
      <c r="E2619" t="s">
        <v>13</v>
      </c>
      <c r="F2619">
        <v>11</v>
      </c>
      <c r="G2619">
        <v>3582</v>
      </c>
      <c r="H2619">
        <v>3870</v>
      </c>
      <c r="I2619">
        <v>43920</v>
      </c>
      <c r="J2619">
        <v>46800</v>
      </c>
    </row>
    <row r="2620" spans="1:10">
      <c r="A2620" s="42">
        <v>41774</v>
      </c>
      <c r="B2620" t="s">
        <v>10</v>
      </c>
      <c r="C2620" t="s">
        <v>11</v>
      </c>
      <c r="D2620" t="s">
        <v>39</v>
      </c>
      <c r="E2620" t="s">
        <v>13</v>
      </c>
      <c r="F2620">
        <v>11</v>
      </c>
      <c r="G2620">
        <v>3546</v>
      </c>
      <c r="H2620">
        <v>3780</v>
      </c>
      <c r="I2620">
        <v>93150</v>
      </c>
      <c r="J2620">
        <v>99000</v>
      </c>
    </row>
    <row r="2621" spans="1:10">
      <c r="A2621" s="42">
        <v>41774</v>
      </c>
      <c r="B2621" t="s">
        <v>20</v>
      </c>
      <c r="C2621" t="s">
        <v>18</v>
      </c>
      <c r="D2621" t="s">
        <v>36</v>
      </c>
      <c r="E2621" t="s">
        <v>13</v>
      </c>
      <c r="F2621">
        <v>1</v>
      </c>
      <c r="G2621">
        <v>7506</v>
      </c>
      <c r="H2621">
        <v>8100</v>
      </c>
      <c r="I2621">
        <v>21060</v>
      </c>
      <c r="J2621">
        <v>22500</v>
      </c>
    </row>
    <row r="2622" spans="1:10">
      <c r="A2622" s="42">
        <v>41774</v>
      </c>
      <c r="B2622" t="s">
        <v>34</v>
      </c>
      <c r="C2622" t="s">
        <v>25</v>
      </c>
      <c r="D2622" t="s">
        <v>43</v>
      </c>
      <c r="E2622" t="s">
        <v>13</v>
      </c>
      <c r="F2622">
        <v>14</v>
      </c>
      <c r="G2622">
        <v>3978</v>
      </c>
      <c r="H2622">
        <v>4230</v>
      </c>
      <c r="I2622">
        <v>13536</v>
      </c>
      <c r="J2622">
        <v>14400</v>
      </c>
    </row>
    <row r="2623" spans="1:10">
      <c r="A2623" s="42">
        <v>41775</v>
      </c>
      <c r="B2623" t="s">
        <v>27</v>
      </c>
      <c r="C2623" t="s">
        <v>23</v>
      </c>
      <c r="D2623" t="s">
        <v>35</v>
      </c>
      <c r="E2623" t="s">
        <v>13</v>
      </c>
      <c r="F2623">
        <v>11</v>
      </c>
      <c r="G2623">
        <v>2034</v>
      </c>
      <c r="H2623">
        <v>2160</v>
      </c>
      <c r="I2623">
        <v>46332</v>
      </c>
      <c r="J2623">
        <v>49410</v>
      </c>
    </row>
    <row r="2624" spans="1:10">
      <c r="A2624" s="42">
        <v>41775</v>
      </c>
      <c r="B2624" t="s">
        <v>27</v>
      </c>
      <c r="C2624" t="s">
        <v>23</v>
      </c>
      <c r="D2624" t="s">
        <v>32</v>
      </c>
      <c r="E2624" t="s">
        <v>13</v>
      </c>
      <c r="F2624">
        <v>8</v>
      </c>
      <c r="G2624">
        <v>2952</v>
      </c>
      <c r="H2624">
        <v>3150</v>
      </c>
      <c r="I2624">
        <v>74466</v>
      </c>
      <c r="J2624">
        <v>79380</v>
      </c>
    </row>
    <row r="2625" spans="1:10">
      <c r="A2625" s="42">
        <v>41775</v>
      </c>
      <c r="B2625" t="s">
        <v>20</v>
      </c>
      <c r="C2625" t="s">
        <v>18</v>
      </c>
      <c r="D2625" t="s">
        <v>42</v>
      </c>
      <c r="E2625" t="s">
        <v>16</v>
      </c>
      <c r="F2625">
        <v>1</v>
      </c>
      <c r="G2625">
        <v>3546</v>
      </c>
      <c r="H2625">
        <v>3780</v>
      </c>
      <c r="I2625">
        <v>172638</v>
      </c>
      <c r="J2625">
        <v>186300</v>
      </c>
    </row>
    <row r="2626" spans="1:10">
      <c r="A2626" s="42">
        <v>41776</v>
      </c>
      <c r="B2626" t="s">
        <v>31</v>
      </c>
      <c r="C2626" t="s">
        <v>30</v>
      </c>
      <c r="D2626" t="s">
        <v>39</v>
      </c>
      <c r="E2626" t="s">
        <v>13</v>
      </c>
      <c r="F2626">
        <v>24</v>
      </c>
      <c r="G2626">
        <v>3546</v>
      </c>
      <c r="H2626">
        <v>3780</v>
      </c>
      <c r="I2626">
        <v>3726</v>
      </c>
      <c r="J2626">
        <v>3960</v>
      </c>
    </row>
    <row r="2627" spans="1:10">
      <c r="A2627" s="42">
        <v>41776</v>
      </c>
      <c r="B2627" t="s">
        <v>34</v>
      </c>
      <c r="C2627" t="s">
        <v>25</v>
      </c>
      <c r="D2627" t="s">
        <v>38</v>
      </c>
      <c r="E2627" t="s">
        <v>13</v>
      </c>
      <c r="F2627">
        <v>15</v>
      </c>
      <c r="G2627">
        <v>3978</v>
      </c>
      <c r="H2627">
        <v>4230</v>
      </c>
      <c r="I2627">
        <v>31914</v>
      </c>
      <c r="J2627">
        <v>34020</v>
      </c>
    </row>
    <row r="2628" spans="1:10">
      <c r="A2628" s="42">
        <v>41776</v>
      </c>
      <c r="B2628" t="s">
        <v>27</v>
      </c>
      <c r="C2628" t="s">
        <v>23</v>
      </c>
      <c r="D2628" t="s">
        <v>40</v>
      </c>
      <c r="E2628" t="s">
        <v>16</v>
      </c>
      <c r="F2628">
        <v>20</v>
      </c>
      <c r="G2628">
        <v>3546</v>
      </c>
      <c r="H2628">
        <v>3780</v>
      </c>
      <c r="I2628">
        <v>35316</v>
      </c>
      <c r="J2628">
        <v>38070</v>
      </c>
    </row>
    <row r="2629" spans="1:10">
      <c r="A2629" s="42">
        <v>41776</v>
      </c>
      <c r="B2629" t="s">
        <v>14</v>
      </c>
      <c r="C2629" t="s">
        <v>11</v>
      </c>
      <c r="D2629" t="s">
        <v>39</v>
      </c>
      <c r="E2629" t="s">
        <v>13</v>
      </c>
      <c r="F2629">
        <v>1</v>
      </c>
      <c r="G2629">
        <v>5148</v>
      </c>
      <c r="H2629">
        <v>5490</v>
      </c>
      <c r="I2629">
        <v>81972</v>
      </c>
      <c r="J2629">
        <v>87120</v>
      </c>
    </row>
    <row r="2630" spans="1:10">
      <c r="A2630" s="42">
        <v>41777</v>
      </c>
      <c r="B2630" t="s">
        <v>17</v>
      </c>
      <c r="C2630" t="s">
        <v>18</v>
      </c>
      <c r="D2630" t="s">
        <v>43</v>
      </c>
      <c r="E2630" t="s">
        <v>13</v>
      </c>
      <c r="F2630">
        <v>5</v>
      </c>
      <c r="G2630">
        <v>2196</v>
      </c>
      <c r="H2630">
        <v>2340</v>
      </c>
      <c r="I2630">
        <v>27072</v>
      </c>
      <c r="J2630">
        <v>28800</v>
      </c>
    </row>
    <row r="2631" spans="1:10">
      <c r="A2631" s="42">
        <v>41778</v>
      </c>
      <c r="B2631" t="s">
        <v>20</v>
      </c>
      <c r="C2631" t="s">
        <v>18</v>
      </c>
      <c r="D2631" t="s">
        <v>33</v>
      </c>
      <c r="E2631" t="s">
        <v>13</v>
      </c>
      <c r="F2631">
        <v>2</v>
      </c>
      <c r="G2631">
        <v>3924</v>
      </c>
      <c r="H2631">
        <v>4230</v>
      </c>
      <c r="I2631">
        <v>19890</v>
      </c>
      <c r="J2631">
        <v>21150</v>
      </c>
    </row>
    <row r="2632" spans="1:10">
      <c r="A2632" s="42">
        <v>41778</v>
      </c>
      <c r="B2632" t="s">
        <v>14</v>
      </c>
      <c r="C2632" t="s">
        <v>11</v>
      </c>
      <c r="D2632" t="s">
        <v>38</v>
      </c>
      <c r="E2632" t="s">
        <v>13</v>
      </c>
      <c r="F2632">
        <v>15</v>
      </c>
      <c r="G2632">
        <v>3978</v>
      </c>
      <c r="H2632">
        <v>4230</v>
      </c>
      <c r="I2632">
        <v>60282</v>
      </c>
      <c r="J2632">
        <v>64260</v>
      </c>
    </row>
    <row r="2633" spans="1:10">
      <c r="A2633" s="42">
        <v>41778</v>
      </c>
      <c r="B2633" t="s">
        <v>29</v>
      </c>
      <c r="C2633" t="s">
        <v>30</v>
      </c>
      <c r="D2633" t="s">
        <v>42</v>
      </c>
      <c r="E2633" t="s">
        <v>16</v>
      </c>
      <c r="F2633">
        <v>24</v>
      </c>
      <c r="G2633">
        <v>2106</v>
      </c>
      <c r="H2633">
        <v>2250</v>
      </c>
      <c r="I2633">
        <v>157626</v>
      </c>
      <c r="J2633">
        <v>170100</v>
      </c>
    </row>
    <row r="2634" spans="1:10">
      <c r="A2634" s="42">
        <v>41779</v>
      </c>
      <c r="B2634" t="s">
        <v>29</v>
      </c>
      <c r="C2634" t="s">
        <v>30</v>
      </c>
      <c r="D2634" t="s">
        <v>33</v>
      </c>
      <c r="E2634" t="s">
        <v>13</v>
      </c>
      <c r="F2634">
        <v>23</v>
      </c>
      <c r="G2634">
        <v>5148</v>
      </c>
      <c r="H2634">
        <v>5490</v>
      </c>
      <c r="I2634">
        <v>19890</v>
      </c>
      <c r="J2634">
        <v>21150</v>
      </c>
    </row>
    <row r="2635" spans="1:10">
      <c r="A2635" s="42">
        <v>41779</v>
      </c>
      <c r="B2635" t="s">
        <v>27</v>
      </c>
      <c r="C2635" t="s">
        <v>23</v>
      </c>
      <c r="D2635" t="s">
        <v>21</v>
      </c>
      <c r="E2635" t="s">
        <v>13</v>
      </c>
      <c r="F2635">
        <v>20</v>
      </c>
      <c r="G2635">
        <v>3546</v>
      </c>
      <c r="H2635">
        <v>3780</v>
      </c>
      <c r="I2635">
        <v>4392</v>
      </c>
      <c r="J2635">
        <v>4680</v>
      </c>
    </row>
    <row r="2636" spans="1:10">
      <c r="A2636" s="42">
        <v>41779</v>
      </c>
      <c r="B2636" t="s">
        <v>31</v>
      </c>
      <c r="C2636" t="s">
        <v>30</v>
      </c>
      <c r="D2636" t="s">
        <v>41</v>
      </c>
      <c r="E2636" t="s">
        <v>13</v>
      </c>
      <c r="F2636">
        <v>23</v>
      </c>
      <c r="G2636">
        <v>3546</v>
      </c>
      <c r="H2636">
        <v>3780</v>
      </c>
      <c r="I2636">
        <v>44280</v>
      </c>
      <c r="J2636">
        <v>47250</v>
      </c>
    </row>
    <row r="2637" spans="1:10">
      <c r="A2637" s="42">
        <v>41779</v>
      </c>
      <c r="B2637" t="s">
        <v>17</v>
      </c>
      <c r="C2637" t="s">
        <v>18</v>
      </c>
      <c r="D2637" t="s">
        <v>40</v>
      </c>
      <c r="E2637" t="s">
        <v>16</v>
      </c>
      <c r="F2637">
        <v>22</v>
      </c>
      <c r="G2637">
        <v>5148</v>
      </c>
      <c r="H2637">
        <v>5490</v>
      </c>
      <c r="I2637">
        <v>82404</v>
      </c>
      <c r="J2637">
        <v>88830</v>
      </c>
    </row>
    <row r="2638" spans="1:10">
      <c r="A2638" s="42">
        <v>41779</v>
      </c>
      <c r="B2638" t="s">
        <v>10</v>
      </c>
      <c r="C2638" t="s">
        <v>11</v>
      </c>
      <c r="D2638" t="s">
        <v>19</v>
      </c>
      <c r="E2638" t="s">
        <v>13</v>
      </c>
      <c r="F2638">
        <v>10</v>
      </c>
      <c r="G2638">
        <v>3384</v>
      </c>
      <c r="H2638">
        <v>3600</v>
      </c>
      <c r="I2638">
        <v>95472</v>
      </c>
      <c r="J2638">
        <v>101520</v>
      </c>
    </row>
    <row r="2639" spans="1:10">
      <c r="A2639" s="42">
        <v>41779</v>
      </c>
      <c r="B2639" t="s">
        <v>20</v>
      </c>
      <c r="C2639" t="s">
        <v>18</v>
      </c>
      <c r="D2639" t="s">
        <v>40</v>
      </c>
      <c r="E2639" t="s">
        <v>16</v>
      </c>
      <c r="F2639">
        <v>5</v>
      </c>
      <c r="G2639">
        <v>3042</v>
      </c>
      <c r="H2639">
        <v>3240</v>
      </c>
      <c r="I2639">
        <v>58860</v>
      </c>
      <c r="J2639">
        <v>63450</v>
      </c>
    </row>
    <row r="2640" spans="1:10">
      <c r="A2640" s="42">
        <v>41780</v>
      </c>
      <c r="B2640" t="s">
        <v>27</v>
      </c>
      <c r="C2640" t="s">
        <v>23</v>
      </c>
      <c r="D2640" t="s">
        <v>26</v>
      </c>
      <c r="E2640" t="s">
        <v>13</v>
      </c>
      <c r="F2640">
        <v>12</v>
      </c>
      <c r="G2640">
        <v>3978</v>
      </c>
      <c r="H2640">
        <v>4230</v>
      </c>
      <c r="I2640">
        <v>48672</v>
      </c>
      <c r="J2640">
        <v>51840</v>
      </c>
    </row>
    <row r="2641" spans="1:10">
      <c r="A2641" s="42">
        <v>41780</v>
      </c>
      <c r="B2641" t="s">
        <v>29</v>
      </c>
      <c r="C2641" t="s">
        <v>30</v>
      </c>
      <c r="D2641" t="s">
        <v>32</v>
      </c>
      <c r="E2641" t="s">
        <v>13</v>
      </c>
      <c r="F2641">
        <v>19</v>
      </c>
      <c r="G2641">
        <v>3978</v>
      </c>
      <c r="H2641">
        <v>4230</v>
      </c>
      <c r="I2641">
        <v>60282</v>
      </c>
      <c r="J2641">
        <v>64260</v>
      </c>
    </row>
    <row r="2642" spans="1:10">
      <c r="A2642" s="42">
        <v>41781</v>
      </c>
      <c r="B2642" t="s">
        <v>29</v>
      </c>
      <c r="C2642" t="s">
        <v>30</v>
      </c>
      <c r="D2642" t="s">
        <v>12</v>
      </c>
      <c r="E2642" t="s">
        <v>13</v>
      </c>
      <c r="F2642">
        <v>18</v>
      </c>
      <c r="G2642">
        <v>3924</v>
      </c>
      <c r="H2642">
        <v>4230</v>
      </c>
      <c r="I2642">
        <v>42714</v>
      </c>
      <c r="J2642">
        <v>45360</v>
      </c>
    </row>
    <row r="2643" spans="1:10">
      <c r="A2643" s="42">
        <v>41781</v>
      </c>
      <c r="B2643" t="s">
        <v>24</v>
      </c>
      <c r="C2643" t="s">
        <v>25</v>
      </c>
      <c r="D2643" t="s">
        <v>33</v>
      </c>
      <c r="E2643" t="s">
        <v>13</v>
      </c>
      <c r="F2643">
        <v>1</v>
      </c>
      <c r="G2643">
        <v>2952</v>
      </c>
      <c r="H2643">
        <v>3150</v>
      </c>
      <c r="I2643">
        <v>35802</v>
      </c>
      <c r="J2643">
        <v>38070</v>
      </c>
    </row>
    <row r="2644" spans="1:10">
      <c r="A2644" s="42">
        <v>41781</v>
      </c>
      <c r="B2644" t="s">
        <v>31</v>
      </c>
      <c r="C2644" t="s">
        <v>30</v>
      </c>
      <c r="D2644" t="s">
        <v>21</v>
      </c>
      <c r="E2644" t="s">
        <v>13</v>
      </c>
      <c r="F2644">
        <v>15</v>
      </c>
      <c r="G2644">
        <v>3042</v>
      </c>
      <c r="H2644">
        <v>3240</v>
      </c>
      <c r="I2644">
        <v>26352</v>
      </c>
      <c r="J2644">
        <v>28080</v>
      </c>
    </row>
    <row r="2645" spans="1:10">
      <c r="A2645" s="42">
        <v>41782</v>
      </c>
      <c r="B2645" t="s">
        <v>20</v>
      </c>
      <c r="C2645" t="s">
        <v>18</v>
      </c>
      <c r="D2645" t="s">
        <v>41</v>
      </c>
      <c r="E2645" t="s">
        <v>13</v>
      </c>
      <c r="F2645">
        <v>4</v>
      </c>
      <c r="G2645">
        <v>3978</v>
      </c>
      <c r="H2645">
        <v>4230</v>
      </c>
      <c r="I2645">
        <v>38376</v>
      </c>
      <c r="J2645">
        <v>40950</v>
      </c>
    </row>
    <row r="2646" spans="1:10">
      <c r="A2646" s="42">
        <v>41782</v>
      </c>
      <c r="B2646" t="s">
        <v>17</v>
      </c>
      <c r="C2646" t="s">
        <v>18</v>
      </c>
      <c r="D2646" t="s">
        <v>15</v>
      </c>
      <c r="E2646" t="s">
        <v>16</v>
      </c>
      <c r="F2646">
        <v>16</v>
      </c>
      <c r="G2646">
        <v>2106</v>
      </c>
      <c r="H2646">
        <v>2250</v>
      </c>
      <c r="I2646">
        <v>82386</v>
      </c>
      <c r="J2646">
        <v>89010</v>
      </c>
    </row>
    <row r="2647" spans="1:10">
      <c r="A2647" s="42">
        <v>41783</v>
      </c>
      <c r="B2647" t="s">
        <v>24</v>
      </c>
      <c r="C2647" t="s">
        <v>25</v>
      </c>
      <c r="D2647" t="s">
        <v>12</v>
      </c>
      <c r="E2647" t="s">
        <v>13</v>
      </c>
      <c r="F2647">
        <v>10</v>
      </c>
      <c r="G2647">
        <v>2034</v>
      </c>
      <c r="H2647">
        <v>2160</v>
      </c>
      <c r="I2647">
        <v>14238</v>
      </c>
      <c r="J2647">
        <v>15120</v>
      </c>
    </row>
    <row r="2648" spans="1:10">
      <c r="A2648" s="42">
        <v>41783</v>
      </c>
      <c r="B2648" t="s">
        <v>10</v>
      </c>
      <c r="C2648" t="s">
        <v>11</v>
      </c>
      <c r="D2648" t="s">
        <v>41</v>
      </c>
      <c r="E2648" t="s">
        <v>13</v>
      </c>
      <c r="F2648">
        <v>21</v>
      </c>
      <c r="G2648">
        <v>4482</v>
      </c>
      <c r="H2648">
        <v>4770</v>
      </c>
      <c r="I2648">
        <v>23616</v>
      </c>
      <c r="J2648">
        <v>25200</v>
      </c>
    </row>
    <row r="2649" spans="1:10">
      <c r="A2649" s="42">
        <v>41783</v>
      </c>
      <c r="B2649" t="s">
        <v>31</v>
      </c>
      <c r="C2649" t="s">
        <v>30</v>
      </c>
      <c r="D2649" t="s">
        <v>32</v>
      </c>
      <c r="E2649" t="s">
        <v>13</v>
      </c>
      <c r="F2649">
        <v>7</v>
      </c>
      <c r="G2649">
        <v>3726</v>
      </c>
      <c r="H2649">
        <v>3960</v>
      </c>
      <c r="I2649">
        <v>70920</v>
      </c>
      <c r="J2649">
        <v>75600</v>
      </c>
    </row>
    <row r="2650" spans="1:10">
      <c r="A2650" s="42">
        <v>41783</v>
      </c>
      <c r="B2650" t="s">
        <v>31</v>
      </c>
      <c r="C2650" t="s">
        <v>30</v>
      </c>
      <c r="D2650" t="s">
        <v>37</v>
      </c>
      <c r="E2650" t="s">
        <v>13</v>
      </c>
      <c r="F2650">
        <v>22</v>
      </c>
      <c r="G2650">
        <v>2952</v>
      </c>
      <c r="H2650">
        <v>3150</v>
      </c>
      <c r="I2650">
        <v>53784</v>
      </c>
      <c r="J2650">
        <v>57240</v>
      </c>
    </row>
    <row r="2651" spans="1:10">
      <c r="A2651" s="42">
        <v>41783</v>
      </c>
      <c r="B2651" t="s">
        <v>29</v>
      </c>
      <c r="C2651" t="s">
        <v>30</v>
      </c>
      <c r="D2651" t="s">
        <v>12</v>
      </c>
      <c r="E2651" t="s">
        <v>13</v>
      </c>
      <c r="F2651">
        <v>15</v>
      </c>
      <c r="G2651">
        <v>3384</v>
      </c>
      <c r="H2651">
        <v>3600</v>
      </c>
      <c r="I2651">
        <v>6102</v>
      </c>
      <c r="J2651">
        <v>6480</v>
      </c>
    </row>
    <row r="2652" spans="1:10">
      <c r="A2652" s="42">
        <v>41783</v>
      </c>
      <c r="B2652" t="s">
        <v>27</v>
      </c>
      <c r="C2652" t="s">
        <v>23</v>
      </c>
      <c r="D2652" t="s">
        <v>37</v>
      </c>
      <c r="E2652" t="s">
        <v>13</v>
      </c>
      <c r="F2652">
        <v>7</v>
      </c>
      <c r="G2652">
        <v>3546</v>
      </c>
      <c r="H2652">
        <v>3780</v>
      </c>
      <c r="I2652">
        <v>71712</v>
      </c>
      <c r="J2652">
        <v>76320</v>
      </c>
    </row>
    <row r="2653" spans="1:10">
      <c r="A2653" s="42">
        <v>41783</v>
      </c>
      <c r="B2653" t="s">
        <v>24</v>
      </c>
      <c r="C2653" t="s">
        <v>25</v>
      </c>
      <c r="D2653" t="s">
        <v>41</v>
      </c>
      <c r="E2653" t="s">
        <v>13</v>
      </c>
      <c r="F2653">
        <v>17</v>
      </c>
      <c r="G2653">
        <v>5148</v>
      </c>
      <c r="H2653">
        <v>5490</v>
      </c>
      <c r="I2653">
        <v>35424</v>
      </c>
      <c r="J2653">
        <v>37800</v>
      </c>
    </row>
    <row r="2654" spans="1:10">
      <c r="A2654" s="42">
        <v>41784</v>
      </c>
      <c r="B2654" t="s">
        <v>24</v>
      </c>
      <c r="C2654" t="s">
        <v>25</v>
      </c>
      <c r="D2654" t="s">
        <v>12</v>
      </c>
      <c r="E2654" t="s">
        <v>13</v>
      </c>
      <c r="F2654">
        <v>20</v>
      </c>
      <c r="G2654">
        <v>2034</v>
      </c>
      <c r="H2654">
        <v>2160</v>
      </c>
      <c r="I2654">
        <v>8136</v>
      </c>
      <c r="J2654">
        <v>8640</v>
      </c>
    </row>
    <row r="2655" spans="1:10">
      <c r="A2655" s="42">
        <v>41784</v>
      </c>
      <c r="B2655" t="s">
        <v>22</v>
      </c>
      <c r="C2655" t="s">
        <v>23</v>
      </c>
      <c r="D2655" t="s">
        <v>43</v>
      </c>
      <c r="E2655" t="s">
        <v>13</v>
      </c>
      <c r="F2655">
        <v>5</v>
      </c>
      <c r="G2655">
        <v>2196</v>
      </c>
      <c r="H2655">
        <v>2340</v>
      </c>
      <c r="I2655">
        <v>33840</v>
      </c>
      <c r="J2655">
        <v>36000</v>
      </c>
    </row>
    <row r="2656" spans="1:10">
      <c r="A2656" s="42">
        <v>41784</v>
      </c>
      <c r="B2656" t="s">
        <v>27</v>
      </c>
      <c r="C2656" t="s">
        <v>23</v>
      </c>
      <c r="D2656" t="s">
        <v>26</v>
      </c>
      <c r="E2656" t="s">
        <v>13</v>
      </c>
      <c r="F2656">
        <v>14</v>
      </c>
      <c r="G2656">
        <v>3546</v>
      </c>
      <c r="H2656">
        <v>3780</v>
      </c>
      <c r="I2656">
        <v>42588</v>
      </c>
      <c r="J2656">
        <v>45360</v>
      </c>
    </row>
    <row r="2657" spans="1:10">
      <c r="A2657" s="42">
        <v>41786</v>
      </c>
      <c r="B2657" t="s">
        <v>29</v>
      </c>
      <c r="C2657" t="s">
        <v>30</v>
      </c>
      <c r="D2657" t="s">
        <v>26</v>
      </c>
      <c r="E2657" t="s">
        <v>13</v>
      </c>
      <c r="F2657">
        <v>6</v>
      </c>
      <c r="G2657">
        <v>3546</v>
      </c>
      <c r="H2657">
        <v>3780</v>
      </c>
      <c r="I2657">
        <v>36504</v>
      </c>
      <c r="J2657">
        <v>38880</v>
      </c>
    </row>
    <row r="2658" spans="1:10">
      <c r="A2658" s="42">
        <v>41786</v>
      </c>
      <c r="B2658" t="s">
        <v>31</v>
      </c>
      <c r="C2658" t="s">
        <v>30</v>
      </c>
      <c r="D2658" t="s">
        <v>39</v>
      </c>
      <c r="E2658" t="s">
        <v>13</v>
      </c>
      <c r="F2658">
        <v>22</v>
      </c>
      <c r="G2658">
        <v>7506</v>
      </c>
      <c r="H2658">
        <v>8100</v>
      </c>
      <c r="I2658">
        <v>85698</v>
      </c>
      <c r="J2658">
        <v>91080</v>
      </c>
    </row>
    <row r="2659" spans="1:10">
      <c r="A2659" s="42">
        <v>41786</v>
      </c>
      <c r="B2659" t="s">
        <v>14</v>
      </c>
      <c r="C2659" t="s">
        <v>11</v>
      </c>
      <c r="D2659" t="s">
        <v>37</v>
      </c>
      <c r="E2659" t="s">
        <v>13</v>
      </c>
      <c r="F2659">
        <v>6</v>
      </c>
      <c r="G2659">
        <v>3924</v>
      </c>
      <c r="H2659">
        <v>4230</v>
      </c>
      <c r="I2659">
        <v>107568</v>
      </c>
      <c r="J2659">
        <v>114480</v>
      </c>
    </row>
    <row r="2660" spans="1:10">
      <c r="A2660" s="42">
        <v>41786</v>
      </c>
      <c r="B2660" t="s">
        <v>17</v>
      </c>
      <c r="C2660" t="s">
        <v>18</v>
      </c>
      <c r="D2660" t="s">
        <v>26</v>
      </c>
      <c r="E2660" t="s">
        <v>13</v>
      </c>
      <c r="F2660">
        <v>6</v>
      </c>
      <c r="G2660">
        <v>4482</v>
      </c>
      <c r="H2660">
        <v>4770</v>
      </c>
      <c r="I2660">
        <v>66924</v>
      </c>
      <c r="J2660">
        <v>71280</v>
      </c>
    </row>
    <row r="2661" spans="1:10">
      <c r="A2661" s="42">
        <v>41786</v>
      </c>
      <c r="B2661" t="s">
        <v>34</v>
      </c>
      <c r="C2661" t="s">
        <v>25</v>
      </c>
      <c r="D2661" t="s">
        <v>42</v>
      </c>
      <c r="E2661" t="s">
        <v>16</v>
      </c>
      <c r="F2661">
        <v>2</v>
      </c>
      <c r="G2661">
        <v>3546</v>
      </c>
      <c r="H2661">
        <v>3780</v>
      </c>
      <c r="I2661">
        <v>142614</v>
      </c>
      <c r="J2661">
        <v>153900</v>
      </c>
    </row>
    <row r="2662" spans="1:10">
      <c r="A2662" s="42">
        <v>41787</v>
      </c>
      <c r="B2662" t="s">
        <v>14</v>
      </c>
      <c r="C2662" t="s">
        <v>11</v>
      </c>
      <c r="D2662" t="s">
        <v>12</v>
      </c>
      <c r="E2662" t="s">
        <v>13</v>
      </c>
      <c r="F2662">
        <v>24</v>
      </c>
      <c r="G2662">
        <v>3726</v>
      </c>
      <c r="H2662">
        <v>3960</v>
      </c>
      <c r="I2662">
        <v>20340</v>
      </c>
      <c r="J2662">
        <v>21600</v>
      </c>
    </row>
    <row r="2663" spans="1:10">
      <c r="A2663" s="42">
        <v>41787</v>
      </c>
      <c r="B2663" t="s">
        <v>17</v>
      </c>
      <c r="C2663" t="s">
        <v>18</v>
      </c>
      <c r="D2663" t="s">
        <v>15</v>
      </c>
      <c r="E2663" t="s">
        <v>16</v>
      </c>
      <c r="F2663">
        <v>11</v>
      </c>
      <c r="G2663">
        <v>2106</v>
      </c>
      <c r="H2663">
        <v>2250</v>
      </c>
      <c r="I2663">
        <v>28656</v>
      </c>
      <c r="J2663">
        <v>30960</v>
      </c>
    </row>
    <row r="2664" spans="1:10">
      <c r="A2664" s="42">
        <v>41787</v>
      </c>
      <c r="B2664" t="s">
        <v>14</v>
      </c>
      <c r="C2664" t="s">
        <v>11</v>
      </c>
      <c r="D2664" t="s">
        <v>42</v>
      </c>
      <c r="E2664" t="s">
        <v>16</v>
      </c>
      <c r="F2664">
        <v>10</v>
      </c>
      <c r="G2664">
        <v>3546</v>
      </c>
      <c r="H2664">
        <v>3780</v>
      </c>
      <c r="I2664">
        <v>37530</v>
      </c>
      <c r="J2664">
        <v>40500</v>
      </c>
    </row>
    <row r="2665" spans="1:10">
      <c r="A2665" s="42">
        <v>41787</v>
      </c>
      <c r="B2665" t="s">
        <v>29</v>
      </c>
      <c r="C2665" t="s">
        <v>30</v>
      </c>
      <c r="D2665" t="s">
        <v>41</v>
      </c>
      <c r="E2665" t="s">
        <v>13</v>
      </c>
      <c r="F2665">
        <v>7</v>
      </c>
      <c r="G2665">
        <v>3384</v>
      </c>
      <c r="H2665">
        <v>3600</v>
      </c>
      <c r="I2665">
        <v>50184</v>
      </c>
      <c r="J2665">
        <v>53550</v>
      </c>
    </row>
    <row r="2666" spans="1:10">
      <c r="A2666" s="42">
        <v>41788</v>
      </c>
      <c r="B2666" t="s">
        <v>29</v>
      </c>
      <c r="C2666" t="s">
        <v>30</v>
      </c>
      <c r="D2666" t="s">
        <v>40</v>
      </c>
      <c r="E2666" t="s">
        <v>16</v>
      </c>
      <c r="F2666">
        <v>22</v>
      </c>
      <c r="G2666">
        <v>2106</v>
      </c>
      <c r="H2666">
        <v>2250</v>
      </c>
      <c r="I2666">
        <v>98100</v>
      </c>
      <c r="J2666">
        <v>105750</v>
      </c>
    </row>
    <row r="2667" spans="1:10">
      <c r="A2667" s="42">
        <v>41789</v>
      </c>
      <c r="B2667" t="s">
        <v>20</v>
      </c>
      <c r="C2667" t="s">
        <v>18</v>
      </c>
      <c r="D2667" t="s">
        <v>28</v>
      </c>
      <c r="E2667" t="s">
        <v>13</v>
      </c>
      <c r="F2667">
        <v>7</v>
      </c>
      <c r="G2667">
        <v>3924</v>
      </c>
      <c r="H2667">
        <v>4230</v>
      </c>
      <c r="I2667">
        <v>5832</v>
      </c>
      <c r="J2667">
        <v>6210</v>
      </c>
    </row>
    <row r="2668" spans="1:10">
      <c r="A2668" s="42">
        <v>41790</v>
      </c>
      <c r="B2668" t="s">
        <v>29</v>
      </c>
      <c r="C2668" t="s">
        <v>30</v>
      </c>
      <c r="D2668" t="s">
        <v>28</v>
      </c>
      <c r="E2668" t="s">
        <v>13</v>
      </c>
      <c r="F2668">
        <v>18</v>
      </c>
      <c r="G2668">
        <v>3582</v>
      </c>
      <c r="H2668">
        <v>3870</v>
      </c>
      <c r="I2668">
        <v>104976</v>
      </c>
      <c r="J2668">
        <v>111780</v>
      </c>
    </row>
    <row r="2669" spans="1:10">
      <c r="A2669" s="42">
        <v>41790</v>
      </c>
      <c r="B2669" t="s">
        <v>10</v>
      </c>
      <c r="C2669" t="s">
        <v>11</v>
      </c>
      <c r="D2669" t="s">
        <v>42</v>
      </c>
      <c r="E2669" t="s">
        <v>16</v>
      </c>
      <c r="F2669">
        <v>12</v>
      </c>
      <c r="G2669">
        <v>3582</v>
      </c>
      <c r="H2669">
        <v>3870</v>
      </c>
      <c r="I2669">
        <v>22518</v>
      </c>
      <c r="J2669">
        <v>24300</v>
      </c>
    </row>
    <row r="2670" spans="1:10">
      <c r="A2670" s="42">
        <v>41791</v>
      </c>
      <c r="B2670" t="s">
        <v>29</v>
      </c>
      <c r="C2670" t="s">
        <v>30</v>
      </c>
      <c r="D2670" t="s">
        <v>38</v>
      </c>
      <c r="E2670" t="s">
        <v>13</v>
      </c>
      <c r="F2670">
        <v>19</v>
      </c>
      <c r="G2670">
        <v>3726</v>
      </c>
      <c r="H2670">
        <v>3960</v>
      </c>
      <c r="I2670">
        <v>46098</v>
      </c>
      <c r="J2670">
        <v>49140</v>
      </c>
    </row>
    <row r="2671" spans="1:10">
      <c r="A2671" s="42">
        <v>41791</v>
      </c>
      <c r="B2671" t="s">
        <v>31</v>
      </c>
      <c r="C2671" t="s">
        <v>30</v>
      </c>
      <c r="D2671" t="s">
        <v>36</v>
      </c>
      <c r="E2671" t="s">
        <v>13</v>
      </c>
      <c r="F2671">
        <v>23</v>
      </c>
      <c r="G2671">
        <v>3582</v>
      </c>
      <c r="H2671">
        <v>3870</v>
      </c>
      <c r="I2671">
        <v>52650</v>
      </c>
      <c r="J2671">
        <v>56250</v>
      </c>
    </row>
    <row r="2672" spans="1:10">
      <c r="A2672" s="42">
        <v>41791</v>
      </c>
      <c r="B2672" t="s">
        <v>29</v>
      </c>
      <c r="C2672" t="s">
        <v>30</v>
      </c>
      <c r="D2672" t="s">
        <v>42</v>
      </c>
      <c r="E2672" t="s">
        <v>16</v>
      </c>
      <c r="F2672">
        <v>3</v>
      </c>
      <c r="G2672">
        <v>2952</v>
      </c>
      <c r="H2672">
        <v>3150</v>
      </c>
      <c r="I2672">
        <v>82566</v>
      </c>
      <c r="J2672">
        <v>89100</v>
      </c>
    </row>
    <row r="2673" spans="1:10">
      <c r="A2673" s="42">
        <v>41792</v>
      </c>
      <c r="B2673" t="s">
        <v>31</v>
      </c>
      <c r="C2673" t="s">
        <v>30</v>
      </c>
      <c r="D2673" t="s">
        <v>36</v>
      </c>
      <c r="E2673" t="s">
        <v>13</v>
      </c>
      <c r="F2673">
        <v>24</v>
      </c>
      <c r="G2673">
        <v>3978</v>
      </c>
      <c r="H2673">
        <v>4230</v>
      </c>
      <c r="I2673">
        <v>52650</v>
      </c>
      <c r="J2673">
        <v>56250</v>
      </c>
    </row>
    <row r="2674" spans="1:10">
      <c r="A2674" s="42">
        <v>41793</v>
      </c>
      <c r="B2674" t="s">
        <v>14</v>
      </c>
      <c r="C2674" t="s">
        <v>11</v>
      </c>
      <c r="D2674" t="s">
        <v>32</v>
      </c>
      <c r="E2674" t="s">
        <v>13</v>
      </c>
      <c r="F2674">
        <v>25</v>
      </c>
      <c r="G2674">
        <v>2034</v>
      </c>
      <c r="H2674">
        <v>2160</v>
      </c>
      <c r="I2674">
        <v>24822</v>
      </c>
      <c r="J2674">
        <v>26460</v>
      </c>
    </row>
    <row r="2675" spans="1:10">
      <c r="A2675" s="42">
        <v>41793</v>
      </c>
      <c r="B2675" t="s">
        <v>10</v>
      </c>
      <c r="C2675" t="s">
        <v>11</v>
      </c>
      <c r="D2675" t="s">
        <v>28</v>
      </c>
      <c r="E2675" t="s">
        <v>13</v>
      </c>
      <c r="F2675">
        <v>5</v>
      </c>
      <c r="G2675">
        <v>3924</v>
      </c>
      <c r="H2675">
        <v>4230</v>
      </c>
      <c r="I2675">
        <v>116640</v>
      </c>
      <c r="J2675">
        <v>124200</v>
      </c>
    </row>
    <row r="2676" spans="1:10">
      <c r="A2676" s="42">
        <v>41793</v>
      </c>
      <c r="B2676" t="s">
        <v>17</v>
      </c>
      <c r="C2676" t="s">
        <v>18</v>
      </c>
      <c r="D2676" t="s">
        <v>41</v>
      </c>
      <c r="E2676" t="s">
        <v>13</v>
      </c>
      <c r="F2676">
        <v>2</v>
      </c>
      <c r="G2676">
        <v>5832</v>
      </c>
      <c r="H2676">
        <v>6210</v>
      </c>
      <c r="I2676">
        <v>38376</v>
      </c>
      <c r="J2676">
        <v>40950</v>
      </c>
    </row>
    <row r="2677" spans="1:10">
      <c r="A2677" s="42">
        <v>41794</v>
      </c>
      <c r="B2677" t="s">
        <v>34</v>
      </c>
      <c r="C2677" t="s">
        <v>25</v>
      </c>
      <c r="D2677" t="s">
        <v>39</v>
      </c>
      <c r="E2677" t="s">
        <v>13</v>
      </c>
      <c r="F2677">
        <v>14</v>
      </c>
      <c r="G2677">
        <v>3546</v>
      </c>
      <c r="H2677">
        <v>3780</v>
      </c>
      <c r="I2677">
        <v>74520</v>
      </c>
      <c r="J2677">
        <v>79200</v>
      </c>
    </row>
    <row r="2678" spans="1:10">
      <c r="A2678" s="42">
        <v>41794</v>
      </c>
      <c r="B2678" t="s">
        <v>17</v>
      </c>
      <c r="C2678" t="s">
        <v>18</v>
      </c>
      <c r="D2678" t="s">
        <v>15</v>
      </c>
      <c r="E2678" t="s">
        <v>16</v>
      </c>
      <c r="F2678">
        <v>6</v>
      </c>
      <c r="G2678">
        <v>2034</v>
      </c>
      <c r="H2678">
        <v>2160</v>
      </c>
      <c r="I2678">
        <v>25074</v>
      </c>
      <c r="J2678">
        <v>27090</v>
      </c>
    </row>
    <row r="2679" spans="1:10">
      <c r="A2679" s="42">
        <v>41794</v>
      </c>
      <c r="B2679" t="s">
        <v>27</v>
      </c>
      <c r="C2679" t="s">
        <v>23</v>
      </c>
      <c r="D2679" t="s">
        <v>37</v>
      </c>
      <c r="E2679" t="s">
        <v>13</v>
      </c>
      <c r="F2679">
        <v>13</v>
      </c>
      <c r="G2679">
        <v>2034</v>
      </c>
      <c r="H2679">
        <v>2160</v>
      </c>
      <c r="I2679">
        <v>58266</v>
      </c>
      <c r="J2679">
        <v>62010</v>
      </c>
    </row>
    <row r="2680" spans="1:10">
      <c r="A2680" s="42">
        <v>41794</v>
      </c>
      <c r="B2680" t="s">
        <v>27</v>
      </c>
      <c r="C2680" t="s">
        <v>23</v>
      </c>
      <c r="D2680" t="s">
        <v>36</v>
      </c>
      <c r="E2680" t="s">
        <v>13</v>
      </c>
      <c r="F2680">
        <v>4</v>
      </c>
      <c r="G2680">
        <v>3042</v>
      </c>
      <c r="H2680">
        <v>3240</v>
      </c>
      <c r="I2680">
        <v>52650</v>
      </c>
      <c r="J2680">
        <v>56250</v>
      </c>
    </row>
    <row r="2681" spans="1:10">
      <c r="A2681" s="42">
        <v>41796</v>
      </c>
      <c r="B2681" t="s">
        <v>20</v>
      </c>
      <c r="C2681" t="s">
        <v>18</v>
      </c>
      <c r="D2681" t="s">
        <v>42</v>
      </c>
      <c r="E2681" t="s">
        <v>16</v>
      </c>
      <c r="F2681">
        <v>21</v>
      </c>
      <c r="G2681">
        <v>3042</v>
      </c>
      <c r="H2681">
        <v>3240</v>
      </c>
      <c r="I2681">
        <v>120096</v>
      </c>
      <c r="J2681">
        <v>129600</v>
      </c>
    </row>
    <row r="2682" spans="1:10">
      <c r="A2682" s="42">
        <v>41796</v>
      </c>
      <c r="B2682" t="s">
        <v>17</v>
      </c>
      <c r="C2682" t="s">
        <v>18</v>
      </c>
      <c r="D2682" t="s">
        <v>21</v>
      </c>
      <c r="E2682" t="s">
        <v>13</v>
      </c>
      <c r="F2682">
        <v>16</v>
      </c>
      <c r="G2682">
        <v>3726</v>
      </c>
      <c r="H2682">
        <v>3960</v>
      </c>
      <c r="I2682">
        <v>54900</v>
      </c>
      <c r="J2682">
        <v>58500</v>
      </c>
    </row>
    <row r="2683" spans="1:10">
      <c r="A2683" s="42">
        <v>41796</v>
      </c>
      <c r="B2683" t="s">
        <v>22</v>
      </c>
      <c r="C2683" t="s">
        <v>23</v>
      </c>
      <c r="D2683" t="s">
        <v>12</v>
      </c>
      <c r="E2683" t="s">
        <v>13</v>
      </c>
      <c r="F2683">
        <v>10</v>
      </c>
      <c r="G2683">
        <v>2196</v>
      </c>
      <c r="H2683">
        <v>2340</v>
      </c>
      <c r="I2683">
        <v>34578</v>
      </c>
      <c r="J2683">
        <v>36720</v>
      </c>
    </row>
    <row r="2684" spans="1:10">
      <c r="A2684" s="42">
        <v>41797</v>
      </c>
      <c r="B2684" t="s">
        <v>31</v>
      </c>
      <c r="C2684" t="s">
        <v>30</v>
      </c>
      <c r="D2684" t="s">
        <v>19</v>
      </c>
      <c r="E2684" t="s">
        <v>13</v>
      </c>
      <c r="F2684">
        <v>3</v>
      </c>
      <c r="G2684">
        <v>4482</v>
      </c>
      <c r="H2684">
        <v>4770</v>
      </c>
      <c r="I2684">
        <v>55692</v>
      </c>
      <c r="J2684">
        <v>59220</v>
      </c>
    </row>
    <row r="2685" spans="1:10">
      <c r="A2685" s="42">
        <v>41797</v>
      </c>
      <c r="B2685" t="s">
        <v>29</v>
      </c>
      <c r="C2685" t="s">
        <v>30</v>
      </c>
      <c r="D2685" t="s">
        <v>33</v>
      </c>
      <c r="E2685" t="s">
        <v>13</v>
      </c>
      <c r="F2685">
        <v>1</v>
      </c>
      <c r="G2685">
        <v>5148</v>
      </c>
      <c r="H2685">
        <v>5490</v>
      </c>
      <c r="I2685">
        <v>31824</v>
      </c>
      <c r="J2685">
        <v>33840</v>
      </c>
    </row>
    <row r="2686" spans="1:10">
      <c r="A2686" s="42">
        <v>41797</v>
      </c>
      <c r="B2686" t="s">
        <v>22</v>
      </c>
      <c r="C2686" t="s">
        <v>23</v>
      </c>
      <c r="D2686" t="s">
        <v>15</v>
      </c>
      <c r="E2686" t="s">
        <v>16</v>
      </c>
      <c r="F2686">
        <v>13</v>
      </c>
      <c r="G2686">
        <v>3978</v>
      </c>
      <c r="H2686">
        <v>4230</v>
      </c>
      <c r="I2686">
        <v>78804</v>
      </c>
      <c r="J2686">
        <v>85140</v>
      </c>
    </row>
    <row r="2687" spans="1:10">
      <c r="A2687" s="42">
        <v>41797</v>
      </c>
      <c r="B2687" t="s">
        <v>27</v>
      </c>
      <c r="C2687" t="s">
        <v>23</v>
      </c>
      <c r="D2687" t="s">
        <v>26</v>
      </c>
      <c r="E2687" t="s">
        <v>13</v>
      </c>
      <c r="F2687">
        <v>15</v>
      </c>
      <c r="G2687">
        <v>2106</v>
      </c>
      <c r="H2687">
        <v>2250</v>
      </c>
      <c r="I2687">
        <v>76050</v>
      </c>
      <c r="J2687">
        <v>81000</v>
      </c>
    </row>
    <row r="2688" spans="1:10">
      <c r="A2688" s="42">
        <v>41798</v>
      </c>
      <c r="B2688" t="s">
        <v>17</v>
      </c>
      <c r="C2688" t="s">
        <v>18</v>
      </c>
      <c r="D2688" t="s">
        <v>37</v>
      </c>
      <c r="E2688" t="s">
        <v>13</v>
      </c>
      <c r="F2688">
        <v>5</v>
      </c>
      <c r="G2688">
        <v>3978</v>
      </c>
      <c r="H2688">
        <v>4230</v>
      </c>
      <c r="I2688">
        <v>112050</v>
      </c>
      <c r="J2688">
        <v>119250</v>
      </c>
    </row>
    <row r="2689" spans="1:10">
      <c r="A2689" s="42">
        <v>41798</v>
      </c>
      <c r="B2689" t="s">
        <v>14</v>
      </c>
      <c r="C2689" t="s">
        <v>11</v>
      </c>
      <c r="D2689" t="s">
        <v>39</v>
      </c>
      <c r="E2689" t="s">
        <v>13</v>
      </c>
      <c r="F2689">
        <v>25</v>
      </c>
      <c r="G2689">
        <v>2034</v>
      </c>
      <c r="H2689">
        <v>2160</v>
      </c>
      <c r="I2689">
        <v>33534</v>
      </c>
      <c r="J2689">
        <v>35640</v>
      </c>
    </row>
    <row r="2690" spans="1:10">
      <c r="A2690" s="42">
        <v>41801</v>
      </c>
      <c r="B2690" t="s">
        <v>17</v>
      </c>
      <c r="C2690" t="s">
        <v>18</v>
      </c>
      <c r="D2690" t="s">
        <v>36</v>
      </c>
      <c r="E2690" t="s">
        <v>13</v>
      </c>
      <c r="F2690">
        <v>14</v>
      </c>
      <c r="G2690">
        <v>3978</v>
      </c>
      <c r="H2690">
        <v>4230</v>
      </c>
      <c r="I2690">
        <v>2106</v>
      </c>
      <c r="J2690">
        <v>2250</v>
      </c>
    </row>
    <row r="2691" spans="1:10">
      <c r="A2691" s="42">
        <v>41801</v>
      </c>
      <c r="B2691" t="s">
        <v>22</v>
      </c>
      <c r="C2691" t="s">
        <v>23</v>
      </c>
      <c r="D2691" t="s">
        <v>43</v>
      </c>
      <c r="E2691" t="s">
        <v>13</v>
      </c>
      <c r="F2691">
        <v>11</v>
      </c>
      <c r="G2691">
        <v>2034</v>
      </c>
      <c r="H2691">
        <v>2160</v>
      </c>
      <c r="I2691">
        <v>77832</v>
      </c>
      <c r="J2691">
        <v>82800</v>
      </c>
    </row>
    <row r="2692" spans="1:10">
      <c r="A2692" s="42">
        <v>41802</v>
      </c>
      <c r="B2692" t="s">
        <v>34</v>
      </c>
      <c r="C2692" t="s">
        <v>25</v>
      </c>
      <c r="D2692" t="s">
        <v>40</v>
      </c>
      <c r="E2692" t="s">
        <v>16</v>
      </c>
      <c r="F2692">
        <v>8</v>
      </c>
      <c r="G2692">
        <v>2952</v>
      </c>
      <c r="H2692">
        <v>3150</v>
      </c>
      <c r="I2692">
        <v>62784</v>
      </c>
      <c r="J2692">
        <v>67680</v>
      </c>
    </row>
    <row r="2693" spans="1:10">
      <c r="A2693" s="42">
        <v>41802</v>
      </c>
      <c r="B2693" t="s">
        <v>31</v>
      </c>
      <c r="C2693" t="s">
        <v>30</v>
      </c>
      <c r="D2693" t="s">
        <v>42</v>
      </c>
      <c r="E2693" t="s">
        <v>16</v>
      </c>
      <c r="F2693">
        <v>1</v>
      </c>
      <c r="G2693">
        <v>3546</v>
      </c>
      <c r="H2693">
        <v>3780</v>
      </c>
      <c r="I2693">
        <v>60048</v>
      </c>
      <c r="J2693">
        <v>64800</v>
      </c>
    </row>
    <row r="2694" spans="1:10">
      <c r="A2694" s="42">
        <v>41802</v>
      </c>
      <c r="B2694" t="s">
        <v>14</v>
      </c>
      <c r="C2694" t="s">
        <v>11</v>
      </c>
      <c r="D2694" t="s">
        <v>40</v>
      </c>
      <c r="E2694" t="s">
        <v>16</v>
      </c>
      <c r="F2694">
        <v>24</v>
      </c>
      <c r="G2694">
        <v>3546</v>
      </c>
      <c r="H2694">
        <v>3780</v>
      </c>
      <c r="I2694">
        <v>74556</v>
      </c>
      <c r="J2694">
        <v>80370</v>
      </c>
    </row>
    <row r="2695" spans="1:10">
      <c r="A2695" s="42">
        <v>41803</v>
      </c>
      <c r="B2695" t="s">
        <v>31</v>
      </c>
      <c r="C2695" t="s">
        <v>30</v>
      </c>
      <c r="D2695" t="s">
        <v>41</v>
      </c>
      <c r="E2695" t="s">
        <v>13</v>
      </c>
      <c r="F2695">
        <v>15</v>
      </c>
      <c r="G2695">
        <v>3978</v>
      </c>
      <c r="H2695">
        <v>4230</v>
      </c>
      <c r="I2695">
        <v>2952</v>
      </c>
      <c r="J2695">
        <v>3150</v>
      </c>
    </row>
    <row r="2696" spans="1:10">
      <c r="A2696" s="42">
        <v>41803</v>
      </c>
      <c r="B2696" t="s">
        <v>20</v>
      </c>
      <c r="C2696" t="s">
        <v>18</v>
      </c>
      <c r="D2696" t="s">
        <v>28</v>
      </c>
      <c r="E2696" t="s">
        <v>13</v>
      </c>
      <c r="F2696">
        <v>20</v>
      </c>
      <c r="G2696">
        <v>3546</v>
      </c>
      <c r="H2696">
        <v>3780</v>
      </c>
      <c r="I2696">
        <v>145800</v>
      </c>
      <c r="J2696">
        <v>155250</v>
      </c>
    </row>
    <row r="2697" spans="1:10">
      <c r="A2697" s="42">
        <v>41804</v>
      </c>
      <c r="B2697" t="s">
        <v>34</v>
      </c>
      <c r="C2697" t="s">
        <v>25</v>
      </c>
      <c r="D2697" t="s">
        <v>43</v>
      </c>
      <c r="E2697" t="s">
        <v>13</v>
      </c>
      <c r="F2697">
        <v>1</v>
      </c>
      <c r="G2697">
        <v>5148</v>
      </c>
      <c r="H2697">
        <v>5490</v>
      </c>
      <c r="I2697">
        <v>71064</v>
      </c>
      <c r="J2697">
        <v>75600</v>
      </c>
    </row>
    <row r="2698" spans="1:10">
      <c r="A2698" s="42">
        <v>41805</v>
      </c>
      <c r="B2698" t="s">
        <v>20</v>
      </c>
      <c r="C2698" t="s">
        <v>18</v>
      </c>
      <c r="D2698" t="s">
        <v>37</v>
      </c>
      <c r="E2698" t="s">
        <v>13</v>
      </c>
      <c r="F2698">
        <v>5</v>
      </c>
      <c r="G2698">
        <v>2196</v>
      </c>
      <c r="H2698">
        <v>2340</v>
      </c>
      <c r="I2698">
        <v>67230</v>
      </c>
      <c r="J2698">
        <v>71550</v>
      </c>
    </row>
    <row r="2699" spans="1:10">
      <c r="A2699" s="42">
        <v>41805</v>
      </c>
      <c r="B2699" t="s">
        <v>17</v>
      </c>
      <c r="C2699" t="s">
        <v>18</v>
      </c>
      <c r="D2699" t="s">
        <v>19</v>
      </c>
      <c r="E2699" t="s">
        <v>13</v>
      </c>
      <c r="F2699">
        <v>2</v>
      </c>
      <c r="G2699">
        <v>3924</v>
      </c>
      <c r="H2699">
        <v>4230</v>
      </c>
      <c r="I2699">
        <v>67626</v>
      </c>
      <c r="J2699">
        <v>71910</v>
      </c>
    </row>
    <row r="2700" spans="1:10">
      <c r="A2700" s="42">
        <v>41805</v>
      </c>
      <c r="B2700" t="s">
        <v>17</v>
      </c>
      <c r="C2700" t="s">
        <v>18</v>
      </c>
      <c r="D2700" t="s">
        <v>19</v>
      </c>
      <c r="E2700" t="s">
        <v>13</v>
      </c>
      <c r="F2700">
        <v>15</v>
      </c>
      <c r="G2700">
        <v>3978</v>
      </c>
      <c r="H2700">
        <v>4230</v>
      </c>
      <c r="I2700">
        <v>99450</v>
      </c>
      <c r="J2700">
        <v>105750</v>
      </c>
    </row>
    <row r="2701" spans="1:10">
      <c r="A2701" s="42">
        <v>41805</v>
      </c>
      <c r="B2701" t="s">
        <v>17</v>
      </c>
      <c r="C2701" t="s">
        <v>18</v>
      </c>
      <c r="D2701" t="s">
        <v>42</v>
      </c>
      <c r="E2701" t="s">
        <v>16</v>
      </c>
      <c r="F2701">
        <v>24</v>
      </c>
      <c r="G2701">
        <v>2106</v>
      </c>
      <c r="H2701">
        <v>2250</v>
      </c>
      <c r="I2701">
        <v>7506</v>
      </c>
      <c r="J2701">
        <v>8100</v>
      </c>
    </row>
    <row r="2702" spans="1:10">
      <c r="A2702" s="42">
        <v>41805</v>
      </c>
      <c r="B2702" t="s">
        <v>27</v>
      </c>
      <c r="C2702" t="s">
        <v>23</v>
      </c>
      <c r="D2702" t="s">
        <v>15</v>
      </c>
      <c r="E2702" t="s">
        <v>16</v>
      </c>
      <c r="F2702">
        <v>23</v>
      </c>
      <c r="G2702">
        <v>5148</v>
      </c>
      <c r="H2702">
        <v>5490</v>
      </c>
      <c r="I2702">
        <v>53730</v>
      </c>
      <c r="J2702">
        <v>58050</v>
      </c>
    </row>
    <row r="2703" spans="1:10">
      <c r="A2703" s="42">
        <v>41806</v>
      </c>
      <c r="B2703" t="s">
        <v>27</v>
      </c>
      <c r="C2703" t="s">
        <v>23</v>
      </c>
      <c r="D2703" t="s">
        <v>35</v>
      </c>
      <c r="E2703" t="s">
        <v>13</v>
      </c>
      <c r="F2703">
        <v>20</v>
      </c>
      <c r="G2703">
        <v>3546</v>
      </c>
      <c r="H2703">
        <v>3780</v>
      </c>
      <c r="I2703">
        <v>61776</v>
      </c>
      <c r="J2703">
        <v>65880</v>
      </c>
    </row>
    <row r="2704" spans="1:10">
      <c r="A2704" s="42">
        <v>41806</v>
      </c>
      <c r="B2704" t="s">
        <v>34</v>
      </c>
      <c r="C2704" t="s">
        <v>25</v>
      </c>
      <c r="D2704" t="s">
        <v>12</v>
      </c>
      <c r="E2704" t="s">
        <v>13</v>
      </c>
      <c r="F2704">
        <v>23</v>
      </c>
      <c r="G2704">
        <v>3546</v>
      </c>
      <c r="H2704">
        <v>3780</v>
      </c>
      <c r="I2704">
        <v>18306</v>
      </c>
      <c r="J2704">
        <v>19440</v>
      </c>
    </row>
    <row r="2705" spans="1:10">
      <c r="A2705" s="42">
        <v>41806</v>
      </c>
      <c r="B2705" t="s">
        <v>31</v>
      </c>
      <c r="C2705" t="s">
        <v>30</v>
      </c>
      <c r="D2705" t="s">
        <v>21</v>
      </c>
      <c r="E2705" t="s">
        <v>13</v>
      </c>
      <c r="F2705">
        <v>22</v>
      </c>
      <c r="G2705">
        <v>5148</v>
      </c>
      <c r="H2705">
        <v>5490</v>
      </c>
      <c r="I2705">
        <v>21960</v>
      </c>
      <c r="J2705">
        <v>23400</v>
      </c>
    </row>
    <row r="2706" spans="1:10">
      <c r="A2706" s="42">
        <v>41806</v>
      </c>
      <c r="B2706" t="s">
        <v>24</v>
      </c>
      <c r="C2706" t="s">
        <v>25</v>
      </c>
      <c r="D2706" t="s">
        <v>35</v>
      </c>
      <c r="E2706" t="s">
        <v>13</v>
      </c>
      <c r="F2706">
        <v>10</v>
      </c>
      <c r="G2706">
        <v>3384</v>
      </c>
      <c r="H2706">
        <v>3600</v>
      </c>
      <c r="I2706">
        <v>108108</v>
      </c>
      <c r="J2706">
        <v>115290</v>
      </c>
    </row>
    <row r="2707" spans="1:10">
      <c r="A2707" s="42">
        <v>41806</v>
      </c>
      <c r="B2707" t="s">
        <v>17</v>
      </c>
      <c r="C2707" t="s">
        <v>18</v>
      </c>
      <c r="D2707" t="s">
        <v>26</v>
      </c>
      <c r="E2707" t="s">
        <v>13</v>
      </c>
      <c r="F2707">
        <v>5</v>
      </c>
      <c r="G2707">
        <v>3042</v>
      </c>
      <c r="H2707">
        <v>3240</v>
      </c>
      <c r="I2707">
        <v>18252</v>
      </c>
      <c r="J2707">
        <v>19440</v>
      </c>
    </row>
    <row r="2708" spans="1:10">
      <c r="A2708" s="42">
        <v>41806</v>
      </c>
      <c r="B2708" t="s">
        <v>20</v>
      </c>
      <c r="C2708" t="s">
        <v>18</v>
      </c>
      <c r="D2708" t="s">
        <v>40</v>
      </c>
      <c r="E2708" t="s">
        <v>16</v>
      </c>
      <c r="F2708">
        <v>12</v>
      </c>
      <c r="G2708">
        <v>3978</v>
      </c>
      <c r="H2708">
        <v>4230</v>
      </c>
      <c r="I2708">
        <v>35316</v>
      </c>
      <c r="J2708">
        <v>38070</v>
      </c>
    </row>
    <row r="2709" spans="1:10">
      <c r="A2709" s="42">
        <v>41806</v>
      </c>
      <c r="B2709" t="s">
        <v>20</v>
      </c>
      <c r="C2709" t="s">
        <v>18</v>
      </c>
      <c r="D2709" t="s">
        <v>12</v>
      </c>
      <c r="E2709" t="s">
        <v>13</v>
      </c>
      <c r="F2709">
        <v>19</v>
      </c>
      <c r="G2709">
        <v>3978</v>
      </c>
      <c r="H2709">
        <v>4230</v>
      </c>
      <c r="I2709">
        <v>46782</v>
      </c>
      <c r="J2709">
        <v>49680</v>
      </c>
    </row>
    <row r="2710" spans="1:10">
      <c r="A2710" s="42">
        <v>41806</v>
      </c>
      <c r="B2710" t="s">
        <v>10</v>
      </c>
      <c r="C2710" t="s">
        <v>11</v>
      </c>
      <c r="D2710" t="s">
        <v>28</v>
      </c>
      <c r="E2710" t="s">
        <v>13</v>
      </c>
      <c r="F2710">
        <v>18</v>
      </c>
      <c r="G2710">
        <v>3924</v>
      </c>
      <c r="H2710">
        <v>4230</v>
      </c>
      <c r="I2710">
        <v>17496</v>
      </c>
      <c r="J2710">
        <v>18630</v>
      </c>
    </row>
    <row r="2711" spans="1:10">
      <c r="A2711" s="42">
        <v>41806</v>
      </c>
      <c r="B2711" t="s">
        <v>29</v>
      </c>
      <c r="C2711" t="s">
        <v>30</v>
      </c>
      <c r="D2711" t="s">
        <v>36</v>
      </c>
      <c r="E2711" t="s">
        <v>13</v>
      </c>
      <c r="F2711">
        <v>1</v>
      </c>
      <c r="G2711">
        <v>2952</v>
      </c>
      <c r="H2711">
        <v>3150</v>
      </c>
      <c r="I2711">
        <v>25272</v>
      </c>
      <c r="J2711">
        <v>27000</v>
      </c>
    </row>
    <row r="2712" spans="1:10">
      <c r="A2712" s="42">
        <v>41806</v>
      </c>
      <c r="B2712" t="s">
        <v>31</v>
      </c>
      <c r="C2712" t="s">
        <v>30</v>
      </c>
      <c r="D2712" t="s">
        <v>43</v>
      </c>
      <c r="E2712" t="s">
        <v>13</v>
      </c>
      <c r="F2712">
        <v>15</v>
      </c>
      <c r="G2712">
        <v>3042</v>
      </c>
      <c r="H2712">
        <v>3240</v>
      </c>
      <c r="I2712">
        <v>40608</v>
      </c>
      <c r="J2712">
        <v>43200</v>
      </c>
    </row>
    <row r="2713" spans="1:10">
      <c r="A2713" s="42">
        <v>41807</v>
      </c>
      <c r="B2713" t="s">
        <v>14</v>
      </c>
      <c r="C2713" t="s">
        <v>11</v>
      </c>
      <c r="D2713" t="s">
        <v>32</v>
      </c>
      <c r="E2713" t="s">
        <v>13</v>
      </c>
      <c r="F2713">
        <v>4</v>
      </c>
      <c r="G2713">
        <v>3978</v>
      </c>
      <c r="H2713">
        <v>4230</v>
      </c>
      <c r="I2713">
        <v>56736</v>
      </c>
      <c r="J2713">
        <v>60480</v>
      </c>
    </row>
    <row r="2714" spans="1:10">
      <c r="A2714" s="42">
        <v>41807</v>
      </c>
      <c r="B2714" t="s">
        <v>17</v>
      </c>
      <c r="C2714" t="s">
        <v>18</v>
      </c>
      <c r="D2714" t="s">
        <v>19</v>
      </c>
      <c r="E2714" t="s">
        <v>13</v>
      </c>
      <c r="F2714">
        <v>16</v>
      </c>
      <c r="G2714">
        <v>2106</v>
      </c>
      <c r="H2714">
        <v>2250</v>
      </c>
      <c r="I2714">
        <v>75582</v>
      </c>
      <c r="J2714">
        <v>80370</v>
      </c>
    </row>
    <row r="2715" spans="1:10">
      <c r="A2715" s="42">
        <v>41808</v>
      </c>
      <c r="B2715" t="s">
        <v>22</v>
      </c>
      <c r="C2715" t="s">
        <v>23</v>
      </c>
      <c r="D2715" t="s">
        <v>41</v>
      </c>
      <c r="E2715" t="s">
        <v>13</v>
      </c>
      <c r="F2715">
        <v>10</v>
      </c>
      <c r="G2715">
        <v>2034</v>
      </c>
      <c r="H2715">
        <v>2160</v>
      </c>
      <c r="I2715">
        <v>41328</v>
      </c>
      <c r="J2715">
        <v>44100</v>
      </c>
    </row>
    <row r="2716" spans="1:10">
      <c r="A2716" s="42">
        <v>41808</v>
      </c>
      <c r="B2716" t="s">
        <v>27</v>
      </c>
      <c r="C2716" t="s">
        <v>23</v>
      </c>
      <c r="D2716" t="s">
        <v>15</v>
      </c>
      <c r="E2716" t="s">
        <v>16</v>
      </c>
      <c r="F2716">
        <v>21</v>
      </c>
      <c r="G2716">
        <v>4482</v>
      </c>
      <c r="H2716">
        <v>4770</v>
      </c>
      <c r="I2716">
        <v>60894</v>
      </c>
      <c r="J2716">
        <v>65790</v>
      </c>
    </row>
    <row r="2717" spans="1:10">
      <c r="A2717" s="42">
        <v>41808</v>
      </c>
      <c r="B2717" t="s">
        <v>31</v>
      </c>
      <c r="C2717" t="s">
        <v>30</v>
      </c>
      <c r="D2717" t="s">
        <v>43</v>
      </c>
      <c r="E2717" t="s">
        <v>13</v>
      </c>
      <c r="F2717">
        <v>7</v>
      </c>
      <c r="G2717">
        <v>3726</v>
      </c>
      <c r="H2717">
        <v>3960</v>
      </c>
      <c r="I2717">
        <v>71064</v>
      </c>
      <c r="J2717">
        <v>75600</v>
      </c>
    </row>
    <row r="2718" spans="1:10">
      <c r="A2718" s="42">
        <v>41808</v>
      </c>
      <c r="B2718" t="s">
        <v>24</v>
      </c>
      <c r="C2718" t="s">
        <v>25</v>
      </c>
      <c r="D2718" t="s">
        <v>21</v>
      </c>
      <c r="E2718" t="s">
        <v>13</v>
      </c>
      <c r="F2718">
        <v>22</v>
      </c>
      <c r="G2718">
        <v>2952</v>
      </c>
      <c r="H2718">
        <v>3150</v>
      </c>
      <c r="I2718">
        <v>37332</v>
      </c>
      <c r="J2718">
        <v>39780</v>
      </c>
    </row>
    <row r="2719" spans="1:10">
      <c r="A2719" s="42">
        <v>41809</v>
      </c>
      <c r="B2719" t="s">
        <v>14</v>
      </c>
      <c r="C2719" t="s">
        <v>11</v>
      </c>
      <c r="D2719" t="s">
        <v>26</v>
      </c>
      <c r="E2719" t="s">
        <v>13</v>
      </c>
      <c r="F2719">
        <v>15</v>
      </c>
      <c r="G2719">
        <v>3384</v>
      </c>
      <c r="H2719">
        <v>3600</v>
      </c>
      <c r="I2719">
        <v>42588</v>
      </c>
      <c r="J2719">
        <v>45360</v>
      </c>
    </row>
    <row r="2720" spans="1:10">
      <c r="A2720" s="42">
        <v>41809</v>
      </c>
      <c r="B2720" t="s">
        <v>27</v>
      </c>
      <c r="C2720" t="s">
        <v>23</v>
      </c>
      <c r="D2720" t="s">
        <v>33</v>
      </c>
      <c r="E2720" t="s">
        <v>13</v>
      </c>
      <c r="F2720">
        <v>7</v>
      </c>
      <c r="G2720">
        <v>3546</v>
      </c>
      <c r="H2720">
        <v>3780</v>
      </c>
      <c r="I2720">
        <v>87516</v>
      </c>
      <c r="J2720">
        <v>93060</v>
      </c>
    </row>
    <row r="2721" spans="1:10">
      <c r="A2721" s="42">
        <v>41809</v>
      </c>
      <c r="B2721" t="s">
        <v>10</v>
      </c>
      <c r="C2721" t="s">
        <v>11</v>
      </c>
      <c r="D2721" t="s">
        <v>38</v>
      </c>
      <c r="E2721" t="s">
        <v>13</v>
      </c>
      <c r="F2721">
        <v>17</v>
      </c>
      <c r="G2721">
        <v>5148</v>
      </c>
      <c r="H2721">
        <v>5490</v>
      </c>
      <c r="I2721">
        <v>70920</v>
      </c>
      <c r="J2721">
        <v>75600</v>
      </c>
    </row>
    <row r="2722" spans="1:10">
      <c r="A2722" s="42">
        <v>41809</v>
      </c>
      <c r="B2722" t="s">
        <v>14</v>
      </c>
      <c r="C2722" t="s">
        <v>11</v>
      </c>
      <c r="D2722" t="s">
        <v>15</v>
      </c>
      <c r="E2722" t="s">
        <v>16</v>
      </c>
      <c r="F2722">
        <v>20</v>
      </c>
      <c r="G2722">
        <v>2034</v>
      </c>
      <c r="H2722">
        <v>2160</v>
      </c>
      <c r="I2722">
        <v>53730</v>
      </c>
      <c r="J2722">
        <v>58050</v>
      </c>
    </row>
    <row r="2723" spans="1:10">
      <c r="A2723" s="42">
        <v>41809</v>
      </c>
      <c r="B2723" t="s">
        <v>27</v>
      </c>
      <c r="C2723" t="s">
        <v>23</v>
      </c>
      <c r="D2723" t="s">
        <v>41</v>
      </c>
      <c r="E2723" t="s">
        <v>13</v>
      </c>
      <c r="F2723">
        <v>5</v>
      </c>
      <c r="G2723">
        <v>2196</v>
      </c>
      <c r="H2723">
        <v>2340</v>
      </c>
      <c r="I2723">
        <v>8856</v>
      </c>
      <c r="J2723">
        <v>9450</v>
      </c>
    </row>
    <row r="2724" spans="1:10">
      <c r="A2724" s="42">
        <v>41810</v>
      </c>
      <c r="B2724" t="s">
        <v>20</v>
      </c>
      <c r="C2724" t="s">
        <v>18</v>
      </c>
      <c r="D2724" t="s">
        <v>28</v>
      </c>
      <c r="E2724" t="s">
        <v>13</v>
      </c>
      <c r="F2724">
        <v>14</v>
      </c>
      <c r="G2724">
        <v>3546</v>
      </c>
      <c r="H2724">
        <v>3780</v>
      </c>
      <c r="I2724">
        <v>52488</v>
      </c>
      <c r="J2724">
        <v>55890</v>
      </c>
    </row>
    <row r="2725" spans="1:10">
      <c r="A2725" s="42">
        <v>41810</v>
      </c>
      <c r="B2725" t="s">
        <v>14</v>
      </c>
      <c r="C2725" t="s">
        <v>11</v>
      </c>
      <c r="D2725" t="s">
        <v>42</v>
      </c>
      <c r="E2725" t="s">
        <v>16</v>
      </c>
      <c r="F2725">
        <v>6</v>
      </c>
      <c r="G2725">
        <v>3546</v>
      </c>
      <c r="H2725">
        <v>3780</v>
      </c>
      <c r="I2725">
        <v>112590</v>
      </c>
      <c r="J2725">
        <v>121500</v>
      </c>
    </row>
    <row r="2726" spans="1:10">
      <c r="A2726" s="42">
        <v>41810</v>
      </c>
      <c r="B2726" t="s">
        <v>31</v>
      </c>
      <c r="C2726" t="s">
        <v>30</v>
      </c>
      <c r="D2726" t="s">
        <v>26</v>
      </c>
      <c r="E2726" t="s">
        <v>13</v>
      </c>
      <c r="F2726">
        <v>22</v>
      </c>
      <c r="G2726">
        <v>7506</v>
      </c>
      <c r="H2726">
        <v>8100</v>
      </c>
      <c r="I2726">
        <v>60840</v>
      </c>
      <c r="J2726">
        <v>64800</v>
      </c>
    </row>
    <row r="2727" spans="1:10">
      <c r="A2727" s="42">
        <v>41811</v>
      </c>
      <c r="B2727" t="s">
        <v>31</v>
      </c>
      <c r="C2727" t="s">
        <v>30</v>
      </c>
      <c r="D2727" t="s">
        <v>39</v>
      </c>
      <c r="E2727" t="s">
        <v>13</v>
      </c>
      <c r="F2727">
        <v>6</v>
      </c>
      <c r="G2727">
        <v>3924</v>
      </c>
      <c r="H2727">
        <v>4230</v>
      </c>
      <c r="I2727">
        <v>44712</v>
      </c>
      <c r="J2727">
        <v>47520</v>
      </c>
    </row>
    <row r="2728" spans="1:10">
      <c r="A2728" s="42">
        <v>41811</v>
      </c>
      <c r="B2728" t="s">
        <v>20</v>
      </c>
      <c r="C2728" t="s">
        <v>18</v>
      </c>
      <c r="D2728" t="s">
        <v>42</v>
      </c>
      <c r="E2728" t="s">
        <v>16</v>
      </c>
      <c r="F2728">
        <v>6</v>
      </c>
      <c r="G2728">
        <v>4482</v>
      </c>
      <c r="H2728">
        <v>4770</v>
      </c>
      <c r="I2728">
        <v>97578</v>
      </c>
      <c r="J2728">
        <v>105300</v>
      </c>
    </row>
    <row r="2729" spans="1:10">
      <c r="A2729" s="42">
        <v>41812</v>
      </c>
      <c r="B2729" t="s">
        <v>14</v>
      </c>
      <c r="C2729" t="s">
        <v>11</v>
      </c>
      <c r="D2729" t="s">
        <v>35</v>
      </c>
      <c r="E2729" t="s">
        <v>13</v>
      </c>
      <c r="F2729">
        <v>2</v>
      </c>
      <c r="G2729">
        <v>3546</v>
      </c>
      <c r="H2729">
        <v>3780</v>
      </c>
      <c r="I2729">
        <v>66924</v>
      </c>
      <c r="J2729">
        <v>71370</v>
      </c>
    </row>
    <row r="2730" spans="1:10">
      <c r="A2730" s="42">
        <v>41812</v>
      </c>
      <c r="B2730" t="s">
        <v>34</v>
      </c>
      <c r="C2730" t="s">
        <v>25</v>
      </c>
      <c r="D2730" t="s">
        <v>38</v>
      </c>
      <c r="E2730" t="s">
        <v>13</v>
      </c>
      <c r="F2730">
        <v>24</v>
      </c>
      <c r="G2730">
        <v>3726</v>
      </c>
      <c r="H2730">
        <v>3960</v>
      </c>
      <c r="I2730">
        <v>17730</v>
      </c>
      <c r="J2730">
        <v>18900</v>
      </c>
    </row>
    <row r="2731" spans="1:10">
      <c r="A2731" s="42">
        <v>41812</v>
      </c>
      <c r="B2731" t="s">
        <v>22</v>
      </c>
      <c r="C2731" t="s">
        <v>23</v>
      </c>
      <c r="D2731" t="s">
        <v>15</v>
      </c>
      <c r="E2731" t="s">
        <v>16</v>
      </c>
      <c r="F2731">
        <v>11</v>
      </c>
      <c r="G2731">
        <v>2106</v>
      </c>
      <c r="H2731">
        <v>2250</v>
      </c>
      <c r="I2731">
        <v>21492</v>
      </c>
      <c r="J2731">
        <v>23220</v>
      </c>
    </row>
    <row r="2732" spans="1:10">
      <c r="A2732" s="42">
        <v>41812</v>
      </c>
      <c r="B2732" t="s">
        <v>22</v>
      </c>
      <c r="C2732" t="s">
        <v>23</v>
      </c>
      <c r="D2732" t="s">
        <v>28</v>
      </c>
      <c r="E2732" t="s">
        <v>13</v>
      </c>
      <c r="F2732">
        <v>10</v>
      </c>
      <c r="G2732">
        <v>3546</v>
      </c>
      <c r="H2732">
        <v>3780</v>
      </c>
      <c r="I2732">
        <v>5832</v>
      </c>
      <c r="J2732">
        <v>6210</v>
      </c>
    </row>
    <row r="2733" spans="1:10">
      <c r="A2733" s="42">
        <v>41812</v>
      </c>
      <c r="B2733" t="s">
        <v>17</v>
      </c>
      <c r="C2733" t="s">
        <v>18</v>
      </c>
      <c r="D2733" t="s">
        <v>33</v>
      </c>
      <c r="E2733" t="s">
        <v>13</v>
      </c>
      <c r="F2733">
        <v>7</v>
      </c>
      <c r="G2733">
        <v>3384</v>
      </c>
      <c r="H2733">
        <v>3600</v>
      </c>
      <c r="I2733">
        <v>27846</v>
      </c>
      <c r="J2733">
        <v>29610</v>
      </c>
    </row>
    <row r="2734" spans="1:10">
      <c r="A2734" s="42">
        <v>41812</v>
      </c>
      <c r="B2734" t="s">
        <v>14</v>
      </c>
      <c r="C2734" t="s">
        <v>11</v>
      </c>
      <c r="D2734" t="s">
        <v>40</v>
      </c>
      <c r="E2734" t="s">
        <v>16</v>
      </c>
      <c r="F2734">
        <v>22</v>
      </c>
      <c r="G2734">
        <v>2106</v>
      </c>
      <c r="H2734">
        <v>2250</v>
      </c>
      <c r="I2734">
        <v>7848</v>
      </c>
      <c r="J2734">
        <v>8460</v>
      </c>
    </row>
    <row r="2735" spans="1:10">
      <c r="A2735" s="42">
        <v>41814</v>
      </c>
      <c r="B2735" t="s">
        <v>24</v>
      </c>
      <c r="C2735" t="s">
        <v>25</v>
      </c>
      <c r="D2735" t="s">
        <v>37</v>
      </c>
      <c r="E2735" t="s">
        <v>13</v>
      </c>
      <c r="F2735">
        <v>7</v>
      </c>
      <c r="G2735">
        <v>3924</v>
      </c>
      <c r="H2735">
        <v>4230</v>
      </c>
      <c r="I2735">
        <v>22410</v>
      </c>
      <c r="J2735">
        <v>23850</v>
      </c>
    </row>
    <row r="2736" spans="1:10">
      <c r="A2736" s="42">
        <v>41814</v>
      </c>
      <c r="B2736" t="s">
        <v>14</v>
      </c>
      <c r="C2736" t="s">
        <v>11</v>
      </c>
      <c r="D2736" t="s">
        <v>43</v>
      </c>
      <c r="E2736" t="s">
        <v>13</v>
      </c>
      <c r="F2736">
        <v>18</v>
      </c>
      <c r="G2736">
        <v>3582</v>
      </c>
      <c r="H2736">
        <v>3870</v>
      </c>
      <c r="I2736">
        <v>71064</v>
      </c>
      <c r="J2736">
        <v>75600</v>
      </c>
    </row>
    <row r="2737" spans="1:10">
      <c r="A2737" s="42">
        <v>41815</v>
      </c>
      <c r="B2737" t="s">
        <v>10</v>
      </c>
      <c r="C2737" t="s">
        <v>11</v>
      </c>
      <c r="D2737" t="s">
        <v>26</v>
      </c>
      <c r="E2737" t="s">
        <v>13</v>
      </c>
      <c r="F2737">
        <v>12</v>
      </c>
      <c r="G2737">
        <v>3582</v>
      </c>
      <c r="H2737">
        <v>3870</v>
      </c>
      <c r="I2737">
        <v>24336</v>
      </c>
      <c r="J2737">
        <v>25920</v>
      </c>
    </row>
    <row r="2738" spans="1:10">
      <c r="A2738" s="42">
        <v>41815</v>
      </c>
      <c r="B2738" t="s">
        <v>22</v>
      </c>
      <c r="C2738" t="s">
        <v>23</v>
      </c>
      <c r="D2738" t="s">
        <v>38</v>
      </c>
      <c r="E2738" t="s">
        <v>13</v>
      </c>
      <c r="F2738">
        <v>19</v>
      </c>
      <c r="G2738">
        <v>3726</v>
      </c>
      <c r="H2738">
        <v>3960</v>
      </c>
      <c r="I2738">
        <v>74466</v>
      </c>
      <c r="J2738">
        <v>79380</v>
      </c>
    </row>
    <row r="2739" spans="1:10">
      <c r="A2739" s="42">
        <v>41815</v>
      </c>
      <c r="B2739" t="s">
        <v>22</v>
      </c>
      <c r="C2739" t="s">
        <v>23</v>
      </c>
      <c r="D2739" t="s">
        <v>42</v>
      </c>
      <c r="E2739" t="s">
        <v>16</v>
      </c>
      <c r="F2739">
        <v>23</v>
      </c>
      <c r="G2739">
        <v>3582</v>
      </c>
      <c r="H2739">
        <v>3870</v>
      </c>
      <c r="I2739">
        <v>172638</v>
      </c>
      <c r="J2739">
        <v>186300</v>
      </c>
    </row>
    <row r="2740" spans="1:10">
      <c r="A2740" s="42">
        <v>41815</v>
      </c>
      <c r="B2740" t="s">
        <v>20</v>
      </c>
      <c r="C2740" t="s">
        <v>18</v>
      </c>
      <c r="D2740" t="s">
        <v>28</v>
      </c>
      <c r="E2740" t="s">
        <v>13</v>
      </c>
      <c r="F2740">
        <v>3</v>
      </c>
      <c r="G2740">
        <v>2952</v>
      </c>
      <c r="H2740">
        <v>3150</v>
      </c>
      <c r="I2740">
        <v>81648</v>
      </c>
      <c r="J2740">
        <v>86940</v>
      </c>
    </row>
    <row r="2741" spans="1:10">
      <c r="A2741" s="42">
        <v>41815</v>
      </c>
      <c r="B2741" t="s">
        <v>34</v>
      </c>
      <c r="C2741" t="s">
        <v>25</v>
      </c>
      <c r="D2741" t="s">
        <v>32</v>
      </c>
      <c r="E2741" t="s">
        <v>13</v>
      </c>
      <c r="F2741">
        <v>24</v>
      </c>
      <c r="G2741">
        <v>3978</v>
      </c>
      <c r="H2741">
        <v>4230</v>
      </c>
      <c r="I2741">
        <v>35460</v>
      </c>
      <c r="J2741">
        <v>37800</v>
      </c>
    </row>
    <row r="2742" spans="1:10">
      <c r="A2742" s="42">
        <v>41815</v>
      </c>
      <c r="B2742" t="s">
        <v>27</v>
      </c>
      <c r="C2742" t="s">
        <v>23</v>
      </c>
      <c r="D2742" t="s">
        <v>12</v>
      </c>
      <c r="E2742" t="s">
        <v>13</v>
      </c>
      <c r="F2742">
        <v>25</v>
      </c>
      <c r="G2742">
        <v>2034</v>
      </c>
      <c r="H2742">
        <v>2160</v>
      </c>
      <c r="I2742">
        <v>40680</v>
      </c>
      <c r="J2742">
        <v>43200</v>
      </c>
    </row>
    <row r="2743" spans="1:10">
      <c r="A2743" s="42">
        <v>41816</v>
      </c>
      <c r="B2743" t="s">
        <v>27</v>
      </c>
      <c r="C2743" t="s">
        <v>23</v>
      </c>
      <c r="D2743" t="s">
        <v>35</v>
      </c>
      <c r="E2743" t="s">
        <v>13</v>
      </c>
      <c r="F2743">
        <v>5</v>
      </c>
      <c r="G2743">
        <v>3924</v>
      </c>
      <c r="H2743">
        <v>4230</v>
      </c>
      <c r="I2743">
        <v>82368</v>
      </c>
      <c r="J2743">
        <v>87840</v>
      </c>
    </row>
    <row r="2744" spans="1:10">
      <c r="A2744" s="42">
        <v>41817</v>
      </c>
      <c r="B2744" t="s">
        <v>24</v>
      </c>
      <c r="C2744" t="s">
        <v>25</v>
      </c>
      <c r="D2744" t="s">
        <v>12</v>
      </c>
      <c r="E2744" t="s">
        <v>13</v>
      </c>
      <c r="F2744">
        <v>2</v>
      </c>
      <c r="G2744">
        <v>5832</v>
      </c>
      <c r="H2744">
        <v>6210</v>
      </c>
      <c r="I2744">
        <v>18306</v>
      </c>
      <c r="J2744">
        <v>19440</v>
      </c>
    </row>
    <row r="2745" spans="1:10">
      <c r="A2745" s="42">
        <v>41817</v>
      </c>
      <c r="B2745" t="s">
        <v>24</v>
      </c>
      <c r="C2745" t="s">
        <v>25</v>
      </c>
      <c r="D2745" t="s">
        <v>37</v>
      </c>
      <c r="E2745" t="s">
        <v>13</v>
      </c>
      <c r="F2745">
        <v>14</v>
      </c>
      <c r="G2745">
        <v>3546</v>
      </c>
      <c r="H2745">
        <v>3780</v>
      </c>
      <c r="I2745">
        <v>40338</v>
      </c>
      <c r="J2745">
        <v>42930</v>
      </c>
    </row>
    <row r="2746" spans="1:10">
      <c r="A2746" s="42">
        <v>41817</v>
      </c>
      <c r="B2746" t="s">
        <v>14</v>
      </c>
      <c r="C2746" t="s">
        <v>11</v>
      </c>
      <c r="D2746" t="s">
        <v>28</v>
      </c>
      <c r="E2746" t="s">
        <v>13</v>
      </c>
      <c r="F2746">
        <v>6</v>
      </c>
      <c r="G2746">
        <v>2034</v>
      </c>
      <c r="H2746">
        <v>2160</v>
      </c>
      <c r="I2746">
        <v>139968</v>
      </c>
      <c r="J2746">
        <v>149040</v>
      </c>
    </row>
    <row r="2747" spans="1:10">
      <c r="A2747" s="42">
        <v>41818</v>
      </c>
      <c r="B2747" t="s">
        <v>29</v>
      </c>
      <c r="C2747" t="s">
        <v>30</v>
      </c>
      <c r="D2747" t="s">
        <v>38</v>
      </c>
      <c r="E2747" t="s">
        <v>13</v>
      </c>
      <c r="F2747">
        <v>13</v>
      </c>
      <c r="G2747">
        <v>2034</v>
      </c>
      <c r="H2747">
        <v>2160</v>
      </c>
      <c r="I2747">
        <v>81558</v>
      </c>
      <c r="J2747">
        <v>86940</v>
      </c>
    </row>
    <row r="2748" spans="1:10">
      <c r="A2748" s="42">
        <v>41818</v>
      </c>
      <c r="B2748" t="s">
        <v>14</v>
      </c>
      <c r="C2748" t="s">
        <v>11</v>
      </c>
      <c r="D2748" t="s">
        <v>41</v>
      </c>
      <c r="E2748" t="s">
        <v>13</v>
      </c>
      <c r="F2748">
        <v>4</v>
      </c>
      <c r="G2748">
        <v>3042</v>
      </c>
      <c r="H2748">
        <v>3240</v>
      </c>
      <c r="I2748">
        <v>2952</v>
      </c>
      <c r="J2748">
        <v>3150</v>
      </c>
    </row>
    <row r="2749" spans="1:10">
      <c r="A2749" s="42">
        <v>41818</v>
      </c>
      <c r="B2749" t="s">
        <v>17</v>
      </c>
      <c r="C2749" t="s">
        <v>18</v>
      </c>
      <c r="D2749" t="s">
        <v>40</v>
      </c>
      <c r="E2749" t="s">
        <v>16</v>
      </c>
      <c r="F2749">
        <v>21</v>
      </c>
      <c r="G2749">
        <v>3042</v>
      </c>
      <c r="H2749">
        <v>3240</v>
      </c>
      <c r="I2749">
        <v>90252</v>
      </c>
      <c r="J2749">
        <v>97290</v>
      </c>
    </row>
    <row r="2750" spans="1:10">
      <c r="A2750" s="42">
        <v>41818</v>
      </c>
      <c r="B2750" t="s">
        <v>27</v>
      </c>
      <c r="C2750" t="s">
        <v>23</v>
      </c>
      <c r="D2750" t="s">
        <v>43</v>
      </c>
      <c r="E2750" t="s">
        <v>13</v>
      </c>
      <c r="F2750">
        <v>16</v>
      </c>
      <c r="G2750">
        <v>3726</v>
      </c>
      <c r="H2750">
        <v>3960</v>
      </c>
      <c r="I2750">
        <v>77832</v>
      </c>
      <c r="J2750">
        <v>82800</v>
      </c>
    </row>
    <row r="2751" spans="1:10">
      <c r="A2751" s="42">
        <v>41818</v>
      </c>
      <c r="B2751" t="s">
        <v>34</v>
      </c>
      <c r="C2751" t="s">
        <v>25</v>
      </c>
      <c r="D2751" t="s">
        <v>37</v>
      </c>
      <c r="E2751" t="s">
        <v>13</v>
      </c>
      <c r="F2751">
        <v>10</v>
      </c>
      <c r="G2751">
        <v>2196</v>
      </c>
      <c r="H2751">
        <v>2340</v>
      </c>
      <c r="I2751">
        <v>62748</v>
      </c>
      <c r="J2751">
        <v>66780</v>
      </c>
    </row>
    <row r="2752" spans="1:10">
      <c r="A2752" s="42">
        <v>41819</v>
      </c>
      <c r="B2752" t="s">
        <v>29</v>
      </c>
      <c r="C2752" t="s">
        <v>30</v>
      </c>
      <c r="D2752" t="s">
        <v>41</v>
      </c>
      <c r="E2752" t="s">
        <v>13</v>
      </c>
      <c r="F2752">
        <v>3</v>
      </c>
      <c r="G2752">
        <v>4482</v>
      </c>
      <c r="H2752">
        <v>4770</v>
      </c>
      <c r="I2752">
        <v>32472</v>
      </c>
      <c r="J2752">
        <v>34650</v>
      </c>
    </row>
    <row r="2753" spans="1:10">
      <c r="A2753" s="42">
        <v>41819</v>
      </c>
      <c r="B2753" t="s">
        <v>14</v>
      </c>
      <c r="C2753" t="s">
        <v>11</v>
      </c>
      <c r="D2753" t="s">
        <v>35</v>
      </c>
      <c r="E2753" t="s">
        <v>13</v>
      </c>
      <c r="F2753">
        <v>1</v>
      </c>
      <c r="G2753">
        <v>5148</v>
      </c>
      <c r="H2753">
        <v>5490</v>
      </c>
      <c r="I2753">
        <v>10296</v>
      </c>
      <c r="J2753">
        <v>10980</v>
      </c>
    </row>
    <row r="2754" spans="1:10">
      <c r="A2754" s="42">
        <v>41819</v>
      </c>
      <c r="B2754" t="s">
        <v>14</v>
      </c>
      <c r="C2754" t="s">
        <v>11</v>
      </c>
      <c r="D2754" t="s">
        <v>37</v>
      </c>
      <c r="E2754" t="s">
        <v>13</v>
      </c>
      <c r="F2754">
        <v>13</v>
      </c>
      <c r="G2754">
        <v>3978</v>
      </c>
      <c r="H2754">
        <v>4230</v>
      </c>
      <c r="I2754">
        <v>26892</v>
      </c>
      <c r="J2754">
        <v>28620</v>
      </c>
    </row>
    <row r="2755" spans="1:10">
      <c r="A2755" s="42">
        <v>41819</v>
      </c>
      <c r="B2755" t="s">
        <v>29</v>
      </c>
      <c r="C2755" t="s">
        <v>30</v>
      </c>
      <c r="D2755" t="s">
        <v>15</v>
      </c>
      <c r="E2755" t="s">
        <v>16</v>
      </c>
      <c r="F2755">
        <v>15</v>
      </c>
      <c r="G2755">
        <v>2106</v>
      </c>
      <c r="H2755">
        <v>2250</v>
      </c>
      <c r="I2755">
        <v>32238</v>
      </c>
      <c r="J2755">
        <v>34830</v>
      </c>
    </row>
    <row r="2756" spans="1:10">
      <c r="A2756" s="42">
        <v>41819</v>
      </c>
      <c r="B2756" t="s">
        <v>34</v>
      </c>
      <c r="C2756" t="s">
        <v>25</v>
      </c>
      <c r="D2756" t="s">
        <v>32</v>
      </c>
      <c r="E2756" t="s">
        <v>13</v>
      </c>
      <c r="F2756">
        <v>5</v>
      </c>
      <c r="G2756">
        <v>3978</v>
      </c>
      <c r="H2756">
        <v>4230</v>
      </c>
      <c r="I2756">
        <v>74466</v>
      </c>
      <c r="J2756">
        <v>79380</v>
      </c>
    </row>
    <row r="2757" spans="1:10">
      <c r="A2757" s="42">
        <v>41820</v>
      </c>
      <c r="B2757" t="s">
        <v>10</v>
      </c>
      <c r="C2757" t="s">
        <v>11</v>
      </c>
      <c r="D2757" t="s">
        <v>26</v>
      </c>
      <c r="E2757" t="s">
        <v>13</v>
      </c>
      <c r="F2757">
        <v>25</v>
      </c>
      <c r="G2757">
        <v>2034</v>
      </c>
      <c r="H2757">
        <v>2160</v>
      </c>
      <c r="I2757">
        <v>15210</v>
      </c>
      <c r="J2757">
        <v>16200</v>
      </c>
    </row>
    <row r="2758" spans="1:10">
      <c r="A2758" s="42">
        <v>41820</v>
      </c>
      <c r="B2758" t="s">
        <v>17</v>
      </c>
      <c r="C2758" t="s">
        <v>18</v>
      </c>
      <c r="D2758" t="s">
        <v>15</v>
      </c>
      <c r="E2758" t="s">
        <v>16</v>
      </c>
      <c r="F2758">
        <v>8</v>
      </c>
      <c r="G2758">
        <v>2034</v>
      </c>
      <c r="H2758">
        <v>2160</v>
      </c>
      <c r="I2758">
        <v>46566</v>
      </c>
      <c r="J2758">
        <v>50310</v>
      </c>
    </row>
    <row r="2759" spans="1:10">
      <c r="A2759" s="42">
        <v>41820</v>
      </c>
      <c r="B2759" t="s">
        <v>22</v>
      </c>
      <c r="C2759" t="s">
        <v>23</v>
      </c>
      <c r="D2759" t="s">
        <v>43</v>
      </c>
      <c r="E2759" t="s">
        <v>13</v>
      </c>
      <c r="F2759">
        <v>21</v>
      </c>
      <c r="G2759">
        <v>3582</v>
      </c>
      <c r="H2759">
        <v>3870</v>
      </c>
      <c r="I2759">
        <v>43992</v>
      </c>
      <c r="J2759">
        <v>46800</v>
      </c>
    </row>
    <row r="2760" spans="1:10">
      <c r="A2760" s="42">
        <v>41821</v>
      </c>
      <c r="B2760" t="s">
        <v>17</v>
      </c>
      <c r="C2760" t="s">
        <v>18</v>
      </c>
      <c r="D2760" t="s">
        <v>41</v>
      </c>
      <c r="E2760" t="s">
        <v>13</v>
      </c>
      <c r="F2760">
        <v>16</v>
      </c>
      <c r="G2760">
        <v>3978</v>
      </c>
      <c r="H2760">
        <v>4230</v>
      </c>
      <c r="I2760">
        <v>8856</v>
      </c>
      <c r="J2760">
        <v>9450</v>
      </c>
    </row>
    <row r="2761" spans="1:10">
      <c r="A2761" s="42">
        <v>41821</v>
      </c>
      <c r="B2761" t="s">
        <v>24</v>
      </c>
      <c r="C2761" t="s">
        <v>25</v>
      </c>
      <c r="D2761" t="s">
        <v>26</v>
      </c>
      <c r="E2761" t="s">
        <v>13</v>
      </c>
      <c r="F2761">
        <v>23</v>
      </c>
      <c r="G2761">
        <v>2196</v>
      </c>
      <c r="H2761">
        <v>2340</v>
      </c>
      <c r="I2761">
        <v>60840</v>
      </c>
      <c r="J2761">
        <v>64800</v>
      </c>
    </row>
    <row r="2762" spans="1:10">
      <c r="A2762" s="42">
        <v>41821</v>
      </c>
      <c r="B2762" t="s">
        <v>14</v>
      </c>
      <c r="C2762" t="s">
        <v>11</v>
      </c>
      <c r="D2762" t="s">
        <v>21</v>
      </c>
      <c r="E2762" t="s">
        <v>13</v>
      </c>
      <c r="F2762">
        <v>22</v>
      </c>
      <c r="G2762">
        <v>3978</v>
      </c>
      <c r="H2762">
        <v>4230</v>
      </c>
      <c r="I2762">
        <v>41724</v>
      </c>
      <c r="J2762">
        <v>44460</v>
      </c>
    </row>
    <row r="2763" spans="1:10">
      <c r="A2763" s="42">
        <v>41821</v>
      </c>
      <c r="B2763" t="s">
        <v>24</v>
      </c>
      <c r="C2763" t="s">
        <v>25</v>
      </c>
      <c r="D2763" t="s">
        <v>19</v>
      </c>
      <c r="E2763" t="s">
        <v>13</v>
      </c>
      <c r="F2763">
        <v>13</v>
      </c>
      <c r="G2763">
        <v>3978</v>
      </c>
      <c r="H2763">
        <v>4230</v>
      </c>
      <c r="I2763">
        <v>11934</v>
      </c>
      <c r="J2763">
        <v>12690</v>
      </c>
    </row>
    <row r="2764" spans="1:10">
      <c r="A2764" s="42">
        <v>41821</v>
      </c>
      <c r="B2764" t="s">
        <v>14</v>
      </c>
      <c r="C2764" t="s">
        <v>11</v>
      </c>
      <c r="D2764" t="s">
        <v>38</v>
      </c>
      <c r="E2764" t="s">
        <v>13</v>
      </c>
      <c r="F2764">
        <v>27</v>
      </c>
      <c r="G2764">
        <v>3042</v>
      </c>
      <c r="H2764">
        <v>3240</v>
      </c>
      <c r="I2764">
        <v>78012</v>
      </c>
      <c r="J2764">
        <v>83160</v>
      </c>
    </row>
    <row r="2765" spans="1:10">
      <c r="A2765" s="42">
        <v>41822</v>
      </c>
      <c r="B2765" t="s">
        <v>10</v>
      </c>
      <c r="C2765" t="s">
        <v>11</v>
      </c>
      <c r="D2765" t="s">
        <v>21</v>
      </c>
      <c r="E2765" t="s">
        <v>13</v>
      </c>
      <c r="F2765">
        <v>27</v>
      </c>
      <c r="G2765">
        <v>3978</v>
      </c>
      <c r="H2765">
        <v>4230</v>
      </c>
      <c r="I2765">
        <v>2196</v>
      </c>
      <c r="J2765">
        <v>2340</v>
      </c>
    </row>
    <row r="2766" spans="1:10">
      <c r="A2766" s="42">
        <v>41822</v>
      </c>
      <c r="B2766" t="s">
        <v>22</v>
      </c>
      <c r="C2766" t="s">
        <v>23</v>
      </c>
      <c r="D2766" t="s">
        <v>38</v>
      </c>
      <c r="E2766" t="s">
        <v>13</v>
      </c>
      <c r="F2766">
        <v>27</v>
      </c>
      <c r="G2766">
        <v>3978</v>
      </c>
      <c r="H2766">
        <v>4230</v>
      </c>
      <c r="I2766">
        <v>63828</v>
      </c>
      <c r="J2766">
        <v>68040</v>
      </c>
    </row>
    <row r="2767" spans="1:10">
      <c r="A2767" s="42">
        <v>41822</v>
      </c>
      <c r="B2767" t="s">
        <v>31</v>
      </c>
      <c r="C2767" t="s">
        <v>30</v>
      </c>
      <c r="D2767" t="s">
        <v>15</v>
      </c>
      <c r="E2767" t="s">
        <v>16</v>
      </c>
      <c r="F2767">
        <v>27</v>
      </c>
      <c r="G2767">
        <v>5832</v>
      </c>
      <c r="H2767">
        <v>6210</v>
      </c>
      <c r="I2767">
        <v>32238</v>
      </c>
      <c r="J2767">
        <v>34830</v>
      </c>
    </row>
    <row r="2768" spans="1:10">
      <c r="A2768" s="42">
        <v>41822</v>
      </c>
      <c r="B2768" t="s">
        <v>17</v>
      </c>
      <c r="C2768" t="s">
        <v>18</v>
      </c>
      <c r="D2768" t="s">
        <v>42</v>
      </c>
      <c r="E2768" t="s">
        <v>16</v>
      </c>
      <c r="F2768">
        <v>27</v>
      </c>
      <c r="G2768">
        <v>2196</v>
      </c>
      <c r="H2768">
        <v>2340</v>
      </c>
      <c r="I2768">
        <v>15012</v>
      </c>
      <c r="J2768">
        <v>16200</v>
      </c>
    </row>
    <row r="2769" spans="1:10">
      <c r="A2769" s="42">
        <v>41822</v>
      </c>
      <c r="B2769" t="s">
        <v>24</v>
      </c>
      <c r="C2769" t="s">
        <v>25</v>
      </c>
      <c r="D2769" t="s">
        <v>41</v>
      </c>
      <c r="E2769" t="s">
        <v>13</v>
      </c>
      <c r="F2769">
        <v>27</v>
      </c>
      <c r="G2769">
        <v>3546</v>
      </c>
      <c r="H2769">
        <v>3780</v>
      </c>
      <c r="I2769">
        <v>50184</v>
      </c>
      <c r="J2769">
        <v>53550</v>
      </c>
    </row>
    <row r="2770" spans="1:10">
      <c r="A2770" s="42">
        <v>41823</v>
      </c>
      <c r="B2770" t="s">
        <v>31</v>
      </c>
      <c r="C2770" t="s">
        <v>30</v>
      </c>
      <c r="D2770" t="s">
        <v>28</v>
      </c>
      <c r="E2770" t="s">
        <v>13</v>
      </c>
      <c r="F2770">
        <v>12</v>
      </c>
      <c r="G2770">
        <v>3582</v>
      </c>
      <c r="H2770">
        <v>3870</v>
      </c>
      <c r="I2770">
        <v>64152</v>
      </c>
      <c r="J2770">
        <v>68310</v>
      </c>
    </row>
    <row r="2771" spans="1:10">
      <c r="A2771" s="42">
        <v>41823</v>
      </c>
      <c r="B2771" t="s">
        <v>24</v>
      </c>
      <c r="C2771" t="s">
        <v>25</v>
      </c>
      <c r="D2771" t="s">
        <v>33</v>
      </c>
      <c r="E2771" t="s">
        <v>13</v>
      </c>
      <c r="F2771">
        <v>18</v>
      </c>
      <c r="G2771">
        <v>3978</v>
      </c>
      <c r="H2771">
        <v>4230</v>
      </c>
      <c r="I2771">
        <v>67626</v>
      </c>
      <c r="J2771">
        <v>71910</v>
      </c>
    </row>
    <row r="2772" spans="1:10">
      <c r="A2772" s="42">
        <v>41823</v>
      </c>
      <c r="B2772" t="s">
        <v>22</v>
      </c>
      <c r="C2772" t="s">
        <v>23</v>
      </c>
      <c r="D2772" t="s">
        <v>38</v>
      </c>
      <c r="E2772" t="s">
        <v>13</v>
      </c>
      <c r="F2772">
        <v>8</v>
      </c>
      <c r="G2772">
        <v>3978</v>
      </c>
      <c r="H2772">
        <v>4230</v>
      </c>
      <c r="I2772">
        <v>78012</v>
      </c>
      <c r="J2772">
        <v>83160</v>
      </c>
    </row>
    <row r="2773" spans="1:10">
      <c r="A2773" s="42">
        <v>41824</v>
      </c>
      <c r="B2773" t="s">
        <v>31</v>
      </c>
      <c r="C2773" t="s">
        <v>30</v>
      </c>
      <c r="D2773" t="s">
        <v>32</v>
      </c>
      <c r="E2773" t="s">
        <v>13</v>
      </c>
      <c r="F2773">
        <v>21</v>
      </c>
      <c r="G2773">
        <v>2034</v>
      </c>
      <c r="H2773">
        <v>2160</v>
      </c>
      <c r="I2773">
        <v>31914</v>
      </c>
      <c r="J2773">
        <v>34020</v>
      </c>
    </row>
    <row r="2774" spans="1:10">
      <c r="A2774" s="42">
        <v>41824</v>
      </c>
      <c r="B2774" t="s">
        <v>31</v>
      </c>
      <c r="C2774" t="s">
        <v>30</v>
      </c>
      <c r="D2774" t="s">
        <v>35</v>
      </c>
      <c r="E2774" t="s">
        <v>13</v>
      </c>
      <c r="F2774">
        <v>25</v>
      </c>
      <c r="G2774">
        <v>3042</v>
      </c>
      <c r="H2774">
        <v>3240</v>
      </c>
      <c r="I2774">
        <v>41184</v>
      </c>
      <c r="J2774">
        <v>43920</v>
      </c>
    </row>
    <row r="2775" spans="1:10">
      <c r="A2775" s="42">
        <v>41824</v>
      </c>
      <c r="B2775" t="s">
        <v>34</v>
      </c>
      <c r="C2775" t="s">
        <v>25</v>
      </c>
      <c r="D2775" t="s">
        <v>26</v>
      </c>
      <c r="E2775" t="s">
        <v>13</v>
      </c>
      <c r="F2775">
        <v>12</v>
      </c>
      <c r="G2775">
        <v>5148</v>
      </c>
      <c r="H2775">
        <v>5490</v>
      </c>
      <c r="I2775">
        <v>3042</v>
      </c>
      <c r="J2775">
        <v>3240</v>
      </c>
    </row>
    <row r="2776" spans="1:10">
      <c r="A2776" s="42">
        <v>41824</v>
      </c>
      <c r="B2776" t="s">
        <v>10</v>
      </c>
      <c r="C2776" t="s">
        <v>11</v>
      </c>
      <c r="D2776" t="s">
        <v>40</v>
      </c>
      <c r="E2776" t="s">
        <v>16</v>
      </c>
      <c r="F2776">
        <v>9</v>
      </c>
      <c r="G2776">
        <v>2106</v>
      </c>
      <c r="H2776">
        <v>2250</v>
      </c>
      <c r="I2776">
        <v>90252</v>
      </c>
      <c r="J2776">
        <v>97290</v>
      </c>
    </row>
    <row r="2777" spans="1:10">
      <c r="A2777" s="42">
        <v>41825</v>
      </c>
      <c r="B2777" t="s">
        <v>29</v>
      </c>
      <c r="C2777" t="s">
        <v>30</v>
      </c>
      <c r="D2777" t="s">
        <v>12</v>
      </c>
      <c r="E2777" t="s">
        <v>13</v>
      </c>
      <c r="F2777">
        <v>23</v>
      </c>
      <c r="G2777">
        <v>4482</v>
      </c>
      <c r="H2777">
        <v>4770</v>
      </c>
      <c r="I2777">
        <v>24408</v>
      </c>
      <c r="J2777">
        <v>25920</v>
      </c>
    </row>
    <row r="2778" spans="1:10">
      <c r="A2778" s="42">
        <v>41825</v>
      </c>
      <c r="B2778" t="s">
        <v>29</v>
      </c>
      <c r="C2778" t="s">
        <v>30</v>
      </c>
      <c r="D2778" t="s">
        <v>38</v>
      </c>
      <c r="E2778" t="s">
        <v>13</v>
      </c>
      <c r="F2778">
        <v>23</v>
      </c>
      <c r="G2778">
        <v>3546</v>
      </c>
      <c r="H2778">
        <v>3780</v>
      </c>
      <c r="I2778">
        <v>24822</v>
      </c>
      <c r="J2778">
        <v>26460</v>
      </c>
    </row>
    <row r="2779" spans="1:10">
      <c r="A2779" s="42">
        <v>41825</v>
      </c>
      <c r="B2779" t="s">
        <v>22</v>
      </c>
      <c r="C2779" t="s">
        <v>23</v>
      </c>
      <c r="D2779" t="s">
        <v>12</v>
      </c>
      <c r="E2779" t="s">
        <v>13</v>
      </c>
      <c r="F2779">
        <v>20</v>
      </c>
      <c r="G2779">
        <v>4482</v>
      </c>
      <c r="H2779">
        <v>4770</v>
      </c>
      <c r="I2779">
        <v>40680</v>
      </c>
      <c r="J2779">
        <v>43200</v>
      </c>
    </row>
    <row r="2780" spans="1:10">
      <c r="A2780" s="42">
        <v>41826</v>
      </c>
      <c r="B2780" t="s">
        <v>29</v>
      </c>
      <c r="C2780" t="s">
        <v>30</v>
      </c>
      <c r="D2780" t="s">
        <v>38</v>
      </c>
      <c r="E2780" t="s">
        <v>13</v>
      </c>
      <c r="F2780">
        <v>25</v>
      </c>
      <c r="G2780">
        <v>4482</v>
      </c>
      <c r="H2780">
        <v>4770</v>
      </c>
      <c r="I2780">
        <v>21276</v>
      </c>
      <c r="J2780">
        <v>22680</v>
      </c>
    </row>
    <row r="2781" spans="1:10">
      <c r="A2781" s="42">
        <v>41828</v>
      </c>
      <c r="B2781" t="s">
        <v>27</v>
      </c>
      <c r="C2781" t="s">
        <v>23</v>
      </c>
      <c r="D2781" t="s">
        <v>12</v>
      </c>
      <c r="E2781" t="s">
        <v>13</v>
      </c>
      <c r="F2781">
        <v>4</v>
      </c>
      <c r="G2781">
        <v>2034</v>
      </c>
      <c r="H2781">
        <v>2160</v>
      </c>
      <c r="I2781">
        <v>10170</v>
      </c>
      <c r="J2781">
        <v>10800</v>
      </c>
    </row>
    <row r="2782" spans="1:10">
      <c r="A2782" s="42">
        <v>41828</v>
      </c>
      <c r="B2782" t="s">
        <v>34</v>
      </c>
      <c r="C2782" t="s">
        <v>25</v>
      </c>
      <c r="D2782" t="s">
        <v>36</v>
      </c>
      <c r="E2782" t="s">
        <v>13</v>
      </c>
      <c r="F2782">
        <v>24</v>
      </c>
      <c r="G2782">
        <v>3978</v>
      </c>
      <c r="H2782">
        <v>4230</v>
      </c>
      <c r="I2782">
        <v>4212</v>
      </c>
      <c r="J2782">
        <v>4500</v>
      </c>
    </row>
    <row r="2783" spans="1:10">
      <c r="A2783" s="42">
        <v>41828</v>
      </c>
      <c r="B2783" t="s">
        <v>17</v>
      </c>
      <c r="C2783" t="s">
        <v>18</v>
      </c>
      <c r="D2783" t="s">
        <v>42</v>
      </c>
      <c r="E2783" t="s">
        <v>16</v>
      </c>
      <c r="F2783">
        <v>24</v>
      </c>
      <c r="G2783">
        <v>5832</v>
      </c>
      <c r="H2783">
        <v>6210</v>
      </c>
      <c r="I2783">
        <v>60048</v>
      </c>
      <c r="J2783">
        <v>64800</v>
      </c>
    </row>
    <row r="2784" spans="1:10">
      <c r="A2784" s="42">
        <v>41829</v>
      </c>
      <c r="B2784" t="s">
        <v>34</v>
      </c>
      <c r="C2784" t="s">
        <v>25</v>
      </c>
      <c r="D2784" t="s">
        <v>33</v>
      </c>
      <c r="E2784" t="s">
        <v>13</v>
      </c>
      <c r="F2784">
        <v>16</v>
      </c>
      <c r="G2784">
        <v>3978</v>
      </c>
      <c r="H2784">
        <v>4230</v>
      </c>
      <c r="I2784">
        <v>71604</v>
      </c>
      <c r="J2784">
        <v>76140</v>
      </c>
    </row>
    <row r="2785" spans="1:10">
      <c r="A2785" s="42">
        <v>41830</v>
      </c>
      <c r="B2785" t="s">
        <v>20</v>
      </c>
      <c r="C2785" t="s">
        <v>18</v>
      </c>
      <c r="D2785" t="s">
        <v>36</v>
      </c>
      <c r="E2785" t="s">
        <v>13</v>
      </c>
      <c r="F2785">
        <v>6</v>
      </c>
      <c r="G2785">
        <v>3978</v>
      </c>
      <c r="H2785">
        <v>4230</v>
      </c>
      <c r="I2785">
        <v>4212</v>
      </c>
      <c r="J2785">
        <v>4500</v>
      </c>
    </row>
    <row r="2786" spans="1:10">
      <c r="A2786" s="42">
        <v>41830</v>
      </c>
      <c r="B2786" t="s">
        <v>29</v>
      </c>
      <c r="C2786" t="s">
        <v>30</v>
      </c>
      <c r="D2786" t="s">
        <v>41</v>
      </c>
      <c r="E2786" t="s">
        <v>13</v>
      </c>
      <c r="F2786">
        <v>4</v>
      </c>
      <c r="G2786">
        <v>5148</v>
      </c>
      <c r="H2786">
        <v>5490</v>
      </c>
      <c r="I2786">
        <v>67896</v>
      </c>
      <c r="J2786">
        <v>72450</v>
      </c>
    </row>
    <row r="2787" spans="1:10">
      <c r="A2787" s="42">
        <v>41831</v>
      </c>
      <c r="B2787" t="s">
        <v>24</v>
      </c>
      <c r="C2787" t="s">
        <v>25</v>
      </c>
      <c r="D2787" t="s">
        <v>42</v>
      </c>
      <c r="E2787" t="s">
        <v>16</v>
      </c>
      <c r="F2787">
        <v>24</v>
      </c>
      <c r="G2787">
        <v>5832</v>
      </c>
      <c r="H2787">
        <v>6210</v>
      </c>
      <c r="I2787">
        <v>60048</v>
      </c>
      <c r="J2787">
        <v>64800</v>
      </c>
    </row>
    <row r="2788" spans="1:10">
      <c r="A2788" s="42">
        <v>41832</v>
      </c>
      <c r="B2788" t="s">
        <v>29</v>
      </c>
      <c r="C2788" t="s">
        <v>30</v>
      </c>
      <c r="D2788" t="s">
        <v>12</v>
      </c>
      <c r="E2788" t="s">
        <v>13</v>
      </c>
      <c r="F2788">
        <v>21</v>
      </c>
      <c r="G2788">
        <v>2034</v>
      </c>
      <c r="H2788">
        <v>2160</v>
      </c>
      <c r="I2788">
        <v>46782</v>
      </c>
      <c r="J2788">
        <v>49680</v>
      </c>
    </row>
    <row r="2789" spans="1:10">
      <c r="A2789" s="42">
        <v>41832</v>
      </c>
      <c r="B2789" t="s">
        <v>31</v>
      </c>
      <c r="C2789" t="s">
        <v>30</v>
      </c>
      <c r="D2789" t="s">
        <v>43</v>
      </c>
      <c r="E2789" t="s">
        <v>13</v>
      </c>
      <c r="F2789">
        <v>13</v>
      </c>
      <c r="G2789">
        <v>5832</v>
      </c>
      <c r="H2789">
        <v>6210</v>
      </c>
      <c r="I2789">
        <v>81216</v>
      </c>
      <c r="J2789">
        <v>86400</v>
      </c>
    </row>
    <row r="2790" spans="1:10">
      <c r="A2790" s="42">
        <v>41833</v>
      </c>
      <c r="B2790" t="s">
        <v>22</v>
      </c>
      <c r="C2790" t="s">
        <v>23</v>
      </c>
      <c r="D2790" t="s">
        <v>26</v>
      </c>
      <c r="E2790" t="s">
        <v>13</v>
      </c>
      <c r="F2790">
        <v>2</v>
      </c>
      <c r="G2790">
        <v>3546</v>
      </c>
      <c r="H2790">
        <v>3780</v>
      </c>
      <c r="I2790">
        <v>36504</v>
      </c>
      <c r="J2790">
        <v>38880</v>
      </c>
    </row>
    <row r="2791" spans="1:10">
      <c r="A2791" s="42">
        <v>41833</v>
      </c>
      <c r="B2791" t="s">
        <v>34</v>
      </c>
      <c r="C2791" t="s">
        <v>25</v>
      </c>
      <c r="D2791" t="s">
        <v>15</v>
      </c>
      <c r="E2791" t="s">
        <v>16</v>
      </c>
      <c r="F2791">
        <v>20</v>
      </c>
      <c r="G2791">
        <v>3726</v>
      </c>
      <c r="H2791">
        <v>3960</v>
      </c>
      <c r="I2791">
        <v>46566</v>
      </c>
      <c r="J2791">
        <v>50310</v>
      </c>
    </row>
    <row r="2792" spans="1:10">
      <c r="A2792" s="42">
        <v>41834</v>
      </c>
      <c r="B2792" t="s">
        <v>17</v>
      </c>
      <c r="C2792" t="s">
        <v>18</v>
      </c>
      <c r="D2792" t="s">
        <v>35</v>
      </c>
      <c r="E2792" t="s">
        <v>13</v>
      </c>
      <c r="F2792">
        <v>21</v>
      </c>
      <c r="G2792">
        <v>3978</v>
      </c>
      <c r="H2792">
        <v>4230</v>
      </c>
      <c r="I2792">
        <v>20592</v>
      </c>
      <c r="J2792">
        <v>21960</v>
      </c>
    </row>
    <row r="2793" spans="1:10">
      <c r="A2793" s="42">
        <v>41834</v>
      </c>
      <c r="B2793" t="s">
        <v>27</v>
      </c>
      <c r="C2793" t="s">
        <v>23</v>
      </c>
      <c r="D2793" t="s">
        <v>15</v>
      </c>
      <c r="E2793" t="s">
        <v>16</v>
      </c>
      <c r="F2793">
        <v>12</v>
      </c>
      <c r="G2793">
        <v>3042</v>
      </c>
      <c r="H2793">
        <v>3240</v>
      </c>
      <c r="I2793">
        <v>21492</v>
      </c>
      <c r="J2793">
        <v>23220</v>
      </c>
    </row>
    <row r="2794" spans="1:10">
      <c r="A2794" s="42">
        <v>41834</v>
      </c>
      <c r="B2794" t="s">
        <v>20</v>
      </c>
      <c r="C2794" t="s">
        <v>18</v>
      </c>
      <c r="D2794" t="s">
        <v>15</v>
      </c>
      <c r="E2794" t="s">
        <v>16</v>
      </c>
      <c r="F2794">
        <v>23</v>
      </c>
      <c r="G2794">
        <v>3546</v>
      </c>
      <c r="H2794">
        <v>3780</v>
      </c>
      <c r="I2794">
        <v>75222</v>
      </c>
      <c r="J2794">
        <v>81270</v>
      </c>
    </row>
    <row r="2795" spans="1:10">
      <c r="A2795" s="42">
        <v>41835</v>
      </c>
      <c r="B2795" t="s">
        <v>10</v>
      </c>
      <c r="C2795" t="s">
        <v>11</v>
      </c>
      <c r="D2795" t="s">
        <v>15</v>
      </c>
      <c r="E2795" t="s">
        <v>16</v>
      </c>
      <c r="F2795">
        <v>23</v>
      </c>
      <c r="G2795">
        <v>4482</v>
      </c>
      <c r="H2795">
        <v>4770</v>
      </c>
      <c r="I2795">
        <v>42984</v>
      </c>
      <c r="J2795">
        <v>46440</v>
      </c>
    </row>
    <row r="2796" spans="1:10">
      <c r="A2796" s="42">
        <v>41836</v>
      </c>
      <c r="B2796" t="s">
        <v>29</v>
      </c>
      <c r="C2796" t="s">
        <v>30</v>
      </c>
      <c r="D2796" t="s">
        <v>26</v>
      </c>
      <c r="E2796" t="s">
        <v>13</v>
      </c>
      <c r="F2796">
        <v>24</v>
      </c>
      <c r="G2796">
        <v>3924</v>
      </c>
      <c r="H2796">
        <v>4230</v>
      </c>
      <c r="I2796">
        <v>33462</v>
      </c>
      <c r="J2796">
        <v>35640</v>
      </c>
    </row>
    <row r="2797" spans="1:10">
      <c r="A2797" s="42">
        <v>41836</v>
      </c>
      <c r="B2797" t="s">
        <v>14</v>
      </c>
      <c r="C2797" t="s">
        <v>11</v>
      </c>
      <c r="D2797" t="s">
        <v>40</v>
      </c>
      <c r="E2797" t="s">
        <v>16</v>
      </c>
      <c r="F2797">
        <v>25</v>
      </c>
      <c r="G2797">
        <v>2952</v>
      </c>
      <c r="H2797">
        <v>3150</v>
      </c>
      <c r="I2797">
        <v>19620</v>
      </c>
      <c r="J2797">
        <v>21150</v>
      </c>
    </row>
    <row r="2798" spans="1:10">
      <c r="A2798" s="42">
        <v>41836</v>
      </c>
      <c r="B2798" t="s">
        <v>20</v>
      </c>
      <c r="C2798" t="s">
        <v>18</v>
      </c>
      <c r="D2798" t="s">
        <v>39</v>
      </c>
      <c r="E2798" t="s">
        <v>13</v>
      </c>
      <c r="F2798">
        <v>17</v>
      </c>
      <c r="G2798">
        <v>3726</v>
      </c>
      <c r="H2798">
        <v>3960</v>
      </c>
      <c r="I2798">
        <v>14904</v>
      </c>
      <c r="J2798">
        <v>15840</v>
      </c>
    </row>
    <row r="2799" spans="1:10">
      <c r="A2799" s="42">
        <v>41836</v>
      </c>
      <c r="B2799" t="s">
        <v>22</v>
      </c>
      <c r="C2799" t="s">
        <v>23</v>
      </c>
      <c r="D2799" t="s">
        <v>36</v>
      </c>
      <c r="E2799" t="s">
        <v>13</v>
      </c>
      <c r="F2799">
        <v>21</v>
      </c>
      <c r="G2799">
        <v>3978</v>
      </c>
      <c r="H2799">
        <v>4230</v>
      </c>
      <c r="I2799">
        <v>2106</v>
      </c>
      <c r="J2799">
        <v>2250</v>
      </c>
    </row>
    <row r="2800" spans="1:10">
      <c r="A2800" s="42">
        <v>41837</v>
      </c>
      <c r="B2800" t="s">
        <v>31</v>
      </c>
      <c r="C2800" t="s">
        <v>30</v>
      </c>
      <c r="D2800" t="s">
        <v>32</v>
      </c>
      <c r="E2800" t="s">
        <v>13</v>
      </c>
      <c r="F2800">
        <v>9</v>
      </c>
      <c r="G2800">
        <v>3726</v>
      </c>
      <c r="H2800">
        <v>3960</v>
      </c>
      <c r="I2800">
        <v>49644</v>
      </c>
      <c r="J2800">
        <v>52920</v>
      </c>
    </row>
    <row r="2801" spans="1:10">
      <c r="A2801" s="42">
        <v>41837</v>
      </c>
      <c r="B2801" t="s">
        <v>10</v>
      </c>
      <c r="C2801" t="s">
        <v>11</v>
      </c>
      <c r="D2801" t="s">
        <v>36</v>
      </c>
      <c r="E2801" t="s">
        <v>13</v>
      </c>
      <c r="F2801">
        <v>11</v>
      </c>
      <c r="G2801">
        <v>4482</v>
      </c>
      <c r="H2801">
        <v>4770</v>
      </c>
      <c r="I2801">
        <v>2106</v>
      </c>
      <c r="J2801">
        <v>2250</v>
      </c>
    </row>
    <row r="2802" spans="1:10">
      <c r="A2802" s="42">
        <v>41838</v>
      </c>
      <c r="B2802" t="s">
        <v>27</v>
      </c>
      <c r="C2802" t="s">
        <v>23</v>
      </c>
      <c r="D2802" t="s">
        <v>37</v>
      </c>
      <c r="E2802" t="s">
        <v>13</v>
      </c>
      <c r="F2802">
        <v>4</v>
      </c>
      <c r="G2802">
        <v>3582</v>
      </c>
      <c r="H2802">
        <v>3870</v>
      </c>
      <c r="I2802">
        <v>4482</v>
      </c>
      <c r="J2802">
        <v>4770</v>
      </c>
    </row>
    <row r="2803" spans="1:10">
      <c r="A2803" s="42">
        <v>41839</v>
      </c>
      <c r="B2803" t="s">
        <v>17</v>
      </c>
      <c r="C2803" t="s">
        <v>18</v>
      </c>
      <c r="D2803" t="s">
        <v>35</v>
      </c>
      <c r="E2803" t="s">
        <v>13</v>
      </c>
      <c r="F2803">
        <v>22</v>
      </c>
      <c r="G2803">
        <v>4482</v>
      </c>
      <c r="H2803">
        <v>4770</v>
      </c>
      <c r="I2803">
        <v>30888</v>
      </c>
      <c r="J2803">
        <v>32940</v>
      </c>
    </row>
    <row r="2804" spans="1:10">
      <c r="A2804" s="42">
        <v>41839</v>
      </c>
      <c r="B2804" t="s">
        <v>34</v>
      </c>
      <c r="C2804" t="s">
        <v>25</v>
      </c>
      <c r="D2804" t="s">
        <v>35</v>
      </c>
      <c r="E2804" t="s">
        <v>13</v>
      </c>
      <c r="F2804">
        <v>15</v>
      </c>
      <c r="G2804">
        <v>3924</v>
      </c>
      <c r="H2804">
        <v>4230</v>
      </c>
      <c r="I2804">
        <v>72072</v>
      </c>
      <c r="J2804">
        <v>76860</v>
      </c>
    </row>
    <row r="2805" spans="1:10">
      <c r="A2805" s="42">
        <v>41839</v>
      </c>
      <c r="B2805" t="s">
        <v>34</v>
      </c>
      <c r="C2805" t="s">
        <v>25</v>
      </c>
      <c r="D2805" t="s">
        <v>12</v>
      </c>
      <c r="E2805" t="s">
        <v>13</v>
      </c>
      <c r="F2805">
        <v>23</v>
      </c>
      <c r="G2805">
        <v>7506</v>
      </c>
      <c r="H2805">
        <v>8100</v>
      </c>
      <c r="I2805">
        <v>40680</v>
      </c>
      <c r="J2805">
        <v>43200</v>
      </c>
    </row>
    <row r="2806" spans="1:10">
      <c r="A2806" s="42">
        <v>41839</v>
      </c>
      <c r="B2806" t="s">
        <v>22</v>
      </c>
      <c r="C2806" t="s">
        <v>23</v>
      </c>
      <c r="D2806" t="s">
        <v>35</v>
      </c>
      <c r="E2806" t="s">
        <v>13</v>
      </c>
      <c r="F2806">
        <v>9</v>
      </c>
      <c r="G2806">
        <v>3546</v>
      </c>
      <c r="H2806">
        <v>3780</v>
      </c>
      <c r="I2806">
        <v>15444</v>
      </c>
      <c r="J2806">
        <v>16470</v>
      </c>
    </row>
    <row r="2807" spans="1:10">
      <c r="A2807" s="42">
        <v>41840</v>
      </c>
      <c r="B2807" t="s">
        <v>17</v>
      </c>
      <c r="C2807" t="s">
        <v>18</v>
      </c>
      <c r="D2807" t="s">
        <v>33</v>
      </c>
      <c r="E2807" t="s">
        <v>13</v>
      </c>
      <c r="F2807">
        <v>7</v>
      </c>
      <c r="G2807">
        <v>3042</v>
      </c>
      <c r="H2807">
        <v>3240</v>
      </c>
      <c r="I2807">
        <v>39780</v>
      </c>
      <c r="J2807">
        <v>42300</v>
      </c>
    </row>
    <row r="2808" spans="1:10">
      <c r="A2808" s="42">
        <v>41840</v>
      </c>
      <c r="B2808" t="s">
        <v>31</v>
      </c>
      <c r="C2808" t="s">
        <v>30</v>
      </c>
      <c r="D2808" t="s">
        <v>41</v>
      </c>
      <c r="E2808" t="s">
        <v>13</v>
      </c>
      <c r="F2808">
        <v>25</v>
      </c>
      <c r="G2808">
        <v>3042</v>
      </c>
      <c r="H2808">
        <v>3240</v>
      </c>
      <c r="I2808">
        <v>56088</v>
      </c>
      <c r="J2808">
        <v>59850</v>
      </c>
    </row>
    <row r="2809" spans="1:10">
      <c r="A2809" s="42">
        <v>41841</v>
      </c>
      <c r="B2809" t="s">
        <v>22</v>
      </c>
      <c r="C2809" t="s">
        <v>23</v>
      </c>
      <c r="D2809" t="s">
        <v>21</v>
      </c>
      <c r="E2809" t="s">
        <v>13</v>
      </c>
      <c r="F2809">
        <v>10</v>
      </c>
      <c r="G2809">
        <v>3978</v>
      </c>
      <c r="H2809">
        <v>4230</v>
      </c>
      <c r="I2809">
        <v>13176</v>
      </c>
      <c r="J2809">
        <v>14040</v>
      </c>
    </row>
    <row r="2810" spans="1:10">
      <c r="A2810" s="42">
        <v>41843</v>
      </c>
      <c r="B2810" t="s">
        <v>24</v>
      </c>
      <c r="C2810" t="s">
        <v>25</v>
      </c>
      <c r="D2810" t="s">
        <v>42</v>
      </c>
      <c r="E2810" t="s">
        <v>16</v>
      </c>
      <c r="F2810">
        <v>8</v>
      </c>
      <c r="G2810">
        <v>5148</v>
      </c>
      <c r="H2810">
        <v>5490</v>
      </c>
      <c r="I2810">
        <v>120096</v>
      </c>
      <c r="J2810">
        <v>129600</v>
      </c>
    </row>
    <row r="2811" spans="1:10">
      <c r="A2811" s="42">
        <v>41844</v>
      </c>
      <c r="B2811" t="s">
        <v>24</v>
      </c>
      <c r="C2811" t="s">
        <v>25</v>
      </c>
      <c r="D2811" t="s">
        <v>35</v>
      </c>
      <c r="E2811" t="s">
        <v>13</v>
      </c>
      <c r="F2811">
        <v>18</v>
      </c>
      <c r="G2811">
        <v>3042</v>
      </c>
      <c r="H2811">
        <v>3240</v>
      </c>
      <c r="I2811">
        <v>108108</v>
      </c>
      <c r="J2811">
        <v>115290</v>
      </c>
    </row>
    <row r="2812" spans="1:10">
      <c r="A2812" s="42">
        <v>41844</v>
      </c>
      <c r="B2812" t="s">
        <v>17</v>
      </c>
      <c r="C2812" t="s">
        <v>18</v>
      </c>
      <c r="D2812" t="s">
        <v>39</v>
      </c>
      <c r="E2812" t="s">
        <v>13</v>
      </c>
      <c r="F2812">
        <v>8</v>
      </c>
      <c r="G2812">
        <v>5148</v>
      </c>
      <c r="H2812">
        <v>5490</v>
      </c>
      <c r="I2812">
        <v>93150</v>
      </c>
      <c r="J2812">
        <v>99000</v>
      </c>
    </row>
    <row r="2813" spans="1:10">
      <c r="A2813" s="42">
        <v>41844</v>
      </c>
      <c r="B2813" t="s">
        <v>14</v>
      </c>
      <c r="C2813" t="s">
        <v>11</v>
      </c>
      <c r="D2813" t="s">
        <v>15</v>
      </c>
      <c r="E2813" t="s">
        <v>16</v>
      </c>
      <c r="F2813">
        <v>25</v>
      </c>
      <c r="G2813">
        <v>7506</v>
      </c>
      <c r="H2813">
        <v>8100</v>
      </c>
      <c r="I2813">
        <v>64476</v>
      </c>
      <c r="J2813">
        <v>69660</v>
      </c>
    </row>
    <row r="2814" spans="1:10">
      <c r="A2814" s="42">
        <v>41845</v>
      </c>
      <c r="B2814" t="s">
        <v>29</v>
      </c>
      <c r="C2814" t="s">
        <v>30</v>
      </c>
      <c r="D2814" t="s">
        <v>19</v>
      </c>
      <c r="E2814" t="s">
        <v>13</v>
      </c>
      <c r="F2814">
        <v>7</v>
      </c>
      <c r="G2814">
        <v>3042</v>
      </c>
      <c r="H2814">
        <v>3240</v>
      </c>
      <c r="I2814">
        <v>11934</v>
      </c>
      <c r="J2814">
        <v>12690</v>
      </c>
    </row>
    <row r="2815" spans="1:10">
      <c r="A2815" s="42">
        <v>41845</v>
      </c>
      <c r="B2815" t="s">
        <v>17</v>
      </c>
      <c r="C2815" t="s">
        <v>18</v>
      </c>
      <c r="D2815" t="s">
        <v>12</v>
      </c>
      <c r="E2815" t="s">
        <v>13</v>
      </c>
      <c r="F2815">
        <v>17</v>
      </c>
      <c r="G2815">
        <v>3978</v>
      </c>
      <c r="H2815">
        <v>4230</v>
      </c>
      <c r="I2815">
        <v>16272</v>
      </c>
      <c r="J2815">
        <v>17280</v>
      </c>
    </row>
    <row r="2816" spans="1:10">
      <c r="A2816" s="42">
        <v>41845</v>
      </c>
      <c r="B2816" t="s">
        <v>29</v>
      </c>
      <c r="C2816" t="s">
        <v>30</v>
      </c>
      <c r="D2816" t="s">
        <v>33</v>
      </c>
      <c r="E2816" t="s">
        <v>13</v>
      </c>
      <c r="F2816">
        <v>3</v>
      </c>
      <c r="G2816">
        <v>2952</v>
      </c>
      <c r="H2816">
        <v>3150</v>
      </c>
      <c r="I2816">
        <v>95472</v>
      </c>
      <c r="J2816">
        <v>101520</v>
      </c>
    </row>
    <row r="2817" spans="1:10">
      <c r="A2817" s="42">
        <v>41846</v>
      </c>
      <c r="B2817" t="s">
        <v>14</v>
      </c>
      <c r="C2817" t="s">
        <v>11</v>
      </c>
      <c r="D2817" t="s">
        <v>26</v>
      </c>
      <c r="E2817" t="s">
        <v>13</v>
      </c>
      <c r="F2817">
        <v>13</v>
      </c>
      <c r="G2817">
        <v>2034</v>
      </c>
      <c r="H2817">
        <v>2160</v>
      </c>
      <c r="I2817">
        <v>76050</v>
      </c>
      <c r="J2817">
        <v>81000</v>
      </c>
    </row>
    <row r="2818" spans="1:10">
      <c r="A2818" s="42">
        <v>41846</v>
      </c>
      <c r="B2818" t="s">
        <v>20</v>
      </c>
      <c r="C2818" t="s">
        <v>18</v>
      </c>
      <c r="D2818" t="s">
        <v>36</v>
      </c>
      <c r="E2818" t="s">
        <v>13</v>
      </c>
      <c r="F2818">
        <v>17</v>
      </c>
      <c r="G2818">
        <v>3582</v>
      </c>
      <c r="H2818">
        <v>3870</v>
      </c>
      <c r="I2818">
        <v>18954</v>
      </c>
      <c r="J2818">
        <v>20250</v>
      </c>
    </row>
    <row r="2819" spans="1:10">
      <c r="A2819" s="42">
        <v>41846</v>
      </c>
      <c r="B2819" t="s">
        <v>29</v>
      </c>
      <c r="C2819" t="s">
        <v>30</v>
      </c>
      <c r="D2819" t="s">
        <v>32</v>
      </c>
      <c r="E2819" t="s">
        <v>13</v>
      </c>
      <c r="F2819">
        <v>22</v>
      </c>
      <c r="G2819">
        <v>3978</v>
      </c>
      <c r="H2819">
        <v>4230</v>
      </c>
      <c r="I2819">
        <v>60282</v>
      </c>
      <c r="J2819">
        <v>64260</v>
      </c>
    </row>
    <row r="2820" spans="1:10">
      <c r="A2820" s="42">
        <v>41846</v>
      </c>
      <c r="B2820" t="s">
        <v>10</v>
      </c>
      <c r="C2820" t="s">
        <v>11</v>
      </c>
      <c r="D2820" t="s">
        <v>43</v>
      </c>
      <c r="E2820" t="s">
        <v>13</v>
      </c>
      <c r="F2820">
        <v>23</v>
      </c>
      <c r="G2820">
        <v>2196</v>
      </c>
      <c r="H2820">
        <v>2340</v>
      </c>
      <c r="I2820">
        <v>13536</v>
      </c>
      <c r="J2820">
        <v>14400</v>
      </c>
    </row>
    <row r="2821" spans="1:10">
      <c r="A2821" s="42">
        <v>41846</v>
      </c>
      <c r="B2821" t="s">
        <v>20</v>
      </c>
      <c r="C2821" t="s">
        <v>18</v>
      </c>
      <c r="D2821" t="s">
        <v>36</v>
      </c>
      <c r="E2821" t="s">
        <v>13</v>
      </c>
      <c r="F2821">
        <v>1</v>
      </c>
      <c r="G2821">
        <v>2034</v>
      </c>
      <c r="H2821">
        <v>2160</v>
      </c>
      <c r="I2821">
        <v>52650</v>
      </c>
      <c r="J2821">
        <v>56250</v>
      </c>
    </row>
    <row r="2822" spans="1:10">
      <c r="A2822" s="42">
        <v>41846</v>
      </c>
      <c r="B2822" t="s">
        <v>31</v>
      </c>
      <c r="C2822" t="s">
        <v>30</v>
      </c>
      <c r="D2822" t="s">
        <v>35</v>
      </c>
      <c r="E2822" t="s">
        <v>13</v>
      </c>
      <c r="F2822">
        <v>25</v>
      </c>
      <c r="G2822">
        <v>5148</v>
      </c>
      <c r="H2822">
        <v>5490</v>
      </c>
      <c r="I2822">
        <v>97812</v>
      </c>
      <c r="J2822">
        <v>104310</v>
      </c>
    </row>
    <row r="2823" spans="1:10">
      <c r="A2823" s="42">
        <v>41846</v>
      </c>
      <c r="B2823" t="s">
        <v>24</v>
      </c>
      <c r="C2823" t="s">
        <v>25</v>
      </c>
      <c r="D2823" t="s">
        <v>26</v>
      </c>
      <c r="E2823" t="s">
        <v>13</v>
      </c>
      <c r="F2823">
        <v>22</v>
      </c>
      <c r="G2823">
        <v>3384</v>
      </c>
      <c r="H2823">
        <v>3600</v>
      </c>
      <c r="I2823">
        <v>42588</v>
      </c>
      <c r="J2823">
        <v>45360</v>
      </c>
    </row>
    <row r="2824" spans="1:10">
      <c r="A2824" s="42">
        <v>41846</v>
      </c>
      <c r="B2824" t="s">
        <v>24</v>
      </c>
      <c r="C2824" t="s">
        <v>25</v>
      </c>
      <c r="D2824" t="s">
        <v>41</v>
      </c>
      <c r="E2824" t="s">
        <v>13</v>
      </c>
      <c r="F2824">
        <v>2</v>
      </c>
      <c r="G2824">
        <v>3978</v>
      </c>
      <c r="H2824">
        <v>4230</v>
      </c>
      <c r="I2824">
        <v>8856</v>
      </c>
      <c r="J2824">
        <v>9450</v>
      </c>
    </row>
    <row r="2825" spans="1:10">
      <c r="A2825" s="42">
        <v>41847</v>
      </c>
      <c r="B2825" t="s">
        <v>29</v>
      </c>
      <c r="C2825" t="s">
        <v>30</v>
      </c>
      <c r="D2825" t="s">
        <v>33</v>
      </c>
      <c r="E2825" t="s">
        <v>13</v>
      </c>
      <c r="F2825">
        <v>11</v>
      </c>
      <c r="G2825">
        <v>3582</v>
      </c>
      <c r="H2825">
        <v>3870</v>
      </c>
      <c r="I2825">
        <v>83538</v>
      </c>
      <c r="J2825">
        <v>88830</v>
      </c>
    </row>
    <row r="2826" spans="1:10">
      <c r="A2826" s="42">
        <v>41847</v>
      </c>
      <c r="B2826" t="s">
        <v>29</v>
      </c>
      <c r="C2826" t="s">
        <v>30</v>
      </c>
      <c r="D2826" t="s">
        <v>12</v>
      </c>
      <c r="E2826" t="s">
        <v>13</v>
      </c>
      <c r="F2826">
        <v>11</v>
      </c>
      <c r="G2826">
        <v>3546</v>
      </c>
      <c r="H2826">
        <v>3780</v>
      </c>
      <c r="I2826">
        <v>30510</v>
      </c>
      <c r="J2826">
        <v>32400</v>
      </c>
    </row>
    <row r="2827" spans="1:10">
      <c r="A2827" s="42">
        <v>41847</v>
      </c>
      <c r="B2827" t="s">
        <v>27</v>
      </c>
      <c r="C2827" t="s">
        <v>23</v>
      </c>
      <c r="D2827" t="s">
        <v>39</v>
      </c>
      <c r="E2827" t="s">
        <v>13</v>
      </c>
      <c r="F2827">
        <v>1</v>
      </c>
      <c r="G2827">
        <v>7506</v>
      </c>
      <c r="H2827">
        <v>8100</v>
      </c>
      <c r="I2827">
        <v>78246</v>
      </c>
      <c r="J2827">
        <v>83160</v>
      </c>
    </row>
    <row r="2828" spans="1:10">
      <c r="A2828" s="42">
        <v>41848</v>
      </c>
      <c r="B2828" t="s">
        <v>34</v>
      </c>
      <c r="C2828" t="s">
        <v>25</v>
      </c>
      <c r="D2828" t="s">
        <v>33</v>
      </c>
      <c r="E2828" t="s">
        <v>13</v>
      </c>
      <c r="F2828">
        <v>14</v>
      </c>
      <c r="G2828">
        <v>3978</v>
      </c>
      <c r="H2828">
        <v>4230</v>
      </c>
      <c r="I2828">
        <v>71604</v>
      </c>
      <c r="J2828">
        <v>76140</v>
      </c>
    </row>
    <row r="2829" spans="1:10">
      <c r="A2829" s="42">
        <v>41848</v>
      </c>
      <c r="B2829" t="s">
        <v>27</v>
      </c>
      <c r="C2829" t="s">
        <v>23</v>
      </c>
      <c r="D2829" t="s">
        <v>37</v>
      </c>
      <c r="E2829" t="s">
        <v>13</v>
      </c>
      <c r="F2829">
        <v>11</v>
      </c>
      <c r="G2829">
        <v>2034</v>
      </c>
      <c r="H2829">
        <v>2160</v>
      </c>
      <c r="I2829">
        <v>94122</v>
      </c>
      <c r="J2829">
        <v>100170</v>
      </c>
    </row>
    <row r="2830" spans="1:10">
      <c r="A2830" s="42">
        <v>41848</v>
      </c>
      <c r="B2830" t="s">
        <v>14</v>
      </c>
      <c r="C2830" t="s">
        <v>11</v>
      </c>
      <c r="D2830" t="s">
        <v>12</v>
      </c>
      <c r="E2830" t="s">
        <v>13</v>
      </c>
      <c r="F2830">
        <v>8</v>
      </c>
      <c r="G2830">
        <v>2952</v>
      </c>
      <c r="H2830">
        <v>3150</v>
      </c>
      <c r="I2830">
        <v>14238</v>
      </c>
      <c r="J2830">
        <v>15120</v>
      </c>
    </row>
    <row r="2831" spans="1:10">
      <c r="A2831" s="42">
        <v>41849</v>
      </c>
      <c r="B2831" t="s">
        <v>14</v>
      </c>
      <c r="C2831" t="s">
        <v>11</v>
      </c>
      <c r="D2831" t="s">
        <v>42</v>
      </c>
      <c r="E2831" t="s">
        <v>16</v>
      </c>
      <c r="F2831">
        <v>1</v>
      </c>
      <c r="G2831">
        <v>3546</v>
      </c>
      <c r="H2831">
        <v>3780</v>
      </c>
      <c r="I2831">
        <v>60048</v>
      </c>
      <c r="J2831">
        <v>64800</v>
      </c>
    </row>
    <row r="2832" spans="1:10">
      <c r="A2832" s="42">
        <v>41850</v>
      </c>
      <c r="B2832" t="s">
        <v>31</v>
      </c>
      <c r="C2832" t="s">
        <v>30</v>
      </c>
      <c r="D2832" t="s">
        <v>19</v>
      </c>
      <c r="E2832" t="s">
        <v>13</v>
      </c>
      <c r="F2832">
        <v>24</v>
      </c>
      <c r="G2832">
        <v>3546</v>
      </c>
      <c r="H2832">
        <v>3780</v>
      </c>
      <c r="I2832">
        <v>7956</v>
      </c>
      <c r="J2832">
        <v>8460</v>
      </c>
    </row>
    <row r="2833" spans="1:10">
      <c r="A2833" s="42">
        <v>41850</v>
      </c>
      <c r="B2833" t="s">
        <v>31</v>
      </c>
      <c r="C2833" t="s">
        <v>30</v>
      </c>
      <c r="D2833" t="s">
        <v>33</v>
      </c>
      <c r="E2833" t="s">
        <v>13</v>
      </c>
      <c r="F2833">
        <v>15</v>
      </c>
      <c r="G2833">
        <v>3978</v>
      </c>
      <c r="H2833">
        <v>4230</v>
      </c>
      <c r="I2833">
        <v>55692</v>
      </c>
      <c r="J2833">
        <v>59220</v>
      </c>
    </row>
    <row r="2834" spans="1:10">
      <c r="A2834" s="42">
        <v>41851</v>
      </c>
      <c r="B2834" t="s">
        <v>24</v>
      </c>
      <c r="C2834" t="s">
        <v>25</v>
      </c>
      <c r="D2834" t="s">
        <v>12</v>
      </c>
      <c r="E2834" t="s">
        <v>13</v>
      </c>
      <c r="F2834">
        <v>20</v>
      </c>
      <c r="G2834">
        <v>3546</v>
      </c>
      <c r="H2834">
        <v>3780</v>
      </c>
      <c r="I2834">
        <v>26442</v>
      </c>
      <c r="J2834">
        <v>28080</v>
      </c>
    </row>
    <row r="2835" spans="1:10">
      <c r="A2835" s="42">
        <v>41851</v>
      </c>
      <c r="B2835" t="s">
        <v>10</v>
      </c>
      <c r="C2835" t="s">
        <v>11</v>
      </c>
      <c r="D2835" t="s">
        <v>19</v>
      </c>
      <c r="E2835" t="s">
        <v>13</v>
      </c>
      <c r="F2835">
        <v>1</v>
      </c>
      <c r="G2835">
        <v>5148</v>
      </c>
      <c r="H2835">
        <v>5490</v>
      </c>
      <c r="I2835">
        <v>83538</v>
      </c>
      <c r="J2835">
        <v>88830</v>
      </c>
    </row>
    <row r="2836" spans="1:10">
      <c r="A2836" s="42">
        <v>41852</v>
      </c>
      <c r="B2836" t="s">
        <v>27</v>
      </c>
      <c r="C2836" t="s">
        <v>23</v>
      </c>
      <c r="D2836" t="s">
        <v>40</v>
      </c>
      <c r="E2836" t="s">
        <v>16</v>
      </c>
      <c r="F2836">
        <v>5</v>
      </c>
      <c r="G2836">
        <v>2196</v>
      </c>
      <c r="H2836">
        <v>2340</v>
      </c>
      <c r="I2836">
        <v>74556</v>
      </c>
      <c r="J2836">
        <v>80370</v>
      </c>
    </row>
    <row r="2837" spans="1:10">
      <c r="A2837" s="42">
        <v>41852</v>
      </c>
      <c r="B2837" t="s">
        <v>20</v>
      </c>
      <c r="C2837" t="s">
        <v>18</v>
      </c>
      <c r="D2837" t="s">
        <v>19</v>
      </c>
      <c r="E2837" t="s">
        <v>13</v>
      </c>
      <c r="F2837">
        <v>2</v>
      </c>
      <c r="G2837">
        <v>3924</v>
      </c>
      <c r="H2837">
        <v>4230</v>
      </c>
      <c r="I2837">
        <v>43758</v>
      </c>
      <c r="J2837">
        <v>46530</v>
      </c>
    </row>
    <row r="2838" spans="1:10">
      <c r="A2838" s="42">
        <v>41854</v>
      </c>
      <c r="B2838" t="s">
        <v>14</v>
      </c>
      <c r="C2838" t="s">
        <v>11</v>
      </c>
      <c r="D2838" t="s">
        <v>43</v>
      </c>
      <c r="E2838" t="s">
        <v>13</v>
      </c>
      <c r="F2838">
        <v>15</v>
      </c>
      <c r="G2838">
        <v>3978</v>
      </c>
      <c r="H2838">
        <v>4230</v>
      </c>
      <c r="I2838">
        <v>47376</v>
      </c>
      <c r="J2838">
        <v>50400</v>
      </c>
    </row>
    <row r="2839" spans="1:10">
      <c r="A2839" s="42">
        <v>41854</v>
      </c>
      <c r="B2839" t="s">
        <v>29</v>
      </c>
      <c r="C2839" t="s">
        <v>30</v>
      </c>
      <c r="D2839" t="s">
        <v>21</v>
      </c>
      <c r="E2839" t="s">
        <v>13</v>
      </c>
      <c r="F2839">
        <v>24</v>
      </c>
      <c r="G2839">
        <v>2106</v>
      </c>
      <c r="H2839">
        <v>2250</v>
      </c>
      <c r="I2839">
        <v>35136</v>
      </c>
      <c r="J2839">
        <v>37440</v>
      </c>
    </row>
    <row r="2840" spans="1:10">
      <c r="A2840" s="42">
        <v>41854</v>
      </c>
      <c r="B2840" t="s">
        <v>27</v>
      </c>
      <c r="C2840" t="s">
        <v>23</v>
      </c>
      <c r="D2840" t="s">
        <v>21</v>
      </c>
      <c r="E2840" t="s">
        <v>13</v>
      </c>
      <c r="F2840">
        <v>23</v>
      </c>
      <c r="G2840">
        <v>5148</v>
      </c>
      <c r="H2840">
        <v>5490</v>
      </c>
      <c r="I2840">
        <v>35136</v>
      </c>
      <c r="J2840">
        <v>37440</v>
      </c>
    </row>
    <row r="2841" spans="1:10">
      <c r="A2841" s="42">
        <v>41854</v>
      </c>
      <c r="B2841" t="s">
        <v>27</v>
      </c>
      <c r="C2841" t="s">
        <v>23</v>
      </c>
      <c r="D2841" t="s">
        <v>38</v>
      </c>
      <c r="E2841" t="s">
        <v>13</v>
      </c>
      <c r="F2841">
        <v>20</v>
      </c>
      <c r="G2841">
        <v>3546</v>
      </c>
      <c r="H2841">
        <v>3780</v>
      </c>
      <c r="I2841">
        <v>7092</v>
      </c>
      <c r="J2841">
        <v>7560</v>
      </c>
    </row>
    <row r="2842" spans="1:10">
      <c r="A2842" s="42">
        <v>41855</v>
      </c>
      <c r="B2842" t="s">
        <v>31</v>
      </c>
      <c r="C2842" t="s">
        <v>30</v>
      </c>
      <c r="D2842" t="s">
        <v>26</v>
      </c>
      <c r="E2842" t="s">
        <v>13</v>
      </c>
      <c r="F2842">
        <v>23</v>
      </c>
      <c r="G2842">
        <v>3546</v>
      </c>
      <c r="H2842">
        <v>3780</v>
      </c>
      <c r="I2842">
        <v>24336</v>
      </c>
      <c r="J2842">
        <v>25920</v>
      </c>
    </row>
    <row r="2843" spans="1:10">
      <c r="A2843" s="42">
        <v>41855</v>
      </c>
      <c r="B2843" t="s">
        <v>34</v>
      </c>
      <c r="C2843" t="s">
        <v>25</v>
      </c>
      <c r="D2843" t="s">
        <v>42</v>
      </c>
      <c r="E2843" t="s">
        <v>16</v>
      </c>
      <c r="F2843">
        <v>22</v>
      </c>
      <c r="G2843">
        <v>5148</v>
      </c>
      <c r="H2843">
        <v>5490</v>
      </c>
      <c r="I2843">
        <v>165132</v>
      </c>
      <c r="J2843">
        <v>178200</v>
      </c>
    </row>
    <row r="2844" spans="1:10">
      <c r="A2844" s="42">
        <v>41855</v>
      </c>
      <c r="B2844" t="s">
        <v>31</v>
      </c>
      <c r="C2844" t="s">
        <v>30</v>
      </c>
      <c r="D2844" t="s">
        <v>36</v>
      </c>
      <c r="E2844" t="s">
        <v>13</v>
      </c>
      <c r="F2844">
        <v>10</v>
      </c>
      <c r="G2844">
        <v>3384</v>
      </c>
      <c r="H2844">
        <v>3600</v>
      </c>
      <c r="I2844">
        <v>23166</v>
      </c>
      <c r="J2844">
        <v>24750</v>
      </c>
    </row>
    <row r="2845" spans="1:10">
      <c r="A2845" s="42">
        <v>41855</v>
      </c>
      <c r="B2845" t="s">
        <v>10</v>
      </c>
      <c r="C2845" t="s">
        <v>11</v>
      </c>
      <c r="D2845" t="s">
        <v>21</v>
      </c>
      <c r="E2845" t="s">
        <v>13</v>
      </c>
      <c r="F2845">
        <v>5</v>
      </c>
      <c r="G2845">
        <v>3042</v>
      </c>
      <c r="H2845">
        <v>3240</v>
      </c>
      <c r="I2845">
        <v>35136</v>
      </c>
      <c r="J2845">
        <v>37440</v>
      </c>
    </row>
    <row r="2846" spans="1:10">
      <c r="A2846" s="42">
        <v>41856</v>
      </c>
      <c r="B2846" t="s">
        <v>29</v>
      </c>
      <c r="C2846" t="s">
        <v>30</v>
      </c>
      <c r="D2846" t="s">
        <v>42</v>
      </c>
      <c r="E2846" t="s">
        <v>16</v>
      </c>
      <c r="F2846">
        <v>12</v>
      </c>
      <c r="G2846">
        <v>3978</v>
      </c>
      <c r="H2846">
        <v>4230</v>
      </c>
      <c r="I2846">
        <v>15012</v>
      </c>
      <c r="J2846">
        <v>16200</v>
      </c>
    </row>
    <row r="2847" spans="1:10">
      <c r="A2847" s="42">
        <v>41856</v>
      </c>
      <c r="B2847" t="s">
        <v>14</v>
      </c>
      <c r="C2847" t="s">
        <v>11</v>
      </c>
      <c r="D2847" t="s">
        <v>39</v>
      </c>
      <c r="E2847" t="s">
        <v>13</v>
      </c>
      <c r="F2847">
        <v>19</v>
      </c>
      <c r="G2847">
        <v>3978</v>
      </c>
      <c r="H2847">
        <v>4230</v>
      </c>
      <c r="I2847">
        <v>44712</v>
      </c>
      <c r="J2847">
        <v>47520</v>
      </c>
    </row>
    <row r="2848" spans="1:10">
      <c r="A2848" s="42">
        <v>41856</v>
      </c>
      <c r="B2848" t="s">
        <v>31</v>
      </c>
      <c r="C2848" t="s">
        <v>30</v>
      </c>
      <c r="D2848" t="s">
        <v>35</v>
      </c>
      <c r="E2848" t="s">
        <v>13</v>
      </c>
      <c r="F2848">
        <v>18</v>
      </c>
      <c r="G2848">
        <v>3924</v>
      </c>
      <c r="H2848">
        <v>4230</v>
      </c>
      <c r="I2848">
        <v>128700</v>
      </c>
      <c r="J2848">
        <v>137250</v>
      </c>
    </row>
    <row r="2849" spans="1:10">
      <c r="A2849" s="42">
        <v>41856</v>
      </c>
      <c r="B2849" t="s">
        <v>24</v>
      </c>
      <c r="C2849" t="s">
        <v>25</v>
      </c>
      <c r="D2849" t="s">
        <v>42</v>
      </c>
      <c r="E2849" t="s">
        <v>16</v>
      </c>
      <c r="F2849">
        <v>1</v>
      </c>
      <c r="G2849">
        <v>2952</v>
      </c>
      <c r="H2849">
        <v>3150</v>
      </c>
      <c r="I2849">
        <v>127602</v>
      </c>
      <c r="J2849">
        <v>137700</v>
      </c>
    </row>
    <row r="2850" spans="1:10">
      <c r="A2850" s="42">
        <v>41857</v>
      </c>
      <c r="B2850" t="s">
        <v>14</v>
      </c>
      <c r="C2850" t="s">
        <v>11</v>
      </c>
      <c r="D2850" t="s">
        <v>42</v>
      </c>
      <c r="E2850" t="s">
        <v>16</v>
      </c>
      <c r="F2850">
        <v>15</v>
      </c>
      <c r="G2850">
        <v>3042</v>
      </c>
      <c r="H2850">
        <v>3240</v>
      </c>
      <c r="I2850">
        <v>97578</v>
      </c>
      <c r="J2850">
        <v>105300</v>
      </c>
    </row>
    <row r="2851" spans="1:10">
      <c r="A2851" s="42">
        <v>41857</v>
      </c>
      <c r="B2851" t="s">
        <v>22</v>
      </c>
      <c r="C2851" t="s">
        <v>23</v>
      </c>
      <c r="D2851" t="s">
        <v>40</v>
      </c>
      <c r="E2851" t="s">
        <v>16</v>
      </c>
      <c r="F2851">
        <v>4</v>
      </c>
      <c r="G2851">
        <v>3978</v>
      </c>
      <c r="H2851">
        <v>4230</v>
      </c>
      <c r="I2851">
        <v>98100</v>
      </c>
      <c r="J2851">
        <v>105750</v>
      </c>
    </row>
    <row r="2852" spans="1:10">
      <c r="A2852" s="42">
        <v>41857</v>
      </c>
      <c r="B2852" t="s">
        <v>22</v>
      </c>
      <c r="C2852" t="s">
        <v>23</v>
      </c>
      <c r="D2852" t="s">
        <v>33</v>
      </c>
      <c r="E2852" t="s">
        <v>13</v>
      </c>
      <c r="F2852">
        <v>16</v>
      </c>
      <c r="G2852">
        <v>2106</v>
      </c>
      <c r="H2852">
        <v>2250</v>
      </c>
      <c r="I2852">
        <v>47736</v>
      </c>
      <c r="J2852">
        <v>50760</v>
      </c>
    </row>
    <row r="2853" spans="1:10">
      <c r="A2853" s="42">
        <v>41857</v>
      </c>
      <c r="B2853" t="s">
        <v>22</v>
      </c>
      <c r="C2853" t="s">
        <v>23</v>
      </c>
      <c r="D2853" t="s">
        <v>37</v>
      </c>
      <c r="E2853" t="s">
        <v>13</v>
      </c>
      <c r="F2853">
        <v>10</v>
      </c>
      <c r="G2853">
        <v>2034</v>
      </c>
      <c r="H2853">
        <v>2160</v>
      </c>
      <c r="I2853">
        <v>107568</v>
      </c>
      <c r="J2853">
        <v>114480</v>
      </c>
    </row>
    <row r="2854" spans="1:10">
      <c r="A2854" s="42">
        <v>41858</v>
      </c>
      <c r="B2854" t="s">
        <v>20</v>
      </c>
      <c r="C2854" t="s">
        <v>18</v>
      </c>
      <c r="D2854" t="s">
        <v>40</v>
      </c>
      <c r="E2854" t="s">
        <v>16</v>
      </c>
      <c r="F2854">
        <v>21</v>
      </c>
      <c r="G2854">
        <v>4482</v>
      </c>
      <c r="H2854">
        <v>4770</v>
      </c>
      <c r="I2854">
        <v>74556</v>
      </c>
      <c r="J2854">
        <v>80370</v>
      </c>
    </row>
    <row r="2855" spans="1:10">
      <c r="A2855" s="42">
        <v>41858</v>
      </c>
      <c r="B2855" t="s">
        <v>22</v>
      </c>
      <c r="C2855" t="s">
        <v>23</v>
      </c>
      <c r="D2855" t="s">
        <v>38</v>
      </c>
      <c r="E2855" t="s">
        <v>13</v>
      </c>
      <c r="F2855">
        <v>7</v>
      </c>
      <c r="G2855">
        <v>3726</v>
      </c>
      <c r="H2855">
        <v>3960</v>
      </c>
      <c r="I2855">
        <v>81558</v>
      </c>
      <c r="J2855">
        <v>86940</v>
      </c>
    </row>
    <row r="2856" spans="1:10">
      <c r="A2856" s="42">
        <v>41859</v>
      </c>
      <c r="B2856" t="s">
        <v>29</v>
      </c>
      <c r="C2856" t="s">
        <v>30</v>
      </c>
      <c r="D2856" t="s">
        <v>36</v>
      </c>
      <c r="E2856" t="s">
        <v>13</v>
      </c>
      <c r="F2856">
        <v>22</v>
      </c>
      <c r="G2856">
        <v>2952</v>
      </c>
      <c r="H2856">
        <v>3150</v>
      </c>
      <c r="I2856">
        <v>44226</v>
      </c>
      <c r="J2856">
        <v>47250</v>
      </c>
    </row>
    <row r="2857" spans="1:10">
      <c r="A2857" s="42">
        <v>41859</v>
      </c>
      <c r="B2857" t="s">
        <v>17</v>
      </c>
      <c r="C2857" t="s">
        <v>18</v>
      </c>
      <c r="D2857" t="s">
        <v>35</v>
      </c>
      <c r="E2857" t="s">
        <v>13</v>
      </c>
      <c r="F2857">
        <v>15</v>
      </c>
      <c r="G2857">
        <v>3384</v>
      </c>
      <c r="H2857">
        <v>3600</v>
      </c>
      <c r="I2857">
        <v>10296</v>
      </c>
      <c r="J2857">
        <v>10980</v>
      </c>
    </row>
    <row r="2858" spans="1:10">
      <c r="A2858" s="42">
        <v>41859</v>
      </c>
      <c r="B2858" t="s">
        <v>10</v>
      </c>
      <c r="C2858" t="s">
        <v>11</v>
      </c>
      <c r="D2858" t="s">
        <v>28</v>
      </c>
      <c r="E2858" t="s">
        <v>13</v>
      </c>
      <c r="F2858">
        <v>7</v>
      </c>
      <c r="G2858">
        <v>3546</v>
      </c>
      <c r="H2858">
        <v>3780</v>
      </c>
      <c r="I2858">
        <v>139968</v>
      </c>
      <c r="J2858">
        <v>149040</v>
      </c>
    </row>
    <row r="2859" spans="1:10">
      <c r="A2859" s="42">
        <v>41860</v>
      </c>
      <c r="B2859" t="s">
        <v>22</v>
      </c>
      <c r="C2859" t="s">
        <v>23</v>
      </c>
      <c r="D2859" t="s">
        <v>12</v>
      </c>
      <c r="E2859" t="s">
        <v>13</v>
      </c>
      <c r="F2859">
        <v>17</v>
      </c>
      <c r="G2859">
        <v>5148</v>
      </c>
      <c r="H2859">
        <v>5490</v>
      </c>
      <c r="I2859">
        <v>4068</v>
      </c>
      <c r="J2859">
        <v>4320</v>
      </c>
    </row>
    <row r="2860" spans="1:10">
      <c r="A2860" s="42">
        <v>41860</v>
      </c>
      <c r="B2860" t="s">
        <v>22</v>
      </c>
      <c r="C2860" t="s">
        <v>23</v>
      </c>
      <c r="D2860" t="s">
        <v>38</v>
      </c>
      <c r="E2860" t="s">
        <v>13</v>
      </c>
      <c r="F2860">
        <v>20</v>
      </c>
      <c r="G2860">
        <v>2034</v>
      </c>
      <c r="H2860">
        <v>2160</v>
      </c>
      <c r="I2860">
        <v>3546</v>
      </c>
      <c r="J2860">
        <v>3780</v>
      </c>
    </row>
    <row r="2861" spans="1:10">
      <c r="A2861" s="42">
        <v>41860</v>
      </c>
      <c r="B2861" t="s">
        <v>29</v>
      </c>
      <c r="C2861" t="s">
        <v>30</v>
      </c>
      <c r="D2861" t="s">
        <v>21</v>
      </c>
      <c r="E2861" t="s">
        <v>13</v>
      </c>
      <c r="F2861">
        <v>5</v>
      </c>
      <c r="G2861">
        <v>2196</v>
      </c>
      <c r="H2861">
        <v>2340</v>
      </c>
      <c r="I2861">
        <v>35136</v>
      </c>
      <c r="J2861">
        <v>37440</v>
      </c>
    </row>
    <row r="2862" spans="1:10">
      <c r="A2862" s="42">
        <v>41860</v>
      </c>
      <c r="B2862" t="s">
        <v>14</v>
      </c>
      <c r="C2862" t="s">
        <v>11</v>
      </c>
      <c r="D2862" t="s">
        <v>12</v>
      </c>
      <c r="E2862" t="s">
        <v>13</v>
      </c>
      <c r="F2862">
        <v>14</v>
      </c>
      <c r="G2862">
        <v>3546</v>
      </c>
      <c r="H2862">
        <v>3780</v>
      </c>
      <c r="I2862">
        <v>42714</v>
      </c>
      <c r="J2862">
        <v>45360</v>
      </c>
    </row>
    <row r="2863" spans="1:10">
      <c r="A2863" s="42">
        <v>41860</v>
      </c>
      <c r="B2863" t="s">
        <v>17</v>
      </c>
      <c r="C2863" t="s">
        <v>18</v>
      </c>
      <c r="D2863" t="s">
        <v>43</v>
      </c>
      <c r="E2863" t="s">
        <v>13</v>
      </c>
      <c r="F2863">
        <v>6</v>
      </c>
      <c r="G2863">
        <v>3546</v>
      </c>
      <c r="H2863">
        <v>3780</v>
      </c>
      <c r="I2863">
        <v>43992</v>
      </c>
      <c r="J2863">
        <v>46800</v>
      </c>
    </row>
    <row r="2864" spans="1:10">
      <c r="A2864" s="42">
        <v>41860</v>
      </c>
      <c r="B2864" t="s">
        <v>27</v>
      </c>
      <c r="C2864" t="s">
        <v>23</v>
      </c>
      <c r="D2864" t="s">
        <v>33</v>
      </c>
      <c r="E2864" t="s">
        <v>13</v>
      </c>
      <c r="F2864">
        <v>22</v>
      </c>
      <c r="G2864">
        <v>7506</v>
      </c>
      <c r="H2864">
        <v>8100</v>
      </c>
      <c r="I2864">
        <v>7956</v>
      </c>
      <c r="J2864">
        <v>8460</v>
      </c>
    </row>
    <row r="2865" spans="1:10">
      <c r="A2865" s="42">
        <v>41861</v>
      </c>
      <c r="B2865" t="s">
        <v>20</v>
      </c>
      <c r="C2865" t="s">
        <v>18</v>
      </c>
      <c r="D2865" t="s">
        <v>36</v>
      </c>
      <c r="E2865" t="s">
        <v>13</v>
      </c>
      <c r="F2865">
        <v>6</v>
      </c>
      <c r="G2865">
        <v>3924</v>
      </c>
      <c r="H2865">
        <v>4230</v>
      </c>
      <c r="I2865">
        <v>25272</v>
      </c>
      <c r="J2865">
        <v>27000</v>
      </c>
    </row>
    <row r="2866" spans="1:10">
      <c r="A2866" s="42">
        <v>41861</v>
      </c>
      <c r="B2866" t="s">
        <v>10</v>
      </c>
      <c r="C2866" t="s">
        <v>11</v>
      </c>
      <c r="D2866" t="s">
        <v>33</v>
      </c>
      <c r="E2866" t="s">
        <v>13</v>
      </c>
      <c r="F2866">
        <v>6</v>
      </c>
      <c r="G2866">
        <v>4482</v>
      </c>
      <c r="H2866">
        <v>4770</v>
      </c>
      <c r="I2866">
        <v>75582</v>
      </c>
      <c r="J2866">
        <v>80370</v>
      </c>
    </row>
    <row r="2867" spans="1:10">
      <c r="A2867" s="42">
        <v>41861</v>
      </c>
      <c r="B2867" t="s">
        <v>24</v>
      </c>
      <c r="C2867" t="s">
        <v>25</v>
      </c>
      <c r="D2867" t="s">
        <v>37</v>
      </c>
      <c r="E2867" t="s">
        <v>13</v>
      </c>
      <c r="F2867">
        <v>2</v>
      </c>
      <c r="G2867">
        <v>3546</v>
      </c>
      <c r="H2867">
        <v>3780</v>
      </c>
      <c r="I2867">
        <v>58266</v>
      </c>
      <c r="J2867">
        <v>62010</v>
      </c>
    </row>
    <row r="2868" spans="1:10">
      <c r="A2868" s="42">
        <v>41862</v>
      </c>
      <c r="B2868" t="s">
        <v>27</v>
      </c>
      <c r="C2868" t="s">
        <v>23</v>
      </c>
      <c r="D2868" t="s">
        <v>39</v>
      </c>
      <c r="E2868" t="s">
        <v>13</v>
      </c>
      <c r="F2868">
        <v>24</v>
      </c>
      <c r="G2868">
        <v>3726</v>
      </c>
      <c r="H2868">
        <v>3960</v>
      </c>
      <c r="I2868">
        <v>78246</v>
      </c>
      <c r="J2868">
        <v>83160</v>
      </c>
    </row>
    <row r="2869" spans="1:10">
      <c r="A2869" s="42">
        <v>41863</v>
      </c>
      <c r="B2869" t="s">
        <v>27</v>
      </c>
      <c r="C2869" t="s">
        <v>23</v>
      </c>
      <c r="D2869" t="s">
        <v>37</v>
      </c>
      <c r="E2869" t="s">
        <v>13</v>
      </c>
      <c r="F2869">
        <v>11</v>
      </c>
      <c r="G2869">
        <v>2106</v>
      </c>
      <c r="H2869">
        <v>2250</v>
      </c>
      <c r="I2869">
        <v>8964</v>
      </c>
      <c r="J2869">
        <v>9540</v>
      </c>
    </row>
    <row r="2870" spans="1:10">
      <c r="A2870" s="42">
        <v>41863</v>
      </c>
      <c r="B2870" t="s">
        <v>17</v>
      </c>
      <c r="C2870" t="s">
        <v>18</v>
      </c>
      <c r="D2870" t="s">
        <v>21</v>
      </c>
      <c r="E2870" t="s">
        <v>13</v>
      </c>
      <c r="F2870">
        <v>10</v>
      </c>
      <c r="G2870">
        <v>3546</v>
      </c>
      <c r="H2870">
        <v>3780</v>
      </c>
      <c r="I2870">
        <v>24156</v>
      </c>
      <c r="J2870">
        <v>25740</v>
      </c>
    </row>
    <row r="2871" spans="1:10">
      <c r="A2871" s="42">
        <v>41864</v>
      </c>
      <c r="B2871" t="s">
        <v>20</v>
      </c>
      <c r="C2871" t="s">
        <v>18</v>
      </c>
      <c r="D2871" t="s">
        <v>28</v>
      </c>
      <c r="E2871" t="s">
        <v>13</v>
      </c>
      <c r="F2871">
        <v>7</v>
      </c>
      <c r="G2871">
        <v>3384</v>
      </c>
      <c r="H2871">
        <v>3600</v>
      </c>
      <c r="I2871">
        <v>110808</v>
      </c>
      <c r="J2871">
        <v>117990</v>
      </c>
    </row>
    <row r="2872" spans="1:10">
      <c r="A2872" s="42">
        <v>41864</v>
      </c>
      <c r="B2872" t="s">
        <v>22</v>
      </c>
      <c r="C2872" t="s">
        <v>23</v>
      </c>
      <c r="D2872" t="s">
        <v>35</v>
      </c>
      <c r="E2872" t="s">
        <v>13</v>
      </c>
      <c r="F2872">
        <v>22</v>
      </c>
      <c r="G2872">
        <v>2106</v>
      </c>
      <c r="H2872">
        <v>2250</v>
      </c>
      <c r="I2872">
        <v>15444</v>
      </c>
      <c r="J2872">
        <v>16470</v>
      </c>
    </row>
    <row r="2873" spans="1:10">
      <c r="A2873" s="42">
        <v>41864</v>
      </c>
      <c r="B2873" t="s">
        <v>27</v>
      </c>
      <c r="C2873" t="s">
        <v>23</v>
      </c>
      <c r="D2873" t="s">
        <v>15</v>
      </c>
      <c r="E2873" t="s">
        <v>16</v>
      </c>
      <c r="F2873">
        <v>7</v>
      </c>
      <c r="G2873">
        <v>3924</v>
      </c>
      <c r="H2873">
        <v>4230</v>
      </c>
      <c r="I2873">
        <v>28656</v>
      </c>
      <c r="J2873">
        <v>30960</v>
      </c>
    </row>
    <row r="2874" spans="1:10">
      <c r="A2874" s="42">
        <v>41864</v>
      </c>
      <c r="B2874" t="s">
        <v>27</v>
      </c>
      <c r="C2874" t="s">
        <v>23</v>
      </c>
      <c r="D2874" t="s">
        <v>15</v>
      </c>
      <c r="E2874" t="s">
        <v>16</v>
      </c>
      <c r="F2874">
        <v>18</v>
      </c>
      <c r="G2874">
        <v>3582</v>
      </c>
      <c r="H2874">
        <v>3870</v>
      </c>
      <c r="I2874">
        <v>85968</v>
      </c>
      <c r="J2874">
        <v>92880</v>
      </c>
    </row>
    <row r="2875" spans="1:10">
      <c r="A2875" s="42">
        <v>41866</v>
      </c>
      <c r="B2875" t="s">
        <v>24</v>
      </c>
      <c r="C2875" t="s">
        <v>25</v>
      </c>
      <c r="D2875" t="s">
        <v>37</v>
      </c>
      <c r="E2875" t="s">
        <v>13</v>
      </c>
      <c r="F2875">
        <v>12</v>
      </c>
      <c r="G2875">
        <v>3582</v>
      </c>
      <c r="H2875">
        <v>3870</v>
      </c>
      <c r="I2875">
        <v>71712</v>
      </c>
      <c r="J2875">
        <v>76320</v>
      </c>
    </row>
    <row r="2876" spans="1:10">
      <c r="A2876" s="42">
        <v>41867</v>
      </c>
      <c r="B2876" t="s">
        <v>10</v>
      </c>
      <c r="C2876" t="s">
        <v>11</v>
      </c>
      <c r="D2876" t="s">
        <v>36</v>
      </c>
      <c r="E2876" t="s">
        <v>13</v>
      </c>
      <c r="F2876">
        <v>19</v>
      </c>
      <c r="G2876">
        <v>3726</v>
      </c>
      <c r="H2876">
        <v>3960</v>
      </c>
      <c r="I2876">
        <v>8424</v>
      </c>
      <c r="J2876">
        <v>9000</v>
      </c>
    </row>
    <row r="2877" spans="1:10">
      <c r="A2877" s="42">
        <v>41867</v>
      </c>
      <c r="B2877" t="s">
        <v>24</v>
      </c>
      <c r="C2877" t="s">
        <v>25</v>
      </c>
      <c r="D2877" t="s">
        <v>43</v>
      </c>
      <c r="E2877" t="s">
        <v>13</v>
      </c>
      <c r="F2877">
        <v>23</v>
      </c>
      <c r="G2877">
        <v>3582</v>
      </c>
      <c r="H2877">
        <v>3870</v>
      </c>
      <c r="I2877">
        <v>54144</v>
      </c>
      <c r="J2877">
        <v>57600</v>
      </c>
    </row>
    <row r="2878" spans="1:10">
      <c r="A2878" s="42">
        <v>41867</v>
      </c>
      <c r="B2878" t="s">
        <v>31</v>
      </c>
      <c r="C2878" t="s">
        <v>30</v>
      </c>
      <c r="D2878" t="s">
        <v>26</v>
      </c>
      <c r="E2878" t="s">
        <v>13</v>
      </c>
      <c r="F2878">
        <v>3</v>
      </c>
      <c r="G2878">
        <v>2952</v>
      </c>
      <c r="H2878">
        <v>3150</v>
      </c>
      <c r="I2878">
        <v>9126</v>
      </c>
      <c r="J2878">
        <v>9720</v>
      </c>
    </row>
    <row r="2879" spans="1:10">
      <c r="A2879" s="42">
        <v>41868</v>
      </c>
      <c r="B2879" t="s">
        <v>27</v>
      </c>
      <c r="C2879" t="s">
        <v>23</v>
      </c>
      <c r="D2879" t="s">
        <v>19</v>
      </c>
      <c r="E2879" t="s">
        <v>13</v>
      </c>
      <c r="F2879">
        <v>24</v>
      </c>
      <c r="G2879">
        <v>3978</v>
      </c>
      <c r="H2879">
        <v>4230</v>
      </c>
      <c r="I2879">
        <v>11934</v>
      </c>
      <c r="J2879">
        <v>12690</v>
      </c>
    </row>
    <row r="2880" spans="1:10">
      <c r="A2880" s="42">
        <v>41868</v>
      </c>
      <c r="B2880" t="s">
        <v>14</v>
      </c>
      <c r="C2880" t="s">
        <v>11</v>
      </c>
      <c r="D2880" t="s">
        <v>40</v>
      </c>
      <c r="E2880" t="s">
        <v>16</v>
      </c>
      <c r="F2880">
        <v>25</v>
      </c>
      <c r="G2880">
        <v>2034</v>
      </c>
      <c r="H2880">
        <v>2160</v>
      </c>
      <c r="I2880">
        <v>19620</v>
      </c>
      <c r="J2880">
        <v>21150</v>
      </c>
    </row>
    <row r="2881" spans="1:10">
      <c r="A2881" s="42">
        <v>41870</v>
      </c>
      <c r="B2881" t="s">
        <v>34</v>
      </c>
      <c r="C2881" t="s">
        <v>25</v>
      </c>
      <c r="D2881" t="s">
        <v>32</v>
      </c>
      <c r="E2881" t="s">
        <v>13</v>
      </c>
      <c r="F2881">
        <v>5</v>
      </c>
      <c r="G2881">
        <v>3924</v>
      </c>
      <c r="H2881">
        <v>4230</v>
      </c>
      <c r="I2881">
        <v>24822</v>
      </c>
      <c r="J2881">
        <v>26460</v>
      </c>
    </row>
    <row r="2882" spans="1:10">
      <c r="A2882" s="42">
        <v>41870</v>
      </c>
      <c r="B2882" t="s">
        <v>17</v>
      </c>
      <c r="C2882" t="s">
        <v>18</v>
      </c>
      <c r="D2882" t="s">
        <v>38</v>
      </c>
      <c r="E2882" t="s">
        <v>13</v>
      </c>
      <c r="F2882">
        <v>2</v>
      </c>
      <c r="G2882">
        <v>5832</v>
      </c>
      <c r="H2882">
        <v>6210</v>
      </c>
      <c r="I2882">
        <v>7092</v>
      </c>
      <c r="J2882">
        <v>7560</v>
      </c>
    </row>
    <row r="2883" spans="1:10">
      <c r="A2883" s="42">
        <v>41870</v>
      </c>
      <c r="B2883" t="s">
        <v>20</v>
      </c>
      <c r="C2883" t="s">
        <v>18</v>
      </c>
      <c r="D2883" t="s">
        <v>40</v>
      </c>
      <c r="E2883" t="s">
        <v>16</v>
      </c>
      <c r="F2883">
        <v>14</v>
      </c>
      <c r="G2883">
        <v>3546</v>
      </c>
      <c r="H2883">
        <v>3780</v>
      </c>
      <c r="I2883">
        <v>11772</v>
      </c>
      <c r="J2883">
        <v>12690</v>
      </c>
    </row>
    <row r="2884" spans="1:10">
      <c r="A2884" s="42">
        <v>41870</v>
      </c>
      <c r="B2884" t="s">
        <v>31</v>
      </c>
      <c r="C2884" t="s">
        <v>30</v>
      </c>
      <c r="D2884" t="s">
        <v>36</v>
      </c>
      <c r="E2884" t="s">
        <v>13</v>
      </c>
      <c r="F2884">
        <v>6</v>
      </c>
      <c r="G2884">
        <v>2034</v>
      </c>
      <c r="H2884">
        <v>2160</v>
      </c>
      <c r="I2884">
        <v>23166</v>
      </c>
      <c r="J2884">
        <v>24750</v>
      </c>
    </row>
    <row r="2885" spans="1:10">
      <c r="A2885" s="42">
        <v>41871</v>
      </c>
      <c r="B2885" t="s">
        <v>10</v>
      </c>
      <c r="C2885" t="s">
        <v>11</v>
      </c>
      <c r="D2885" t="s">
        <v>41</v>
      </c>
      <c r="E2885" t="s">
        <v>13</v>
      </c>
      <c r="F2885">
        <v>13</v>
      </c>
      <c r="G2885">
        <v>2034</v>
      </c>
      <c r="H2885">
        <v>2160</v>
      </c>
      <c r="I2885">
        <v>32472</v>
      </c>
      <c r="J2885">
        <v>34650</v>
      </c>
    </row>
    <row r="2886" spans="1:10">
      <c r="A2886" s="42">
        <v>41871</v>
      </c>
      <c r="B2886" t="s">
        <v>31</v>
      </c>
      <c r="C2886" t="s">
        <v>30</v>
      </c>
      <c r="D2886" t="s">
        <v>40</v>
      </c>
      <c r="E2886" t="s">
        <v>16</v>
      </c>
      <c r="F2886">
        <v>4</v>
      </c>
      <c r="G2886">
        <v>3042</v>
      </c>
      <c r="H2886">
        <v>3240</v>
      </c>
      <c r="I2886">
        <v>62784</v>
      </c>
      <c r="J2886">
        <v>67680</v>
      </c>
    </row>
    <row r="2887" spans="1:10">
      <c r="A2887" s="42">
        <v>41871</v>
      </c>
      <c r="B2887" t="s">
        <v>17</v>
      </c>
      <c r="C2887" t="s">
        <v>18</v>
      </c>
      <c r="D2887" t="s">
        <v>40</v>
      </c>
      <c r="E2887" t="s">
        <v>16</v>
      </c>
      <c r="F2887">
        <v>21</v>
      </c>
      <c r="G2887">
        <v>3042</v>
      </c>
      <c r="H2887">
        <v>3240</v>
      </c>
      <c r="I2887">
        <v>51012</v>
      </c>
      <c r="J2887">
        <v>54990</v>
      </c>
    </row>
    <row r="2888" spans="1:10">
      <c r="A2888" s="42">
        <v>41871</v>
      </c>
      <c r="B2888" t="s">
        <v>34</v>
      </c>
      <c r="C2888" t="s">
        <v>25</v>
      </c>
      <c r="D2888" t="s">
        <v>43</v>
      </c>
      <c r="E2888" t="s">
        <v>13</v>
      </c>
      <c r="F2888">
        <v>16</v>
      </c>
      <c r="G2888">
        <v>3726</v>
      </c>
      <c r="H2888">
        <v>3960</v>
      </c>
      <c r="I2888">
        <v>50760</v>
      </c>
      <c r="J2888">
        <v>54000</v>
      </c>
    </row>
    <row r="2889" spans="1:10">
      <c r="A2889" s="42">
        <v>41871</v>
      </c>
      <c r="B2889" t="s">
        <v>22</v>
      </c>
      <c r="C2889" t="s">
        <v>23</v>
      </c>
      <c r="D2889" t="s">
        <v>26</v>
      </c>
      <c r="E2889" t="s">
        <v>13</v>
      </c>
      <c r="F2889">
        <v>10</v>
      </c>
      <c r="G2889">
        <v>2196</v>
      </c>
      <c r="H2889">
        <v>2340</v>
      </c>
      <c r="I2889">
        <v>51714</v>
      </c>
      <c r="J2889">
        <v>55080</v>
      </c>
    </row>
    <row r="2890" spans="1:10">
      <c r="A2890" s="42">
        <v>41871</v>
      </c>
      <c r="B2890" t="s">
        <v>17</v>
      </c>
      <c r="C2890" t="s">
        <v>18</v>
      </c>
      <c r="D2890" t="s">
        <v>32</v>
      </c>
      <c r="E2890" t="s">
        <v>13</v>
      </c>
      <c r="F2890">
        <v>3</v>
      </c>
      <c r="G2890">
        <v>4482</v>
      </c>
      <c r="H2890">
        <v>4770</v>
      </c>
      <c r="I2890">
        <v>53190</v>
      </c>
      <c r="J2890">
        <v>56700</v>
      </c>
    </row>
    <row r="2891" spans="1:10">
      <c r="A2891" s="42">
        <v>41872</v>
      </c>
      <c r="B2891" t="s">
        <v>10</v>
      </c>
      <c r="C2891" t="s">
        <v>11</v>
      </c>
      <c r="D2891" t="s">
        <v>26</v>
      </c>
      <c r="E2891" t="s">
        <v>13</v>
      </c>
      <c r="F2891">
        <v>1</v>
      </c>
      <c r="G2891">
        <v>5148</v>
      </c>
      <c r="H2891">
        <v>5490</v>
      </c>
      <c r="I2891">
        <v>39546</v>
      </c>
      <c r="J2891">
        <v>42120</v>
      </c>
    </row>
    <row r="2892" spans="1:10">
      <c r="A2892" s="42">
        <v>41872</v>
      </c>
      <c r="B2892" t="s">
        <v>31</v>
      </c>
      <c r="C2892" t="s">
        <v>30</v>
      </c>
      <c r="D2892" t="s">
        <v>32</v>
      </c>
      <c r="E2892" t="s">
        <v>13</v>
      </c>
      <c r="F2892">
        <v>13</v>
      </c>
      <c r="G2892">
        <v>3978</v>
      </c>
      <c r="H2892">
        <v>4230</v>
      </c>
      <c r="I2892">
        <v>60282</v>
      </c>
      <c r="J2892">
        <v>64260</v>
      </c>
    </row>
    <row r="2893" spans="1:10">
      <c r="A2893" s="42">
        <v>41873</v>
      </c>
      <c r="B2893" t="s">
        <v>10</v>
      </c>
      <c r="C2893" t="s">
        <v>11</v>
      </c>
      <c r="D2893" t="s">
        <v>32</v>
      </c>
      <c r="E2893" t="s">
        <v>13</v>
      </c>
      <c r="F2893">
        <v>15</v>
      </c>
      <c r="G2893">
        <v>2106</v>
      </c>
      <c r="H2893">
        <v>2250</v>
      </c>
      <c r="I2893">
        <v>60282</v>
      </c>
      <c r="J2893">
        <v>64260</v>
      </c>
    </row>
    <row r="2894" spans="1:10">
      <c r="A2894" s="42">
        <v>41873</v>
      </c>
      <c r="B2894" t="s">
        <v>29</v>
      </c>
      <c r="C2894" t="s">
        <v>30</v>
      </c>
      <c r="D2894" t="s">
        <v>33</v>
      </c>
      <c r="E2894" t="s">
        <v>13</v>
      </c>
      <c r="F2894">
        <v>5</v>
      </c>
      <c r="G2894">
        <v>3978</v>
      </c>
      <c r="H2894">
        <v>4230</v>
      </c>
      <c r="I2894">
        <v>59670</v>
      </c>
      <c r="J2894">
        <v>63450</v>
      </c>
    </row>
    <row r="2895" spans="1:10">
      <c r="A2895" s="42">
        <v>41874</v>
      </c>
      <c r="B2895" t="s">
        <v>34</v>
      </c>
      <c r="C2895" t="s">
        <v>25</v>
      </c>
      <c r="D2895" t="s">
        <v>33</v>
      </c>
      <c r="E2895" t="s">
        <v>13</v>
      </c>
      <c r="F2895">
        <v>25</v>
      </c>
      <c r="G2895">
        <v>2034</v>
      </c>
      <c r="H2895">
        <v>2160</v>
      </c>
      <c r="I2895">
        <v>15912</v>
      </c>
      <c r="J2895">
        <v>16920</v>
      </c>
    </row>
    <row r="2896" spans="1:10">
      <c r="A2896" s="42">
        <v>41874</v>
      </c>
      <c r="B2896" t="s">
        <v>17</v>
      </c>
      <c r="C2896" t="s">
        <v>18</v>
      </c>
      <c r="D2896" t="s">
        <v>19</v>
      </c>
      <c r="E2896" t="s">
        <v>13</v>
      </c>
      <c r="F2896">
        <v>8</v>
      </c>
      <c r="G2896">
        <v>2034</v>
      </c>
      <c r="H2896">
        <v>2160</v>
      </c>
      <c r="I2896">
        <v>67626</v>
      </c>
      <c r="J2896">
        <v>71910</v>
      </c>
    </row>
    <row r="2897" spans="1:10">
      <c r="A2897" s="42">
        <v>41874</v>
      </c>
      <c r="B2897" t="s">
        <v>29</v>
      </c>
      <c r="C2897" t="s">
        <v>30</v>
      </c>
      <c r="D2897" t="s">
        <v>41</v>
      </c>
      <c r="E2897" t="s">
        <v>13</v>
      </c>
      <c r="F2897">
        <v>21</v>
      </c>
      <c r="G2897">
        <v>3582</v>
      </c>
      <c r="H2897">
        <v>3870</v>
      </c>
      <c r="I2897">
        <v>56088</v>
      </c>
      <c r="J2897">
        <v>59850</v>
      </c>
    </row>
    <row r="2898" spans="1:10">
      <c r="A2898" s="42">
        <v>41875</v>
      </c>
      <c r="B2898" t="s">
        <v>20</v>
      </c>
      <c r="C2898" t="s">
        <v>18</v>
      </c>
      <c r="D2898" t="s">
        <v>19</v>
      </c>
      <c r="E2898" t="s">
        <v>13</v>
      </c>
      <c r="F2898">
        <v>16</v>
      </c>
      <c r="G2898">
        <v>3978</v>
      </c>
      <c r="H2898">
        <v>4230</v>
      </c>
      <c r="I2898">
        <v>67626</v>
      </c>
      <c r="J2898">
        <v>71910</v>
      </c>
    </row>
    <row r="2899" spans="1:10">
      <c r="A2899" s="42">
        <v>41875</v>
      </c>
      <c r="B2899" t="s">
        <v>17</v>
      </c>
      <c r="C2899" t="s">
        <v>18</v>
      </c>
      <c r="D2899" t="s">
        <v>43</v>
      </c>
      <c r="E2899" t="s">
        <v>13</v>
      </c>
      <c r="F2899">
        <v>23</v>
      </c>
      <c r="G2899">
        <v>2196</v>
      </c>
      <c r="H2899">
        <v>2340</v>
      </c>
      <c r="I2899">
        <v>54144</v>
      </c>
      <c r="J2899">
        <v>57600</v>
      </c>
    </row>
    <row r="2900" spans="1:10">
      <c r="A2900" s="42">
        <v>41875</v>
      </c>
      <c r="B2900" t="s">
        <v>22</v>
      </c>
      <c r="C2900" t="s">
        <v>23</v>
      </c>
      <c r="D2900" t="s">
        <v>43</v>
      </c>
      <c r="E2900" t="s">
        <v>13</v>
      </c>
      <c r="F2900">
        <v>22</v>
      </c>
      <c r="G2900">
        <v>3978</v>
      </c>
      <c r="H2900">
        <v>4230</v>
      </c>
      <c r="I2900">
        <v>77832</v>
      </c>
      <c r="J2900">
        <v>82800</v>
      </c>
    </row>
    <row r="2901" spans="1:10">
      <c r="A2901" s="42">
        <v>41876</v>
      </c>
      <c r="B2901" t="s">
        <v>34</v>
      </c>
      <c r="C2901" t="s">
        <v>25</v>
      </c>
      <c r="D2901" t="s">
        <v>33</v>
      </c>
      <c r="E2901" t="s">
        <v>13</v>
      </c>
      <c r="F2901">
        <v>13</v>
      </c>
      <c r="G2901">
        <v>3978</v>
      </c>
      <c r="H2901">
        <v>4230</v>
      </c>
      <c r="I2901">
        <v>83538</v>
      </c>
      <c r="J2901">
        <v>88830</v>
      </c>
    </row>
    <row r="2902" spans="1:10">
      <c r="A2902" s="42">
        <v>41876</v>
      </c>
      <c r="B2902" t="s">
        <v>20</v>
      </c>
      <c r="C2902" t="s">
        <v>18</v>
      </c>
      <c r="D2902" t="s">
        <v>35</v>
      </c>
      <c r="E2902" t="s">
        <v>13</v>
      </c>
      <c r="F2902">
        <v>27</v>
      </c>
      <c r="G2902">
        <v>3042</v>
      </c>
      <c r="H2902">
        <v>3240</v>
      </c>
      <c r="I2902">
        <v>92664</v>
      </c>
      <c r="J2902">
        <v>98820</v>
      </c>
    </row>
    <row r="2903" spans="1:10">
      <c r="A2903" s="42">
        <v>41877</v>
      </c>
      <c r="B2903" t="s">
        <v>24</v>
      </c>
      <c r="C2903" t="s">
        <v>25</v>
      </c>
      <c r="D2903" t="s">
        <v>39</v>
      </c>
      <c r="E2903" t="s">
        <v>13</v>
      </c>
      <c r="F2903">
        <v>27</v>
      </c>
      <c r="G2903">
        <v>3978</v>
      </c>
      <c r="H2903">
        <v>4230</v>
      </c>
      <c r="I2903">
        <v>26082</v>
      </c>
      <c r="J2903">
        <v>27720</v>
      </c>
    </row>
    <row r="2904" spans="1:10">
      <c r="A2904" s="42">
        <v>41877</v>
      </c>
      <c r="B2904" t="s">
        <v>20</v>
      </c>
      <c r="C2904" t="s">
        <v>18</v>
      </c>
      <c r="D2904" t="s">
        <v>37</v>
      </c>
      <c r="E2904" t="s">
        <v>13</v>
      </c>
      <c r="F2904">
        <v>27</v>
      </c>
      <c r="G2904">
        <v>3978</v>
      </c>
      <c r="H2904">
        <v>4230</v>
      </c>
      <c r="I2904">
        <v>49302</v>
      </c>
      <c r="J2904">
        <v>52470</v>
      </c>
    </row>
    <row r="2905" spans="1:10">
      <c r="A2905" s="42">
        <v>41877</v>
      </c>
      <c r="B2905" t="s">
        <v>27</v>
      </c>
      <c r="C2905" t="s">
        <v>23</v>
      </c>
      <c r="D2905" t="s">
        <v>38</v>
      </c>
      <c r="E2905" t="s">
        <v>13</v>
      </c>
      <c r="F2905">
        <v>27</v>
      </c>
      <c r="G2905">
        <v>5832</v>
      </c>
      <c r="H2905">
        <v>6210</v>
      </c>
      <c r="I2905">
        <v>74466</v>
      </c>
      <c r="J2905">
        <v>79380</v>
      </c>
    </row>
    <row r="2906" spans="1:10">
      <c r="A2906" s="42">
        <v>41877</v>
      </c>
      <c r="B2906" t="s">
        <v>24</v>
      </c>
      <c r="C2906" t="s">
        <v>25</v>
      </c>
      <c r="D2906" t="s">
        <v>21</v>
      </c>
      <c r="E2906" t="s">
        <v>13</v>
      </c>
      <c r="F2906">
        <v>27</v>
      </c>
      <c r="G2906">
        <v>2196</v>
      </c>
      <c r="H2906">
        <v>2340</v>
      </c>
      <c r="I2906">
        <v>6588</v>
      </c>
      <c r="J2906">
        <v>7020</v>
      </c>
    </row>
    <row r="2907" spans="1:10">
      <c r="A2907" s="42">
        <v>41877</v>
      </c>
      <c r="B2907" t="s">
        <v>17</v>
      </c>
      <c r="C2907" t="s">
        <v>18</v>
      </c>
      <c r="D2907" t="s">
        <v>15</v>
      </c>
      <c r="E2907" t="s">
        <v>16</v>
      </c>
      <c r="F2907">
        <v>27</v>
      </c>
      <c r="G2907">
        <v>3546</v>
      </c>
      <c r="H2907">
        <v>3780</v>
      </c>
      <c r="I2907">
        <v>57312</v>
      </c>
      <c r="J2907">
        <v>61920</v>
      </c>
    </row>
    <row r="2908" spans="1:10">
      <c r="A2908" s="42">
        <v>41877</v>
      </c>
      <c r="B2908" t="s">
        <v>31</v>
      </c>
      <c r="C2908" t="s">
        <v>30</v>
      </c>
      <c r="D2908" t="s">
        <v>28</v>
      </c>
      <c r="E2908" t="s">
        <v>13</v>
      </c>
      <c r="F2908">
        <v>12</v>
      </c>
      <c r="G2908">
        <v>3582</v>
      </c>
      <c r="H2908">
        <v>3870</v>
      </c>
      <c r="I2908">
        <v>52488</v>
      </c>
      <c r="J2908">
        <v>55890</v>
      </c>
    </row>
    <row r="2909" spans="1:10">
      <c r="A2909" s="42">
        <v>41877</v>
      </c>
      <c r="B2909" t="s">
        <v>22</v>
      </c>
      <c r="C2909" t="s">
        <v>23</v>
      </c>
      <c r="D2909" t="s">
        <v>26</v>
      </c>
      <c r="E2909" t="s">
        <v>13</v>
      </c>
      <c r="F2909">
        <v>18</v>
      </c>
      <c r="G2909">
        <v>3978</v>
      </c>
      <c r="H2909">
        <v>4230</v>
      </c>
      <c r="I2909">
        <v>73008</v>
      </c>
      <c r="J2909">
        <v>77760</v>
      </c>
    </row>
    <row r="2910" spans="1:10">
      <c r="A2910" s="42">
        <v>41878</v>
      </c>
      <c r="B2910" t="s">
        <v>27</v>
      </c>
      <c r="C2910" t="s">
        <v>23</v>
      </c>
      <c r="D2910" t="s">
        <v>35</v>
      </c>
      <c r="E2910" t="s">
        <v>13</v>
      </c>
      <c r="F2910">
        <v>8</v>
      </c>
      <c r="G2910">
        <v>3978</v>
      </c>
      <c r="H2910">
        <v>4230</v>
      </c>
      <c r="I2910">
        <v>5148</v>
      </c>
      <c r="J2910">
        <v>5490</v>
      </c>
    </row>
    <row r="2911" spans="1:10">
      <c r="A2911" s="42">
        <v>41878</v>
      </c>
      <c r="B2911" t="s">
        <v>10</v>
      </c>
      <c r="C2911" t="s">
        <v>11</v>
      </c>
      <c r="D2911" t="s">
        <v>26</v>
      </c>
      <c r="E2911" t="s">
        <v>13</v>
      </c>
      <c r="F2911">
        <v>21</v>
      </c>
      <c r="G2911">
        <v>2034</v>
      </c>
      <c r="H2911">
        <v>2160</v>
      </c>
      <c r="I2911">
        <v>48672</v>
      </c>
      <c r="J2911">
        <v>51840</v>
      </c>
    </row>
    <row r="2912" spans="1:10">
      <c r="A2912" s="42">
        <v>41879</v>
      </c>
      <c r="B2912" t="s">
        <v>24</v>
      </c>
      <c r="C2912" t="s">
        <v>25</v>
      </c>
      <c r="D2912" t="s">
        <v>26</v>
      </c>
      <c r="E2912" t="s">
        <v>13</v>
      </c>
      <c r="F2912">
        <v>25</v>
      </c>
      <c r="G2912">
        <v>3042</v>
      </c>
      <c r="H2912">
        <v>3240</v>
      </c>
      <c r="I2912">
        <v>27378</v>
      </c>
      <c r="J2912">
        <v>29160</v>
      </c>
    </row>
    <row r="2913" spans="1:10">
      <c r="A2913" s="42">
        <v>41879</v>
      </c>
      <c r="B2913" t="s">
        <v>34</v>
      </c>
      <c r="C2913" t="s">
        <v>25</v>
      </c>
      <c r="D2913" t="s">
        <v>36</v>
      </c>
      <c r="E2913" t="s">
        <v>13</v>
      </c>
      <c r="F2913">
        <v>12</v>
      </c>
      <c r="G2913">
        <v>5148</v>
      </c>
      <c r="H2913">
        <v>5490</v>
      </c>
      <c r="I2913">
        <v>50544</v>
      </c>
      <c r="J2913">
        <v>54000</v>
      </c>
    </row>
    <row r="2914" spans="1:10">
      <c r="A2914" s="42">
        <v>41879</v>
      </c>
      <c r="B2914" t="s">
        <v>17</v>
      </c>
      <c r="C2914" t="s">
        <v>18</v>
      </c>
      <c r="D2914" t="s">
        <v>21</v>
      </c>
      <c r="E2914" t="s">
        <v>13</v>
      </c>
      <c r="F2914">
        <v>9</v>
      </c>
      <c r="G2914">
        <v>2106</v>
      </c>
      <c r="H2914">
        <v>2250</v>
      </c>
      <c r="I2914">
        <v>39528</v>
      </c>
      <c r="J2914">
        <v>42120</v>
      </c>
    </row>
    <row r="2915" spans="1:10">
      <c r="A2915" s="42">
        <v>41879</v>
      </c>
      <c r="B2915" t="s">
        <v>20</v>
      </c>
      <c r="C2915" t="s">
        <v>18</v>
      </c>
      <c r="D2915" t="s">
        <v>40</v>
      </c>
      <c r="E2915" t="s">
        <v>16</v>
      </c>
      <c r="F2915">
        <v>23</v>
      </c>
      <c r="G2915">
        <v>4482</v>
      </c>
      <c r="H2915">
        <v>4770</v>
      </c>
      <c r="I2915">
        <v>54936</v>
      </c>
      <c r="J2915">
        <v>59220</v>
      </c>
    </row>
    <row r="2916" spans="1:10">
      <c r="A2916" s="42">
        <v>41881</v>
      </c>
      <c r="B2916" t="s">
        <v>27</v>
      </c>
      <c r="C2916" t="s">
        <v>23</v>
      </c>
      <c r="D2916" t="s">
        <v>28</v>
      </c>
      <c r="E2916" t="s">
        <v>13</v>
      </c>
      <c r="F2916">
        <v>23</v>
      </c>
      <c r="G2916">
        <v>3546</v>
      </c>
      <c r="H2916">
        <v>3780</v>
      </c>
      <c r="I2916">
        <v>139968</v>
      </c>
      <c r="J2916">
        <v>149040</v>
      </c>
    </row>
    <row r="2917" spans="1:10">
      <c r="A2917" s="42">
        <v>41882</v>
      </c>
      <c r="B2917" t="s">
        <v>24</v>
      </c>
      <c r="C2917" t="s">
        <v>25</v>
      </c>
      <c r="D2917" t="s">
        <v>33</v>
      </c>
      <c r="E2917" t="s">
        <v>13</v>
      </c>
      <c r="F2917">
        <v>20</v>
      </c>
      <c r="G2917">
        <v>4482</v>
      </c>
      <c r="H2917">
        <v>4770</v>
      </c>
      <c r="I2917">
        <v>79560</v>
      </c>
      <c r="J2917">
        <v>84600</v>
      </c>
    </row>
    <row r="2918" spans="1:10">
      <c r="A2918" s="42">
        <v>41883</v>
      </c>
      <c r="B2918" t="s">
        <v>10</v>
      </c>
      <c r="C2918" t="s">
        <v>11</v>
      </c>
      <c r="D2918" t="s">
        <v>36</v>
      </c>
      <c r="E2918" t="s">
        <v>13</v>
      </c>
      <c r="F2918">
        <v>25</v>
      </c>
      <c r="G2918">
        <v>4482</v>
      </c>
      <c r="H2918">
        <v>4770</v>
      </c>
      <c r="I2918">
        <v>40014</v>
      </c>
      <c r="J2918">
        <v>42750</v>
      </c>
    </row>
    <row r="2919" spans="1:10">
      <c r="A2919" s="42">
        <v>41883</v>
      </c>
      <c r="B2919" t="s">
        <v>31</v>
      </c>
      <c r="C2919" t="s">
        <v>30</v>
      </c>
      <c r="D2919" t="s">
        <v>37</v>
      </c>
      <c r="E2919" t="s">
        <v>13</v>
      </c>
      <c r="F2919">
        <v>4</v>
      </c>
      <c r="G2919">
        <v>2034</v>
      </c>
      <c r="H2919">
        <v>2160</v>
      </c>
      <c r="I2919">
        <v>80676</v>
      </c>
      <c r="J2919">
        <v>85860</v>
      </c>
    </row>
    <row r="2920" spans="1:10">
      <c r="A2920" s="42">
        <v>41884</v>
      </c>
      <c r="B2920" t="s">
        <v>10</v>
      </c>
      <c r="C2920" t="s">
        <v>11</v>
      </c>
      <c r="D2920" t="s">
        <v>38</v>
      </c>
      <c r="E2920" t="s">
        <v>13</v>
      </c>
      <c r="F2920">
        <v>24</v>
      </c>
      <c r="G2920">
        <v>3978</v>
      </c>
      <c r="H2920">
        <v>4230</v>
      </c>
      <c r="I2920">
        <v>28368</v>
      </c>
      <c r="J2920">
        <v>30240</v>
      </c>
    </row>
    <row r="2921" spans="1:10">
      <c r="A2921" s="42">
        <v>41884</v>
      </c>
      <c r="B2921" t="s">
        <v>10</v>
      </c>
      <c r="C2921" t="s">
        <v>11</v>
      </c>
      <c r="D2921" t="s">
        <v>12</v>
      </c>
      <c r="E2921" t="s">
        <v>13</v>
      </c>
      <c r="F2921">
        <v>24</v>
      </c>
      <c r="G2921">
        <v>5832</v>
      </c>
      <c r="H2921">
        <v>6210</v>
      </c>
      <c r="I2921">
        <v>38646</v>
      </c>
      <c r="J2921">
        <v>41040</v>
      </c>
    </row>
    <row r="2922" spans="1:10">
      <c r="A2922" s="42">
        <v>41884</v>
      </c>
      <c r="B2922" t="s">
        <v>27</v>
      </c>
      <c r="C2922" t="s">
        <v>23</v>
      </c>
      <c r="D2922" t="s">
        <v>43</v>
      </c>
      <c r="E2922" t="s">
        <v>13</v>
      </c>
      <c r="F2922">
        <v>16</v>
      </c>
      <c r="G2922">
        <v>3978</v>
      </c>
      <c r="H2922">
        <v>4230</v>
      </c>
      <c r="I2922">
        <v>33840</v>
      </c>
      <c r="J2922">
        <v>36000</v>
      </c>
    </row>
    <row r="2923" spans="1:10">
      <c r="A2923" s="42">
        <v>41885</v>
      </c>
      <c r="B2923" t="s">
        <v>31</v>
      </c>
      <c r="C2923" t="s">
        <v>30</v>
      </c>
      <c r="D2923" t="s">
        <v>21</v>
      </c>
      <c r="E2923" t="s">
        <v>13</v>
      </c>
      <c r="F2923">
        <v>6</v>
      </c>
      <c r="G2923">
        <v>3978</v>
      </c>
      <c r="H2923">
        <v>4230</v>
      </c>
      <c r="I2923">
        <v>50508</v>
      </c>
      <c r="J2923">
        <v>53820</v>
      </c>
    </row>
    <row r="2924" spans="1:10">
      <c r="A2924" s="42">
        <v>41885</v>
      </c>
      <c r="B2924" t="s">
        <v>10</v>
      </c>
      <c r="C2924" t="s">
        <v>11</v>
      </c>
      <c r="D2924" t="s">
        <v>41</v>
      </c>
      <c r="E2924" t="s">
        <v>13</v>
      </c>
      <c r="F2924">
        <v>4</v>
      </c>
      <c r="G2924">
        <v>5148</v>
      </c>
      <c r="H2924">
        <v>5490</v>
      </c>
      <c r="I2924">
        <v>59040</v>
      </c>
      <c r="J2924">
        <v>63000</v>
      </c>
    </row>
    <row r="2925" spans="1:10">
      <c r="A2925" s="42">
        <v>41885</v>
      </c>
      <c r="B2925" t="s">
        <v>14</v>
      </c>
      <c r="C2925" t="s">
        <v>11</v>
      </c>
      <c r="D2925" t="s">
        <v>33</v>
      </c>
      <c r="E2925" t="s">
        <v>13</v>
      </c>
      <c r="F2925">
        <v>24</v>
      </c>
      <c r="G2925">
        <v>5832</v>
      </c>
      <c r="H2925">
        <v>6210</v>
      </c>
      <c r="I2925">
        <v>51714</v>
      </c>
      <c r="J2925">
        <v>54990</v>
      </c>
    </row>
    <row r="2926" spans="1:10">
      <c r="A2926" s="42">
        <v>41885</v>
      </c>
      <c r="B2926" t="s">
        <v>17</v>
      </c>
      <c r="C2926" t="s">
        <v>18</v>
      </c>
      <c r="D2926" t="s">
        <v>43</v>
      </c>
      <c r="E2926" t="s">
        <v>13</v>
      </c>
      <c r="F2926">
        <v>21</v>
      </c>
      <c r="G2926">
        <v>2034</v>
      </c>
      <c r="H2926">
        <v>2160</v>
      </c>
      <c r="I2926">
        <v>81216</v>
      </c>
      <c r="J2926">
        <v>86400</v>
      </c>
    </row>
    <row r="2927" spans="1:10">
      <c r="A2927" s="42">
        <v>41885</v>
      </c>
      <c r="B2927" t="s">
        <v>29</v>
      </c>
      <c r="C2927" t="s">
        <v>30</v>
      </c>
      <c r="D2927" t="s">
        <v>21</v>
      </c>
      <c r="E2927" t="s">
        <v>13</v>
      </c>
      <c r="F2927">
        <v>13</v>
      </c>
      <c r="G2927">
        <v>5832</v>
      </c>
      <c r="H2927">
        <v>6210</v>
      </c>
      <c r="I2927">
        <v>26352</v>
      </c>
      <c r="J2927">
        <v>28080</v>
      </c>
    </row>
    <row r="2928" spans="1:10">
      <c r="A2928" s="42">
        <v>41885</v>
      </c>
      <c r="B2928" t="s">
        <v>24</v>
      </c>
      <c r="C2928" t="s">
        <v>25</v>
      </c>
      <c r="D2928" t="s">
        <v>28</v>
      </c>
      <c r="E2928" t="s">
        <v>13</v>
      </c>
      <c r="F2928">
        <v>2</v>
      </c>
      <c r="G2928">
        <v>3546</v>
      </c>
      <c r="H2928">
        <v>3780</v>
      </c>
      <c r="I2928">
        <v>64152</v>
      </c>
      <c r="J2928">
        <v>68310</v>
      </c>
    </row>
    <row r="2929" spans="1:10">
      <c r="A2929" s="42">
        <v>41886</v>
      </c>
      <c r="B2929" t="s">
        <v>14</v>
      </c>
      <c r="C2929" t="s">
        <v>11</v>
      </c>
      <c r="D2929" t="s">
        <v>12</v>
      </c>
      <c r="E2929" t="s">
        <v>13</v>
      </c>
      <c r="F2929">
        <v>20</v>
      </c>
      <c r="G2929">
        <v>3726</v>
      </c>
      <c r="H2929">
        <v>3960</v>
      </c>
      <c r="I2929">
        <v>20340</v>
      </c>
      <c r="J2929">
        <v>21600</v>
      </c>
    </row>
    <row r="2930" spans="1:10">
      <c r="A2930" s="42">
        <v>41886</v>
      </c>
      <c r="B2930" t="s">
        <v>29</v>
      </c>
      <c r="C2930" t="s">
        <v>30</v>
      </c>
      <c r="D2930" t="s">
        <v>26</v>
      </c>
      <c r="E2930" t="s">
        <v>13</v>
      </c>
      <c r="F2930">
        <v>21</v>
      </c>
      <c r="G2930">
        <v>3978</v>
      </c>
      <c r="H2930">
        <v>4230</v>
      </c>
      <c r="I2930">
        <v>42588</v>
      </c>
      <c r="J2930">
        <v>45360</v>
      </c>
    </row>
    <row r="2931" spans="1:10">
      <c r="A2931" s="42">
        <v>41889</v>
      </c>
      <c r="B2931" t="s">
        <v>24</v>
      </c>
      <c r="C2931" t="s">
        <v>25</v>
      </c>
      <c r="D2931" t="s">
        <v>32</v>
      </c>
      <c r="E2931" t="s">
        <v>13</v>
      </c>
      <c r="F2931">
        <v>12</v>
      </c>
      <c r="G2931">
        <v>3042</v>
      </c>
      <c r="H2931">
        <v>3240</v>
      </c>
      <c r="I2931">
        <v>17730</v>
      </c>
      <c r="J2931">
        <v>18900</v>
      </c>
    </row>
    <row r="2932" spans="1:10">
      <c r="A2932" s="42">
        <v>41889</v>
      </c>
      <c r="B2932" t="s">
        <v>24</v>
      </c>
      <c r="C2932" t="s">
        <v>25</v>
      </c>
      <c r="D2932" t="s">
        <v>19</v>
      </c>
      <c r="E2932" t="s">
        <v>13</v>
      </c>
      <c r="F2932">
        <v>23</v>
      </c>
      <c r="G2932">
        <v>3546</v>
      </c>
      <c r="H2932">
        <v>3780</v>
      </c>
      <c r="I2932">
        <v>11934</v>
      </c>
      <c r="J2932">
        <v>12690</v>
      </c>
    </row>
    <row r="2933" spans="1:10">
      <c r="A2933" s="42">
        <v>41889</v>
      </c>
      <c r="B2933" t="s">
        <v>29</v>
      </c>
      <c r="C2933" t="s">
        <v>30</v>
      </c>
      <c r="D2933" t="s">
        <v>41</v>
      </c>
      <c r="E2933" t="s">
        <v>13</v>
      </c>
      <c r="F2933">
        <v>23</v>
      </c>
      <c r="G2933">
        <v>4482</v>
      </c>
      <c r="H2933">
        <v>4770</v>
      </c>
      <c r="I2933">
        <v>38376</v>
      </c>
      <c r="J2933">
        <v>40950</v>
      </c>
    </row>
    <row r="2934" spans="1:10">
      <c r="A2934" s="42">
        <v>41889</v>
      </c>
      <c r="B2934" t="s">
        <v>14</v>
      </c>
      <c r="C2934" t="s">
        <v>11</v>
      </c>
      <c r="D2934" t="s">
        <v>43</v>
      </c>
      <c r="E2934" t="s">
        <v>13</v>
      </c>
      <c r="F2934">
        <v>24</v>
      </c>
      <c r="G2934">
        <v>3924</v>
      </c>
      <c r="H2934">
        <v>4230</v>
      </c>
      <c r="I2934">
        <v>33840</v>
      </c>
      <c r="J2934">
        <v>36000</v>
      </c>
    </row>
    <row r="2935" spans="1:10">
      <c r="A2935" s="42">
        <v>41890</v>
      </c>
      <c r="B2935" t="s">
        <v>22</v>
      </c>
      <c r="C2935" t="s">
        <v>23</v>
      </c>
      <c r="D2935" t="s">
        <v>39</v>
      </c>
      <c r="E2935" t="s">
        <v>13</v>
      </c>
      <c r="F2935">
        <v>25</v>
      </c>
      <c r="G2935">
        <v>2952</v>
      </c>
      <c r="H2935">
        <v>3150</v>
      </c>
      <c r="I2935">
        <v>44712</v>
      </c>
      <c r="J2935">
        <v>47520</v>
      </c>
    </row>
    <row r="2936" spans="1:10">
      <c r="A2936" s="42">
        <v>41890</v>
      </c>
      <c r="B2936" t="s">
        <v>29</v>
      </c>
      <c r="C2936" t="s">
        <v>30</v>
      </c>
      <c r="D2936" t="s">
        <v>28</v>
      </c>
      <c r="E2936" t="s">
        <v>13</v>
      </c>
      <c r="F2936">
        <v>17</v>
      </c>
      <c r="G2936">
        <v>3726</v>
      </c>
      <c r="H2936">
        <v>3960</v>
      </c>
      <c r="I2936">
        <v>116640</v>
      </c>
      <c r="J2936">
        <v>124200</v>
      </c>
    </row>
    <row r="2937" spans="1:10">
      <c r="A2937" s="42">
        <v>41890</v>
      </c>
      <c r="B2937" t="s">
        <v>31</v>
      </c>
      <c r="C2937" t="s">
        <v>30</v>
      </c>
      <c r="D2937" t="s">
        <v>37</v>
      </c>
      <c r="E2937" t="s">
        <v>13</v>
      </c>
      <c r="F2937">
        <v>21</v>
      </c>
      <c r="G2937">
        <v>3978</v>
      </c>
      <c r="H2937">
        <v>4230</v>
      </c>
      <c r="I2937">
        <v>67230</v>
      </c>
      <c r="J2937">
        <v>71550</v>
      </c>
    </row>
    <row r="2938" spans="1:10">
      <c r="A2938" s="42">
        <v>41891</v>
      </c>
      <c r="B2938" t="s">
        <v>14</v>
      </c>
      <c r="C2938" t="s">
        <v>11</v>
      </c>
      <c r="D2938" t="s">
        <v>12</v>
      </c>
      <c r="E2938" t="s">
        <v>13</v>
      </c>
      <c r="F2938">
        <v>9</v>
      </c>
      <c r="G2938">
        <v>3726</v>
      </c>
      <c r="H2938">
        <v>3960</v>
      </c>
      <c r="I2938">
        <v>30510</v>
      </c>
      <c r="J2938">
        <v>32400</v>
      </c>
    </row>
    <row r="2939" spans="1:10">
      <c r="A2939" s="42">
        <v>41891</v>
      </c>
      <c r="B2939" t="s">
        <v>17</v>
      </c>
      <c r="C2939" t="s">
        <v>18</v>
      </c>
      <c r="D2939" t="s">
        <v>38</v>
      </c>
      <c r="E2939" t="s">
        <v>13</v>
      </c>
      <c r="F2939">
        <v>11</v>
      </c>
      <c r="G2939">
        <v>4482</v>
      </c>
      <c r="H2939">
        <v>4770</v>
      </c>
      <c r="I2939">
        <v>85104</v>
      </c>
      <c r="J2939">
        <v>90720</v>
      </c>
    </row>
    <row r="2940" spans="1:10">
      <c r="A2940" s="42">
        <v>41892</v>
      </c>
      <c r="B2940" t="s">
        <v>27</v>
      </c>
      <c r="C2940" t="s">
        <v>23</v>
      </c>
      <c r="D2940" t="s">
        <v>32</v>
      </c>
      <c r="E2940" t="s">
        <v>13</v>
      </c>
      <c r="F2940">
        <v>4</v>
      </c>
      <c r="G2940">
        <v>3582</v>
      </c>
      <c r="H2940">
        <v>3870</v>
      </c>
      <c r="I2940">
        <v>70920</v>
      </c>
      <c r="J2940">
        <v>75600</v>
      </c>
    </row>
    <row r="2941" spans="1:10">
      <c r="A2941" s="42">
        <v>41892</v>
      </c>
      <c r="B2941" t="s">
        <v>20</v>
      </c>
      <c r="C2941" t="s">
        <v>18</v>
      </c>
      <c r="D2941" t="s">
        <v>15</v>
      </c>
      <c r="E2941" t="s">
        <v>16</v>
      </c>
      <c r="F2941">
        <v>22</v>
      </c>
      <c r="G2941">
        <v>4482</v>
      </c>
      <c r="H2941">
        <v>4770</v>
      </c>
      <c r="I2941">
        <v>71640</v>
      </c>
      <c r="J2941">
        <v>77400</v>
      </c>
    </row>
    <row r="2942" spans="1:10">
      <c r="A2942" s="42">
        <v>41892</v>
      </c>
      <c r="B2942" t="s">
        <v>14</v>
      </c>
      <c r="C2942" t="s">
        <v>11</v>
      </c>
      <c r="D2942" t="s">
        <v>37</v>
      </c>
      <c r="E2942" t="s">
        <v>13</v>
      </c>
      <c r="F2942">
        <v>15</v>
      </c>
      <c r="G2942">
        <v>3924</v>
      </c>
      <c r="H2942">
        <v>4230</v>
      </c>
      <c r="I2942">
        <v>40338</v>
      </c>
      <c r="J2942">
        <v>42930</v>
      </c>
    </row>
    <row r="2943" spans="1:10">
      <c r="A2943" s="42">
        <v>41892</v>
      </c>
      <c r="B2943" t="s">
        <v>29</v>
      </c>
      <c r="C2943" t="s">
        <v>30</v>
      </c>
      <c r="D2943" t="s">
        <v>28</v>
      </c>
      <c r="E2943" t="s">
        <v>13</v>
      </c>
      <c r="F2943">
        <v>23</v>
      </c>
      <c r="G2943">
        <v>7506</v>
      </c>
      <c r="H2943">
        <v>8100</v>
      </c>
      <c r="I2943">
        <v>52488</v>
      </c>
      <c r="J2943">
        <v>55890</v>
      </c>
    </row>
    <row r="2944" spans="1:10">
      <c r="A2944" s="42">
        <v>41892</v>
      </c>
      <c r="B2944" t="s">
        <v>14</v>
      </c>
      <c r="C2944" t="s">
        <v>11</v>
      </c>
      <c r="D2944" t="s">
        <v>26</v>
      </c>
      <c r="E2944" t="s">
        <v>13</v>
      </c>
      <c r="F2944">
        <v>9</v>
      </c>
      <c r="G2944">
        <v>3546</v>
      </c>
      <c r="H2944">
        <v>3780</v>
      </c>
      <c r="I2944">
        <v>21294</v>
      </c>
      <c r="J2944">
        <v>22680</v>
      </c>
    </row>
    <row r="2945" spans="1:10">
      <c r="A2945" s="42">
        <v>41893</v>
      </c>
      <c r="B2945" t="s">
        <v>31</v>
      </c>
      <c r="C2945" t="s">
        <v>30</v>
      </c>
      <c r="D2945" t="s">
        <v>26</v>
      </c>
      <c r="E2945" t="s">
        <v>13</v>
      </c>
      <c r="F2945">
        <v>7</v>
      </c>
      <c r="G2945">
        <v>3042</v>
      </c>
      <c r="H2945">
        <v>3240</v>
      </c>
      <c r="I2945">
        <v>15210</v>
      </c>
      <c r="J2945">
        <v>16200</v>
      </c>
    </row>
    <row r="2946" spans="1:10">
      <c r="A2946" s="42">
        <v>41893</v>
      </c>
      <c r="B2946" t="s">
        <v>31</v>
      </c>
      <c r="C2946" t="s">
        <v>30</v>
      </c>
      <c r="D2946" t="s">
        <v>39</v>
      </c>
      <c r="E2946" t="s">
        <v>13</v>
      </c>
      <c r="F2946">
        <v>25</v>
      </c>
      <c r="G2946">
        <v>3042</v>
      </c>
      <c r="H2946">
        <v>3240</v>
      </c>
      <c r="I2946">
        <v>44712</v>
      </c>
      <c r="J2946">
        <v>47520</v>
      </c>
    </row>
    <row r="2947" spans="1:10">
      <c r="A2947" s="42">
        <v>41893</v>
      </c>
      <c r="B2947" t="s">
        <v>20</v>
      </c>
      <c r="C2947" t="s">
        <v>18</v>
      </c>
      <c r="D2947" t="s">
        <v>19</v>
      </c>
      <c r="E2947" t="s">
        <v>13</v>
      </c>
      <c r="F2947">
        <v>10</v>
      </c>
      <c r="G2947">
        <v>3978</v>
      </c>
      <c r="H2947">
        <v>4230</v>
      </c>
      <c r="I2947">
        <v>19890</v>
      </c>
      <c r="J2947">
        <v>21150</v>
      </c>
    </row>
    <row r="2948" spans="1:10">
      <c r="A2948" s="42">
        <v>41894</v>
      </c>
      <c r="B2948" t="s">
        <v>10</v>
      </c>
      <c r="C2948" t="s">
        <v>11</v>
      </c>
      <c r="D2948" t="s">
        <v>37</v>
      </c>
      <c r="E2948" t="s">
        <v>13</v>
      </c>
      <c r="F2948">
        <v>8</v>
      </c>
      <c r="G2948">
        <v>5148</v>
      </c>
      <c r="H2948">
        <v>5490</v>
      </c>
      <c r="I2948">
        <v>35856</v>
      </c>
      <c r="J2948">
        <v>38160</v>
      </c>
    </row>
    <row r="2949" spans="1:10">
      <c r="A2949" s="42">
        <v>41894</v>
      </c>
      <c r="B2949" t="s">
        <v>31</v>
      </c>
      <c r="C2949" t="s">
        <v>30</v>
      </c>
      <c r="D2949" t="s">
        <v>15</v>
      </c>
      <c r="E2949" t="s">
        <v>16</v>
      </c>
      <c r="F2949">
        <v>18</v>
      </c>
      <c r="G2949">
        <v>3042</v>
      </c>
      <c r="H2949">
        <v>3240</v>
      </c>
      <c r="I2949">
        <v>78804</v>
      </c>
      <c r="J2949">
        <v>85140</v>
      </c>
    </row>
    <row r="2950" spans="1:10">
      <c r="A2950" s="42">
        <v>41894</v>
      </c>
      <c r="B2950" t="s">
        <v>24</v>
      </c>
      <c r="C2950" t="s">
        <v>25</v>
      </c>
      <c r="D2950" t="s">
        <v>41</v>
      </c>
      <c r="E2950" t="s">
        <v>13</v>
      </c>
      <c r="F2950">
        <v>8</v>
      </c>
      <c r="G2950">
        <v>5148</v>
      </c>
      <c r="H2950">
        <v>5490</v>
      </c>
      <c r="I2950">
        <v>32472</v>
      </c>
      <c r="J2950">
        <v>34650</v>
      </c>
    </row>
    <row r="2951" spans="1:10">
      <c r="A2951" s="42">
        <v>41894</v>
      </c>
      <c r="B2951" t="s">
        <v>10</v>
      </c>
      <c r="C2951" t="s">
        <v>11</v>
      </c>
      <c r="D2951" t="s">
        <v>42</v>
      </c>
      <c r="E2951" t="s">
        <v>16</v>
      </c>
      <c r="F2951">
        <v>25</v>
      </c>
      <c r="G2951">
        <v>7506</v>
      </c>
      <c r="H2951">
        <v>8100</v>
      </c>
      <c r="I2951">
        <v>30024</v>
      </c>
      <c r="J2951">
        <v>32400</v>
      </c>
    </row>
    <row r="2952" spans="1:10">
      <c r="A2952" s="42">
        <v>41895</v>
      </c>
      <c r="B2952" t="s">
        <v>24</v>
      </c>
      <c r="C2952" t="s">
        <v>25</v>
      </c>
      <c r="D2952" t="s">
        <v>35</v>
      </c>
      <c r="E2952" t="s">
        <v>13</v>
      </c>
      <c r="F2952">
        <v>7</v>
      </c>
      <c r="G2952">
        <v>3042</v>
      </c>
      <c r="H2952">
        <v>3240</v>
      </c>
      <c r="I2952">
        <v>97812</v>
      </c>
      <c r="J2952">
        <v>104310</v>
      </c>
    </row>
    <row r="2953" spans="1:10">
      <c r="A2953" s="42">
        <v>41895</v>
      </c>
      <c r="B2953" t="s">
        <v>34</v>
      </c>
      <c r="C2953" t="s">
        <v>25</v>
      </c>
      <c r="D2953" t="s">
        <v>37</v>
      </c>
      <c r="E2953" t="s">
        <v>13</v>
      </c>
      <c r="F2953">
        <v>17</v>
      </c>
      <c r="G2953">
        <v>3978</v>
      </c>
      <c r="H2953">
        <v>4230</v>
      </c>
      <c r="I2953">
        <v>76194</v>
      </c>
      <c r="J2953">
        <v>81090</v>
      </c>
    </row>
    <row r="2954" spans="1:10">
      <c r="A2954" s="42">
        <v>41897</v>
      </c>
      <c r="B2954" t="s">
        <v>22</v>
      </c>
      <c r="C2954" t="s">
        <v>23</v>
      </c>
      <c r="D2954" t="s">
        <v>28</v>
      </c>
      <c r="E2954" t="s">
        <v>13</v>
      </c>
      <c r="F2954">
        <v>3</v>
      </c>
      <c r="G2954">
        <v>2952</v>
      </c>
      <c r="H2954">
        <v>3150</v>
      </c>
      <c r="I2954">
        <v>145800</v>
      </c>
      <c r="J2954">
        <v>155250</v>
      </c>
    </row>
    <row r="2955" spans="1:10">
      <c r="A2955" s="42">
        <v>41898</v>
      </c>
      <c r="B2955" t="s">
        <v>27</v>
      </c>
      <c r="C2955" t="s">
        <v>23</v>
      </c>
      <c r="D2955" t="s">
        <v>38</v>
      </c>
      <c r="E2955" t="s">
        <v>13</v>
      </c>
      <c r="F2955">
        <v>13</v>
      </c>
      <c r="G2955">
        <v>2034</v>
      </c>
      <c r="H2955">
        <v>2160</v>
      </c>
      <c r="I2955">
        <v>49644</v>
      </c>
      <c r="J2955">
        <v>52920</v>
      </c>
    </row>
    <row r="2956" spans="1:10">
      <c r="A2956" s="42">
        <v>41898</v>
      </c>
      <c r="B2956" t="s">
        <v>29</v>
      </c>
      <c r="C2956" t="s">
        <v>30</v>
      </c>
      <c r="D2956" t="s">
        <v>37</v>
      </c>
      <c r="E2956" t="s">
        <v>13</v>
      </c>
      <c r="F2956">
        <v>17</v>
      </c>
      <c r="G2956">
        <v>3582</v>
      </c>
      <c r="H2956">
        <v>3870</v>
      </c>
      <c r="I2956">
        <v>4482</v>
      </c>
      <c r="J2956">
        <v>4770</v>
      </c>
    </row>
    <row r="2957" spans="1:10">
      <c r="A2957" s="42">
        <v>41898</v>
      </c>
      <c r="B2957" t="s">
        <v>31</v>
      </c>
      <c r="C2957" t="s">
        <v>30</v>
      </c>
      <c r="D2957" t="s">
        <v>36</v>
      </c>
      <c r="E2957" t="s">
        <v>13</v>
      </c>
      <c r="F2957">
        <v>22</v>
      </c>
      <c r="G2957">
        <v>3978</v>
      </c>
      <c r="H2957">
        <v>4230</v>
      </c>
      <c r="I2957">
        <v>31590</v>
      </c>
      <c r="J2957">
        <v>33750</v>
      </c>
    </row>
    <row r="2958" spans="1:10">
      <c r="A2958" s="42">
        <v>41899</v>
      </c>
      <c r="B2958" t="s">
        <v>27</v>
      </c>
      <c r="C2958" t="s">
        <v>23</v>
      </c>
      <c r="D2958" t="s">
        <v>33</v>
      </c>
      <c r="E2958" t="s">
        <v>13</v>
      </c>
      <c r="F2958">
        <v>23</v>
      </c>
      <c r="G2958">
        <v>2196</v>
      </c>
      <c r="H2958">
        <v>2340</v>
      </c>
      <c r="I2958">
        <v>75582</v>
      </c>
      <c r="J2958">
        <v>80370</v>
      </c>
    </row>
    <row r="2959" spans="1:10">
      <c r="A2959" s="42">
        <v>41900</v>
      </c>
      <c r="B2959" t="s">
        <v>22</v>
      </c>
      <c r="C2959" t="s">
        <v>23</v>
      </c>
      <c r="D2959" t="s">
        <v>39</v>
      </c>
      <c r="E2959" t="s">
        <v>13</v>
      </c>
      <c r="F2959">
        <v>1</v>
      </c>
      <c r="G2959">
        <v>2034</v>
      </c>
      <c r="H2959">
        <v>2160</v>
      </c>
      <c r="I2959">
        <v>26082</v>
      </c>
      <c r="J2959">
        <v>27720</v>
      </c>
    </row>
    <row r="2960" spans="1:10">
      <c r="A2960" s="42">
        <v>41900</v>
      </c>
      <c r="B2960" t="s">
        <v>34</v>
      </c>
      <c r="C2960" t="s">
        <v>25</v>
      </c>
      <c r="D2960" t="s">
        <v>40</v>
      </c>
      <c r="E2960" t="s">
        <v>16</v>
      </c>
      <c r="F2960">
        <v>25</v>
      </c>
      <c r="G2960">
        <v>5148</v>
      </c>
      <c r="H2960">
        <v>5490</v>
      </c>
      <c r="I2960">
        <v>70632</v>
      </c>
      <c r="J2960">
        <v>76140</v>
      </c>
    </row>
    <row r="2961" spans="1:10">
      <c r="A2961" s="42">
        <v>41900</v>
      </c>
      <c r="B2961" t="s">
        <v>27</v>
      </c>
      <c r="C2961" t="s">
        <v>23</v>
      </c>
      <c r="D2961" t="s">
        <v>42</v>
      </c>
      <c r="E2961" t="s">
        <v>16</v>
      </c>
      <c r="F2961">
        <v>22</v>
      </c>
      <c r="G2961">
        <v>3384</v>
      </c>
      <c r="H2961">
        <v>3600</v>
      </c>
      <c r="I2961">
        <v>105084</v>
      </c>
      <c r="J2961">
        <v>113400</v>
      </c>
    </row>
    <row r="2962" spans="1:10">
      <c r="A2962" s="42">
        <v>41901</v>
      </c>
      <c r="B2962" t="s">
        <v>27</v>
      </c>
      <c r="C2962" t="s">
        <v>23</v>
      </c>
      <c r="D2962" t="s">
        <v>26</v>
      </c>
      <c r="E2962" t="s">
        <v>13</v>
      </c>
      <c r="F2962">
        <v>2</v>
      </c>
      <c r="G2962">
        <v>3978</v>
      </c>
      <c r="H2962">
        <v>4230</v>
      </c>
      <c r="I2962">
        <v>42588</v>
      </c>
      <c r="J2962">
        <v>45360</v>
      </c>
    </row>
    <row r="2963" spans="1:10">
      <c r="A2963" s="42">
        <v>41901</v>
      </c>
      <c r="B2963" t="s">
        <v>24</v>
      </c>
      <c r="C2963" t="s">
        <v>25</v>
      </c>
      <c r="D2963" t="s">
        <v>43</v>
      </c>
      <c r="E2963" t="s">
        <v>13</v>
      </c>
      <c r="F2963">
        <v>11</v>
      </c>
      <c r="G2963">
        <v>3582</v>
      </c>
      <c r="H2963">
        <v>3870</v>
      </c>
      <c r="I2963">
        <v>64296</v>
      </c>
      <c r="J2963">
        <v>68400</v>
      </c>
    </row>
    <row r="2964" spans="1:10">
      <c r="A2964" s="42">
        <v>41901</v>
      </c>
      <c r="B2964" t="s">
        <v>34</v>
      </c>
      <c r="C2964" t="s">
        <v>25</v>
      </c>
      <c r="D2964" t="s">
        <v>26</v>
      </c>
      <c r="E2964" t="s">
        <v>13</v>
      </c>
      <c r="F2964">
        <v>11</v>
      </c>
      <c r="G2964">
        <v>3546</v>
      </c>
      <c r="H2964">
        <v>3780</v>
      </c>
      <c r="I2964">
        <v>6084</v>
      </c>
      <c r="J2964">
        <v>6480</v>
      </c>
    </row>
    <row r="2965" spans="1:10">
      <c r="A2965" s="42">
        <v>41901</v>
      </c>
      <c r="B2965" t="s">
        <v>27</v>
      </c>
      <c r="C2965" t="s">
        <v>23</v>
      </c>
      <c r="D2965" t="s">
        <v>43</v>
      </c>
      <c r="E2965" t="s">
        <v>13</v>
      </c>
      <c r="F2965">
        <v>1</v>
      </c>
      <c r="G2965">
        <v>7506</v>
      </c>
      <c r="H2965">
        <v>8100</v>
      </c>
      <c r="I2965">
        <v>57528</v>
      </c>
      <c r="J2965">
        <v>61200</v>
      </c>
    </row>
    <row r="2966" spans="1:10">
      <c r="A2966" s="42">
        <v>41901</v>
      </c>
      <c r="B2966" t="s">
        <v>14</v>
      </c>
      <c r="C2966" t="s">
        <v>11</v>
      </c>
      <c r="D2966" t="s">
        <v>42</v>
      </c>
      <c r="E2966" t="s">
        <v>16</v>
      </c>
      <c r="F2966">
        <v>14</v>
      </c>
      <c r="G2966">
        <v>3978</v>
      </c>
      <c r="H2966">
        <v>4230</v>
      </c>
      <c r="I2966">
        <v>7506</v>
      </c>
      <c r="J2966">
        <v>8100</v>
      </c>
    </row>
    <row r="2967" spans="1:10">
      <c r="A2967" s="42">
        <v>41901</v>
      </c>
      <c r="B2967" t="s">
        <v>29</v>
      </c>
      <c r="C2967" t="s">
        <v>30</v>
      </c>
      <c r="D2967" t="s">
        <v>41</v>
      </c>
      <c r="E2967" t="s">
        <v>13</v>
      </c>
      <c r="F2967">
        <v>11</v>
      </c>
      <c r="G2967">
        <v>2034</v>
      </c>
      <c r="H2967">
        <v>2160</v>
      </c>
      <c r="I2967">
        <v>59040</v>
      </c>
      <c r="J2967">
        <v>63000</v>
      </c>
    </row>
    <row r="2968" spans="1:10">
      <c r="A2968" s="42">
        <v>41902</v>
      </c>
      <c r="B2968" t="s">
        <v>24</v>
      </c>
      <c r="C2968" t="s">
        <v>25</v>
      </c>
      <c r="D2968" t="s">
        <v>15</v>
      </c>
      <c r="E2968" t="s">
        <v>16</v>
      </c>
      <c r="F2968">
        <v>8</v>
      </c>
      <c r="G2968">
        <v>2952</v>
      </c>
      <c r="H2968">
        <v>3150</v>
      </c>
      <c r="I2968">
        <v>60894</v>
      </c>
      <c r="J2968">
        <v>65790</v>
      </c>
    </row>
    <row r="2969" spans="1:10">
      <c r="A2969" s="42">
        <v>41902</v>
      </c>
      <c r="B2969" t="s">
        <v>20</v>
      </c>
      <c r="C2969" t="s">
        <v>18</v>
      </c>
      <c r="D2969" t="s">
        <v>19</v>
      </c>
      <c r="E2969" t="s">
        <v>13</v>
      </c>
      <c r="F2969">
        <v>1</v>
      </c>
      <c r="G2969">
        <v>3546</v>
      </c>
      <c r="H2969">
        <v>3780</v>
      </c>
      <c r="I2969">
        <v>55692</v>
      </c>
      <c r="J2969">
        <v>59220</v>
      </c>
    </row>
    <row r="2970" spans="1:10">
      <c r="A2970" s="42">
        <v>41902</v>
      </c>
      <c r="B2970" t="s">
        <v>17</v>
      </c>
      <c r="C2970" t="s">
        <v>18</v>
      </c>
      <c r="D2970" t="s">
        <v>12</v>
      </c>
      <c r="E2970" t="s">
        <v>13</v>
      </c>
      <c r="F2970">
        <v>24</v>
      </c>
      <c r="G2970">
        <v>3546</v>
      </c>
      <c r="H2970">
        <v>3780</v>
      </c>
      <c r="I2970">
        <v>6102</v>
      </c>
      <c r="J2970">
        <v>6480</v>
      </c>
    </row>
    <row r="2971" spans="1:10">
      <c r="A2971" s="42">
        <v>41902</v>
      </c>
      <c r="B2971" t="s">
        <v>17</v>
      </c>
      <c r="C2971" t="s">
        <v>18</v>
      </c>
      <c r="D2971" t="s">
        <v>41</v>
      </c>
      <c r="E2971" t="s">
        <v>13</v>
      </c>
      <c r="F2971">
        <v>15</v>
      </c>
      <c r="G2971">
        <v>3978</v>
      </c>
      <c r="H2971">
        <v>4230</v>
      </c>
      <c r="I2971">
        <v>5904</v>
      </c>
      <c r="J2971">
        <v>6300</v>
      </c>
    </row>
    <row r="2972" spans="1:10">
      <c r="A2972" s="42">
        <v>41902</v>
      </c>
      <c r="B2972" t="s">
        <v>27</v>
      </c>
      <c r="C2972" t="s">
        <v>23</v>
      </c>
      <c r="D2972" t="s">
        <v>21</v>
      </c>
      <c r="E2972" t="s">
        <v>13</v>
      </c>
      <c r="F2972">
        <v>20</v>
      </c>
      <c r="G2972">
        <v>3546</v>
      </c>
      <c r="H2972">
        <v>3780</v>
      </c>
      <c r="I2972">
        <v>43920</v>
      </c>
      <c r="J2972">
        <v>46800</v>
      </c>
    </row>
    <row r="2973" spans="1:10">
      <c r="A2973" s="42">
        <v>41903</v>
      </c>
      <c r="B2973" t="s">
        <v>34</v>
      </c>
      <c r="C2973" t="s">
        <v>25</v>
      </c>
      <c r="D2973" t="s">
        <v>26</v>
      </c>
      <c r="E2973" t="s">
        <v>13</v>
      </c>
      <c r="F2973">
        <v>1</v>
      </c>
      <c r="G2973">
        <v>5148</v>
      </c>
      <c r="H2973">
        <v>5490</v>
      </c>
      <c r="I2973">
        <v>12168</v>
      </c>
      <c r="J2973">
        <v>12960</v>
      </c>
    </row>
    <row r="2974" spans="1:10">
      <c r="A2974" s="42">
        <v>41903</v>
      </c>
      <c r="B2974" t="s">
        <v>10</v>
      </c>
      <c r="C2974" t="s">
        <v>11</v>
      </c>
      <c r="D2974" t="s">
        <v>26</v>
      </c>
      <c r="E2974" t="s">
        <v>13</v>
      </c>
      <c r="F2974">
        <v>5</v>
      </c>
      <c r="G2974">
        <v>2196</v>
      </c>
      <c r="H2974">
        <v>2340</v>
      </c>
      <c r="I2974">
        <v>9126</v>
      </c>
      <c r="J2974">
        <v>9720</v>
      </c>
    </row>
    <row r="2975" spans="1:10">
      <c r="A2975" s="42">
        <v>41903</v>
      </c>
      <c r="B2975" t="s">
        <v>24</v>
      </c>
      <c r="C2975" t="s">
        <v>25</v>
      </c>
      <c r="D2975" t="s">
        <v>38</v>
      </c>
      <c r="E2975" t="s">
        <v>13</v>
      </c>
      <c r="F2975">
        <v>2</v>
      </c>
      <c r="G2975">
        <v>3924</v>
      </c>
      <c r="H2975">
        <v>4230</v>
      </c>
      <c r="I2975">
        <v>67374</v>
      </c>
      <c r="J2975">
        <v>71820</v>
      </c>
    </row>
    <row r="2976" spans="1:10">
      <c r="A2976" s="42">
        <v>41904</v>
      </c>
      <c r="B2976" t="s">
        <v>29</v>
      </c>
      <c r="C2976" t="s">
        <v>30</v>
      </c>
      <c r="D2976" t="s">
        <v>28</v>
      </c>
      <c r="E2976" t="s">
        <v>13</v>
      </c>
      <c r="F2976">
        <v>15</v>
      </c>
      <c r="G2976">
        <v>3978</v>
      </c>
      <c r="H2976">
        <v>4230</v>
      </c>
      <c r="I2976">
        <v>122472</v>
      </c>
      <c r="J2976">
        <v>130410</v>
      </c>
    </row>
    <row r="2977" spans="1:10">
      <c r="A2977" s="42">
        <v>41905</v>
      </c>
      <c r="B2977" t="s">
        <v>24</v>
      </c>
      <c r="C2977" t="s">
        <v>25</v>
      </c>
      <c r="D2977" t="s">
        <v>15</v>
      </c>
      <c r="E2977" t="s">
        <v>16</v>
      </c>
      <c r="F2977">
        <v>24</v>
      </c>
      <c r="G2977">
        <v>2106</v>
      </c>
      <c r="H2977">
        <v>2250</v>
      </c>
      <c r="I2977">
        <v>64476</v>
      </c>
      <c r="J2977">
        <v>69660</v>
      </c>
    </row>
    <row r="2978" spans="1:10">
      <c r="A2978" s="42">
        <v>41905</v>
      </c>
      <c r="B2978" t="s">
        <v>29</v>
      </c>
      <c r="C2978" t="s">
        <v>30</v>
      </c>
      <c r="D2978" t="s">
        <v>41</v>
      </c>
      <c r="E2978" t="s">
        <v>13</v>
      </c>
      <c r="F2978">
        <v>23</v>
      </c>
      <c r="G2978">
        <v>5148</v>
      </c>
      <c r="H2978">
        <v>5490</v>
      </c>
      <c r="I2978">
        <v>35424</v>
      </c>
      <c r="J2978">
        <v>37800</v>
      </c>
    </row>
    <row r="2979" spans="1:10">
      <c r="A2979" s="42">
        <v>41906</v>
      </c>
      <c r="B2979" t="s">
        <v>24</v>
      </c>
      <c r="C2979" t="s">
        <v>25</v>
      </c>
      <c r="D2979" t="s">
        <v>32</v>
      </c>
      <c r="E2979" t="s">
        <v>13</v>
      </c>
      <c r="F2979">
        <v>20</v>
      </c>
      <c r="G2979">
        <v>3546</v>
      </c>
      <c r="H2979">
        <v>3780</v>
      </c>
      <c r="I2979">
        <v>63828</v>
      </c>
      <c r="J2979">
        <v>68040</v>
      </c>
    </row>
    <row r="2980" spans="1:10">
      <c r="A2980" s="42">
        <v>41906</v>
      </c>
      <c r="B2980" t="s">
        <v>27</v>
      </c>
      <c r="C2980" t="s">
        <v>23</v>
      </c>
      <c r="D2980" t="s">
        <v>32</v>
      </c>
      <c r="E2980" t="s">
        <v>13</v>
      </c>
      <c r="F2980">
        <v>23</v>
      </c>
      <c r="G2980">
        <v>3546</v>
      </c>
      <c r="H2980">
        <v>3780</v>
      </c>
      <c r="I2980">
        <v>56736</v>
      </c>
      <c r="J2980">
        <v>60480</v>
      </c>
    </row>
    <row r="2981" spans="1:10">
      <c r="A2981" s="42">
        <v>41906</v>
      </c>
      <c r="B2981" t="s">
        <v>20</v>
      </c>
      <c r="C2981" t="s">
        <v>18</v>
      </c>
      <c r="D2981" t="s">
        <v>41</v>
      </c>
      <c r="E2981" t="s">
        <v>13</v>
      </c>
      <c r="F2981">
        <v>22</v>
      </c>
      <c r="G2981">
        <v>5148</v>
      </c>
      <c r="H2981">
        <v>5490</v>
      </c>
      <c r="I2981">
        <v>70848</v>
      </c>
      <c r="J2981">
        <v>75600</v>
      </c>
    </row>
    <row r="2982" spans="1:10">
      <c r="A2982" s="42">
        <v>41906</v>
      </c>
      <c r="B2982" t="s">
        <v>22</v>
      </c>
      <c r="C2982" t="s">
        <v>23</v>
      </c>
      <c r="D2982" t="s">
        <v>37</v>
      </c>
      <c r="E2982" t="s">
        <v>13</v>
      </c>
      <c r="F2982">
        <v>10</v>
      </c>
      <c r="G2982">
        <v>3384</v>
      </c>
      <c r="H2982">
        <v>3600</v>
      </c>
      <c r="I2982">
        <v>98604</v>
      </c>
      <c r="J2982">
        <v>104940</v>
      </c>
    </row>
    <row r="2983" spans="1:10">
      <c r="A2983" s="42">
        <v>41907</v>
      </c>
      <c r="B2983" t="s">
        <v>31</v>
      </c>
      <c r="C2983" t="s">
        <v>30</v>
      </c>
      <c r="D2983" t="s">
        <v>38</v>
      </c>
      <c r="E2983" t="s">
        <v>13</v>
      </c>
      <c r="F2983">
        <v>5</v>
      </c>
      <c r="G2983">
        <v>3042</v>
      </c>
      <c r="H2983">
        <v>3240</v>
      </c>
      <c r="I2983">
        <v>78012</v>
      </c>
      <c r="J2983">
        <v>83160</v>
      </c>
    </row>
    <row r="2984" spans="1:10">
      <c r="A2984" s="42">
        <v>41907</v>
      </c>
      <c r="B2984" t="s">
        <v>22</v>
      </c>
      <c r="C2984" t="s">
        <v>23</v>
      </c>
      <c r="D2984" t="s">
        <v>28</v>
      </c>
      <c r="E2984" t="s">
        <v>13</v>
      </c>
      <c r="F2984">
        <v>12</v>
      </c>
      <c r="G2984">
        <v>3978</v>
      </c>
      <c r="H2984">
        <v>4230</v>
      </c>
      <c r="I2984">
        <v>69984</v>
      </c>
      <c r="J2984">
        <v>74520</v>
      </c>
    </row>
    <row r="2985" spans="1:10">
      <c r="A2985" s="42">
        <v>41907</v>
      </c>
      <c r="B2985" t="s">
        <v>20</v>
      </c>
      <c r="C2985" t="s">
        <v>18</v>
      </c>
      <c r="D2985" t="s">
        <v>36</v>
      </c>
      <c r="E2985" t="s">
        <v>13</v>
      </c>
      <c r="F2985">
        <v>19</v>
      </c>
      <c r="G2985">
        <v>3978</v>
      </c>
      <c r="H2985">
        <v>4230</v>
      </c>
      <c r="I2985">
        <v>50544</v>
      </c>
      <c r="J2985">
        <v>54000</v>
      </c>
    </row>
    <row r="2986" spans="1:10">
      <c r="A2986" s="42">
        <v>41907</v>
      </c>
      <c r="B2986" t="s">
        <v>31</v>
      </c>
      <c r="C2986" t="s">
        <v>30</v>
      </c>
      <c r="D2986" t="s">
        <v>43</v>
      </c>
      <c r="E2986" t="s">
        <v>13</v>
      </c>
      <c r="F2986">
        <v>18</v>
      </c>
      <c r="G2986">
        <v>3924</v>
      </c>
      <c r="H2986">
        <v>4230</v>
      </c>
      <c r="I2986">
        <v>81216</v>
      </c>
      <c r="J2986">
        <v>86400</v>
      </c>
    </row>
    <row r="2987" spans="1:10">
      <c r="A2987" s="42">
        <v>41908</v>
      </c>
      <c r="B2987" t="s">
        <v>34</v>
      </c>
      <c r="C2987" t="s">
        <v>25</v>
      </c>
      <c r="D2987" t="s">
        <v>12</v>
      </c>
      <c r="E2987" t="s">
        <v>13</v>
      </c>
      <c r="F2987">
        <v>1</v>
      </c>
      <c r="G2987">
        <v>2952</v>
      </c>
      <c r="H2987">
        <v>3150</v>
      </c>
      <c r="I2987">
        <v>18306</v>
      </c>
      <c r="J2987">
        <v>19440</v>
      </c>
    </row>
    <row r="2988" spans="1:10">
      <c r="A2988" s="42">
        <v>41908</v>
      </c>
      <c r="B2988" t="s">
        <v>10</v>
      </c>
      <c r="C2988" t="s">
        <v>11</v>
      </c>
      <c r="D2988" t="s">
        <v>35</v>
      </c>
      <c r="E2988" t="s">
        <v>13</v>
      </c>
      <c r="F2988">
        <v>15</v>
      </c>
      <c r="G2988">
        <v>3042</v>
      </c>
      <c r="H2988">
        <v>3240</v>
      </c>
      <c r="I2988">
        <v>5148</v>
      </c>
      <c r="J2988">
        <v>5490</v>
      </c>
    </row>
    <row r="2989" spans="1:10">
      <c r="A2989" s="42">
        <v>41908</v>
      </c>
      <c r="B2989" t="s">
        <v>34</v>
      </c>
      <c r="C2989" t="s">
        <v>25</v>
      </c>
      <c r="D2989" t="s">
        <v>33</v>
      </c>
      <c r="E2989" t="s">
        <v>13</v>
      </c>
      <c r="F2989">
        <v>4</v>
      </c>
      <c r="G2989">
        <v>3978</v>
      </c>
      <c r="H2989">
        <v>4230</v>
      </c>
      <c r="I2989">
        <v>59670</v>
      </c>
      <c r="J2989">
        <v>63450</v>
      </c>
    </row>
    <row r="2990" spans="1:10">
      <c r="A2990" s="42">
        <v>41909</v>
      </c>
      <c r="B2990" t="s">
        <v>24</v>
      </c>
      <c r="C2990" t="s">
        <v>25</v>
      </c>
      <c r="D2990" t="s">
        <v>36</v>
      </c>
      <c r="E2990" t="s">
        <v>13</v>
      </c>
      <c r="F2990">
        <v>16</v>
      </c>
      <c r="G2990">
        <v>2106</v>
      </c>
      <c r="H2990">
        <v>2250</v>
      </c>
      <c r="I2990">
        <v>18954</v>
      </c>
      <c r="J2990">
        <v>20250</v>
      </c>
    </row>
    <row r="2991" spans="1:10">
      <c r="A2991" s="42">
        <v>41909</v>
      </c>
      <c r="B2991" t="s">
        <v>34</v>
      </c>
      <c r="C2991" t="s">
        <v>25</v>
      </c>
      <c r="D2991" t="s">
        <v>43</v>
      </c>
      <c r="E2991" t="s">
        <v>13</v>
      </c>
      <c r="F2991">
        <v>10</v>
      </c>
      <c r="G2991">
        <v>2034</v>
      </c>
      <c r="H2991">
        <v>2160</v>
      </c>
      <c r="I2991">
        <v>71064</v>
      </c>
      <c r="J2991">
        <v>75600</v>
      </c>
    </row>
    <row r="2992" spans="1:10">
      <c r="A2992" s="42">
        <v>41909</v>
      </c>
      <c r="B2992" t="s">
        <v>22</v>
      </c>
      <c r="C2992" t="s">
        <v>23</v>
      </c>
      <c r="D2992" t="s">
        <v>35</v>
      </c>
      <c r="E2992" t="s">
        <v>13</v>
      </c>
      <c r="F2992">
        <v>21</v>
      </c>
      <c r="G2992">
        <v>4482</v>
      </c>
      <c r="H2992">
        <v>4770</v>
      </c>
      <c r="I2992">
        <v>128700</v>
      </c>
      <c r="J2992">
        <v>137250</v>
      </c>
    </row>
    <row r="2993" spans="1:10">
      <c r="A2993" s="42">
        <v>41909</v>
      </c>
      <c r="B2993" t="s">
        <v>22</v>
      </c>
      <c r="C2993" t="s">
        <v>23</v>
      </c>
      <c r="D2993" t="s">
        <v>41</v>
      </c>
      <c r="E2993" t="s">
        <v>13</v>
      </c>
      <c r="F2993">
        <v>7</v>
      </c>
      <c r="G2993">
        <v>3726</v>
      </c>
      <c r="H2993">
        <v>3960</v>
      </c>
      <c r="I2993">
        <v>17712</v>
      </c>
      <c r="J2993">
        <v>18900</v>
      </c>
    </row>
    <row r="2994" spans="1:10">
      <c r="A2994" s="42">
        <v>41910</v>
      </c>
      <c r="B2994" t="s">
        <v>14</v>
      </c>
      <c r="C2994" t="s">
        <v>11</v>
      </c>
      <c r="D2994" t="s">
        <v>21</v>
      </c>
      <c r="E2994" t="s">
        <v>13</v>
      </c>
      <c r="F2994">
        <v>22</v>
      </c>
      <c r="G2994">
        <v>2952</v>
      </c>
      <c r="H2994">
        <v>3150</v>
      </c>
      <c r="I2994">
        <v>28548</v>
      </c>
      <c r="J2994">
        <v>30420</v>
      </c>
    </row>
    <row r="2995" spans="1:10">
      <c r="A2995" s="42">
        <v>41910</v>
      </c>
      <c r="B2995" t="s">
        <v>27</v>
      </c>
      <c r="C2995" t="s">
        <v>23</v>
      </c>
      <c r="D2995" t="s">
        <v>38</v>
      </c>
      <c r="E2995" t="s">
        <v>13</v>
      </c>
      <c r="F2995">
        <v>15</v>
      </c>
      <c r="G2995">
        <v>3384</v>
      </c>
      <c r="H2995">
        <v>3600</v>
      </c>
      <c r="I2995">
        <v>49644</v>
      </c>
      <c r="J2995">
        <v>52920</v>
      </c>
    </row>
    <row r="2996" spans="1:10">
      <c r="A2996" s="42">
        <v>41911</v>
      </c>
      <c r="B2996" t="s">
        <v>27</v>
      </c>
      <c r="C2996" t="s">
        <v>23</v>
      </c>
      <c r="D2996" t="s">
        <v>15</v>
      </c>
      <c r="E2996" t="s">
        <v>16</v>
      </c>
      <c r="F2996">
        <v>7</v>
      </c>
      <c r="G2996">
        <v>3546</v>
      </c>
      <c r="H2996">
        <v>3780</v>
      </c>
      <c r="I2996">
        <v>35820</v>
      </c>
      <c r="J2996">
        <v>38700</v>
      </c>
    </row>
    <row r="2997" spans="1:10">
      <c r="A2997" s="42">
        <v>41911</v>
      </c>
      <c r="B2997" t="s">
        <v>29</v>
      </c>
      <c r="C2997" t="s">
        <v>30</v>
      </c>
      <c r="D2997" t="s">
        <v>28</v>
      </c>
      <c r="E2997" t="s">
        <v>13</v>
      </c>
      <c r="F2997">
        <v>17</v>
      </c>
      <c r="G2997">
        <v>5148</v>
      </c>
      <c r="H2997">
        <v>5490</v>
      </c>
      <c r="I2997">
        <v>5832</v>
      </c>
      <c r="J2997">
        <v>6210</v>
      </c>
    </row>
    <row r="2998" spans="1:10">
      <c r="A2998" s="42">
        <v>41911</v>
      </c>
      <c r="B2998" t="s">
        <v>17</v>
      </c>
      <c r="C2998" t="s">
        <v>18</v>
      </c>
      <c r="D2998" t="s">
        <v>32</v>
      </c>
      <c r="E2998" t="s">
        <v>13</v>
      </c>
      <c r="F2998">
        <v>20</v>
      </c>
      <c r="G2998">
        <v>2034</v>
      </c>
      <c r="H2998">
        <v>2160</v>
      </c>
      <c r="I2998">
        <v>88650</v>
      </c>
      <c r="J2998">
        <v>94500</v>
      </c>
    </row>
    <row r="2999" spans="1:10">
      <c r="A2999" s="42">
        <v>41911</v>
      </c>
      <c r="B2999" t="s">
        <v>31</v>
      </c>
      <c r="C2999" t="s">
        <v>30</v>
      </c>
      <c r="D2999" t="s">
        <v>38</v>
      </c>
      <c r="E2999" t="s">
        <v>13</v>
      </c>
      <c r="F2999">
        <v>5</v>
      </c>
      <c r="G2999">
        <v>2196</v>
      </c>
      <c r="H2999">
        <v>2340</v>
      </c>
      <c r="I2999">
        <v>63828</v>
      </c>
      <c r="J2999">
        <v>68040</v>
      </c>
    </row>
    <row r="3000" spans="1:10">
      <c r="A3000" s="42">
        <v>41912</v>
      </c>
      <c r="B3000" t="s">
        <v>10</v>
      </c>
      <c r="C3000" t="s">
        <v>11</v>
      </c>
      <c r="D3000" t="s">
        <v>35</v>
      </c>
      <c r="E3000" t="s">
        <v>13</v>
      </c>
      <c r="F3000">
        <v>14</v>
      </c>
      <c r="G3000">
        <v>3546</v>
      </c>
      <c r="H3000">
        <v>3780</v>
      </c>
      <c r="I3000">
        <v>82368</v>
      </c>
      <c r="J3000">
        <v>87840</v>
      </c>
    </row>
    <row r="3001" spans="1:10">
      <c r="A3001" s="42">
        <v>41912</v>
      </c>
      <c r="B3001" t="s">
        <v>27</v>
      </c>
      <c r="C3001" t="s">
        <v>23</v>
      </c>
      <c r="D3001" t="s">
        <v>33</v>
      </c>
      <c r="E3001" t="s">
        <v>13</v>
      </c>
      <c r="F3001">
        <v>6</v>
      </c>
      <c r="G3001">
        <v>3546</v>
      </c>
      <c r="H3001">
        <v>3780</v>
      </c>
      <c r="I3001">
        <v>3978</v>
      </c>
      <c r="J3001">
        <v>4230</v>
      </c>
    </row>
  </sheetData>
  <autoFilter ref="A1:J3001" xr:uid="{E9E5FCD8-3DF2-44FC-9E86-8B535DAE603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321D-95EA-4DE9-95E7-3BF2E3AA3D1E}">
  <sheetPr>
    <tabColor theme="9" tint="-0.249977111117893"/>
  </sheetPr>
  <dimension ref="A1:N3001"/>
  <sheetViews>
    <sheetView workbookViewId="0">
      <selection activeCell="N3" sqref="N3"/>
    </sheetView>
  </sheetViews>
  <sheetFormatPr defaultRowHeight="14.4"/>
  <cols>
    <col min="1" max="1" width="9.68359375" style="42" bestFit="1" customWidth="1"/>
    <col min="2" max="2" width="13.47265625" bestFit="1" customWidth="1"/>
    <col min="3" max="3" width="12.578125" bestFit="1" customWidth="1"/>
    <col min="4" max="4" width="29.41796875" bestFit="1" customWidth="1"/>
    <col min="5" max="5" width="11.20703125" bestFit="1" customWidth="1"/>
    <col min="6" max="6" width="9.83984375" bestFit="1" customWidth="1"/>
    <col min="7" max="7" width="10.578125" bestFit="1" customWidth="1"/>
    <col min="8" max="8" width="10.9453125" bestFit="1" customWidth="1"/>
    <col min="9" max="9" width="7.9453125" bestFit="1" customWidth="1"/>
    <col min="10" max="10" width="7.3671875" bestFit="1" customWidth="1"/>
    <col min="11" max="11" width="7.26171875" bestFit="1" customWidth="1"/>
    <col min="12" max="12" width="21.578125" style="12" bestFit="1" customWidth="1"/>
    <col min="13" max="13" width="22.68359375" customWidth="1"/>
    <col min="14" max="14" width="13.05078125" customWidth="1"/>
  </cols>
  <sheetData>
    <row r="1" spans="1:14">
      <c r="A1" s="41" t="s">
        <v>2</v>
      </c>
      <c r="B1" t="s">
        <v>3</v>
      </c>
      <c r="C1" t="s">
        <v>4</v>
      </c>
      <c r="D1" t="s">
        <v>0</v>
      </c>
      <c r="E1" t="s">
        <v>5</v>
      </c>
      <c r="F1" t="s">
        <v>1</v>
      </c>
      <c r="G1" t="s">
        <v>6</v>
      </c>
      <c r="H1" t="s">
        <v>7</v>
      </c>
      <c r="I1" t="s">
        <v>8</v>
      </c>
      <c r="J1" t="s">
        <v>9</v>
      </c>
      <c r="K1" t="s">
        <v>65</v>
      </c>
      <c r="L1" s="12" t="s">
        <v>1385</v>
      </c>
      <c r="M1" t="s">
        <v>1407</v>
      </c>
      <c r="N1" t="s">
        <v>1408</v>
      </c>
    </row>
    <row r="2" spans="1:14">
      <c r="A2" s="42">
        <v>40909</v>
      </c>
      <c r="B2" t="s">
        <v>10</v>
      </c>
      <c r="C2" t="s">
        <v>11</v>
      </c>
      <c r="D2" t="s">
        <v>12</v>
      </c>
      <c r="E2" t="s">
        <v>13</v>
      </c>
      <c r="F2" s="12">
        <v>8</v>
      </c>
      <c r="G2" s="12">
        <v>2034</v>
      </c>
      <c r="H2" s="12">
        <v>2160</v>
      </c>
      <c r="I2" s="12">
        <v>16272</v>
      </c>
      <c r="J2" s="12">
        <v>40053</v>
      </c>
      <c r="K2" s="12">
        <f>sales_table[[#This Row],[Sales]]-sales_table[[#This Row],[COGS]]</f>
        <v>23781</v>
      </c>
      <c r="L2" s="12">
        <f>sales_table[[#This Row],[sales after discount]]-sales_table[[#This Row],[COGS]]</f>
        <v>21778.35</v>
      </c>
      <c r="M2" s="12">
        <f>sales_table[[#This Row],[Sales]]*0.95</f>
        <v>38050.35</v>
      </c>
      <c r="N2" s="13">
        <f>(sales_table[[#This Row],[Profit]]/sales_table[[#This Row],[Sales]])</f>
        <v>0.59373829675679723</v>
      </c>
    </row>
    <row r="3" spans="1:14">
      <c r="A3" s="42">
        <v>40909</v>
      </c>
      <c r="B3" t="s">
        <v>14</v>
      </c>
      <c r="C3" t="s">
        <v>11</v>
      </c>
      <c r="D3" t="s">
        <v>15</v>
      </c>
      <c r="E3" t="s">
        <v>16</v>
      </c>
      <c r="F3" s="12">
        <v>21</v>
      </c>
      <c r="G3" s="12">
        <v>3582</v>
      </c>
      <c r="H3" s="12">
        <v>3870</v>
      </c>
      <c r="I3" s="12">
        <v>75222</v>
      </c>
      <c r="J3" s="12">
        <v>81270</v>
      </c>
      <c r="K3" s="12">
        <f>sales_table[[#This Row],[Sales]]-sales_table[[#This Row],[COGS]]</f>
        <v>6048</v>
      </c>
      <c r="L3" s="12">
        <f>sales_table[[#This Row],[sales after discount]]-sales_table[[#This Row],[COGS]]</f>
        <v>1984.5</v>
      </c>
      <c r="M3" s="12">
        <f>sales_table[[#This Row],[Sales]]*0.95</f>
        <v>77206.5</v>
      </c>
      <c r="N3" s="13">
        <f>(sales_table[[#This Row],[Profit]]/sales_table[[#This Row],[Sales]])</f>
        <v>7.441860465116279E-2</v>
      </c>
    </row>
    <row r="4" spans="1:14">
      <c r="A4" s="42">
        <v>40909</v>
      </c>
      <c r="B4" t="s">
        <v>17</v>
      </c>
      <c r="C4" t="s">
        <v>18</v>
      </c>
      <c r="D4" t="s">
        <v>19</v>
      </c>
      <c r="E4" t="s">
        <v>13</v>
      </c>
      <c r="F4" s="12">
        <v>16</v>
      </c>
      <c r="G4" s="12">
        <v>3978</v>
      </c>
      <c r="H4" s="12">
        <v>4230</v>
      </c>
      <c r="I4" s="12">
        <v>63648</v>
      </c>
      <c r="J4" s="12">
        <v>67680</v>
      </c>
      <c r="K4" s="12">
        <f>sales_table[[#This Row],[Sales]]-sales_table[[#This Row],[COGS]]</f>
        <v>4032</v>
      </c>
      <c r="L4" s="12">
        <f>sales_table[[#This Row],[sales after discount]]-sales_table[[#This Row],[COGS]]</f>
        <v>648</v>
      </c>
      <c r="M4" s="12">
        <f>sales_table[[#This Row],[Sales]]*0.95</f>
        <v>64296</v>
      </c>
      <c r="N4" s="13">
        <f>(sales_table[[#This Row],[Profit]]/sales_table[[#This Row],[Sales]])</f>
        <v>5.9574468085106386E-2</v>
      </c>
    </row>
    <row r="5" spans="1:14">
      <c r="A5" s="42">
        <v>40909</v>
      </c>
      <c r="B5" t="s">
        <v>20</v>
      </c>
      <c r="C5" t="s">
        <v>18</v>
      </c>
      <c r="D5" t="s">
        <v>21</v>
      </c>
      <c r="E5" t="s">
        <v>13</v>
      </c>
      <c r="F5" s="12">
        <v>23</v>
      </c>
      <c r="G5" s="12">
        <v>2196</v>
      </c>
      <c r="H5" s="12">
        <v>2340</v>
      </c>
      <c r="I5" s="12">
        <v>50508</v>
      </c>
      <c r="J5" s="12">
        <v>53820</v>
      </c>
      <c r="K5" s="12">
        <f>sales_table[[#This Row],[Sales]]-sales_table[[#This Row],[COGS]]</f>
        <v>3312</v>
      </c>
      <c r="L5" s="12">
        <f>sales_table[[#This Row],[sales after discount]]-sales_table[[#This Row],[COGS]]</f>
        <v>621</v>
      </c>
      <c r="M5" s="12">
        <f>sales_table[[#This Row],[Sales]]*0.95</f>
        <v>51129</v>
      </c>
      <c r="N5" s="13">
        <f>(sales_table[[#This Row],[Profit]]/sales_table[[#This Row],[Sales]])</f>
        <v>6.1538461538461542E-2</v>
      </c>
    </row>
    <row r="6" spans="1:14">
      <c r="A6" s="42">
        <v>40910</v>
      </c>
      <c r="B6" t="s">
        <v>22</v>
      </c>
      <c r="C6" t="s">
        <v>23</v>
      </c>
      <c r="D6" t="s">
        <v>19</v>
      </c>
      <c r="E6" t="s">
        <v>13</v>
      </c>
      <c r="F6" s="12">
        <v>22</v>
      </c>
      <c r="G6" s="12">
        <v>3978</v>
      </c>
      <c r="H6" s="12">
        <v>4230</v>
      </c>
      <c r="I6" s="12">
        <v>87516</v>
      </c>
      <c r="J6" s="12">
        <v>93060</v>
      </c>
      <c r="K6" s="12">
        <f>sales_table[[#This Row],[Sales]]-sales_table[[#This Row],[COGS]]</f>
        <v>5544</v>
      </c>
      <c r="L6" s="12">
        <f>sales_table[[#This Row],[sales after discount]]-sales_table[[#This Row],[COGS]]</f>
        <v>891</v>
      </c>
      <c r="M6" s="12">
        <f>sales_table[[#This Row],[Sales]]*0.95</f>
        <v>88407</v>
      </c>
      <c r="N6" s="13">
        <f>(sales_table[[#This Row],[Profit]]/sales_table[[#This Row],[Sales]])</f>
        <v>5.9574468085106386E-2</v>
      </c>
    </row>
    <row r="7" spans="1:14">
      <c r="A7" s="42">
        <v>40910</v>
      </c>
      <c r="B7" t="s">
        <v>24</v>
      </c>
      <c r="C7" t="s">
        <v>25</v>
      </c>
      <c r="D7" t="s">
        <v>19</v>
      </c>
      <c r="E7" t="s">
        <v>13</v>
      </c>
      <c r="F7" s="12">
        <v>13</v>
      </c>
      <c r="G7" s="12">
        <v>3978</v>
      </c>
      <c r="H7" s="12">
        <v>4230</v>
      </c>
      <c r="I7" s="12">
        <v>51714</v>
      </c>
      <c r="J7" s="12">
        <v>54990</v>
      </c>
      <c r="K7" s="12">
        <f>sales_table[[#This Row],[Sales]]-sales_table[[#This Row],[COGS]]</f>
        <v>3276</v>
      </c>
      <c r="L7" s="12">
        <f>sales_table[[#This Row],[sales after discount]]-sales_table[[#This Row],[COGS]]</f>
        <v>526.5</v>
      </c>
      <c r="M7" s="12">
        <f>sales_table[[#This Row],[Sales]]*0.95</f>
        <v>52240.5</v>
      </c>
      <c r="N7" s="13">
        <f>(sales_table[[#This Row],[Profit]]/sales_table[[#This Row],[Sales]])</f>
        <v>5.9574468085106386E-2</v>
      </c>
    </row>
    <row r="8" spans="1:14">
      <c r="A8" s="42">
        <v>40910</v>
      </c>
      <c r="B8" t="s">
        <v>14</v>
      </c>
      <c r="C8" t="s">
        <v>11</v>
      </c>
      <c r="D8" t="s">
        <v>26</v>
      </c>
      <c r="E8" t="s">
        <v>13</v>
      </c>
      <c r="F8" s="12">
        <v>27</v>
      </c>
      <c r="G8" s="12">
        <v>3042</v>
      </c>
      <c r="H8" s="12">
        <v>3240</v>
      </c>
      <c r="I8" s="12">
        <v>82134</v>
      </c>
      <c r="J8" s="12">
        <v>87480</v>
      </c>
      <c r="K8" s="12">
        <f>sales_table[[#This Row],[Sales]]-sales_table[[#This Row],[COGS]]</f>
        <v>5346</v>
      </c>
      <c r="L8" s="12">
        <f>sales_table[[#This Row],[sales after discount]]-sales_table[[#This Row],[COGS]]</f>
        <v>972</v>
      </c>
      <c r="M8" s="12">
        <f>sales_table[[#This Row],[Sales]]*0.95</f>
        <v>83106</v>
      </c>
      <c r="N8" s="13">
        <f>(sales_table[[#This Row],[Profit]]/sales_table[[#This Row],[Sales]])</f>
        <v>6.1111111111111109E-2</v>
      </c>
    </row>
    <row r="9" spans="1:14">
      <c r="A9" s="42">
        <v>40910</v>
      </c>
      <c r="B9" t="s">
        <v>27</v>
      </c>
      <c r="C9" t="s">
        <v>23</v>
      </c>
      <c r="D9" t="s">
        <v>19</v>
      </c>
      <c r="E9" t="s">
        <v>13</v>
      </c>
      <c r="F9" s="12">
        <v>27</v>
      </c>
      <c r="G9" s="12">
        <v>3978</v>
      </c>
      <c r="H9" s="12">
        <v>4230</v>
      </c>
      <c r="I9" s="12">
        <v>107406</v>
      </c>
      <c r="J9" s="12">
        <v>114210</v>
      </c>
      <c r="K9" s="12">
        <f>sales_table[[#This Row],[Sales]]-sales_table[[#This Row],[COGS]]</f>
        <v>6804</v>
      </c>
      <c r="L9" s="12">
        <f>sales_table[[#This Row],[sales after discount]]-sales_table[[#This Row],[COGS]]</f>
        <v>1093.5</v>
      </c>
      <c r="M9" s="12">
        <f>sales_table[[#This Row],[Sales]]*0.95</f>
        <v>108499.5</v>
      </c>
      <c r="N9" s="13">
        <f>(sales_table[[#This Row],[Profit]]/sales_table[[#This Row],[Sales]])</f>
        <v>5.9574468085106386E-2</v>
      </c>
    </row>
    <row r="10" spans="1:14">
      <c r="A10" s="42">
        <v>40912</v>
      </c>
      <c r="B10" t="s">
        <v>10</v>
      </c>
      <c r="C10" t="s">
        <v>11</v>
      </c>
      <c r="D10" t="s">
        <v>19</v>
      </c>
      <c r="E10" t="s">
        <v>13</v>
      </c>
      <c r="F10" s="12">
        <v>27</v>
      </c>
      <c r="G10" s="12">
        <v>3978</v>
      </c>
      <c r="H10" s="12">
        <v>4230</v>
      </c>
      <c r="I10" s="12">
        <v>107406</v>
      </c>
      <c r="J10" s="12">
        <v>114210</v>
      </c>
      <c r="K10" s="12">
        <f>sales_table[[#This Row],[Sales]]-sales_table[[#This Row],[COGS]]</f>
        <v>6804</v>
      </c>
      <c r="L10" s="12">
        <f>sales_table[[#This Row],[sales after discount]]-sales_table[[#This Row],[COGS]]</f>
        <v>1093.5</v>
      </c>
      <c r="M10" s="12">
        <f>sales_table[[#This Row],[Sales]]*0.95</f>
        <v>108499.5</v>
      </c>
      <c r="N10" s="13">
        <f>(sales_table[[#This Row],[Profit]]/sales_table[[#This Row],[Sales]])</f>
        <v>5.9574468085106386E-2</v>
      </c>
    </row>
    <row r="11" spans="1:14">
      <c r="A11" s="42">
        <v>40913</v>
      </c>
      <c r="B11" t="s">
        <v>24</v>
      </c>
      <c r="C11" t="s">
        <v>25</v>
      </c>
      <c r="D11" t="s">
        <v>28</v>
      </c>
      <c r="E11" t="s">
        <v>13</v>
      </c>
      <c r="F11" s="12">
        <v>27</v>
      </c>
      <c r="G11" s="12">
        <v>5832</v>
      </c>
      <c r="H11" s="12">
        <v>6210</v>
      </c>
      <c r="I11" s="12">
        <v>157464</v>
      </c>
      <c r="J11" s="12">
        <v>167670</v>
      </c>
      <c r="K11" s="12">
        <f>sales_table[[#This Row],[Sales]]-sales_table[[#This Row],[COGS]]</f>
        <v>10206</v>
      </c>
      <c r="L11" s="12">
        <f>sales_table[[#This Row],[sales after discount]]-sales_table[[#This Row],[COGS]]</f>
        <v>1822.5</v>
      </c>
      <c r="M11" s="12">
        <f>sales_table[[#This Row],[Sales]]*0.95</f>
        <v>159286.5</v>
      </c>
      <c r="N11" s="13">
        <f>(sales_table[[#This Row],[Profit]]/sales_table[[#This Row],[Sales]])</f>
        <v>6.0869565217391307E-2</v>
      </c>
    </row>
    <row r="12" spans="1:14">
      <c r="A12" s="42">
        <v>40913</v>
      </c>
      <c r="B12" t="s">
        <v>29</v>
      </c>
      <c r="C12" t="s">
        <v>30</v>
      </c>
      <c r="D12" t="s">
        <v>21</v>
      </c>
      <c r="E12" t="s">
        <v>13</v>
      </c>
      <c r="F12" s="12">
        <v>27</v>
      </c>
      <c r="G12" s="12">
        <v>2196</v>
      </c>
      <c r="H12" s="12">
        <v>2340</v>
      </c>
      <c r="I12" s="12">
        <v>59292</v>
      </c>
      <c r="J12" s="12">
        <v>63180</v>
      </c>
      <c r="K12" s="12">
        <f>sales_table[[#This Row],[Sales]]-sales_table[[#This Row],[COGS]]</f>
        <v>3888</v>
      </c>
      <c r="L12" s="12">
        <f>sales_table[[#This Row],[sales after discount]]-sales_table[[#This Row],[COGS]]</f>
        <v>729</v>
      </c>
      <c r="M12" s="12">
        <f>sales_table[[#This Row],[Sales]]*0.95</f>
        <v>60021</v>
      </c>
      <c r="N12" s="13">
        <f>(sales_table[[#This Row],[Profit]]/sales_table[[#This Row],[Sales]])</f>
        <v>6.1538461538461542E-2</v>
      </c>
    </row>
    <row r="13" spans="1:14">
      <c r="A13" s="42">
        <v>40913</v>
      </c>
      <c r="B13" t="s">
        <v>31</v>
      </c>
      <c r="C13" t="s">
        <v>30</v>
      </c>
      <c r="D13" t="s">
        <v>32</v>
      </c>
      <c r="E13" t="s">
        <v>13</v>
      </c>
      <c r="F13" s="12">
        <v>27</v>
      </c>
      <c r="G13" s="12">
        <v>3546</v>
      </c>
      <c r="H13" s="12">
        <v>3780</v>
      </c>
      <c r="I13" s="12">
        <v>95742</v>
      </c>
      <c r="J13" s="12">
        <v>102060</v>
      </c>
      <c r="K13" s="12">
        <f>sales_table[[#This Row],[Sales]]-sales_table[[#This Row],[COGS]]</f>
        <v>6318</v>
      </c>
      <c r="L13" s="12">
        <f>sales_table[[#This Row],[sales after discount]]-sales_table[[#This Row],[COGS]]</f>
        <v>1215</v>
      </c>
      <c r="M13" s="12">
        <f>sales_table[[#This Row],[Sales]]*0.95</f>
        <v>96957</v>
      </c>
      <c r="N13" s="13">
        <f>(sales_table[[#This Row],[Profit]]/sales_table[[#This Row],[Sales]])</f>
        <v>6.1904761904761907E-2</v>
      </c>
    </row>
    <row r="14" spans="1:14">
      <c r="A14" s="42">
        <v>40914</v>
      </c>
      <c r="B14" t="s">
        <v>27</v>
      </c>
      <c r="C14" t="s">
        <v>23</v>
      </c>
      <c r="D14" t="s">
        <v>15</v>
      </c>
      <c r="E14" t="s">
        <v>16</v>
      </c>
      <c r="F14" s="12">
        <v>12</v>
      </c>
      <c r="G14" s="12">
        <v>3582</v>
      </c>
      <c r="H14" s="12">
        <v>3870</v>
      </c>
      <c r="I14" s="12">
        <v>42984</v>
      </c>
      <c r="J14" s="12">
        <v>46440</v>
      </c>
      <c r="K14" s="12">
        <f>sales_table[[#This Row],[Sales]]-sales_table[[#This Row],[COGS]]</f>
        <v>3456</v>
      </c>
      <c r="L14" s="12">
        <f>sales_table[[#This Row],[sales after discount]]-sales_table[[#This Row],[COGS]]</f>
        <v>1134</v>
      </c>
      <c r="M14" s="12">
        <f>sales_table[[#This Row],[Sales]]*0.95</f>
        <v>44118</v>
      </c>
      <c r="N14" s="13">
        <f>(sales_table[[#This Row],[Profit]]/sales_table[[#This Row],[Sales]])</f>
        <v>7.441860465116279E-2</v>
      </c>
    </row>
    <row r="15" spans="1:14">
      <c r="A15" s="42">
        <v>40915</v>
      </c>
      <c r="B15" t="s">
        <v>27</v>
      </c>
      <c r="C15" t="s">
        <v>23</v>
      </c>
      <c r="D15" t="s">
        <v>33</v>
      </c>
      <c r="E15" t="s">
        <v>13</v>
      </c>
      <c r="F15" s="12">
        <v>18</v>
      </c>
      <c r="G15" s="12">
        <v>3978</v>
      </c>
      <c r="H15" s="12">
        <v>4230</v>
      </c>
      <c r="I15" s="12">
        <v>71604</v>
      </c>
      <c r="J15" s="12">
        <v>76140</v>
      </c>
      <c r="K15" s="12">
        <f>sales_table[[#This Row],[Sales]]-sales_table[[#This Row],[COGS]]</f>
        <v>4536</v>
      </c>
      <c r="L15" s="12">
        <f>sales_table[[#This Row],[sales after discount]]-sales_table[[#This Row],[COGS]]</f>
        <v>729</v>
      </c>
      <c r="M15" s="12">
        <f>sales_table[[#This Row],[Sales]]*0.95</f>
        <v>72333</v>
      </c>
      <c r="N15" s="13">
        <f>(sales_table[[#This Row],[Profit]]/sales_table[[#This Row],[Sales]])</f>
        <v>5.9574468085106386E-2</v>
      </c>
    </row>
    <row r="16" spans="1:14">
      <c r="A16" s="42">
        <v>40916</v>
      </c>
      <c r="B16" t="s">
        <v>31</v>
      </c>
      <c r="C16" t="s">
        <v>30</v>
      </c>
      <c r="D16" t="s">
        <v>33</v>
      </c>
      <c r="E16" t="s">
        <v>13</v>
      </c>
      <c r="F16" s="12">
        <v>8</v>
      </c>
      <c r="G16" s="12">
        <v>3978</v>
      </c>
      <c r="H16" s="12">
        <v>4230</v>
      </c>
      <c r="I16" s="12">
        <v>31824</v>
      </c>
      <c r="J16" s="12">
        <v>33840</v>
      </c>
      <c r="K16" s="12">
        <f>sales_table[[#This Row],[Sales]]-sales_table[[#This Row],[COGS]]</f>
        <v>2016</v>
      </c>
      <c r="L16" s="12">
        <f>sales_table[[#This Row],[sales after discount]]-sales_table[[#This Row],[COGS]]</f>
        <v>324</v>
      </c>
      <c r="M16" s="12">
        <f>sales_table[[#This Row],[Sales]]*0.95</f>
        <v>32148</v>
      </c>
      <c r="N16" s="13">
        <f>(sales_table[[#This Row],[Profit]]/sales_table[[#This Row],[Sales]])</f>
        <v>5.9574468085106386E-2</v>
      </c>
    </row>
    <row r="17" spans="1:14">
      <c r="A17" s="42">
        <v>40916</v>
      </c>
      <c r="B17" t="s">
        <v>34</v>
      </c>
      <c r="C17" t="s">
        <v>25</v>
      </c>
      <c r="D17" t="s">
        <v>12</v>
      </c>
      <c r="E17" t="s">
        <v>13</v>
      </c>
      <c r="F17" s="12">
        <v>21</v>
      </c>
      <c r="G17" s="12">
        <v>2034</v>
      </c>
      <c r="H17" s="12">
        <v>2160</v>
      </c>
      <c r="I17" s="12">
        <v>42714</v>
      </c>
      <c r="J17" s="12">
        <v>45360</v>
      </c>
      <c r="K17" s="12">
        <f>sales_table[[#This Row],[Sales]]-sales_table[[#This Row],[COGS]]</f>
        <v>2646</v>
      </c>
      <c r="L17" s="12">
        <f>sales_table[[#This Row],[sales after discount]]-sales_table[[#This Row],[COGS]]</f>
        <v>378</v>
      </c>
      <c r="M17" s="12">
        <f>sales_table[[#This Row],[Sales]]*0.95</f>
        <v>43092</v>
      </c>
      <c r="N17" s="13">
        <f>(sales_table[[#This Row],[Profit]]/sales_table[[#This Row],[Sales]])</f>
        <v>5.8333333333333334E-2</v>
      </c>
    </row>
    <row r="18" spans="1:14">
      <c r="A18" s="42">
        <v>40916</v>
      </c>
      <c r="B18" t="s">
        <v>10</v>
      </c>
      <c r="C18" t="s">
        <v>11</v>
      </c>
      <c r="D18" t="s">
        <v>26</v>
      </c>
      <c r="E18" t="s">
        <v>13</v>
      </c>
      <c r="F18" s="12">
        <v>25</v>
      </c>
      <c r="G18" s="12">
        <v>3042</v>
      </c>
      <c r="H18" s="12">
        <v>3240</v>
      </c>
      <c r="I18" s="12">
        <v>76050</v>
      </c>
      <c r="J18" s="12">
        <v>81000</v>
      </c>
      <c r="K18" s="12">
        <f>sales_table[[#This Row],[Sales]]-sales_table[[#This Row],[COGS]]</f>
        <v>4950</v>
      </c>
      <c r="L18" s="12">
        <f>sales_table[[#This Row],[sales after discount]]-sales_table[[#This Row],[COGS]]</f>
        <v>900</v>
      </c>
      <c r="M18" s="12">
        <f>sales_table[[#This Row],[Sales]]*0.95</f>
        <v>76950</v>
      </c>
      <c r="N18" s="13">
        <f>(sales_table[[#This Row],[Profit]]/sales_table[[#This Row],[Sales]])</f>
        <v>6.1111111111111109E-2</v>
      </c>
    </row>
    <row r="19" spans="1:14">
      <c r="A19" s="42">
        <v>40916</v>
      </c>
      <c r="B19" t="s">
        <v>10</v>
      </c>
      <c r="C19" t="s">
        <v>11</v>
      </c>
      <c r="D19" t="s">
        <v>35</v>
      </c>
      <c r="E19" t="s">
        <v>13</v>
      </c>
      <c r="F19" s="12">
        <v>12</v>
      </c>
      <c r="G19" s="12">
        <v>5148</v>
      </c>
      <c r="H19" s="12">
        <v>5490</v>
      </c>
      <c r="I19" s="12">
        <v>61776</v>
      </c>
      <c r="J19" s="12">
        <v>65880</v>
      </c>
      <c r="K19" s="12">
        <f>sales_table[[#This Row],[Sales]]-sales_table[[#This Row],[COGS]]</f>
        <v>4104</v>
      </c>
      <c r="L19" s="12">
        <f>sales_table[[#This Row],[sales after discount]]-sales_table[[#This Row],[COGS]]</f>
        <v>810</v>
      </c>
      <c r="M19" s="12">
        <f>sales_table[[#This Row],[Sales]]*0.95</f>
        <v>62586</v>
      </c>
      <c r="N19" s="13">
        <f>(sales_table[[#This Row],[Profit]]/sales_table[[#This Row],[Sales]])</f>
        <v>6.2295081967213117E-2</v>
      </c>
    </row>
    <row r="20" spans="1:14">
      <c r="A20" s="42">
        <v>40916</v>
      </c>
      <c r="B20" t="s">
        <v>31</v>
      </c>
      <c r="C20" t="s">
        <v>30</v>
      </c>
      <c r="D20" t="s">
        <v>36</v>
      </c>
      <c r="E20" t="s">
        <v>13</v>
      </c>
      <c r="F20" s="12">
        <v>9</v>
      </c>
      <c r="G20" s="12">
        <v>2106</v>
      </c>
      <c r="H20" s="12">
        <v>2250</v>
      </c>
      <c r="I20" s="12">
        <v>18954</v>
      </c>
      <c r="J20" s="12">
        <v>20250</v>
      </c>
      <c r="K20" s="12">
        <f>sales_table[[#This Row],[Sales]]-sales_table[[#This Row],[COGS]]</f>
        <v>1296</v>
      </c>
      <c r="L20" s="12">
        <f>sales_table[[#This Row],[sales after discount]]-sales_table[[#This Row],[COGS]]</f>
        <v>283.5</v>
      </c>
      <c r="M20" s="12">
        <f>sales_table[[#This Row],[Sales]]*0.95</f>
        <v>19237.5</v>
      </c>
      <c r="N20" s="13">
        <f>(sales_table[[#This Row],[Profit]]/sales_table[[#This Row],[Sales]])</f>
        <v>6.4000000000000001E-2</v>
      </c>
    </row>
    <row r="21" spans="1:14">
      <c r="A21" s="42">
        <v>40917</v>
      </c>
      <c r="B21" t="s">
        <v>17</v>
      </c>
      <c r="C21" t="s">
        <v>18</v>
      </c>
      <c r="D21" t="s">
        <v>37</v>
      </c>
      <c r="E21" t="s">
        <v>13</v>
      </c>
      <c r="F21" s="12">
        <v>23</v>
      </c>
      <c r="G21" s="12">
        <v>4482</v>
      </c>
      <c r="H21" s="12">
        <v>4770</v>
      </c>
      <c r="I21" s="12">
        <v>103086</v>
      </c>
      <c r="J21" s="12">
        <v>109710</v>
      </c>
      <c r="K21" s="12">
        <f>sales_table[[#This Row],[Sales]]-sales_table[[#This Row],[COGS]]</f>
        <v>6624</v>
      </c>
      <c r="L21" s="12">
        <f>sales_table[[#This Row],[sales after discount]]-sales_table[[#This Row],[COGS]]</f>
        <v>1138.5</v>
      </c>
      <c r="M21" s="12">
        <f>sales_table[[#This Row],[Sales]]*0.95</f>
        <v>104224.5</v>
      </c>
      <c r="N21" s="13">
        <f>(sales_table[[#This Row],[Profit]]/sales_table[[#This Row],[Sales]])</f>
        <v>6.0377358490566038E-2</v>
      </c>
    </row>
    <row r="22" spans="1:14">
      <c r="A22" s="42">
        <v>40918</v>
      </c>
      <c r="B22" t="s">
        <v>31</v>
      </c>
      <c r="C22" t="s">
        <v>30</v>
      </c>
      <c r="D22" t="s">
        <v>38</v>
      </c>
      <c r="E22" t="s">
        <v>13</v>
      </c>
      <c r="F22" s="12">
        <v>23</v>
      </c>
      <c r="G22" s="12">
        <v>3546</v>
      </c>
      <c r="H22" s="12">
        <v>3780</v>
      </c>
      <c r="I22" s="12">
        <v>81558</v>
      </c>
      <c r="J22" s="12">
        <v>86940</v>
      </c>
      <c r="K22" s="12">
        <f>sales_table[[#This Row],[Sales]]-sales_table[[#This Row],[COGS]]</f>
        <v>5382</v>
      </c>
      <c r="L22" s="12">
        <f>sales_table[[#This Row],[sales after discount]]-sales_table[[#This Row],[COGS]]</f>
        <v>1035</v>
      </c>
      <c r="M22" s="12">
        <f>sales_table[[#This Row],[Sales]]*0.95</f>
        <v>82593</v>
      </c>
      <c r="N22" s="13">
        <f>(sales_table[[#This Row],[Profit]]/sales_table[[#This Row],[Sales]])</f>
        <v>6.1904761904761907E-2</v>
      </c>
    </row>
    <row r="23" spans="1:14">
      <c r="A23" s="42">
        <v>40918</v>
      </c>
      <c r="B23" t="s">
        <v>17</v>
      </c>
      <c r="C23" t="s">
        <v>18</v>
      </c>
      <c r="D23" t="s">
        <v>37</v>
      </c>
      <c r="E23" t="s">
        <v>13</v>
      </c>
      <c r="F23" s="12">
        <v>20</v>
      </c>
      <c r="G23" s="12">
        <v>4482</v>
      </c>
      <c r="H23" s="12">
        <v>4770</v>
      </c>
      <c r="I23" s="12">
        <v>89640</v>
      </c>
      <c r="J23" s="12">
        <v>95400</v>
      </c>
      <c r="K23" s="12">
        <f>sales_table[[#This Row],[Sales]]-sales_table[[#This Row],[COGS]]</f>
        <v>5760</v>
      </c>
      <c r="L23" s="12">
        <f>sales_table[[#This Row],[sales after discount]]-sales_table[[#This Row],[COGS]]</f>
        <v>990</v>
      </c>
      <c r="M23" s="12">
        <f>sales_table[[#This Row],[Sales]]*0.95</f>
        <v>90630</v>
      </c>
      <c r="N23" s="13">
        <f>(sales_table[[#This Row],[Profit]]/sales_table[[#This Row],[Sales]])</f>
        <v>6.0377358490566038E-2</v>
      </c>
    </row>
    <row r="24" spans="1:14">
      <c r="A24" s="42">
        <v>40919</v>
      </c>
      <c r="B24" t="s">
        <v>10</v>
      </c>
      <c r="C24" t="s">
        <v>11</v>
      </c>
      <c r="D24" t="s">
        <v>37</v>
      </c>
      <c r="E24" t="s">
        <v>13</v>
      </c>
      <c r="F24" s="12">
        <v>25</v>
      </c>
      <c r="G24" s="12">
        <v>4482</v>
      </c>
      <c r="H24" s="12">
        <v>4770</v>
      </c>
      <c r="I24" s="12">
        <v>112050</v>
      </c>
      <c r="J24" s="12">
        <v>119250</v>
      </c>
      <c r="K24" s="12">
        <f>sales_table[[#This Row],[Sales]]-sales_table[[#This Row],[COGS]]</f>
        <v>7200</v>
      </c>
      <c r="L24" s="12">
        <f>sales_table[[#This Row],[sales after discount]]-sales_table[[#This Row],[COGS]]</f>
        <v>1237.5</v>
      </c>
      <c r="M24" s="12">
        <f>sales_table[[#This Row],[Sales]]*0.95</f>
        <v>113287.5</v>
      </c>
      <c r="N24" s="13">
        <f>(sales_table[[#This Row],[Profit]]/sales_table[[#This Row],[Sales]])</f>
        <v>6.0377358490566038E-2</v>
      </c>
    </row>
    <row r="25" spans="1:14">
      <c r="A25" s="42">
        <v>40919</v>
      </c>
      <c r="B25" t="s">
        <v>14</v>
      </c>
      <c r="C25" t="s">
        <v>11</v>
      </c>
      <c r="D25" t="s">
        <v>12</v>
      </c>
      <c r="E25" t="s">
        <v>13</v>
      </c>
      <c r="F25" s="12">
        <v>4</v>
      </c>
      <c r="G25" s="12">
        <v>2034</v>
      </c>
      <c r="H25" s="12">
        <v>2160</v>
      </c>
      <c r="I25" s="12">
        <v>8136</v>
      </c>
      <c r="J25" s="12">
        <v>8640</v>
      </c>
      <c r="K25" s="12">
        <f>sales_table[[#This Row],[Sales]]-sales_table[[#This Row],[COGS]]</f>
        <v>504</v>
      </c>
      <c r="L25" s="12">
        <f>sales_table[[#This Row],[sales after discount]]-sales_table[[#This Row],[COGS]]</f>
        <v>72</v>
      </c>
      <c r="M25" s="12">
        <f>sales_table[[#This Row],[Sales]]*0.95</f>
        <v>8208</v>
      </c>
      <c r="N25" s="13">
        <f>(sales_table[[#This Row],[Profit]]/sales_table[[#This Row],[Sales]])</f>
        <v>5.8333333333333334E-2</v>
      </c>
    </row>
    <row r="26" spans="1:14">
      <c r="A26" s="42">
        <v>40919</v>
      </c>
      <c r="B26" t="s">
        <v>31</v>
      </c>
      <c r="C26" t="s">
        <v>30</v>
      </c>
      <c r="D26" t="s">
        <v>33</v>
      </c>
      <c r="E26" t="s">
        <v>13</v>
      </c>
      <c r="F26" s="12">
        <v>24</v>
      </c>
      <c r="G26" s="12">
        <v>3978</v>
      </c>
      <c r="H26" s="12">
        <v>4230</v>
      </c>
      <c r="I26" s="12">
        <v>95472</v>
      </c>
      <c r="J26" s="12">
        <v>101520</v>
      </c>
      <c r="K26" s="12">
        <f>sales_table[[#This Row],[Sales]]-sales_table[[#This Row],[COGS]]</f>
        <v>6048</v>
      </c>
      <c r="L26" s="12">
        <f>sales_table[[#This Row],[sales after discount]]-sales_table[[#This Row],[COGS]]</f>
        <v>972</v>
      </c>
      <c r="M26" s="12">
        <f>sales_table[[#This Row],[Sales]]*0.95</f>
        <v>96444</v>
      </c>
      <c r="N26" s="13">
        <f>(sales_table[[#This Row],[Profit]]/sales_table[[#This Row],[Sales]])</f>
        <v>5.9574468085106386E-2</v>
      </c>
    </row>
    <row r="27" spans="1:14">
      <c r="A27" s="42">
        <v>40919</v>
      </c>
      <c r="B27" t="s">
        <v>10</v>
      </c>
      <c r="C27" t="s">
        <v>11</v>
      </c>
      <c r="D27" t="s">
        <v>28</v>
      </c>
      <c r="E27" t="s">
        <v>13</v>
      </c>
      <c r="F27" s="12">
        <v>24</v>
      </c>
      <c r="G27" s="12">
        <v>5832</v>
      </c>
      <c r="H27" s="12">
        <v>6210</v>
      </c>
      <c r="I27" s="12">
        <v>139968</v>
      </c>
      <c r="J27" s="12">
        <v>149040</v>
      </c>
      <c r="K27" s="12">
        <f>sales_table[[#This Row],[Sales]]-sales_table[[#This Row],[COGS]]</f>
        <v>9072</v>
      </c>
      <c r="L27" s="12">
        <f>sales_table[[#This Row],[sales after discount]]-sales_table[[#This Row],[COGS]]</f>
        <v>1620</v>
      </c>
      <c r="M27" s="12">
        <f>sales_table[[#This Row],[Sales]]*0.95</f>
        <v>141588</v>
      </c>
      <c r="N27" s="13">
        <f>(sales_table[[#This Row],[Profit]]/sales_table[[#This Row],[Sales]])</f>
        <v>6.0869565217391307E-2</v>
      </c>
    </row>
    <row r="28" spans="1:14">
      <c r="A28" s="42">
        <v>40919</v>
      </c>
      <c r="B28" t="s">
        <v>34</v>
      </c>
      <c r="C28" t="s">
        <v>25</v>
      </c>
      <c r="D28" t="s">
        <v>33</v>
      </c>
      <c r="E28" t="s">
        <v>13</v>
      </c>
      <c r="F28" s="12">
        <v>16</v>
      </c>
      <c r="G28" s="12">
        <v>3978</v>
      </c>
      <c r="H28" s="12">
        <v>4230</v>
      </c>
      <c r="I28" s="12">
        <v>63648</v>
      </c>
      <c r="J28" s="12">
        <v>67680</v>
      </c>
      <c r="K28" s="12">
        <f>sales_table[[#This Row],[Sales]]-sales_table[[#This Row],[COGS]]</f>
        <v>4032</v>
      </c>
      <c r="L28" s="12">
        <f>sales_table[[#This Row],[sales after discount]]-sales_table[[#This Row],[COGS]]</f>
        <v>648</v>
      </c>
      <c r="M28" s="12">
        <f>sales_table[[#This Row],[Sales]]*0.95</f>
        <v>64296</v>
      </c>
      <c r="N28" s="13">
        <f>(sales_table[[#This Row],[Profit]]/sales_table[[#This Row],[Sales]])</f>
        <v>5.9574468085106386E-2</v>
      </c>
    </row>
    <row r="29" spans="1:14">
      <c r="A29" s="42">
        <v>40919</v>
      </c>
      <c r="B29" t="s">
        <v>14</v>
      </c>
      <c r="C29" t="s">
        <v>11</v>
      </c>
      <c r="D29" t="s">
        <v>33</v>
      </c>
      <c r="E29" t="s">
        <v>13</v>
      </c>
      <c r="F29" s="12">
        <v>6</v>
      </c>
      <c r="G29" s="12">
        <v>3978</v>
      </c>
      <c r="H29" s="12">
        <v>4230</v>
      </c>
      <c r="I29" s="12">
        <v>23868</v>
      </c>
      <c r="J29" s="12">
        <v>25380</v>
      </c>
      <c r="K29" s="12">
        <f>sales_table[[#This Row],[Sales]]-sales_table[[#This Row],[COGS]]</f>
        <v>1512</v>
      </c>
      <c r="L29" s="12">
        <f>sales_table[[#This Row],[sales after discount]]-sales_table[[#This Row],[COGS]]</f>
        <v>243</v>
      </c>
      <c r="M29" s="12">
        <f>sales_table[[#This Row],[Sales]]*0.95</f>
        <v>24111</v>
      </c>
      <c r="N29" s="13">
        <f>(sales_table[[#This Row],[Profit]]/sales_table[[#This Row],[Sales]])</f>
        <v>5.9574468085106386E-2</v>
      </c>
    </row>
    <row r="30" spans="1:14">
      <c r="A30" s="42">
        <v>40919</v>
      </c>
      <c r="B30" t="s">
        <v>14</v>
      </c>
      <c r="C30" t="s">
        <v>11</v>
      </c>
      <c r="D30" t="s">
        <v>35</v>
      </c>
      <c r="E30" t="s">
        <v>13</v>
      </c>
      <c r="F30" s="12">
        <v>4</v>
      </c>
      <c r="G30" s="12">
        <v>5148</v>
      </c>
      <c r="H30" s="12">
        <v>5490</v>
      </c>
      <c r="I30" s="12">
        <v>20592</v>
      </c>
      <c r="J30" s="12">
        <v>21960</v>
      </c>
      <c r="K30" s="12">
        <f>sales_table[[#This Row],[Sales]]-sales_table[[#This Row],[COGS]]</f>
        <v>1368</v>
      </c>
      <c r="L30" s="12">
        <f>sales_table[[#This Row],[sales after discount]]-sales_table[[#This Row],[COGS]]</f>
        <v>270</v>
      </c>
      <c r="M30" s="12">
        <f>sales_table[[#This Row],[Sales]]*0.95</f>
        <v>20862</v>
      </c>
      <c r="N30" s="13">
        <f>(sales_table[[#This Row],[Profit]]/sales_table[[#This Row],[Sales]])</f>
        <v>6.2295081967213117E-2</v>
      </c>
    </row>
    <row r="31" spans="1:14">
      <c r="A31" s="42">
        <v>40920</v>
      </c>
      <c r="B31" t="s">
        <v>20</v>
      </c>
      <c r="C31" t="s">
        <v>18</v>
      </c>
      <c r="D31" t="s">
        <v>28</v>
      </c>
      <c r="E31" t="s">
        <v>13</v>
      </c>
      <c r="F31" s="12">
        <v>24</v>
      </c>
      <c r="G31" s="12">
        <v>5832</v>
      </c>
      <c r="H31" s="12">
        <v>6210</v>
      </c>
      <c r="I31" s="12">
        <v>139968</v>
      </c>
      <c r="J31" s="12">
        <v>149040</v>
      </c>
      <c r="K31" s="12">
        <f>sales_table[[#This Row],[Sales]]-sales_table[[#This Row],[COGS]]</f>
        <v>9072</v>
      </c>
      <c r="L31" s="12">
        <f>sales_table[[#This Row],[sales after discount]]-sales_table[[#This Row],[COGS]]</f>
        <v>1620</v>
      </c>
      <c r="M31" s="12">
        <f>sales_table[[#This Row],[Sales]]*0.95</f>
        <v>141588</v>
      </c>
      <c r="N31" s="13">
        <f>(sales_table[[#This Row],[Profit]]/sales_table[[#This Row],[Sales]])</f>
        <v>6.0869565217391307E-2</v>
      </c>
    </row>
    <row r="32" spans="1:14">
      <c r="A32" s="42">
        <v>40920</v>
      </c>
      <c r="B32" t="s">
        <v>20</v>
      </c>
      <c r="C32" t="s">
        <v>18</v>
      </c>
      <c r="D32" t="s">
        <v>12</v>
      </c>
      <c r="E32" t="s">
        <v>13</v>
      </c>
      <c r="F32" s="12">
        <v>21</v>
      </c>
      <c r="G32" s="12">
        <v>2034</v>
      </c>
      <c r="H32" s="12">
        <v>2160</v>
      </c>
      <c r="I32" s="12">
        <v>42714</v>
      </c>
      <c r="J32" s="12">
        <v>45360</v>
      </c>
      <c r="K32" s="12">
        <f>sales_table[[#This Row],[Sales]]-sales_table[[#This Row],[COGS]]</f>
        <v>2646</v>
      </c>
      <c r="L32" s="12">
        <f>sales_table[[#This Row],[sales after discount]]-sales_table[[#This Row],[COGS]]</f>
        <v>378</v>
      </c>
      <c r="M32" s="12">
        <f>sales_table[[#This Row],[Sales]]*0.95</f>
        <v>43092</v>
      </c>
      <c r="N32" s="13">
        <f>(sales_table[[#This Row],[Profit]]/sales_table[[#This Row],[Sales]])</f>
        <v>5.8333333333333334E-2</v>
      </c>
    </row>
    <row r="33" spans="1:14">
      <c r="A33" s="42">
        <v>40920</v>
      </c>
      <c r="B33" t="s">
        <v>22</v>
      </c>
      <c r="C33" t="s">
        <v>23</v>
      </c>
      <c r="D33" t="s">
        <v>28</v>
      </c>
      <c r="E33" t="s">
        <v>13</v>
      </c>
      <c r="F33" s="12">
        <v>13</v>
      </c>
      <c r="G33" s="12">
        <v>5832</v>
      </c>
      <c r="H33" s="12">
        <v>6210</v>
      </c>
      <c r="I33" s="12">
        <v>75816</v>
      </c>
      <c r="J33" s="12">
        <v>80730</v>
      </c>
      <c r="K33" s="12">
        <f>sales_table[[#This Row],[Sales]]-sales_table[[#This Row],[COGS]]</f>
        <v>4914</v>
      </c>
      <c r="L33" s="12">
        <f>sales_table[[#This Row],[sales after discount]]-sales_table[[#This Row],[COGS]]</f>
        <v>877.5</v>
      </c>
      <c r="M33" s="12">
        <f>sales_table[[#This Row],[Sales]]*0.95</f>
        <v>76693.5</v>
      </c>
      <c r="N33" s="13">
        <f>(sales_table[[#This Row],[Profit]]/sales_table[[#This Row],[Sales]])</f>
        <v>6.0869565217391307E-2</v>
      </c>
    </row>
    <row r="34" spans="1:14">
      <c r="A34" s="42">
        <v>40921</v>
      </c>
      <c r="B34" t="s">
        <v>24</v>
      </c>
      <c r="C34" t="s">
        <v>25</v>
      </c>
      <c r="D34" t="s">
        <v>38</v>
      </c>
      <c r="E34" t="s">
        <v>13</v>
      </c>
      <c r="F34" s="12">
        <v>2</v>
      </c>
      <c r="G34" s="12">
        <v>3546</v>
      </c>
      <c r="H34" s="12">
        <v>3780</v>
      </c>
      <c r="I34" s="12">
        <v>7092</v>
      </c>
      <c r="J34" s="12">
        <v>7560</v>
      </c>
      <c r="K34" s="12">
        <f>sales_table[[#This Row],[Sales]]-sales_table[[#This Row],[COGS]]</f>
        <v>468</v>
      </c>
      <c r="L34" s="12">
        <f>sales_table[[#This Row],[sales after discount]]-sales_table[[#This Row],[COGS]]</f>
        <v>90</v>
      </c>
      <c r="M34" s="12">
        <f>sales_table[[#This Row],[Sales]]*0.95</f>
        <v>7182</v>
      </c>
      <c r="N34" s="13">
        <f>(sales_table[[#This Row],[Profit]]/sales_table[[#This Row],[Sales]])</f>
        <v>6.1904761904761907E-2</v>
      </c>
    </row>
    <row r="35" spans="1:14">
      <c r="A35" s="42">
        <v>40921</v>
      </c>
      <c r="B35" t="s">
        <v>14</v>
      </c>
      <c r="C35" t="s">
        <v>11</v>
      </c>
      <c r="D35" t="s">
        <v>39</v>
      </c>
      <c r="E35" t="s">
        <v>13</v>
      </c>
      <c r="F35" s="12">
        <v>20</v>
      </c>
      <c r="G35" s="12">
        <v>3726</v>
      </c>
      <c r="H35" s="12">
        <v>3960</v>
      </c>
      <c r="I35" s="12">
        <v>74520</v>
      </c>
      <c r="J35" s="12">
        <v>79200</v>
      </c>
      <c r="K35" s="12">
        <f>sales_table[[#This Row],[Sales]]-sales_table[[#This Row],[COGS]]</f>
        <v>4680</v>
      </c>
      <c r="L35" s="12">
        <f>sales_table[[#This Row],[sales after discount]]-sales_table[[#This Row],[COGS]]</f>
        <v>720</v>
      </c>
      <c r="M35" s="12">
        <f>sales_table[[#This Row],[Sales]]*0.95</f>
        <v>75240</v>
      </c>
      <c r="N35" s="13">
        <f>(sales_table[[#This Row],[Profit]]/sales_table[[#This Row],[Sales]])</f>
        <v>5.909090909090909E-2</v>
      </c>
    </row>
    <row r="36" spans="1:14">
      <c r="A36" s="42">
        <v>40922</v>
      </c>
      <c r="B36" t="s">
        <v>31</v>
      </c>
      <c r="C36" t="s">
        <v>30</v>
      </c>
      <c r="D36" t="s">
        <v>33</v>
      </c>
      <c r="E36" t="s">
        <v>13</v>
      </c>
      <c r="F36" s="12">
        <v>21</v>
      </c>
      <c r="G36" s="12">
        <v>3978</v>
      </c>
      <c r="H36" s="12">
        <v>4230</v>
      </c>
      <c r="I36" s="12">
        <v>83538</v>
      </c>
      <c r="J36" s="12">
        <v>88830</v>
      </c>
      <c r="K36" s="12">
        <f>sales_table[[#This Row],[Sales]]-sales_table[[#This Row],[COGS]]</f>
        <v>5292</v>
      </c>
      <c r="L36" s="12">
        <f>sales_table[[#This Row],[sales after discount]]-sales_table[[#This Row],[COGS]]</f>
        <v>850.5</v>
      </c>
      <c r="M36" s="12">
        <f>sales_table[[#This Row],[Sales]]*0.95</f>
        <v>84388.5</v>
      </c>
      <c r="N36" s="13">
        <f>(sales_table[[#This Row],[Profit]]/sales_table[[#This Row],[Sales]])</f>
        <v>5.9574468085106386E-2</v>
      </c>
    </row>
    <row r="37" spans="1:14">
      <c r="A37" s="42">
        <v>40922</v>
      </c>
      <c r="B37" t="s">
        <v>27</v>
      </c>
      <c r="C37" t="s">
        <v>23</v>
      </c>
      <c r="D37" t="s">
        <v>26</v>
      </c>
      <c r="E37" t="s">
        <v>13</v>
      </c>
      <c r="F37" s="12">
        <v>12</v>
      </c>
      <c r="G37" s="12">
        <v>3042</v>
      </c>
      <c r="H37" s="12">
        <v>3240</v>
      </c>
      <c r="I37" s="12">
        <v>36504</v>
      </c>
      <c r="J37" s="12">
        <v>38880</v>
      </c>
      <c r="K37" s="12">
        <f>sales_table[[#This Row],[Sales]]-sales_table[[#This Row],[COGS]]</f>
        <v>2376</v>
      </c>
      <c r="L37" s="12">
        <f>sales_table[[#This Row],[sales after discount]]-sales_table[[#This Row],[COGS]]</f>
        <v>432</v>
      </c>
      <c r="M37" s="12">
        <f>sales_table[[#This Row],[Sales]]*0.95</f>
        <v>36936</v>
      </c>
      <c r="N37" s="13">
        <f>(sales_table[[#This Row],[Profit]]/sales_table[[#This Row],[Sales]])</f>
        <v>6.1111111111111109E-2</v>
      </c>
    </row>
    <row r="38" spans="1:14">
      <c r="A38" s="42">
        <v>40922</v>
      </c>
      <c r="B38" t="s">
        <v>14</v>
      </c>
      <c r="C38" t="s">
        <v>11</v>
      </c>
      <c r="D38" t="s">
        <v>38</v>
      </c>
      <c r="E38" t="s">
        <v>13</v>
      </c>
      <c r="F38" s="12">
        <v>23</v>
      </c>
      <c r="G38" s="12">
        <v>3546</v>
      </c>
      <c r="H38" s="12">
        <v>3780</v>
      </c>
      <c r="I38" s="12">
        <v>81558</v>
      </c>
      <c r="J38" s="12">
        <v>86940</v>
      </c>
      <c r="K38" s="12">
        <f>sales_table[[#This Row],[Sales]]-sales_table[[#This Row],[COGS]]</f>
        <v>5382</v>
      </c>
      <c r="L38" s="12">
        <f>sales_table[[#This Row],[sales after discount]]-sales_table[[#This Row],[COGS]]</f>
        <v>1035</v>
      </c>
      <c r="M38" s="12">
        <f>sales_table[[#This Row],[Sales]]*0.95</f>
        <v>82593</v>
      </c>
      <c r="N38" s="13">
        <f>(sales_table[[#This Row],[Profit]]/sales_table[[#This Row],[Sales]])</f>
        <v>6.1904761904761907E-2</v>
      </c>
    </row>
    <row r="39" spans="1:14">
      <c r="A39" s="42">
        <v>40923</v>
      </c>
      <c r="B39" t="s">
        <v>20</v>
      </c>
      <c r="C39" t="s">
        <v>18</v>
      </c>
      <c r="D39" t="s">
        <v>37</v>
      </c>
      <c r="E39" t="s">
        <v>13</v>
      </c>
      <c r="F39" s="12">
        <v>23</v>
      </c>
      <c r="G39" s="12">
        <v>4482</v>
      </c>
      <c r="H39" s="12">
        <v>4770</v>
      </c>
      <c r="I39" s="12">
        <v>103086</v>
      </c>
      <c r="J39" s="12">
        <v>109710</v>
      </c>
      <c r="K39" s="12">
        <f>sales_table[[#This Row],[Sales]]-sales_table[[#This Row],[COGS]]</f>
        <v>6624</v>
      </c>
      <c r="L39" s="12">
        <f>sales_table[[#This Row],[sales after discount]]-sales_table[[#This Row],[COGS]]</f>
        <v>1138.5</v>
      </c>
      <c r="M39" s="12">
        <f>sales_table[[#This Row],[Sales]]*0.95</f>
        <v>104224.5</v>
      </c>
      <c r="N39" s="13">
        <f>(sales_table[[#This Row],[Profit]]/sales_table[[#This Row],[Sales]])</f>
        <v>6.0377358490566038E-2</v>
      </c>
    </row>
    <row r="40" spans="1:14">
      <c r="A40" s="42">
        <v>40924</v>
      </c>
      <c r="B40" t="s">
        <v>20</v>
      </c>
      <c r="C40" t="s">
        <v>18</v>
      </c>
      <c r="D40" t="s">
        <v>40</v>
      </c>
      <c r="E40" t="s">
        <v>16</v>
      </c>
      <c r="F40" s="12">
        <v>24</v>
      </c>
      <c r="G40" s="12">
        <v>3924</v>
      </c>
      <c r="H40" s="12">
        <v>4230</v>
      </c>
      <c r="I40" s="12">
        <v>94176</v>
      </c>
      <c r="J40" s="12">
        <v>101520</v>
      </c>
      <c r="K40" s="12">
        <f>sales_table[[#This Row],[Sales]]-sales_table[[#This Row],[COGS]]</f>
        <v>7344</v>
      </c>
      <c r="L40" s="12">
        <f>sales_table[[#This Row],[sales after discount]]-sales_table[[#This Row],[COGS]]</f>
        <v>2268</v>
      </c>
      <c r="M40" s="12">
        <f>sales_table[[#This Row],[Sales]]*0.95</f>
        <v>96444</v>
      </c>
      <c r="N40" s="13">
        <f>(sales_table[[#This Row],[Profit]]/sales_table[[#This Row],[Sales]])</f>
        <v>7.2340425531914887E-2</v>
      </c>
    </row>
    <row r="41" spans="1:14">
      <c r="A41" s="42">
        <v>40925</v>
      </c>
      <c r="B41" t="s">
        <v>20</v>
      </c>
      <c r="C41" t="s">
        <v>18</v>
      </c>
      <c r="D41" t="s">
        <v>41</v>
      </c>
      <c r="E41" t="s">
        <v>13</v>
      </c>
      <c r="F41" s="12">
        <v>25</v>
      </c>
      <c r="G41" s="12">
        <v>2952</v>
      </c>
      <c r="H41" s="12">
        <v>3150</v>
      </c>
      <c r="I41" s="12">
        <v>73800</v>
      </c>
      <c r="J41" s="12">
        <v>78750</v>
      </c>
      <c r="K41" s="12">
        <f>sales_table[[#This Row],[Sales]]-sales_table[[#This Row],[COGS]]</f>
        <v>4950</v>
      </c>
      <c r="L41" s="12">
        <f>sales_table[[#This Row],[sales after discount]]-sales_table[[#This Row],[COGS]]</f>
        <v>1012.5</v>
      </c>
      <c r="M41" s="12">
        <f>sales_table[[#This Row],[Sales]]*0.95</f>
        <v>74812.5</v>
      </c>
      <c r="N41" s="13">
        <f>(sales_table[[#This Row],[Profit]]/sales_table[[#This Row],[Sales]])</f>
        <v>6.2857142857142861E-2</v>
      </c>
    </row>
    <row r="42" spans="1:14">
      <c r="A42" s="42">
        <v>40926</v>
      </c>
      <c r="B42" t="s">
        <v>22</v>
      </c>
      <c r="C42" t="s">
        <v>23</v>
      </c>
      <c r="D42" t="s">
        <v>39</v>
      </c>
      <c r="E42" t="s">
        <v>13</v>
      </c>
      <c r="F42" s="12">
        <v>17</v>
      </c>
      <c r="G42" s="12">
        <v>3726</v>
      </c>
      <c r="H42" s="12">
        <v>3960</v>
      </c>
      <c r="I42" s="12">
        <v>63342</v>
      </c>
      <c r="J42" s="12">
        <v>67320</v>
      </c>
      <c r="K42" s="12">
        <f>sales_table[[#This Row],[Sales]]-sales_table[[#This Row],[COGS]]</f>
        <v>3978</v>
      </c>
      <c r="L42" s="12">
        <f>sales_table[[#This Row],[sales after discount]]-sales_table[[#This Row],[COGS]]</f>
        <v>612</v>
      </c>
      <c r="M42" s="12">
        <f>sales_table[[#This Row],[Sales]]*0.95</f>
        <v>63954</v>
      </c>
      <c r="N42" s="13">
        <f>(sales_table[[#This Row],[Profit]]/sales_table[[#This Row],[Sales]])</f>
        <v>5.909090909090909E-2</v>
      </c>
    </row>
    <row r="43" spans="1:14">
      <c r="A43" s="42">
        <v>40926</v>
      </c>
      <c r="B43" t="s">
        <v>24</v>
      </c>
      <c r="C43" t="s">
        <v>25</v>
      </c>
      <c r="D43" t="s">
        <v>33</v>
      </c>
      <c r="E43" t="s">
        <v>13</v>
      </c>
      <c r="F43" s="12">
        <v>21</v>
      </c>
      <c r="G43" s="12">
        <v>3978</v>
      </c>
      <c r="H43" s="12">
        <v>4230</v>
      </c>
      <c r="I43" s="12">
        <v>83538</v>
      </c>
      <c r="J43" s="12">
        <v>88830</v>
      </c>
      <c r="K43" s="12">
        <f>sales_table[[#This Row],[Sales]]-sales_table[[#This Row],[COGS]]</f>
        <v>5292</v>
      </c>
      <c r="L43" s="12">
        <f>sales_table[[#This Row],[sales after discount]]-sales_table[[#This Row],[COGS]]</f>
        <v>850.5</v>
      </c>
      <c r="M43" s="12">
        <f>sales_table[[#This Row],[Sales]]*0.95</f>
        <v>84388.5</v>
      </c>
      <c r="N43" s="13">
        <f>(sales_table[[#This Row],[Profit]]/sales_table[[#This Row],[Sales]])</f>
        <v>5.9574468085106386E-2</v>
      </c>
    </row>
    <row r="44" spans="1:14">
      <c r="A44" s="42">
        <v>40926</v>
      </c>
      <c r="B44" t="s">
        <v>14</v>
      </c>
      <c r="C44" t="s">
        <v>11</v>
      </c>
      <c r="D44" t="s">
        <v>39</v>
      </c>
      <c r="E44" t="s">
        <v>13</v>
      </c>
      <c r="F44" s="12">
        <v>9</v>
      </c>
      <c r="G44" s="12">
        <v>3726</v>
      </c>
      <c r="H44" s="12">
        <v>3960</v>
      </c>
      <c r="I44" s="12">
        <v>33534</v>
      </c>
      <c r="J44" s="12">
        <v>35640</v>
      </c>
      <c r="K44" s="12">
        <f>sales_table[[#This Row],[Sales]]-sales_table[[#This Row],[COGS]]</f>
        <v>2106</v>
      </c>
      <c r="L44" s="12">
        <f>sales_table[[#This Row],[sales after discount]]-sales_table[[#This Row],[COGS]]</f>
        <v>324</v>
      </c>
      <c r="M44" s="12">
        <f>sales_table[[#This Row],[Sales]]*0.95</f>
        <v>33858</v>
      </c>
      <c r="N44" s="13">
        <f>(sales_table[[#This Row],[Profit]]/sales_table[[#This Row],[Sales]])</f>
        <v>5.909090909090909E-2</v>
      </c>
    </row>
    <row r="45" spans="1:14">
      <c r="A45" s="42">
        <v>40926</v>
      </c>
      <c r="B45" t="s">
        <v>20</v>
      </c>
      <c r="C45" t="s">
        <v>18</v>
      </c>
      <c r="D45" t="s">
        <v>37</v>
      </c>
      <c r="E45" t="s">
        <v>13</v>
      </c>
      <c r="F45" s="12">
        <v>11</v>
      </c>
      <c r="G45" s="12">
        <v>4482</v>
      </c>
      <c r="H45" s="12">
        <v>4770</v>
      </c>
      <c r="I45" s="12">
        <v>49302</v>
      </c>
      <c r="J45" s="12">
        <v>52470</v>
      </c>
      <c r="K45" s="12">
        <f>sales_table[[#This Row],[Sales]]-sales_table[[#This Row],[COGS]]</f>
        <v>3168</v>
      </c>
      <c r="L45" s="12">
        <f>sales_table[[#This Row],[sales after discount]]-sales_table[[#This Row],[COGS]]</f>
        <v>544.5</v>
      </c>
      <c r="M45" s="12">
        <f>sales_table[[#This Row],[Sales]]*0.95</f>
        <v>49846.5</v>
      </c>
      <c r="N45" s="13">
        <f>(sales_table[[#This Row],[Profit]]/sales_table[[#This Row],[Sales]])</f>
        <v>6.0377358490566038E-2</v>
      </c>
    </row>
    <row r="46" spans="1:14">
      <c r="A46" s="42">
        <v>40926</v>
      </c>
      <c r="B46" t="s">
        <v>24</v>
      </c>
      <c r="C46" t="s">
        <v>25</v>
      </c>
      <c r="D46" t="s">
        <v>15</v>
      </c>
      <c r="E46" t="s">
        <v>16</v>
      </c>
      <c r="F46" s="12">
        <v>4</v>
      </c>
      <c r="G46" s="12">
        <v>3582</v>
      </c>
      <c r="H46" s="12">
        <v>3870</v>
      </c>
      <c r="I46" s="12">
        <v>14328</v>
      </c>
      <c r="J46" s="12">
        <v>15480</v>
      </c>
      <c r="K46" s="12">
        <f>sales_table[[#This Row],[Sales]]-sales_table[[#This Row],[COGS]]</f>
        <v>1152</v>
      </c>
      <c r="L46" s="12">
        <f>sales_table[[#This Row],[sales after discount]]-sales_table[[#This Row],[COGS]]</f>
        <v>378</v>
      </c>
      <c r="M46" s="12">
        <f>sales_table[[#This Row],[Sales]]*0.95</f>
        <v>14706</v>
      </c>
      <c r="N46" s="13">
        <f>(sales_table[[#This Row],[Profit]]/sales_table[[#This Row],[Sales]])</f>
        <v>7.441860465116279E-2</v>
      </c>
    </row>
    <row r="47" spans="1:14">
      <c r="A47" s="42">
        <v>40926</v>
      </c>
      <c r="B47" t="s">
        <v>10</v>
      </c>
      <c r="C47" t="s">
        <v>11</v>
      </c>
      <c r="D47" t="s">
        <v>37</v>
      </c>
      <c r="E47" t="s">
        <v>13</v>
      </c>
      <c r="F47" s="12">
        <v>22</v>
      </c>
      <c r="G47" s="12">
        <v>4482</v>
      </c>
      <c r="H47" s="12">
        <v>4770</v>
      </c>
      <c r="I47" s="12">
        <v>98604</v>
      </c>
      <c r="J47" s="12">
        <v>104940</v>
      </c>
      <c r="K47" s="12">
        <f>sales_table[[#This Row],[Sales]]-sales_table[[#This Row],[COGS]]</f>
        <v>6336</v>
      </c>
      <c r="L47" s="12">
        <f>sales_table[[#This Row],[sales after discount]]-sales_table[[#This Row],[COGS]]</f>
        <v>1089</v>
      </c>
      <c r="M47" s="12">
        <f>sales_table[[#This Row],[Sales]]*0.95</f>
        <v>99693</v>
      </c>
      <c r="N47" s="13">
        <f>(sales_table[[#This Row],[Profit]]/sales_table[[#This Row],[Sales]])</f>
        <v>6.0377358490566038E-2</v>
      </c>
    </row>
    <row r="48" spans="1:14">
      <c r="A48" s="42">
        <v>40926</v>
      </c>
      <c r="B48" t="s">
        <v>17</v>
      </c>
      <c r="C48" t="s">
        <v>18</v>
      </c>
      <c r="D48" t="s">
        <v>40</v>
      </c>
      <c r="E48" t="s">
        <v>16</v>
      </c>
      <c r="F48" s="12">
        <v>15</v>
      </c>
      <c r="G48" s="12">
        <v>3924</v>
      </c>
      <c r="H48" s="12">
        <v>4230</v>
      </c>
      <c r="I48" s="12">
        <v>58860</v>
      </c>
      <c r="J48" s="12">
        <v>63450</v>
      </c>
      <c r="K48" s="12">
        <f>sales_table[[#This Row],[Sales]]-sales_table[[#This Row],[COGS]]</f>
        <v>4590</v>
      </c>
      <c r="L48" s="12">
        <f>sales_table[[#This Row],[sales after discount]]-sales_table[[#This Row],[COGS]]</f>
        <v>1417.5</v>
      </c>
      <c r="M48" s="12">
        <f>sales_table[[#This Row],[Sales]]*0.95</f>
        <v>60277.5</v>
      </c>
      <c r="N48" s="13">
        <f>(sales_table[[#This Row],[Profit]]/sales_table[[#This Row],[Sales]])</f>
        <v>7.2340425531914887E-2</v>
      </c>
    </row>
    <row r="49" spans="1:14">
      <c r="A49" s="42">
        <v>40926</v>
      </c>
      <c r="B49" t="s">
        <v>34</v>
      </c>
      <c r="C49" t="s">
        <v>25</v>
      </c>
      <c r="D49" t="s">
        <v>42</v>
      </c>
      <c r="E49" t="s">
        <v>16</v>
      </c>
      <c r="F49" s="12">
        <v>23</v>
      </c>
      <c r="G49" s="12">
        <v>7506</v>
      </c>
      <c r="H49" s="12">
        <v>8100</v>
      </c>
      <c r="I49" s="12">
        <v>172638</v>
      </c>
      <c r="J49" s="12">
        <v>186300</v>
      </c>
      <c r="K49" s="12">
        <f>sales_table[[#This Row],[Sales]]-sales_table[[#This Row],[COGS]]</f>
        <v>13662</v>
      </c>
      <c r="L49" s="12">
        <f>sales_table[[#This Row],[sales after discount]]-sales_table[[#This Row],[COGS]]</f>
        <v>4347</v>
      </c>
      <c r="M49" s="12">
        <f>sales_table[[#This Row],[Sales]]*0.95</f>
        <v>176985</v>
      </c>
      <c r="N49" s="13">
        <f>(sales_table[[#This Row],[Profit]]/sales_table[[#This Row],[Sales]])</f>
        <v>7.3333333333333334E-2</v>
      </c>
    </row>
    <row r="50" spans="1:14">
      <c r="A50" s="42">
        <v>40926</v>
      </c>
      <c r="B50" t="s">
        <v>14</v>
      </c>
      <c r="C50" t="s">
        <v>11</v>
      </c>
      <c r="D50" t="s">
        <v>32</v>
      </c>
      <c r="E50" t="s">
        <v>13</v>
      </c>
      <c r="F50" s="12">
        <v>9</v>
      </c>
      <c r="G50" s="12">
        <v>3546</v>
      </c>
      <c r="H50" s="12">
        <v>3780</v>
      </c>
      <c r="I50" s="12">
        <v>31914</v>
      </c>
      <c r="J50" s="12">
        <v>34020</v>
      </c>
      <c r="K50" s="12">
        <f>sales_table[[#This Row],[Sales]]-sales_table[[#This Row],[COGS]]</f>
        <v>2106</v>
      </c>
      <c r="L50" s="12">
        <f>sales_table[[#This Row],[sales after discount]]-sales_table[[#This Row],[COGS]]</f>
        <v>405</v>
      </c>
      <c r="M50" s="12">
        <f>sales_table[[#This Row],[Sales]]*0.95</f>
        <v>32319</v>
      </c>
      <c r="N50" s="13">
        <f>(sales_table[[#This Row],[Profit]]/sales_table[[#This Row],[Sales]])</f>
        <v>6.1904761904761907E-2</v>
      </c>
    </row>
    <row r="51" spans="1:14">
      <c r="A51" s="42">
        <v>40926</v>
      </c>
      <c r="B51" t="s">
        <v>17</v>
      </c>
      <c r="C51" t="s">
        <v>18</v>
      </c>
      <c r="D51" t="s">
        <v>26</v>
      </c>
      <c r="E51" t="s">
        <v>13</v>
      </c>
      <c r="F51" s="12">
        <v>7</v>
      </c>
      <c r="G51" s="12">
        <v>3042</v>
      </c>
      <c r="H51" s="12">
        <v>3240</v>
      </c>
      <c r="I51" s="12">
        <v>21294</v>
      </c>
      <c r="J51" s="12">
        <v>22680</v>
      </c>
      <c r="K51" s="12">
        <f>sales_table[[#This Row],[Sales]]-sales_table[[#This Row],[COGS]]</f>
        <v>1386</v>
      </c>
      <c r="L51" s="12">
        <f>sales_table[[#This Row],[sales after discount]]-sales_table[[#This Row],[COGS]]</f>
        <v>252</v>
      </c>
      <c r="M51" s="12">
        <f>sales_table[[#This Row],[Sales]]*0.95</f>
        <v>21546</v>
      </c>
      <c r="N51" s="13">
        <f>(sales_table[[#This Row],[Profit]]/sales_table[[#This Row],[Sales]])</f>
        <v>6.1111111111111109E-2</v>
      </c>
    </row>
    <row r="52" spans="1:14">
      <c r="A52" s="42">
        <v>40927</v>
      </c>
      <c r="B52" t="s">
        <v>27</v>
      </c>
      <c r="C52" t="s">
        <v>23</v>
      </c>
      <c r="D52" t="s">
        <v>26</v>
      </c>
      <c r="E52" t="s">
        <v>13</v>
      </c>
      <c r="F52" s="12">
        <v>25</v>
      </c>
      <c r="G52" s="12">
        <v>3042</v>
      </c>
      <c r="H52" s="12">
        <v>3240</v>
      </c>
      <c r="I52" s="12">
        <v>76050</v>
      </c>
      <c r="J52" s="12">
        <v>81000</v>
      </c>
      <c r="K52" s="12">
        <f>sales_table[[#This Row],[Sales]]-sales_table[[#This Row],[COGS]]</f>
        <v>4950</v>
      </c>
      <c r="L52" s="12">
        <f>sales_table[[#This Row],[sales after discount]]-sales_table[[#This Row],[COGS]]</f>
        <v>900</v>
      </c>
      <c r="M52" s="12">
        <f>sales_table[[#This Row],[Sales]]*0.95</f>
        <v>76950</v>
      </c>
      <c r="N52" s="13">
        <f>(sales_table[[#This Row],[Profit]]/sales_table[[#This Row],[Sales]])</f>
        <v>6.1111111111111109E-2</v>
      </c>
    </row>
    <row r="53" spans="1:14">
      <c r="A53" s="42">
        <v>40927</v>
      </c>
      <c r="B53" t="s">
        <v>17</v>
      </c>
      <c r="C53" t="s">
        <v>18</v>
      </c>
      <c r="D53" t="s">
        <v>19</v>
      </c>
      <c r="E53" t="s">
        <v>13</v>
      </c>
      <c r="F53" s="12">
        <v>10</v>
      </c>
      <c r="G53" s="12">
        <v>3978</v>
      </c>
      <c r="H53" s="12">
        <v>4230</v>
      </c>
      <c r="I53" s="12">
        <v>39780</v>
      </c>
      <c r="J53" s="12">
        <v>42300</v>
      </c>
      <c r="K53" s="12">
        <f>sales_table[[#This Row],[Sales]]-sales_table[[#This Row],[COGS]]</f>
        <v>2520</v>
      </c>
      <c r="L53" s="12">
        <f>sales_table[[#This Row],[sales after discount]]-sales_table[[#This Row],[COGS]]</f>
        <v>405</v>
      </c>
      <c r="M53" s="12">
        <f>sales_table[[#This Row],[Sales]]*0.95</f>
        <v>40185</v>
      </c>
      <c r="N53" s="13">
        <f>(sales_table[[#This Row],[Profit]]/sales_table[[#This Row],[Sales]])</f>
        <v>5.9574468085106386E-2</v>
      </c>
    </row>
    <row r="54" spans="1:14">
      <c r="A54" s="42">
        <v>40927</v>
      </c>
      <c r="B54" t="s">
        <v>34</v>
      </c>
      <c r="C54" t="s">
        <v>25</v>
      </c>
      <c r="D54" t="s">
        <v>35</v>
      </c>
      <c r="E54" t="s">
        <v>13</v>
      </c>
      <c r="F54" s="12">
        <v>8</v>
      </c>
      <c r="G54" s="12">
        <v>5148</v>
      </c>
      <c r="H54" s="12">
        <v>5490</v>
      </c>
      <c r="I54" s="12">
        <v>41184</v>
      </c>
      <c r="J54" s="12">
        <v>43920</v>
      </c>
      <c r="K54" s="12">
        <f>sales_table[[#This Row],[Sales]]-sales_table[[#This Row],[COGS]]</f>
        <v>2736</v>
      </c>
      <c r="L54" s="12">
        <f>sales_table[[#This Row],[sales after discount]]-sales_table[[#This Row],[COGS]]</f>
        <v>540</v>
      </c>
      <c r="M54" s="12">
        <f>sales_table[[#This Row],[Sales]]*0.95</f>
        <v>41724</v>
      </c>
      <c r="N54" s="13">
        <f>(sales_table[[#This Row],[Profit]]/sales_table[[#This Row],[Sales]])</f>
        <v>6.2295081967213117E-2</v>
      </c>
    </row>
    <row r="55" spans="1:14">
      <c r="A55" s="42">
        <v>40928</v>
      </c>
      <c r="B55" t="s">
        <v>24</v>
      </c>
      <c r="C55" t="s">
        <v>25</v>
      </c>
      <c r="D55" t="s">
        <v>26</v>
      </c>
      <c r="E55" t="s">
        <v>13</v>
      </c>
      <c r="F55" s="12">
        <v>18</v>
      </c>
      <c r="G55" s="12">
        <v>3042</v>
      </c>
      <c r="H55" s="12">
        <v>3240</v>
      </c>
      <c r="I55" s="12">
        <v>54756</v>
      </c>
      <c r="J55" s="12">
        <v>58320</v>
      </c>
      <c r="K55" s="12">
        <f>sales_table[[#This Row],[Sales]]-sales_table[[#This Row],[COGS]]</f>
        <v>3564</v>
      </c>
      <c r="L55" s="12">
        <f>sales_table[[#This Row],[sales after discount]]-sales_table[[#This Row],[COGS]]</f>
        <v>648</v>
      </c>
      <c r="M55" s="12">
        <f>sales_table[[#This Row],[Sales]]*0.95</f>
        <v>55404</v>
      </c>
      <c r="N55" s="13">
        <f>(sales_table[[#This Row],[Profit]]/sales_table[[#This Row],[Sales]])</f>
        <v>6.1111111111111109E-2</v>
      </c>
    </row>
    <row r="56" spans="1:14">
      <c r="A56" s="42">
        <v>40928</v>
      </c>
      <c r="B56" t="s">
        <v>31</v>
      </c>
      <c r="C56" t="s">
        <v>30</v>
      </c>
      <c r="D56" t="s">
        <v>35</v>
      </c>
      <c r="E56" t="s">
        <v>13</v>
      </c>
      <c r="F56" s="12">
        <v>8</v>
      </c>
      <c r="G56" s="12">
        <v>5148</v>
      </c>
      <c r="H56" s="12">
        <v>5490</v>
      </c>
      <c r="I56" s="12">
        <v>41184</v>
      </c>
      <c r="J56" s="12">
        <v>43920</v>
      </c>
      <c r="K56" s="12">
        <f>sales_table[[#This Row],[Sales]]-sales_table[[#This Row],[COGS]]</f>
        <v>2736</v>
      </c>
      <c r="L56" s="12">
        <f>sales_table[[#This Row],[sales after discount]]-sales_table[[#This Row],[COGS]]</f>
        <v>540</v>
      </c>
      <c r="M56" s="12">
        <f>sales_table[[#This Row],[Sales]]*0.95</f>
        <v>41724</v>
      </c>
      <c r="N56" s="13">
        <f>(sales_table[[#This Row],[Profit]]/sales_table[[#This Row],[Sales]])</f>
        <v>6.2295081967213117E-2</v>
      </c>
    </row>
    <row r="57" spans="1:14">
      <c r="A57" s="42">
        <v>40929</v>
      </c>
      <c r="B57" t="s">
        <v>31</v>
      </c>
      <c r="C57" t="s">
        <v>30</v>
      </c>
      <c r="D57" t="s">
        <v>42</v>
      </c>
      <c r="E57" t="s">
        <v>16</v>
      </c>
      <c r="F57" s="12">
        <v>25</v>
      </c>
      <c r="G57" s="12">
        <v>7506</v>
      </c>
      <c r="H57" s="12">
        <v>8100</v>
      </c>
      <c r="I57" s="12">
        <v>187650</v>
      </c>
      <c r="J57" s="12">
        <v>202500</v>
      </c>
      <c r="K57" s="12">
        <f>sales_table[[#This Row],[Sales]]-sales_table[[#This Row],[COGS]]</f>
        <v>14850</v>
      </c>
      <c r="L57" s="12">
        <f>sales_table[[#This Row],[sales after discount]]-sales_table[[#This Row],[COGS]]</f>
        <v>4725</v>
      </c>
      <c r="M57" s="12">
        <f>sales_table[[#This Row],[Sales]]*0.95</f>
        <v>192375</v>
      </c>
      <c r="N57" s="13">
        <f>(sales_table[[#This Row],[Profit]]/sales_table[[#This Row],[Sales]])</f>
        <v>7.3333333333333334E-2</v>
      </c>
    </row>
    <row r="58" spans="1:14">
      <c r="A58" s="42">
        <v>40929</v>
      </c>
      <c r="B58" t="s">
        <v>29</v>
      </c>
      <c r="C58" t="s">
        <v>30</v>
      </c>
      <c r="D58" t="s">
        <v>26</v>
      </c>
      <c r="E58" t="s">
        <v>13</v>
      </c>
      <c r="F58" s="12">
        <v>7</v>
      </c>
      <c r="G58" s="12">
        <v>3042</v>
      </c>
      <c r="H58" s="12">
        <v>3240</v>
      </c>
      <c r="I58" s="12">
        <v>21294</v>
      </c>
      <c r="J58" s="12">
        <v>22680</v>
      </c>
      <c r="K58" s="12">
        <f>sales_table[[#This Row],[Sales]]-sales_table[[#This Row],[COGS]]</f>
        <v>1386</v>
      </c>
      <c r="L58" s="12">
        <f>sales_table[[#This Row],[sales after discount]]-sales_table[[#This Row],[COGS]]</f>
        <v>252</v>
      </c>
      <c r="M58" s="12">
        <f>sales_table[[#This Row],[Sales]]*0.95</f>
        <v>21546</v>
      </c>
      <c r="N58" s="13">
        <f>(sales_table[[#This Row],[Profit]]/sales_table[[#This Row],[Sales]])</f>
        <v>6.1111111111111109E-2</v>
      </c>
    </row>
    <row r="59" spans="1:14">
      <c r="A59" s="42">
        <v>40930</v>
      </c>
      <c r="B59" t="s">
        <v>22</v>
      </c>
      <c r="C59" t="s">
        <v>23</v>
      </c>
      <c r="D59" t="s">
        <v>19</v>
      </c>
      <c r="E59" t="s">
        <v>13</v>
      </c>
      <c r="F59" s="12">
        <v>17</v>
      </c>
      <c r="G59" s="12">
        <v>3978</v>
      </c>
      <c r="H59" s="12">
        <v>4230</v>
      </c>
      <c r="I59" s="12">
        <v>67626</v>
      </c>
      <c r="J59" s="12">
        <v>71910</v>
      </c>
      <c r="K59" s="12">
        <f>sales_table[[#This Row],[Sales]]-sales_table[[#This Row],[COGS]]</f>
        <v>4284</v>
      </c>
      <c r="L59" s="12">
        <f>sales_table[[#This Row],[sales after discount]]-sales_table[[#This Row],[COGS]]</f>
        <v>688.5</v>
      </c>
      <c r="M59" s="12">
        <f>sales_table[[#This Row],[Sales]]*0.95</f>
        <v>68314.5</v>
      </c>
      <c r="N59" s="13">
        <f>(sales_table[[#This Row],[Profit]]/sales_table[[#This Row],[Sales]])</f>
        <v>5.9574468085106386E-2</v>
      </c>
    </row>
    <row r="60" spans="1:14">
      <c r="A60" s="42">
        <v>40931</v>
      </c>
      <c r="B60" t="s">
        <v>34</v>
      </c>
      <c r="C60" t="s">
        <v>25</v>
      </c>
      <c r="D60" t="s">
        <v>41</v>
      </c>
      <c r="E60" t="s">
        <v>13</v>
      </c>
      <c r="F60" s="12">
        <v>3</v>
      </c>
      <c r="G60" s="12">
        <v>2952</v>
      </c>
      <c r="H60" s="12">
        <v>3150</v>
      </c>
      <c r="I60" s="12">
        <v>8856</v>
      </c>
      <c r="J60" s="12">
        <v>9450</v>
      </c>
      <c r="K60" s="12">
        <f>sales_table[[#This Row],[Sales]]-sales_table[[#This Row],[COGS]]</f>
        <v>594</v>
      </c>
      <c r="L60" s="12">
        <f>sales_table[[#This Row],[sales after discount]]-sales_table[[#This Row],[COGS]]</f>
        <v>121.5</v>
      </c>
      <c r="M60" s="12">
        <f>sales_table[[#This Row],[Sales]]*0.95</f>
        <v>8977.5</v>
      </c>
      <c r="N60" s="13">
        <f>(sales_table[[#This Row],[Profit]]/sales_table[[#This Row],[Sales]])</f>
        <v>6.2857142857142861E-2</v>
      </c>
    </row>
    <row r="61" spans="1:14">
      <c r="A61" s="42">
        <v>40931</v>
      </c>
      <c r="B61" t="s">
        <v>10</v>
      </c>
      <c r="C61" t="s">
        <v>11</v>
      </c>
      <c r="D61" t="s">
        <v>12</v>
      </c>
      <c r="E61" t="s">
        <v>13</v>
      </c>
      <c r="F61" s="12">
        <v>13</v>
      </c>
      <c r="G61" s="12">
        <v>2034</v>
      </c>
      <c r="H61" s="12">
        <v>2160</v>
      </c>
      <c r="I61" s="12">
        <v>26442</v>
      </c>
      <c r="J61" s="12">
        <v>28080</v>
      </c>
      <c r="K61" s="12">
        <f>sales_table[[#This Row],[Sales]]-sales_table[[#This Row],[COGS]]</f>
        <v>1638</v>
      </c>
      <c r="L61" s="12">
        <f>sales_table[[#This Row],[sales after discount]]-sales_table[[#This Row],[COGS]]</f>
        <v>234</v>
      </c>
      <c r="M61" s="12">
        <f>sales_table[[#This Row],[Sales]]*0.95</f>
        <v>26676</v>
      </c>
      <c r="N61" s="13">
        <f>(sales_table[[#This Row],[Profit]]/sales_table[[#This Row],[Sales]])</f>
        <v>5.8333333333333334E-2</v>
      </c>
    </row>
    <row r="62" spans="1:14">
      <c r="A62" s="42">
        <v>40932</v>
      </c>
      <c r="B62" t="s">
        <v>20</v>
      </c>
      <c r="C62" t="s">
        <v>18</v>
      </c>
      <c r="D62" t="s">
        <v>15</v>
      </c>
      <c r="E62" t="s">
        <v>16</v>
      </c>
      <c r="F62" s="12">
        <v>17</v>
      </c>
      <c r="G62" s="12">
        <v>3582</v>
      </c>
      <c r="H62" s="12">
        <v>3870</v>
      </c>
      <c r="I62" s="12">
        <v>60894</v>
      </c>
      <c r="J62" s="12">
        <v>65790</v>
      </c>
      <c r="K62" s="12">
        <f>sales_table[[#This Row],[Sales]]-sales_table[[#This Row],[COGS]]</f>
        <v>4896</v>
      </c>
      <c r="L62" s="12">
        <f>sales_table[[#This Row],[sales after discount]]-sales_table[[#This Row],[COGS]]</f>
        <v>1606.5</v>
      </c>
      <c r="M62" s="12">
        <f>sales_table[[#This Row],[Sales]]*0.95</f>
        <v>62500.5</v>
      </c>
      <c r="N62" s="13">
        <f>(sales_table[[#This Row],[Profit]]/sales_table[[#This Row],[Sales]])</f>
        <v>7.441860465116279E-2</v>
      </c>
    </row>
    <row r="63" spans="1:14">
      <c r="A63" s="42">
        <v>40932</v>
      </c>
      <c r="B63" t="s">
        <v>20</v>
      </c>
      <c r="C63" t="s">
        <v>18</v>
      </c>
      <c r="D63" t="s">
        <v>19</v>
      </c>
      <c r="E63" t="s">
        <v>13</v>
      </c>
      <c r="F63" s="12">
        <v>22</v>
      </c>
      <c r="G63" s="12">
        <v>3978</v>
      </c>
      <c r="H63" s="12">
        <v>4230</v>
      </c>
      <c r="I63" s="12">
        <v>87516</v>
      </c>
      <c r="J63" s="12">
        <v>93060</v>
      </c>
      <c r="K63" s="12">
        <f>sales_table[[#This Row],[Sales]]-sales_table[[#This Row],[COGS]]</f>
        <v>5544</v>
      </c>
      <c r="L63" s="12">
        <f>sales_table[[#This Row],[sales after discount]]-sales_table[[#This Row],[COGS]]</f>
        <v>891</v>
      </c>
      <c r="M63" s="12">
        <f>sales_table[[#This Row],[Sales]]*0.95</f>
        <v>88407</v>
      </c>
      <c r="N63" s="13">
        <f>(sales_table[[#This Row],[Profit]]/sales_table[[#This Row],[Sales]])</f>
        <v>5.9574468085106386E-2</v>
      </c>
    </row>
    <row r="64" spans="1:14">
      <c r="A64" s="42">
        <v>40932</v>
      </c>
      <c r="B64" t="s">
        <v>17</v>
      </c>
      <c r="C64" t="s">
        <v>18</v>
      </c>
      <c r="D64" t="s">
        <v>21</v>
      </c>
      <c r="E64" t="s">
        <v>13</v>
      </c>
      <c r="F64" s="12">
        <v>23</v>
      </c>
      <c r="G64" s="12">
        <v>2196</v>
      </c>
      <c r="H64" s="12">
        <v>2340</v>
      </c>
      <c r="I64" s="12">
        <v>50508</v>
      </c>
      <c r="J64" s="12">
        <v>53820</v>
      </c>
      <c r="K64" s="12">
        <f>sales_table[[#This Row],[Sales]]-sales_table[[#This Row],[COGS]]</f>
        <v>3312</v>
      </c>
      <c r="L64" s="12">
        <f>sales_table[[#This Row],[sales after discount]]-sales_table[[#This Row],[COGS]]</f>
        <v>621</v>
      </c>
      <c r="M64" s="12">
        <f>sales_table[[#This Row],[Sales]]*0.95</f>
        <v>51129</v>
      </c>
      <c r="N64" s="13">
        <f>(sales_table[[#This Row],[Profit]]/sales_table[[#This Row],[Sales]])</f>
        <v>6.1538461538461542E-2</v>
      </c>
    </row>
    <row r="65" spans="1:14">
      <c r="A65" s="42">
        <v>40933</v>
      </c>
      <c r="B65" t="s">
        <v>17</v>
      </c>
      <c r="C65" t="s">
        <v>18</v>
      </c>
      <c r="D65" t="s">
        <v>12</v>
      </c>
      <c r="E65" t="s">
        <v>13</v>
      </c>
      <c r="F65" s="12">
        <v>1</v>
      </c>
      <c r="G65" s="12">
        <v>2034</v>
      </c>
      <c r="H65" s="12">
        <v>2160</v>
      </c>
      <c r="I65" s="12">
        <v>2034</v>
      </c>
      <c r="J65" s="12">
        <v>2160</v>
      </c>
      <c r="K65" s="12">
        <f>sales_table[[#This Row],[Sales]]-sales_table[[#This Row],[COGS]]</f>
        <v>126</v>
      </c>
      <c r="L65" s="12">
        <f>sales_table[[#This Row],[sales after discount]]-sales_table[[#This Row],[COGS]]</f>
        <v>18</v>
      </c>
      <c r="M65" s="12">
        <f>sales_table[[#This Row],[Sales]]*0.95</f>
        <v>2052</v>
      </c>
      <c r="N65" s="13">
        <f>(sales_table[[#This Row],[Profit]]/sales_table[[#This Row],[Sales]])</f>
        <v>5.8333333333333334E-2</v>
      </c>
    </row>
    <row r="66" spans="1:14">
      <c r="A66" s="42">
        <v>40934</v>
      </c>
      <c r="B66" t="s">
        <v>20</v>
      </c>
      <c r="C66" t="s">
        <v>18</v>
      </c>
      <c r="D66" t="s">
        <v>35</v>
      </c>
      <c r="E66" t="s">
        <v>13</v>
      </c>
      <c r="F66" s="12">
        <v>25</v>
      </c>
      <c r="G66" s="12">
        <v>5148</v>
      </c>
      <c r="H66" s="12">
        <v>5490</v>
      </c>
      <c r="I66" s="12">
        <v>128700</v>
      </c>
      <c r="J66" s="12">
        <v>137250</v>
      </c>
      <c r="K66" s="12">
        <f>sales_table[[#This Row],[Sales]]-sales_table[[#This Row],[COGS]]</f>
        <v>8550</v>
      </c>
      <c r="L66" s="12">
        <f>sales_table[[#This Row],[sales after discount]]-sales_table[[#This Row],[COGS]]</f>
        <v>1687.5</v>
      </c>
      <c r="M66" s="12">
        <f>sales_table[[#This Row],[Sales]]*0.95</f>
        <v>130387.5</v>
      </c>
      <c r="N66" s="13">
        <f>(sales_table[[#This Row],[Profit]]/sales_table[[#This Row],[Sales]])</f>
        <v>6.2295081967213117E-2</v>
      </c>
    </row>
    <row r="67" spans="1:14">
      <c r="A67" s="42">
        <v>40935</v>
      </c>
      <c r="B67" t="s">
        <v>24</v>
      </c>
      <c r="C67" t="s">
        <v>25</v>
      </c>
      <c r="D67" t="s">
        <v>43</v>
      </c>
      <c r="E67" t="s">
        <v>13</v>
      </c>
      <c r="F67" s="12">
        <v>22</v>
      </c>
      <c r="G67" s="12">
        <v>3384</v>
      </c>
      <c r="H67" s="12">
        <v>3600</v>
      </c>
      <c r="I67" s="12">
        <v>74448</v>
      </c>
      <c r="J67" s="12">
        <v>79200</v>
      </c>
      <c r="K67" s="12">
        <f>sales_table[[#This Row],[Sales]]-sales_table[[#This Row],[COGS]]</f>
        <v>4752</v>
      </c>
      <c r="L67" s="12">
        <f>sales_table[[#This Row],[sales after discount]]-sales_table[[#This Row],[COGS]]</f>
        <v>792</v>
      </c>
      <c r="M67" s="12">
        <f>sales_table[[#This Row],[Sales]]*0.95</f>
        <v>75240</v>
      </c>
      <c r="N67" s="13">
        <f>(sales_table[[#This Row],[Profit]]/sales_table[[#This Row],[Sales]])</f>
        <v>0.06</v>
      </c>
    </row>
    <row r="68" spans="1:14">
      <c r="A68" s="42">
        <v>40935</v>
      </c>
      <c r="B68" t="s">
        <v>22</v>
      </c>
      <c r="C68" t="s">
        <v>23</v>
      </c>
      <c r="D68" t="s">
        <v>19</v>
      </c>
      <c r="E68" t="s">
        <v>13</v>
      </c>
      <c r="F68" s="12">
        <v>2</v>
      </c>
      <c r="G68" s="12">
        <v>3978</v>
      </c>
      <c r="H68" s="12">
        <v>4230</v>
      </c>
      <c r="I68" s="12">
        <v>7956</v>
      </c>
      <c r="J68" s="12">
        <v>8460</v>
      </c>
      <c r="K68" s="12">
        <f>sales_table[[#This Row],[Sales]]-sales_table[[#This Row],[COGS]]</f>
        <v>504</v>
      </c>
      <c r="L68" s="12">
        <f>sales_table[[#This Row],[sales after discount]]-sales_table[[#This Row],[COGS]]</f>
        <v>81</v>
      </c>
      <c r="M68" s="12">
        <f>sales_table[[#This Row],[Sales]]*0.95</f>
        <v>8037</v>
      </c>
      <c r="N68" s="13">
        <f>(sales_table[[#This Row],[Profit]]/sales_table[[#This Row],[Sales]])</f>
        <v>5.9574468085106386E-2</v>
      </c>
    </row>
    <row r="69" spans="1:14">
      <c r="A69" s="42">
        <v>40935</v>
      </c>
      <c r="B69" t="s">
        <v>22</v>
      </c>
      <c r="C69" t="s">
        <v>23</v>
      </c>
      <c r="D69" t="s">
        <v>15</v>
      </c>
      <c r="E69" t="s">
        <v>16</v>
      </c>
      <c r="F69" s="12">
        <v>11</v>
      </c>
      <c r="G69" s="12">
        <v>3582</v>
      </c>
      <c r="H69" s="12">
        <v>3870</v>
      </c>
      <c r="I69" s="12">
        <v>39402</v>
      </c>
      <c r="J69" s="12">
        <v>42570</v>
      </c>
      <c r="K69" s="12">
        <f>sales_table[[#This Row],[Sales]]-sales_table[[#This Row],[COGS]]</f>
        <v>3168</v>
      </c>
      <c r="L69" s="12">
        <f>sales_table[[#This Row],[sales after discount]]-sales_table[[#This Row],[COGS]]</f>
        <v>1039.5</v>
      </c>
      <c r="M69" s="12">
        <f>sales_table[[#This Row],[Sales]]*0.95</f>
        <v>40441.5</v>
      </c>
      <c r="N69" s="13">
        <f>(sales_table[[#This Row],[Profit]]/sales_table[[#This Row],[Sales]])</f>
        <v>7.441860465116279E-2</v>
      </c>
    </row>
    <row r="70" spans="1:14">
      <c r="A70" s="42">
        <v>40936</v>
      </c>
      <c r="B70" t="s">
        <v>34</v>
      </c>
      <c r="C70" t="s">
        <v>25</v>
      </c>
      <c r="D70" t="s">
        <v>32</v>
      </c>
      <c r="E70" t="s">
        <v>13</v>
      </c>
      <c r="F70" s="12">
        <v>11</v>
      </c>
      <c r="G70" s="12">
        <v>3546</v>
      </c>
      <c r="H70" s="12">
        <v>3780</v>
      </c>
      <c r="I70" s="12">
        <v>39006</v>
      </c>
      <c r="J70" s="12">
        <v>41580</v>
      </c>
      <c r="K70" s="12">
        <f>sales_table[[#This Row],[Sales]]-sales_table[[#This Row],[COGS]]</f>
        <v>2574</v>
      </c>
      <c r="L70" s="12">
        <f>sales_table[[#This Row],[sales after discount]]-sales_table[[#This Row],[COGS]]</f>
        <v>495</v>
      </c>
      <c r="M70" s="12">
        <f>sales_table[[#This Row],[Sales]]*0.95</f>
        <v>39501</v>
      </c>
      <c r="N70" s="13">
        <f>(sales_table[[#This Row],[Profit]]/sales_table[[#This Row],[Sales]])</f>
        <v>6.1904761904761907E-2</v>
      </c>
    </row>
    <row r="71" spans="1:14">
      <c r="A71" s="42">
        <v>40936</v>
      </c>
      <c r="B71" t="s">
        <v>14</v>
      </c>
      <c r="C71" t="s">
        <v>11</v>
      </c>
      <c r="D71" t="s">
        <v>42</v>
      </c>
      <c r="E71" t="s">
        <v>16</v>
      </c>
      <c r="F71" s="12">
        <v>1</v>
      </c>
      <c r="G71" s="12">
        <v>7506</v>
      </c>
      <c r="H71" s="12">
        <v>8100</v>
      </c>
      <c r="I71" s="12">
        <v>7506</v>
      </c>
      <c r="J71" s="12">
        <v>8100</v>
      </c>
      <c r="K71" s="12">
        <f>sales_table[[#This Row],[Sales]]-sales_table[[#This Row],[COGS]]</f>
        <v>594</v>
      </c>
      <c r="L71" s="12">
        <f>sales_table[[#This Row],[sales after discount]]-sales_table[[#This Row],[COGS]]</f>
        <v>189</v>
      </c>
      <c r="M71" s="12">
        <f>sales_table[[#This Row],[Sales]]*0.95</f>
        <v>7695</v>
      </c>
      <c r="N71" s="13">
        <f>(sales_table[[#This Row],[Profit]]/sales_table[[#This Row],[Sales]])</f>
        <v>7.3333333333333334E-2</v>
      </c>
    </row>
    <row r="72" spans="1:14">
      <c r="A72" s="42">
        <v>40937</v>
      </c>
      <c r="B72" t="s">
        <v>22</v>
      </c>
      <c r="C72" t="s">
        <v>23</v>
      </c>
      <c r="D72" t="s">
        <v>33</v>
      </c>
      <c r="E72" t="s">
        <v>13</v>
      </c>
      <c r="F72" s="12">
        <v>14</v>
      </c>
      <c r="G72" s="12">
        <v>3978</v>
      </c>
      <c r="H72" s="12">
        <v>4230</v>
      </c>
      <c r="I72" s="12">
        <v>55692</v>
      </c>
      <c r="J72" s="12">
        <v>59220</v>
      </c>
      <c r="K72" s="12">
        <f>sales_table[[#This Row],[Sales]]-sales_table[[#This Row],[COGS]]</f>
        <v>3528</v>
      </c>
      <c r="L72" s="12">
        <f>sales_table[[#This Row],[sales after discount]]-sales_table[[#This Row],[COGS]]</f>
        <v>567</v>
      </c>
      <c r="M72" s="12">
        <f>sales_table[[#This Row],[Sales]]*0.95</f>
        <v>56259</v>
      </c>
      <c r="N72" s="13">
        <f>(sales_table[[#This Row],[Profit]]/sales_table[[#This Row],[Sales]])</f>
        <v>5.9574468085106386E-2</v>
      </c>
    </row>
    <row r="73" spans="1:14">
      <c r="A73" s="42">
        <v>40937</v>
      </c>
      <c r="B73" t="s">
        <v>10</v>
      </c>
      <c r="C73" t="s">
        <v>11</v>
      </c>
      <c r="D73" t="s">
        <v>12</v>
      </c>
      <c r="E73" t="s">
        <v>13</v>
      </c>
      <c r="F73" s="12">
        <v>11</v>
      </c>
      <c r="G73" s="12">
        <v>2034</v>
      </c>
      <c r="H73" s="12">
        <v>2160</v>
      </c>
      <c r="I73" s="12">
        <v>22374</v>
      </c>
      <c r="J73" s="12">
        <v>23760</v>
      </c>
      <c r="K73" s="12">
        <f>sales_table[[#This Row],[Sales]]-sales_table[[#This Row],[COGS]]</f>
        <v>1386</v>
      </c>
      <c r="L73" s="12">
        <f>sales_table[[#This Row],[sales after discount]]-sales_table[[#This Row],[COGS]]</f>
        <v>198</v>
      </c>
      <c r="M73" s="12">
        <f>sales_table[[#This Row],[Sales]]*0.95</f>
        <v>22572</v>
      </c>
      <c r="N73" s="13">
        <f>(sales_table[[#This Row],[Profit]]/sales_table[[#This Row],[Sales]])</f>
        <v>5.8333333333333334E-2</v>
      </c>
    </row>
    <row r="74" spans="1:14">
      <c r="A74" s="42">
        <v>40938</v>
      </c>
      <c r="B74" t="s">
        <v>34</v>
      </c>
      <c r="C74" t="s">
        <v>25</v>
      </c>
      <c r="D74" t="s">
        <v>41</v>
      </c>
      <c r="E74" t="s">
        <v>13</v>
      </c>
      <c r="F74" s="12">
        <v>8</v>
      </c>
      <c r="G74" s="12">
        <v>2952</v>
      </c>
      <c r="H74" s="12">
        <v>3150</v>
      </c>
      <c r="I74" s="12">
        <v>23616</v>
      </c>
      <c r="J74" s="12">
        <v>25200</v>
      </c>
      <c r="K74" s="12">
        <f>sales_table[[#This Row],[Sales]]-sales_table[[#This Row],[COGS]]</f>
        <v>1584</v>
      </c>
      <c r="L74" s="12">
        <f>sales_table[[#This Row],[sales after discount]]-sales_table[[#This Row],[COGS]]</f>
        <v>324</v>
      </c>
      <c r="M74" s="12">
        <f>sales_table[[#This Row],[Sales]]*0.95</f>
        <v>23940</v>
      </c>
      <c r="N74" s="13">
        <f>(sales_table[[#This Row],[Profit]]/sales_table[[#This Row],[Sales]])</f>
        <v>6.2857142857142861E-2</v>
      </c>
    </row>
    <row r="75" spans="1:14">
      <c r="A75" s="42">
        <v>40938</v>
      </c>
      <c r="B75" t="s">
        <v>34</v>
      </c>
      <c r="C75" t="s">
        <v>25</v>
      </c>
      <c r="D75" t="s">
        <v>38</v>
      </c>
      <c r="E75" t="s">
        <v>13</v>
      </c>
      <c r="F75" s="12">
        <v>1</v>
      </c>
      <c r="G75" s="12">
        <v>3546</v>
      </c>
      <c r="H75" s="12">
        <v>3780</v>
      </c>
      <c r="I75" s="12">
        <v>3546</v>
      </c>
      <c r="J75" s="12">
        <v>3780</v>
      </c>
      <c r="K75" s="12">
        <f>sales_table[[#This Row],[Sales]]-sales_table[[#This Row],[COGS]]</f>
        <v>234</v>
      </c>
      <c r="L75" s="12">
        <f>sales_table[[#This Row],[sales after discount]]-sales_table[[#This Row],[COGS]]</f>
        <v>45</v>
      </c>
      <c r="M75" s="12">
        <f>sales_table[[#This Row],[Sales]]*0.95</f>
        <v>3591</v>
      </c>
      <c r="N75" s="13">
        <f>(sales_table[[#This Row],[Profit]]/sales_table[[#This Row],[Sales]])</f>
        <v>6.1904761904761907E-2</v>
      </c>
    </row>
    <row r="76" spans="1:14">
      <c r="A76" s="42">
        <v>40938</v>
      </c>
      <c r="B76" t="s">
        <v>20</v>
      </c>
      <c r="C76" t="s">
        <v>18</v>
      </c>
      <c r="D76" t="s">
        <v>32</v>
      </c>
      <c r="E76" t="s">
        <v>13</v>
      </c>
      <c r="F76" s="12">
        <v>24</v>
      </c>
      <c r="G76" s="12">
        <v>3546</v>
      </c>
      <c r="H76" s="12">
        <v>3780</v>
      </c>
      <c r="I76" s="12">
        <v>85104</v>
      </c>
      <c r="J76" s="12">
        <v>90720</v>
      </c>
      <c r="K76" s="12">
        <f>sales_table[[#This Row],[Sales]]-sales_table[[#This Row],[COGS]]</f>
        <v>5616</v>
      </c>
      <c r="L76" s="12">
        <f>sales_table[[#This Row],[sales after discount]]-sales_table[[#This Row],[COGS]]</f>
        <v>1080</v>
      </c>
      <c r="M76" s="12">
        <f>sales_table[[#This Row],[Sales]]*0.95</f>
        <v>86184</v>
      </c>
      <c r="N76" s="13">
        <f>(sales_table[[#This Row],[Profit]]/sales_table[[#This Row],[Sales]])</f>
        <v>6.1904761904761907E-2</v>
      </c>
    </row>
    <row r="77" spans="1:14">
      <c r="A77" s="42">
        <v>40939</v>
      </c>
      <c r="B77" t="s">
        <v>31</v>
      </c>
      <c r="C77" t="s">
        <v>30</v>
      </c>
      <c r="D77" t="s">
        <v>33</v>
      </c>
      <c r="E77" t="s">
        <v>13</v>
      </c>
      <c r="F77" s="12">
        <v>15</v>
      </c>
      <c r="G77" s="12">
        <v>3978</v>
      </c>
      <c r="H77" s="12">
        <v>4230</v>
      </c>
      <c r="I77" s="12">
        <v>59670</v>
      </c>
      <c r="J77" s="12">
        <v>63450</v>
      </c>
      <c r="K77" s="12">
        <f>sales_table[[#This Row],[Sales]]-sales_table[[#This Row],[COGS]]</f>
        <v>3780</v>
      </c>
      <c r="L77" s="12">
        <f>sales_table[[#This Row],[sales after discount]]-sales_table[[#This Row],[COGS]]</f>
        <v>607.5</v>
      </c>
      <c r="M77" s="12">
        <f>sales_table[[#This Row],[Sales]]*0.95</f>
        <v>60277.5</v>
      </c>
      <c r="N77" s="13">
        <f>(sales_table[[#This Row],[Profit]]/sales_table[[#This Row],[Sales]])</f>
        <v>5.9574468085106386E-2</v>
      </c>
    </row>
    <row r="78" spans="1:14">
      <c r="A78" s="42">
        <v>40940</v>
      </c>
      <c r="B78" t="s">
        <v>17</v>
      </c>
      <c r="C78" t="s">
        <v>18</v>
      </c>
      <c r="D78" t="s">
        <v>38</v>
      </c>
      <c r="E78" t="s">
        <v>13</v>
      </c>
      <c r="F78" s="12">
        <v>20</v>
      </c>
      <c r="G78" s="12">
        <v>3546</v>
      </c>
      <c r="H78" s="12">
        <v>3780</v>
      </c>
      <c r="I78" s="12">
        <v>70920</v>
      </c>
      <c r="J78" s="12">
        <v>75600</v>
      </c>
      <c r="K78" s="12">
        <f>sales_table[[#This Row],[Sales]]-sales_table[[#This Row],[COGS]]</f>
        <v>4680</v>
      </c>
      <c r="L78" s="12">
        <f>sales_table[[#This Row],[sales after discount]]-sales_table[[#This Row],[COGS]]</f>
        <v>900</v>
      </c>
      <c r="M78" s="12">
        <f>sales_table[[#This Row],[Sales]]*0.95</f>
        <v>71820</v>
      </c>
      <c r="N78" s="13">
        <f>(sales_table[[#This Row],[Profit]]/sales_table[[#This Row],[Sales]])</f>
        <v>6.1904761904761907E-2</v>
      </c>
    </row>
    <row r="79" spans="1:14">
      <c r="A79" s="42">
        <v>40940</v>
      </c>
      <c r="B79" t="s">
        <v>27</v>
      </c>
      <c r="C79" t="s">
        <v>23</v>
      </c>
      <c r="D79" t="s">
        <v>35</v>
      </c>
      <c r="E79" t="s">
        <v>13</v>
      </c>
      <c r="F79" s="12">
        <v>1</v>
      </c>
      <c r="G79" s="12">
        <v>5148</v>
      </c>
      <c r="H79" s="12">
        <v>5490</v>
      </c>
      <c r="I79" s="12">
        <v>5148</v>
      </c>
      <c r="J79" s="12">
        <v>5490</v>
      </c>
      <c r="K79" s="12">
        <f>sales_table[[#This Row],[Sales]]-sales_table[[#This Row],[COGS]]</f>
        <v>342</v>
      </c>
      <c r="L79" s="12">
        <f>sales_table[[#This Row],[sales after discount]]-sales_table[[#This Row],[COGS]]</f>
        <v>67.5</v>
      </c>
      <c r="M79" s="12">
        <f>sales_table[[#This Row],[Sales]]*0.95</f>
        <v>5215.5</v>
      </c>
      <c r="N79" s="13">
        <f>(sales_table[[#This Row],[Profit]]/sales_table[[#This Row],[Sales]])</f>
        <v>6.2295081967213117E-2</v>
      </c>
    </row>
    <row r="80" spans="1:14">
      <c r="A80" s="42">
        <v>40941</v>
      </c>
      <c r="B80" t="s">
        <v>34</v>
      </c>
      <c r="C80" t="s">
        <v>25</v>
      </c>
      <c r="D80" t="s">
        <v>21</v>
      </c>
      <c r="E80" t="s">
        <v>13</v>
      </c>
      <c r="F80" s="12">
        <v>5</v>
      </c>
      <c r="G80" s="12">
        <v>2196</v>
      </c>
      <c r="H80" s="12">
        <v>2340</v>
      </c>
      <c r="I80" s="12">
        <v>10980</v>
      </c>
      <c r="J80" s="12">
        <v>11700</v>
      </c>
      <c r="K80" s="12">
        <f>sales_table[[#This Row],[Sales]]-sales_table[[#This Row],[COGS]]</f>
        <v>720</v>
      </c>
      <c r="L80" s="12">
        <f>sales_table[[#This Row],[sales after discount]]-sales_table[[#This Row],[COGS]]</f>
        <v>135</v>
      </c>
      <c r="M80" s="12">
        <f>sales_table[[#This Row],[Sales]]*0.95</f>
        <v>11115</v>
      </c>
      <c r="N80" s="13">
        <f>(sales_table[[#This Row],[Profit]]/sales_table[[#This Row],[Sales]])</f>
        <v>6.1538461538461542E-2</v>
      </c>
    </row>
    <row r="81" spans="1:14">
      <c r="A81" s="42">
        <v>40942</v>
      </c>
      <c r="B81" t="s">
        <v>20</v>
      </c>
      <c r="C81" t="s">
        <v>18</v>
      </c>
      <c r="D81" t="s">
        <v>40</v>
      </c>
      <c r="E81" t="s">
        <v>16</v>
      </c>
      <c r="F81" s="12">
        <v>2</v>
      </c>
      <c r="G81" s="12">
        <v>3924</v>
      </c>
      <c r="H81" s="12">
        <v>4230</v>
      </c>
      <c r="I81" s="12">
        <v>7848</v>
      </c>
      <c r="J81" s="12">
        <v>8460</v>
      </c>
      <c r="K81" s="12">
        <f>sales_table[[#This Row],[Sales]]-sales_table[[#This Row],[COGS]]</f>
        <v>612</v>
      </c>
      <c r="L81" s="12">
        <f>sales_table[[#This Row],[sales after discount]]-sales_table[[#This Row],[COGS]]</f>
        <v>189</v>
      </c>
      <c r="M81" s="12">
        <f>sales_table[[#This Row],[Sales]]*0.95</f>
        <v>8037</v>
      </c>
      <c r="N81" s="13">
        <f>(sales_table[[#This Row],[Profit]]/sales_table[[#This Row],[Sales]])</f>
        <v>7.2340425531914887E-2</v>
      </c>
    </row>
    <row r="82" spans="1:14">
      <c r="A82" s="42">
        <v>40942</v>
      </c>
      <c r="B82" t="s">
        <v>31</v>
      </c>
      <c r="C82" t="s">
        <v>30</v>
      </c>
      <c r="D82" t="s">
        <v>33</v>
      </c>
      <c r="E82" t="s">
        <v>13</v>
      </c>
      <c r="F82" s="12">
        <v>15</v>
      </c>
      <c r="G82" s="12">
        <v>3978</v>
      </c>
      <c r="H82" s="12">
        <v>4230</v>
      </c>
      <c r="I82" s="12">
        <v>59670</v>
      </c>
      <c r="J82" s="12">
        <v>63450</v>
      </c>
      <c r="K82" s="12">
        <f>sales_table[[#This Row],[Sales]]-sales_table[[#This Row],[COGS]]</f>
        <v>3780</v>
      </c>
      <c r="L82" s="12">
        <f>sales_table[[#This Row],[sales after discount]]-sales_table[[#This Row],[COGS]]</f>
        <v>607.5</v>
      </c>
      <c r="M82" s="12">
        <f>sales_table[[#This Row],[Sales]]*0.95</f>
        <v>60277.5</v>
      </c>
      <c r="N82" s="13">
        <f>(sales_table[[#This Row],[Profit]]/sales_table[[#This Row],[Sales]])</f>
        <v>5.9574468085106386E-2</v>
      </c>
    </row>
    <row r="83" spans="1:14">
      <c r="A83" s="42">
        <v>40942</v>
      </c>
      <c r="B83" t="s">
        <v>10</v>
      </c>
      <c r="C83" t="s">
        <v>11</v>
      </c>
      <c r="D83" t="s">
        <v>36</v>
      </c>
      <c r="E83" t="s">
        <v>13</v>
      </c>
      <c r="F83" s="12">
        <v>24</v>
      </c>
      <c r="G83" s="12">
        <v>2106</v>
      </c>
      <c r="H83" s="12">
        <v>2250</v>
      </c>
      <c r="I83" s="12">
        <v>50544</v>
      </c>
      <c r="J83" s="12">
        <v>54000</v>
      </c>
      <c r="K83" s="12">
        <f>sales_table[[#This Row],[Sales]]-sales_table[[#This Row],[COGS]]</f>
        <v>3456</v>
      </c>
      <c r="L83" s="12">
        <f>sales_table[[#This Row],[sales after discount]]-sales_table[[#This Row],[COGS]]</f>
        <v>756</v>
      </c>
      <c r="M83" s="12">
        <f>sales_table[[#This Row],[Sales]]*0.95</f>
        <v>51300</v>
      </c>
      <c r="N83" s="13">
        <f>(sales_table[[#This Row],[Profit]]/sales_table[[#This Row],[Sales]])</f>
        <v>6.4000000000000001E-2</v>
      </c>
    </row>
    <row r="84" spans="1:14">
      <c r="A84" s="42">
        <v>40943</v>
      </c>
      <c r="B84" t="s">
        <v>27</v>
      </c>
      <c r="C84" t="s">
        <v>23</v>
      </c>
      <c r="D84" t="s">
        <v>35</v>
      </c>
      <c r="E84" t="s">
        <v>13</v>
      </c>
      <c r="F84" s="12">
        <v>23</v>
      </c>
      <c r="G84" s="12">
        <v>5148</v>
      </c>
      <c r="H84" s="12">
        <v>5490</v>
      </c>
      <c r="I84" s="12">
        <v>118404</v>
      </c>
      <c r="J84" s="12">
        <v>126270</v>
      </c>
      <c r="K84" s="12">
        <f>sales_table[[#This Row],[Sales]]-sales_table[[#This Row],[COGS]]</f>
        <v>7866</v>
      </c>
      <c r="L84" s="12">
        <f>sales_table[[#This Row],[sales after discount]]-sales_table[[#This Row],[COGS]]</f>
        <v>1552.5</v>
      </c>
      <c r="M84" s="12">
        <f>sales_table[[#This Row],[Sales]]*0.95</f>
        <v>119956.5</v>
      </c>
      <c r="N84" s="13">
        <f>(sales_table[[#This Row],[Profit]]/sales_table[[#This Row],[Sales]])</f>
        <v>6.2295081967213117E-2</v>
      </c>
    </row>
    <row r="85" spans="1:14">
      <c r="A85" s="42">
        <v>40944</v>
      </c>
      <c r="B85" t="s">
        <v>27</v>
      </c>
      <c r="C85" t="s">
        <v>23</v>
      </c>
      <c r="D85" t="s">
        <v>32</v>
      </c>
      <c r="E85" t="s">
        <v>13</v>
      </c>
      <c r="F85" s="12">
        <v>20</v>
      </c>
      <c r="G85" s="12">
        <v>3546</v>
      </c>
      <c r="H85" s="12">
        <v>3780</v>
      </c>
      <c r="I85" s="12">
        <v>70920</v>
      </c>
      <c r="J85" s="12">
        <v>75600</v>
      </c>
      <c r="K85" s="12">
        <f>sales_table[[#This Row],[Sales]]-sales_table[[#This Row],[COGS]]</f>
        <v>4680</v>
      </c>
      <c r="L85" s="12">
        <f>sales_table[[#This Row],[sales after discount]]-sales_table[[#This Row],[COGS]]</f>
        <v>900</v>
      </c>
      <c r="M85" s="12">
        <f>sales_table[[#This Row],[Sales]]*0.95</f>
        <v>71820</v>
      </c>
      <c r="N85" s="13">
        <f>(sales_table[[#This Row],[Profit]]/sales_table[[#This Row],[Sales]])</f>
        <v>6.1904761904761907E-2</v>
      </c>
    </row>
    <row r="86" spans="1:14">
      <c r="A86" s="42">
        <v>40945</v>
      </c>
      <c r="B86" t="s">
        <v>24</v>
      </c>
      <c r="C86" t="s">
        <v>25</v>
      </c>
      <c r="D86" t="s">
        <v>38</v>
      </c>
      <c r="E86" t="s">
        <v>13</v>
      </c>
      <c r="F86" s="12">
        <v>23</v>
      </c>
      <c r="G86" s="12">
        <v>3546</v>
      </c>
      <c r="H86" s="12">
        <v>3780</v>
      </c>
      <c r="I86" s="12">
        <v>81558</v>
      </c>
      <c r="J86" s="12">
        <v>86940</v>
      </c>
      <c r="K86" s="12">
        <f>sales_table[[#This Row],[Sales]]-sales_table[[#This Row],[COGS]]</f>
        <v>5382</v>
      </c>
      <c r="L86" s="12">
        <f>sales_table[[#This Row],[sales after discount]]-sales_table[[#This Row],[COGS]]</f>
        <v>1035</v>
      </c>
      <c r="M86" s="12">
        <f>sales_table[[#This Row],[Sales]]*0.95</f>
        <v>82593</v>
      </c>
      <c r="N86" s="13">
        <f>(sales_table[[#This Row],[Profit]]/sales_table[[#This Row],[Sales]])</f>
        <v>6.1904761904761907E-2</v>
      </c>
    </row>
    <row r="87" spans="1:14">
      <c r="A87" s="42">
        <v>40945</v>
      </c>
      <c r="B87" t="s">
        <v>31</v>
      </c>
      <c r="C87" t="s">
        <v>30</v>
      </c>
      <c r="D87" t="s">
        <v>35</v>
      </c>
      <c r="E87" t="s">
        <v>13</v>
      </c>
      <c r="F87" s="12">
        <v>22</v>
      </c>
      <c r="G87" s="12">
        <v>5148</v>
      </c>
      <c r="H87" s="12">
        <v>5490</v>
      </c>
      <c r="I87" s="12">
        <v>113256</v>
      </c>
      <c r="J87" s="12">
        <v>120780</v>
      </c>
      <c r="K87" s="12">
        <f>sales_table[[#This Row],[Sales]]-sales_table[[#This Row],[COGS]]</f>
        <v>7524</v>
      </c>
      <c r="L87" s="12">
        <f>sales_table[[#This Row],[sales after discount]]-sales_table[[#This Row],[COGS]]</f>
        <v>1485</v>
      </c>
      <c r="M87" s="12">
        <f>sales_table[[#This Row],[Sales]]*0.95</f>
        <v>114741</v>
      </c>
      <c r="N87" s="13">
        <f>(sales_table[[#This Row],[Profit]]/sales_table[[#This Row],[Sales]])</f>
        <v>6.2295081967213117E-2</v>
      </c>
    </row>
    <row r="88" spans="1:14">
      <c r="A88" s="42">
        <v>40945</v>
      </c>
      <c r="B88" t="s">
        <v>20</v>
      </c>
      <c r="C88" t="s">
        <v>18</v>
      </c>
      <c r="D88" t="s">
        <v>43</v>
      </c>
      <c r="E88" t="s">
        <v>13</v>
      </c>
      <c r="F88" s="12">
        <v>10</v>
      </c>
      <c r="G88" s="12">
        <v>3384</v>
      </c>
      <c r="H88" s="12">
        <v>3600</v>
      </c>
      <c r="I88" s="12">
        <v>33840</v>
      </c>
      <c r="J88" s="12">
        <v>36000</v>
      </c>
      <c r="K88" s="12">
        <f>sales_table[[#This Row],[Sales]]-sales_table[[#This Row],[COGS]]</f>
        <v>2160</v>
      </c>
      <c r="L88" s="12">
        <f>sales_table[[#This Row],[sales after discount]]-sales_table[[#This Row],[COGS]]</f>
        <v>360</v>
      </c>
      <c r="M88" s="12">
        <f>sales_table[[#This Row],[Sales]]*0.95</f>
        <v>34200</v>
      </c>
      <c r="N88" s="13">
        <f>(sales_table[[#This Row],[Profit]]/sales_table[[#This Row],[Sales]])</f>
        <v>0.06</v>
      </c>
    </row>
    <row r="89" spans="1:14">
      <c r="A89" s="42">
        <v>40946</v>
      </c>
      <c r="B89" t="s">
        <v>20</v>
      </c>
      <c r="C89" t="s">
        <v>18</v>
      </c>
      <c r="D89" t="s">
        <v>26</v>
      </c>
      <c r="E89" t="s">
        <v>13</v>
      </c>
      <c r="F89" s="12">
        <v>5</v>
      </c>
      <c r="G89" s="12">
        <v>3042</v>
      </c>
      <c r="H89" s="12">
        <v>3240</v>
      </c>
      <c r="I89" s="12">
        <v>15210</v>
      </c>
      <c r="J89" s="12">
        <v>16200</v>
      </c>
      <c r="K89" s="12">
        <f>sales_table[[#This Row],[Sales]]-sales_table[[#This Row],[COGS]]</f>
        <v>990</v>
      </c>
      <c r="L89" s="12">
        <f>sales_table[[#This Row],[sales after discount]]-sales_table[[#This Row],[COGS]]</f>
        <v>180</v>
      </c>
      <c r="M89" s="12">
        <f>sales_table[[#This Row],[Sales]]*0.95</f>
        <v>15390</v>
      </c>
      <c r="N89" s="13">
        <f>(sales_table[[#This Row],[Profit]]/sales_table[[#This Row],[Sales]])</f>
        <v>6.1111111111111109E-2</v>
      </c>
    </row>
    <row r="90" spans="1:14">
      <c r="A90" s="42">
        <v>40946</v>
      </c>
      <c r="B90" t="s">
        <v>14</v>
      </c>
      <c r="C90" t="s">
        <v>11</v>
      </c>
      <c r="D90" t="s">
        <v>19</v>
      </c>
      <c r="E90" t="s">
        <v>13</v>
      </c>
      <c r="F90" s="12">
        <v>12</v>
      </c>
      <c r="G90" s="12">
        <v>3978</v>
      </c>
      <c r="H90" s="12">
        <v>4230</v>
      </c>
      <c r="I90" s="12">
        <v>47736</v>
      </c>
      <c r="J90" s="12">
        <v>50760</v>
      </c>
      <c r="K90" s="12">
        <f>sales_table[[#This Row],[Sales]]-sales_table[[#This Row],[COGS]]</f>
        <v>3024</v>
      </c>
      <c r="L90" s="12">
        <f>sales_table[[#This Row],[sales after discount]]-sales_table[[#This Row],[COGS]]</f>
        <v>486</v>
      </c>
      <c r="M90" s="12">
        <f>sales_table[[#This Row],[Sales]]*0.95</f>
        <v>48222</v>
      </c>
      <c r="N90" s="13">
        <f>(sales_table[[#This Row],[Profit]]/sales_table[[#This Row],[Sales]])</f>
        <v>5.9574468085106386E-2</v>
      </c>
    </row>
    <row r="91" spans="1:14">
      <c r="A91" s="42">
        <v>40946</v>
      </c>
      <c r="B91" t="s">
        <v>10</v>
      </c>
      <c r="C91" t="s">
        <v>11</v>
      </c>
      <c r="D91" t="s">
        <v>33</v>
      </c>
      <c r="E91" t="s">
        <v>13</v>
      </c>
      <c r="F91" s="12">
        <v>19</v>
      </c>
      <c r="G91" s="12">
        <v>3978</v>
      </c>
      <c r="H91" s="12">
        <v>4230</v>
      </c>
      <c r="I91" s="12">
        <v>75582</v>
      </c>
      <c r="J91" s="12">
        <v>80370</v>
      </c>
      <c r="K91" s="12">
        <f>sales_table[[#This Row],[Sales]]-sales_table[[#This Row],[COGS]]</f>
        <v>4788</v>
      </c>
      <c r="L91" s="12">
        <f>sales_table[[#This Row],[sales after discount]]-sales_table[[#This Row],[COGS]]</f>
        <v>769.5</v>
      </c>
      <c r="M91" s="12">
        <f>sales_table[[#This Row],[Sales]]*0.95</f>
        <v>76351.5</v>
      </c>
      <c r="N91" s="13">
        <f>(sales_table[[#This Row],[Profit]]/sales_table[[#This Row],[Sales]])</f>
        <v>5.9574468085106386E-2</v>
      </c>
    </row>
    <row r="92" spans="1:14">
      <c r="A92" s="42">
        <v>40946</v>
      </c>
      <c r="B92" t="s">
        <v>22</v>
      </c>
      <c r="C92" t="s">
        <v>23</v>
      </c>
      <c r="D92" t="s">
        <v>40</v>
      </c>
      <c r="E92" t="s">
        <v>16</v>
      </c>
      <c r="F92" s="12">
        <v>18</v>
      </c>
      <c r="G92" s="12">
        <v>3924</v>
      </c>
      <c r="H92" s="12">
        <v>4230</v>
      </c>
      <c r="I92" s="12">
        <v>70632</v>
      </c>
      <c r="J92" s="12">
        <v>76140</v>
      </c>
      <c r="K92" s="12">
        <f>sales_table[[#This Row],[Sales]]-sales_table[[#This Row],[COGS]]</f>
        <v>5508</v>
      </c>
      <c r="L92" s="12">
        <f>sales_table[[#This Row],[sales after discount]]-sales_table[[#This Row],[COGS]]</f>
        <v>1701</v>
      </c>
      <c r="M92" s="12">
        <f>sales_table[[#This Row],[Sales]]*0.95</f>
        <v>72333</v>
      </c>
      <c r="N92" s="13">
        <f>(sales_table[[#This Row],[Profit]]/sales_table[[#This Row],[Sales]])</f>
        <v>7.2340425531914887E-2</v>
      </c>
    </row>
    <row r="93" spans="1:14">
      <c r="A93" s="42">
        <v>40946</v>
      </c>
      <c r="B93" t="s">
        <v>24</v>
      </c>
      <c r="C93" t="s">
        <v>25</v>
      </c>
      <c r="D93" t="s">
        <v>41</v>
      </c>
      <c r="E93" t="s">
        <v>13</v>
      </c>
      <c r="F93" s="12">
        <v>1</v>
      </c>
      <c r="G93" s="12">
        <v>2952</v>
      </c>
      <c r="H93" s="12">
        <v>3150</v>
      </c>
      <c r="I93" s="12">
        <v>2952</v>
      </c>
      <c r="J93" s="12">
        <v>3150</v>
      </c>
      <c r="K93" s="12">
        <f>sales_table[[#This Row],[Sales]]-sales_table[[#This Row],[COGS]]</f>
        <v>198</v>
      </c>
      <c r="L93" s="12">
        <f>sales_table[[#This Row],[sales after discount]]-sales_table[[#This Row],[COGS]]</f>
        <v>40.5</v>
      </c>
      <c r="M93" s="12">
        <f>sales_table[[#This Row],[Sales]]*0.95</f>
        <v>2992.5</v>
      </c>
      <c r="N93" s="13">
        <f>(sales_table[[#This Row],[Profit]]/sales_table[[#This Row],[Sales]])</f>
        <v>6.2857142857142861E-2</v>
      </c>
    </row>
    <row r="94" spans="1:14">
      <c r="A94" s="42">
        <v>40946</v>
      </c>
      <c r="B94" t="s">
        <v>10</v>
      </c>
      <c r="C94" t="s">
        <v>11</v>
      </c>
      <c r="D94" t="s">
        <v>26</v>
      </c>
      <c r="E94" t="s">
        <v>13</v>
      </c>
      <c r="F94" s="12">
        <v>15</v>
      </c>
      <c r="G94" s="12">
        <v>3042</v>
      </c>
      <c r="H94" s="12">
        <v>3240</v>
      </c>
      <c r="I94" s="12">
        <v>45630</v>
      </c>
      <c r="J94" s="12">
        <v>48600</v>
      </c>
      <c r="K94" s="12">
        <f>sales_table[[#This Row],[Sales]]-sales_table[[#This Row],[COGS]]</f>
        <v>2970</v>
      </c>
      <c r="L94" s="12">
        <f>sales_table[[#This Row],[sales after discount]]-sales_table[[#This Row],[COGS]]</f>
        <v>540</v>
      </c>
      <c r="M94" s="12">
        <f>sales_table[[#This Row],[Sales]]*0.95</f>
        <v>46170</v>
      </c>
      <c r="N94" s="13">
        <f>(sales_table[[#This Row],[Profit]]/sales_table[[#This Row],[Sales]])</f>
        <v>6.1111111111111109E-2</v>
      </c>
    </row>
    <row r="95" spans="1:14">
      <c r="A95" s="42">
        <v>40946</v>
      </c>
      <c r="B95" t="s">
        <v>31</v>
      </c>
      <c r="C95" t="s">
        <v>30</v>
      </c>
      <c r="D95" t="s">
        <v>19</v>
      </c>
      <c r="E95" t="s">
        <v>13</v>
      </c>
      <c r="F95" s="12">
        <v>4</v>
      </c>
      <c r="G95" s="12">
        <v>3978</v>
      </c>
      <c r="H95" s="12">
        <v>4230</v>
      </c>
      <c r="I95" s="12">
        <v>15912</v>
      </c>
      <c r="J95" s="12">
        <v>16920</v>
      </c>
      <c r="K95" s="12">
        <f>sales_table[[#This Row],[Sales]]-sales_table[[#This Row],[COGS]]</f>
        <v>1008</v>
      </c>
      <c r="L95" s="12">
        <f>sales_table[[#This Row],[sales after discount]]-sales_table[[#This Row],[COGS]]</f>
        <v>162</v>
      </c>
      <c r="M95" s="12">
        <f>sales_table[[#This Row],[Sales]]*0.95</f>
        <v>16074</v>
      </c>
      <c r="N95" s="13">
        <f>(sales_table[[#This Row],[Profit]]/sales_table[[#This Row],[Sales]])</f>
        <v>5.9574468085106386E-2</v>
      </c>
    </row>
    <row r="96" spans="1:14">
      <c r="A96" s="42">
        <v>40947</v>
      </c>
      <c r="B96" t="s">
        <v>14</v>
      </c>
      <c r="C96" t="s">
        <v>11</v>
      </c>
      <c r="D96" t="s">
        <v>36</v>
      </c>
      <c r="E96" t="s">
        <v>13</v>
      </c>
      <c r="F96" s="12">
        <v>16</v>
      </c>
      <c r="G96" s="12">
        <v>2106</v>
      </c>
      <c r="H96" s="12">
        <v>2250</v>
      </c>
      <c r="I96" s="12">
        <v>33696</v>
      </c>
      <c r="J96" s="12">
        <v>36000</v>
      </c>
      <c r="K96" s="12">
        <f>sales_table[[#This Row],[Sales]]-sales_table[[#This Row],[COGS]]</f>
        <v>2304</v>
      </c>
      <c r="L96" s="12">
        <f>sales_table[[#This Row],[sales after discount]]-sales_table[[#This Row],[COGS]]</f>
        <v>504</v>
      </c>
      <c r="M96" s="12">
        <f>sales_table[[#This Row],[Sales]]*0.95</f>
        <v>34200</v>
      </c>
      <c r="N96" s="13">
        <f>(sales_table[[#This Row],[Profit]]/sales_table[[#This Row],[Sales]])</f>
        <v>6.4000000000000001E-2</v>
      </c>
    </row>
    <row r="97" spans="1:14">
      <c r="A97" s="42">
        <v>40947</v>
      </c>
      <c r="B97" t="s">
        <v>14</v>
      </c>
      <c r="C97" t="s">
        <v>11</v>
      </c>
      <c r="D97" t="s">
        <v>12</v>
      </c>
      <c r="E97" t="s">
        <v>13</v>
      </c>
      <c r="F97" s="12">
        <v>10</v>
      </c>
      <c r="G97" s="12">
        <v>2034</v>
      </c>
      <c r="H97" s="12">
        <v>2160</v>
      </c>
      <c r="I97" s="12">
        <v>20340</v>
      </c>
      <c r="J97" s="12">
        <v>21600</v>
      </c>
      <c r="K97" s="12">
        <f>sales_table[[#This Row],[Sales]]-sales_table[[#This Row],[COGS]]</f>
        <v>1260</v>
      </c>
      <c r="L97" s="12">
        <f>sales_table[[#This Row],[sales after discount]]-sales_table[[#This Row],[COGS]]</f>
        <v>180</v>
      </c>
      <c r="M97" s="12">
        <f>sales_table[[#This Row],[Sales]]*0.95</f>
        <v>20520</v>
      </c>
      <c r="N97" s="13">
        <f>(sales_table[[#This Row],[Profit]]/sales_table[[#This Row],[Sales]])</f>
        <v>5.8333333333333334E-2</v>
      </c>
    </row>
    <row r="98" spans="1:14">
      <c r="A98" s="42">
        <v>40947</v>
      </c>
      <c r="B98" t="s">
        <v>29</v>
      </c>
      <c r="C98" t="s">
        <v>30</v>
      </c>
      <c r="D98" t="s">
        <v>37</v>
      </c>
      <c r="E98" t="s">
        <v>13</v>
      </c>
      <c r="F98" s="12">
        <v>21</v>
      </c>
      <c r="G98" s="12">
        <v>4482</v>
      </c>
      <c r="H98" s="12">
        <v>4770</v>
      </c>
      <c r="I98" s="12">
        <v>94122</v>
      </c>
      <c r="J98" s="12">
        <v>100170</v>
      </c>
      <c r="K98" s="12">
        <f>sales_table[[#This Row],[Sales]]-sales_table[[#This Row],[COGS]]</f>
        <v>6048</v>
      </c>
      <c r="L98" s="12">
        <f>sales_table[[#This Row],[sales after discount]]-sales_table[[#This Row],[COGS]]</f>
        <v>1039.5</v>
      </c>
      <c r="M98" s="12">
        <f>sales_table[[#This Row],[Sales]]*0.95</f>
        <v>95161.5</v>
      </c>
      <c r="N98" s="13">
        <f>(sales_table[[#This Row],[Profit]]/sales_table[[#This Row],[Sales]])</f>
        <v>6.0377358490566038E-2</v>
      </c>
    </row>
    <row r="99" spans="1:14">
      <c r="A99" s="42">
        <v>40948</v>
      </c>
      <c r="B99" t="s">
        <v>29</v>
      </c>
      <c r="C99" t="s">
        <v>30</v>
      </c>
      <c r="D99" t="s">
        <v>39</v>
      </c>
      <c r="E99" t="s">
        <v>13</v>
      </c>
      <c r="F99" s="12">
        <v>7</v>
      </c>
      <c r="G99" s="12">
        <v>3726</v>
      </c>
      <c r="H99" s="12">
        <v>3960</v>
      </c>
      <c r="I99" s="12">
        <v>26082</v>
      </c>
      <c r="J99" s="12">
        <v>27720</v>
      </c>
      <c r="K99" s="12">
        <f>sales_table[[#This Row],[Sales]]-sales_table[[#This Row],[COGS]]</f>
        <v>1638</v>
      </c>
      <c r="L99" s="12">
        <f>sales_table[[#This Row],[sales after discount]]-sales_table[[#This Row],[COGS]]</f>
        <v>252</v>
      </c>
      <c r="M99" s="12">
        <f>sales_table[[#This Row],[Sales]]*0.95</f>
        <v>26334</v>
      </c>
      <c r="N99" s="13">
        <f>(sales_table[[#This Row],[Profit]]/sales_table[[#This Row],[Sales]])</f>
        <v>5.909090909090909E-2</v>
      </c>
    </row>
    <row r="100" spans="1:14">
      <c r="A100" s="42">
        <v>40948</v>
      </c>
      <c r="B100" t="s">
        <v>17</v>
      </c>
      <c r="C100" t="s">
        <v>18</v>
      </c>
      <c r="D100" t="s">
        <v>41</v>
      </c>
      <c r="E100" t="s">
        <v>13</v>
      </c>
      <c r="F100" s="12">
        <v>22</v>
      </c>
      <c r="G100" s="12">
        <v>2952</v>
      </c>
      <c r="H100" s="12">
        <v>3150</v>
      </c>
      <c r="I100" s="12">
        <v>64944</v>
      </c>
      <c r="J100" s="12">
        <v>69300</v>
      </c>
      <c r="K100" s="12">
        <f>sales_table[[#This Row],[Sales]]-sales_table[[#This Row],[COGS]]</f>
        <v>4356</v>
      </c>
      <c r="L100" s="12">
        <f>sales_table[[#This Row],[sales after discount]]-sales_table[[#This Row],[COGS]]</f>
        <v>891</v>
      </c>
      <c r="M100" s="12">
        <f>sales_table[[#This Row],[Sales]]*0.95</f>
        <v>65835</v>
      </c>
      <c r="N100" s="13">
        <f>(sales_table[[#This Row],[Profit]]/sales_table[[#This Row],[Sales]])</f>
        <v>6.2857142857142861E-2</v>
      </c>
    </row>
    <row r="101" spans="1:14">
      <c r="A101" s="42">
        <v>40948</v>
      </c>
      <c r="B101" t="s">
        <v>31</v>
      </c>
      <c r="C101" t="s">
        <v>30</v>
      </c>
      <c r="D101" t="s">
        <v>43</v>
      </c>
      <c r="E101" t="s">
        <v>13</v>
      </c>
      <c r="F101" s="12">
        <v>15</v>
      </c>
      <c r="G101" s="12">
        <v>3384</v>
      </c>
      <c r="H101" s="12">
        <v>3600</v>
      </c>
      <c r="I101" s="12">
        <v>50760</v>
      </c>
      <c r="J101" s="12">
        <v>54000</v>
      </c>
      <c r="K101" s="12">
        <f>sales_table[[#This Row],[Sales]]-sales_table[[#This Row],[COGS]]</f>
        <v>3240</v>
      </c>
      <c r="L101" s="12">
        <f>sales_table[[#This Row],[sales after discount]]-sales_table[[#This Row],[COGS]]</f>
        <v>540</v>
      </c>
      <c r="M101" s="12">
        <f>sales_table[[#This Row],[Sales]]*0.95</f>
        <v>51300</v>
      </c>
      <c r="N101" s="13">
        <f>(sales_table[[#This Row],[Profit]]/sales_table[[#This Row],[Sales]])</f>
        <v>0.06</v>
      </c>
    </row>
    <row r="102" spans="1:14">
      <c r="A102" s="42">
        <v>40948</v>
      </c>
      <c r="B102" t="s">
        <v>10</v>
      </c>
      <c r="C102" t="s">
        <v>11</v>
      </c>
      <c r="D102" t="s">
        <v>32</v>
      </c>
      <c r="E102" t="s">
        <v>13</v>
      </c>
      <c r="F102" s="12">
        <v>7</v>
      </c>
      <c r="G102" s="12">
        <v>3546</v>
      </c>
      <c r="H102" s="12">
        <v>3780</v>
      </c>
      <c r="I102" s="12">
        <v>24822</v>
      </c>
      <c r="J102" s="12">
        <v>26460</v>
      </c>
      <c r="K102" s="12">
        <f>sales_table[[#This Row],[Sales]]-sales_table[[#This Row],[COGS]]</f>
        <v>1638</v>
      </c>
      <c r="L102" s="12">
        <f>sales_table[[#This Row],[sales after discount]]-sales_table[[#This Row],[COGS]]</f>
        <v>315</v>
      </c>
      <c r="M102" s="12">
        <f>sales_table[[#This Row],[Sales]]*0.95</f>
        <v>25137</v>
      </c>
      <c r="N102" s="13">
        <f>(sales_table[[#This Row],[Profit]]/sales_table[[#This Row],[Sales]])</f>
        <v>6.1904761904761907E-2</v>
      </c>
    </row>
    <row r="103" spans="1:14">
      <c r="A103" s="42">
        <v>40949</v>
      </c>
      <c r="B103" t="s">
        <v>22</v>
      </c>
      <c r="C103" t="s">
        <v>23</v>
      </c>
      <c r="D103" t="s">
        <v>35</v>
      </c>
      <c r="E103" t="s">
        <v>13</v>
      </c>
      <c r="F103" s="12">
        <v>17</v>
      </c>
      <c r="G103" s="12">
        <v>5148</v>
      </c>
      <c r="H103" s="12">
        <v>5490</v>
      </c>
      <c r="I103" s="12">
        <v>87516</v>
      </c>
      <c r="J103" s="12">
        <v>93330</v>
      </c>
      <c r="K103" s="12">
        <f>sales_table[[#This Row],[Sales]]-sales_table[[#This Row],[COGS]]</f>
        <v>5814</v>
      </c>
      <c r="L103" s="12">
        <f>sales_table[[#This Row],[sales after discount]]-sales_table[[#This Row],[COGS]]</f>
        <v>1147.5</v>
      </c>
      <c r="M103" s="12">
        <f>sales_table[[#This Row],[Sales]]*0.95</f>
        <v>88663.5</v>
      </c>
      <c r="N103" s="13">
        <f>(sales_table[[#This Row],[Profit]]/sales_table[[#This Row],[Sales]])</f>
        <v>6.2295081967213117E-2</v>
      </c>
    </row>
    <row r="104" spans="1:14">
      <c r="A104" s="42">
        <v>40950</v>
      </c>
      <c r="B104" t="s">
        <v>17</v>
      </c>
      <c r="C104" t="s">
        <v>18</v>
      </c>
      <c r="D104" t="s">
        <v>12</v>
      </c>
      <c r="E104" t="s">
        <v>13</v>
      </c>
      <c r="F104" s="12">
        <v>20</v>
      </c>
      <c r="G104" s="12">
        <v>2034</v>
      </c>
      <c r="H104" s="12">
        <v>2160</v>
      </c>
      <c r="I104" s="12">
        <v>40680</v>
      </c>
      <c r="J104" s="12">
        <v>43200</v>
      </c>
      <c r="K104" s="12">
        <f>sales_table[[#This Row],[Sales]]-sales_table[[#This Row],[COGS]]</f>
        <v>2520</v>
      </c>
      <c r="L104" s="12">
        <f>sales_table[[#This Row],[sales after discount]]-sales_table[[#This Row],[COGS]]</f>
        <v>360</v>
      </c>
      <c r="M104" s="12">
        <f>sales_table[[#This Row],[Sales]]*0.95</f>
        <v>41040</v>
      </c>
      <c r="N104" s="13">
        <f>(sales_table[[#This Row],[Profit]]/sales_table[[#This Row],[Sales]])</f>
        <v>5.8333333333333334E-2</v>
      </c>
    </row>
    <row r="105" spans="1:14">
      <c r="A105" s="42">
        <v>40950</v>
      </c>
      <c r="B105" t="s">
        <v>24</v>
      </c>
      <c r="C105" t="s">
        <v>25</v>
      </c>
      <c r="D105" t="s">
        <v>21</v>
      </c>
      <c r="E105" t="s">
        <v>13</v>
      </c>
      <c r="F105" s="12">
        <v>5</v>
      </c>
      <c r="G105" s="12">
        <v>2196</v>
      </c>
      <c r="H105" s="12">
        <v>2340</v>
      </c>
      <c r="I105" s="12">
        <v>10980</v>
      </c>
      <c r="J105" s="12">
        <v>11700</v>
      </c>
      <c r="K105" s="12">
        <f>sales_table[[#This Row],[Sales]]-sales_table[[#This Row],[COGS]]</f>
        <v>720</v>
      </c>
      <c r="L105" s="12">
        <f>sales_table[[#This Row],[sales after discount]]-sales_table[[#This Row],[COGS]]</f>
        <v>135</v>
      </c>
      <c r="M105" s="12">
        <f>sales_table[[#This Row],[Sales]]*0.95</f>
        <v>11115</v>
      </c>
      <c r="N105" s="13">
        <f>(sales_table[[#This Row],[Profit]]/sales_table[[#This Row],[Sales]])</f>
        <v>6.1538461538461542E-2</v>
      </c>
    </row>
    <row r="106" spans="1:14">
      <c r="A106" s="42">
        <v>40950</v>
      </c>
      <c r="B106" t="s">
        <v>17</v>
      </c>
      <c r="C106" t="s">
        <v>18</v>
      </c>
      <c r="D106" t="s">
        <v>32</v>
      </c>
      <c r="E106" t="s">
        <v>13</v>
      </c>
      <c r="F106" s="12">
        <v>14</v>
      </c>
      <c r="G106" s="12">
        <v>3546</v>
      </c>
      <c r="H106" s="12">
        <v>3780</v>
      </c>
      <c r="I106" s="12">
        <v>49644</v>
      </c>
      <c r="J106" s="12">
        <v>52920</v>
      </c>
      <c r="K106" s="12">
        <f>sales_table[[#This Row],[Sales]]-sales_table[[#This Row],[COGS]]</f>
        <v>3276</v>
      </c>
      <c r="L106" s="12">
        <f>sales_table[[#This Row],[sales after discount]]-sales_table[[#This Row],[COGS]]</f>
        <v>630</v>
      </c>
      <c r="M106" s="12">
        <f>sales_table[[#This Row],[Sales]]*0.95</f>
        <v>50274</v>
      </c>
      <c r="N106" s="13">
        <f>(sales_table[[#This Row],[Profit]]/sales_table[[#This Row],[Sales]])</f>
        <v>6.1904761904761907E-2</v>
      </c>
    </row>
    <row r="107" spans="1:14">
      <c r="A107" s="42">
        <v>40950</v>
      </c>
      <c r="B107" t="s">
        <v>22</v>
      </c>
      <c r="C107" t="s">
        <v>23</v>
      </c>
      <c r="D107" t="s">
        <v>38</v>
      </c>
      <c r="E107" t="s">
        <v>13</v>
      </c>
      <c r="F107" s="12">
        <v>6</v>
      </c>
      <c r="G107" s="12">
        <v>3546</v>
      </c>
      <c r="H107" s="12">
        <v>3780</v>
      </c>
      <c r="I107" s="12">
        <v>21276</v>
      </c>
      <c r="J107" s="12">
        <v>22680</v>
      </c>
      <c r="K107" s="12">
        <f>sales_table[[#This Row],[Sales]]-sales_table[[#This Row],[COGS]]</f>
        <v>1404</v>
      </c>
      <c r="L107" s="12">
        <f>sales_table[[#This Row],[sales after discount]]-sales_table[[#This Row],[COGS]]</f>
        <v>270</v>
      </c>
      <c r="M107" s="12">
        <f>sales_table[[#This Row],[Sales]]*0.95</f>
        <v>21546</v>
      </c>
      <c r="N107" s="13">
        <f>(sales_table[[#This Row],[Profit]]/sales_table[[#This Row],[Sales]])</f>
        <v>6.1904761904761907E-2</v>
      </c>
    </row>
    <row r="108" spans="1:14">
      <c r="A108" s="42">
        <v>40951</v>
      </c>
      <c r="B108" t="s">
        <v>10</v>
      </c>
      <c r="C108" t="s">
        <v>11</v>
      </c>
      <c r="D108" t="s">
        <v>42</v>
      </c>
      <c r="E108" t="s">
        <v>16</v>
      </c>
      <c r="F108" s="12">
        <v>22</v>
      </c>
      <c r="G108" s="12">
        <v>7506</v>
      </c>
      <c r="H108" s="12">
        <v>8100</v>
      </c>
      <c r="I108" s="12">
        <v>165132</v>
      </c>
      <c r="J108" s="12">
        <v>178200</v>
      </c>
      <c r="K108" s="12">
        <f>sales_table[[#This Row],[Sales]]-sales_table[[#This Row],[COGS]]</f>
        <v>13068</v>
      </c>
      <c r="L108" s="12">
        <f>sales_table[[#This Row],[sales after discount]]-sales_table[[#This Row],[COGS]]</f>
        <v>4158</v>
      </c>
      <c r="M108" s="12">
        <f>sales_table[[#This Row],[Sales]]*0.95</f>
        <v>169290</v>
      </c>
      <c r="N108" s="13">
        <f>(sales_table[[#This Row],[Profit]]/sales_table[[#This Row],[Sales]])</f>
        <v>7.3333333333333334E-2</v>
      </c>
    </row>
    <row r="109" spans="1:14">
      <c r="A109" s="42">
        <v>40951</v>
      </c>
      <c r="B109" t="s">
        <v>34</v>
      </c>
      <c r="C109" t="s">
        <v>25</v>
      </c>
      <c r="D109" t="s">
        <v>40</v>
      </c>
      <c r="E109" t="s">
        <v>16</v>
      </c>
      <c r="F109" s="12">
        <v>6</v>
      </c>
      <c r="G109" s="12">
        <v>3924</v>
      </c>
      <c r="H109" s="12">
        <v>4230</v>
      </c>
      <c r="I109" s="12">
        <v>23544</v>
      </c>
      <c r="J109" s="12">
        <v>25380</v>
      </c>
      <c r="K109" s="12">
        <f>sales_table[[#This Row],[Sales]]-sales_table[[#This Row],[COGS]]</f>
        <v>1836</v>
      </c>
      <c r="L109" s="12">
        <f>sales_table[[#This Row],[sales after discount]]-sales_table[[#This Row],[COGS]]</f>
        <v>567</v>
      </c>
      <c r="M109" s="12">
        <f>sales_table[[#This Row],[Sales]]*0.95</f>
        <v>24111</v>
      </c>
      <c r="N109" s="13">
        <f>(sales_table[[#This Row],[Profit]]/sales_table[[#This Row],[Sales]])</f>
        <v>7.2340425531914887E-2</v>
      </c>
    </row>
    <row r="110" spans="1:14">
      <c r="A110" s="42">
        <v>40951</v>
      </c>
      <c r="B110" t="s">
        <v>10</v>
      </c>
      <c r="C110" t="s">
        <v>11</v>
      </c>
      <c r="D110" t="s">
        <v>37</v>
      </c>
      <c r="E110" t="s">
        <v>13</v>
      </c>
      <c r="F110" s="12">
        <v>6</v>
      </c>
      <c r="G110" s="12">
        <v>4482</v>
      </c>
      <c r="H110" s="12">
        <v>4770</v>
      </c>
      <c r="I110" s="12">
        <v>26892</v>
      </c>
      <c r="J110" s="12">
        <v>28620</v>
      </c>
      <c r="K110" s="12">
        <f>sales_table[[#This Row],[Sales]]-sales_table[[#This Row],[COGS]]</f>
        <v>1728</v>
      </c>
      <c r="L110" s="12">
        <f>sales_table[[#This Row],[sales after discount]]-sales_table[[#This Row],[COGS]]</f>
        <v>297</v>
      </c>
      <c r="M110" s="12">
        <f>sales_table[[#This Row],[Sales]]*0.95</f>
        <v>27189</v>
      </c>
      <c r="N110" s="13">
        <f>(sales_table[[#This Row],[Profit]]/sales_table[[#This Row],[Sales]])</f>
        <v>6.0377358490566038E-2</v>
      </c>
    </row>
    <row r="111" spans="1:14">
      <c r="A111" s="42">
        <v>40952</v>
      </c>
      <c r="B111" t="s">
        <v>22</v>
      </c>
      <c r="C111" t="s">
        <v>23</v>
      </c>
      <c r="D111" t="s">
        <v>32</v>
      </c>
      <c r="E111" t="s">
        <v>13</v>
      </c>
      <c r="F111" s="12">
        <v>2</v>
      </c>
      <c r="G111" s="12">
        <v>3546</v>
      </c>
      <c r="H111" s="12">
        <v>3780</v>
      </c>
      <c r="I111" s="12">
        <v>7092</v>
      </c>
      <c r="J111" s="12">
        <v>7560</v>
      </c>
      <c r="K111" s="12">
        <f>sales_table[[#This Row],[Sales]]-sales_table[[#This Row],[COGS]]</f>
        <v>468</v>
      </c>
      <c r="L111" s="12">
        <f>sales_table[[#This Row],[sales after discount]]-sales_table[[#This Row],[COGS]]</f>
        <v>90</v>
      </c>
      <c r="M111" s="12">
        <f>sales_table[[#This Row],[Sales]]*0.95</f>
        <v>7182</v>
      </c>
      <c r="N111" s="13">
        <f>(sales_table[[#This Row],[Profit]]/sales_table[[#This Row],[Sales]])</f>
        <v>6.1904761904761907E-2</v>
      </c>
    </row>
    <row r="112" spans="1:14">
      <c r="A112" s="42">
        <v>40952</v>
      </c>
      <c r="B112" t="s">
        <v>22</v>
      </c>
      <c r="C112" t="s">
        <v>23</v>
      </c>
      <c r="D112" t="s">
        <v>39</v>
      </c>
      <c r="E112" t="s">
        <v>13</v>
      </c>
      <c r="F112" s="12">
        <v>24</v>
      </c>
      <c r="G112" s="12">
        <v>3726</v>
      </c>
      <c r="H112" s="12">
        <v>3960</v>
      </c>
      <c r="I112" s="12">
        <v>89424</v>
      </c>
      <c r="J112" s="12">
        <v>95040</v>
      </c>
      <c r="K112" s="12">
        <f>sales_table[[#This Row],[Sales]]-sales_table[[#This Row],[COGS]]</f>
        <v>5616</v>
      </c>
      <c r="L112" s="12">
        <f>sales_table[[#This Row],[sales after discount]]-sales_table[[#This Row],[COGS]]</f>
        <v>864</v>
      </c>
      <c r="M112" s="12">
        <f>sales_table[[#This Row],[Sales]]*0.95</f>
        <v>90288</v>
      </c>
      <c r="N112" s="13">
        <f>(sales_table[[#This Row],[Profit]]/sales_table[[#This Row],[Sales]])</f>
        <v>5.909090909090909E-2</v>
      </c>
    </row>
    <row r="113" spans="1:14">
      <c r="A113" s="42">
        <v>40952</v>
      </c>
      <c r="B113" t="s">
        <v>20</v>
      </c>
      <c r="C113" t="s">
        <v>18</v>
      </c>
      <c r="D113" t="s">
        <v>36</v>
      </c>
      <c r="E113" t="s">
        <v>13</v>
      </c>
      <c r="F113" s="12">
        <v>11</v>
      </c>
      <c r="G113" s="12">
        <v>2106</v>
      </c>
      <c r="H113" s="12">
        <v>2250</v>
      </c>
      <c r="I113" s="12">
        <v>23166</v>
      </c>
      <c r="J113" s="12">
        <v>24750</v>
      </c>
      <c r="K113" s="12">
        <f>sales_table[[#This Row],[Sales]]-sales_table[[#This Row],[COGS]]</f>
        <v>1584</v>
      </c>
      <c r="L113" s="12">
        <f>sales_table[[#This Row],[sales after discount]]-sales_table[[#This Row],[COGS]]</f>
        <v>346.5</v>
      </c>
      <c r="M113" s="12">
        <f>sales_table[[#This Row],[Sales]]*0.95</f>
        <v>23512.5</v>
      </c>
      <c r="N113" s="13">
        <f>(sales_table[[#This Row],[Profit]]/sales_table[[#This Row],[Sales]])</f>
        <v>6.4000000000000001E-2</v>
      </c>
    </row>
    <row r="114" spans="1:14">
      <c r="A114" s="42">
        <v>40952</v>
      </c>
      <c r="B114" t="s">
        <v>10</v>
      </c>
      <c r="C114" t="s">
        <v>11</v>
      </c>
      <c r="D114" t="s">
        <v>32</v>
      </c>
      <c r="E114" t="s">
        <v>13</v>
      </c>
      <c r="F114" s="12">
        <v>10</v>
      </c>
      <c r="G114" s="12">
        <v>3546</v>
      </c>
      <c r="H114" s="12">
        <v>3780</v>
      </c>
      <c r="I114" s="12">
        <v>35460</v>
      </c>
      <c r="J114" s="12">
        <v>37800</v>
      </c>
      <c r="K114" s="12">
        <f>sales_table[[#This Row],[Sales]]-sales_table[[#This Row],[COGS]]</f>
        <v>2340</v>
      </c>
      <c r="L114" s="12">
        <f>sales_table[[#This Row],[sales after discount]]-sales_table[[#This Row],[COGS]]</f>
        <v>450</v>
      </c>
      <c r="M114" s="12">
        <f>sales_table[[#This Row],[Sales]]*0.95</f>
        <v>35910</v>
      </c>
      <c r="N114" s="13">
        <f>(sales_table[[#This Row],[Profit]]/sales_table[[#This Row],[Sales]])</f>
        <v>6.1904761904761907E-2</v>
      </c>
    </row>
    <row r="115" spans="1:14">
      <c r="A115" s="42">
        <v>40954</v>
      </c>
      <c r="B115" t="s">
        <v>10</v>
      </c>
      <c r="C115" t="s">
        <v>11</v>
      </c>
      <c r="D115" t="s">
        <v>43</v>
      </c>
      <c r="E115" t="s">
        <v>13</v>
      </c>
      <c r="F115" s="12">
        <v>7</v>
      </c>
      <c r="G115" s="12">
        <v>3384</v>
      </c>
      <c r="H115" s="12">
        <v>3600</v>
      </c>
      <c r="I115" s="12">
        <v>23688</v>
      </c>
      <c r="J115" s="12">
        <v>25200</v>
      </c>
      <c r="K115" s="12">
        <f>sales_table[[#This Row],[Sales]]-sales_table[[#This Row],[COGS]]</f>
        <v>1512</v>
      </c>
      <c r="L115" s="12">
        <f>sales_table[[#This Row],[sales after discount]]-sales_table[[#This Row],[COGS]]</f>
        <v>252</v>
      </c>
      <c r="M115" s="12">
        <f>sales_table[[#This Row],[Sales]]*0.95</f>
        <v>23940</v>
      </c>
      <c r="N115" s="13">
        <f>(sales_table[[#This Row],[Profit]]/sales_table[[#This Row],[Sales]])</f>
        <v>0.06</v>
      </c>
    </row>
    <row r="116" spans="1:14">
      <c r="A116" s="42">
        <v>40954</v>
      </c>
      <c r="B116" t="s">
        <v>24</v>
      </c>
      <c r="C116" t="s">
        <v>25</v>
      </c>
      <c r="D116" t="s">
        <v>36</v>
      </c>
      <c r="E116" t="s">
        <v>13</v>
      </c>
      <c r="F116" s="12">
        <v>22</v>
      </c>
      <c r="G116" s="12">
        <v>2106</v>
      </c>
      <c r="H116" s="12">
        <v>2250</v>
      </c>
      <c r="I116" s="12">
        <v>46332</v>
      </c>
      <c r="J116" s="12">
        <v>49500</v>
      </c>
      <c r="K116" s="12">
        <f>sales_table[[#This Row],[Sales]]-sales_table[[#This Row],[COGS]]</f>
        <v>3168</v>
      </c>
      <c r="L116" s="12">
        <f>sales_table[[#This Row],[sales after discount]]-sales_table[[#This Row],[COGS]]</f>
        <v>693</v>
      </c>
      <c r="M116" s="12">
        <f>sales_table[[#This Row],[Sales]]*0.95</f>
        <v>47025</v>
      </c>
      <c r="N116" s="13">
        <f>(sales_table[[#This Row],[Profit]]/sales_table[[#This Row],[Sales]])</f>
        <v>6.4000000000000001E-2</v>
      </c>
    </row>
    <row r="117" spans="1:14">
      <c r="A117" s="42">
        <v>40954</v>
      </c>
      <c r="B117" t="s">
        <v>17</v>
      </c>
      <c r="C117" t="s">
        <v>18</v>
      </c>
      <c r="D117" t="s">
        <v>40</v>
      </c>
      <c r="E117" t="s">
        <v>16</v>
      </c>
      <c r="F117" s="12">
        <v>7</v>
      </c>
      <c r="G117" s="12">
        <v>3924</v>
      </c>
      <c r="H117" s="12">
        <v>4230</v>
      </c>
      <c r="I117" s="12">
        <v>27468</v>
      </c>
      <c r="J117" s="12">
        <v>29610</v>
      </c>
      <c r="K117" s="12">
        <f>sales_table[[#This Row],[Sales]]-sales_table[[#This Row],[COGS]]</f>
        <v>2142</v>
      </c>
      <c r="L117" s="12">
        <f>sales_table[[#This Row],[sales after discount]]-sales_table[[#This Row],[COGS]]</f>
        <v>661.5</v>
      </c>
      <c r="M117" s="12">
        <f>sales_table[[#This Row],[Sales]]*0.95</f>
        <v>28129.5</v>
      </c>
      <c r="N117" s="13">
        <f>(sales_table[[#This Row],[Profit]]/sales_table[[#This Row],[Sales]])</f>
        <v>7.2340425531914887E-2</v>
      </c>
    </row>
    <row r="118" spans="1:14">
      <c r="A118" s="42">
        <v>40955</v>
      </c>
      <c r="B118" t="s">
        <v>22</v>
      </c>
      <c r="C118" t="s">
        <v>23</v>
      </c>
      <c r="D118" t="s">
        <v>15</v>
      </c>
      <c r="E118" t="s">
        <v>16</v>
      </c>
      <c r="F118" s="12">
        <v>18</v>
      </c>
      <c r="G118" s="12">
        <v>3582</v>
      </c>
      <c r="H118" s="12">
        <v>3870</v>
      </c>
      <c r="I118" s="12">
        <v>64476</v>
      </c>
      <c r="J118" s="12">
        <v>69660</v>
      </c>
      <c r="K118" s="12">
        <f>sales_table[[#This Row],[Sales]]-sales_table[[#This Row],[COGS]]</f>
        <v>5184</v>
      </c>
      <c r="L118" s="12">
        <f>sales_table[[#This Row],[sales after discount]]-sales_table[[#This Row],[COGS]]</f>
        <v>1701</v>
      </c>
      <c r="M118" s="12">
        <f>sales_table[[#This Row],[Sales]]*0.95</f>
        <v>66177</v>
      </c>
      <c r="N118" s="13">
        <f>(sales_table[[#This Row],[Profit]]/sales_table[[#This Row],[Sales]])</f>
        <v>7.441860465116279E-2</v>
      </c>
    </row>
    <row r="119" spans="1:14">
      <c r="A119" s="42">
        <v>40955</v>
      </c>
      <c r="B119" t="s">
        <v>20</v>
      </c>
      <c r="C119" t="s">
        <v>18</v>
      </c>
      <c r="D119" t="s">
        <v>15</v>
      </c>
      <c r="E119" t="s">
        <v>16</v>
      </c>
      <c r="F119" s="12">
        <v>12</v>
      </c>
      <c r="G119" s="12">
        <v>3582</v>
      </c>
      <c r="H119" s="12">
        <v>3870</v>
      </c>
      <c r="I119" s="12">
        <v>42984</v>
      </c>
      <c r="J119" s="12">
        <v>46440</v>
      </c>
      <c r="K119" s="12">
        <f>sales_table[[#This Row],[Sales]]-sales_table[[#This Row],[COGS]]</f>
        <v>3456</v>
      </c>
      <c r="L119" s="12">
        <f>sales_table[[#This Row],[sales after discount]]-sales_table[[#This Row],[COGS]]</f>
        <v>1134</v>
      </c>
      <c r="M119" s="12">
        <f>sales_table[[#This Row],[Sales]]*0.95</f>
        <v>44118</v>
      </c>
      <c r="N119" s="13">
        <f>(sales_table[[#This Row],[Profit]]/sales_table[[#This Row],[Sales]])</f>
        <v>7.441860465116279E-2</v>
      </c>
    </row>
    <row r="120" spans="1:14">
      <c r="A120" s="42">
        <v>40956</v>
      </c>
      <c r="B120" t="s">
        <v>22</v>
      </c>
      <c r="C120" t="s">
        <v>23</v>
      </c>
      <c r="D120" t="s">
        <v>39</v>
      </c>
      <c r="E120" t="s">
        <v>13</v>
      </c>
      <c r="F120" s="12">
        <v>19</v>
      </c>
      <c r="G120" s="12">
        <v>3726</v>
      </c>
      <c r="H120" s="12">
        <v>3960</v>
      </c>
      <c r="I120" s="12">
        <v>70794</v>
      </c>
      <c r="J120" s="12">
        <v>75240</v>
      </c>
      <c r="K120" s="12">
        <f>sales_table[[#This Row],[Sales]]-sales_table[[#This Row],[COGS]]</f>
        <v>4446</v>
      </c>
      <c r="L120" s="12">
        <f>sales_table[[#This Row],[sales after discount]]-sales_table[[#This Row],[COGS]]</f>
        <v>684</v>
      </c>
      <c r="M120" s="12">
        <f>sales_table[[#This Row],[Sales]]*0.95</f>
        <v>71478</v>
      </c>
      <c r="N120" s="13">
        <f>(sales_table[[#This Row],[Profit]]/sales_table[[#This Row],[Sales]])</f>
        <v>5.909090909090909E-2</v>
      </c>
    </row>
    <row r="121" spans="1:14">
      <c r="A121" s="42">
        <v>40956</v>
      </c>
      <c r="B121" t="s">
        <v>31</v>
      </c>
      <c r="C121" t="s">
        <v>30</v>
      </c>
      <c r="D121" t="s">
        <v>15</v>
      </c>
      <c r="E121" t="s">
        <v>16</v>
      </c>
      <c r="F121" s="12">
        <v>23</v>
      </c>
      <c r="G121" s="12">
        <v>3582</v>
      </c>
      <c r="H121" s="12">
        <v>3870</v>
      </c>
      <c r="I121" s="12">
        <v>82386</v>
      </c>
      <c r="J121" s="12">
        <v>89010</v>
      </c>
      <c r="K121" s="12">
        <f>sales_table[[#This Row],[Sales]]-sales_table[[#This Row],[COGS]]</f>
        <v>6624</v>
      </c>
      <c r="L121" s="12">
        <f>sales_table[[#This Row],[sales after discount]]-sales_table[[#This Row],[COGS]]</f>
        <v>2173.5</v>
      </c>
      <c r="M121" s="12">
        <f>sales_table[[#This Row],[Sales]]*0.95</f>
        <v>84559.5</v>
      </c>
      <c r="N121" s="13">
        <f>(sales_table[[#This Row],[Profit]]/sales_table[[#This Row],[Sales]])</f>
        <v>7.441860465116279E-2</v>
      </c>
    </row>
    <row r="122" spans="1:14">
      <c r="A122" s="42">
        <v>40957</v>
      </c>
      <c r="B122" t="s">
        <v>29</v>
      </c>
      <c r="C122" t="s">
        <v>30</v>
      </c>
      <c r="D122" t="s">
        <v>41</v>
      </c>
      <c r="E122" t="s">
        <v>13</v>
      </c>
      <c r="F122" s="12">
        <v>3</v>
      </c>
      <c r="G122" s="12">
        <v>2952</v>
      </c>
      <c r="H122" s="12">
        <v>3150</v>
      </c>
      <c r="I122" s="12">
        <v>8856</v>
      </c>
      <c r="J122" s="12">
        <v>9450</v>
      </c>
      <c r="K122" s="12">
        <f>sales_table[[#This Row],[Sales]]-sales_table[[#This Row],[COGS]]</f>
        <v>594</v>
      </c>
      <c r="L122" s="12">
        <f>sales_table[[#This Row],[sales after discount]]-sales_table[[#This Row],[COGS]]</f>
        <v>121.5</v>
      </c>
      <c r="M122" s="12">
        <f>sales_table[[#This Row],[Sales]]*0.95</f>
        <v>8977.5</v>
      </c>
      <c r="N122" s="13">
        <f>(sales_table[[#This Row],[Profit]]/sales_table[[#This Row],[Sales]])</f>
        <v>6.2857142857142861E-2</v>
      </c>
    </row>
    <row r="123" spans="1:14">
      <c r="A123" s="42">
        <v>40957</v>
      </c>
      <c r="B123" t="s">
        <v>24</v>
      </c>
      <c r="C123" t="s">
        <v>25</v>
      </c>
      <c r="D123" t="s">
        <v>19</v>
      </c>
      <c r="E123" t="s">
        <v>13</v>
      </c>
      <c r="F123" s="12">
        <v>24</v>
      </c>
      <c r="G123" s="12">
        <v>3978</v>
      </c>
      <c r="H123" s="12">
        <v>4230</v>
      </c>
      <c r="I123" s="12">
        <v>95472</v>
      </c>
      <c r="J123" s="12">
        <v>101520</v>
      </c>
      <c r="K123" s="12">
        <f>sales_table[[#This Row],[Sales]]-sales_table[[#This Row],[COGS]]</f>
        <v>6048</v>
      </c>
      <c r="L123" s="12">
        <f>sales_table[[#This Row],[sales after discount]]-sales_table[[#This Row],[COGS]]</f>
        <v>972</v>
      </c>
      <c r="M123" s="12">
        <f>sales_table[[#This Row],[Sales]]*0.95</f>
        <v>96444</v>
      </c>
      <c r="N123" s="13">
        <f>(sales_table[[#This Row],[Profit]]/sales_table[[#This Row],[Sales]])</f>
        <v>5.9574468085106386E-2</v>
      </c>
    </row>
    <row r="124" spans="1:14">
      <c r="A124" s="42">
        <v>40957</v>
      </c>
      <c r="B124" t="s">
        <v>29</v>
      </c>
      <c r="C124" t="s">
        <v>30</v>
      </c>
      <c r="D124" t="s">
        <v>12</v>
      </c>
      <c r="E124" t="s">
        <v>13</v>
      </c>
      <c r="F124" s="12">
        <v>25</v>
      </c>
      <c r="G124" s="12">
        <v>2034</v>
      </c>
      <c r="H124" s="12">
        <v>2160</v>
      </c>
      <c r="I124" s="12">
        <v>50850</v>
      </c>
      <c r="J124" s="12">
        <v>54000</v>
      </c>
      <c r="K124" s="12">
        <f>sales_table[[#This Row],[Sales]]-sales_table[[#This Row],[COGS]]</f>
        <v>3150</v>
      </c>
      <c r="L124" s="12">
        <f>sales_table[[#This Row],[sales after discount]]-sales_table[[#This Row],[COGS]]</f>
        <v>450</v>
      </c>
      <c r="M124" s="12">
        <f>sales_table[[#This Row],[Sales]]*0.95</f>
        <v>51300</v>
      </c>
      <c r="N124" s="13">
        <f>(sales_table[[#This Row],[Profit]]/sales_table[[#This Row],[Sales]])</f>
        <v>5.8333333333333334E-2</v>
      </c>
    </row>
    <row r="125" spans="1:14">
      <c r="A125" s="42">
        <v>40958</v>
      </c>
      <c r="B125" t="s">
        <v>34</v>
      </c>
      <c r="C125" t="s">
        <v>25</v>
      </c>
      <c r="D125" t="s">
        <v>40</v>
      </c>
      <c r="E125" t="s">
        <v>16</v>
      </c>
      <c r="F125" s="12">
        <v>5</v>
      </c>
      <c r="G125" s="12">
        <v>3924</v>
      </c>
      <c r="H125" s="12">
        <v>4230</v>
      </c>
      <c r="I125" s="12">
        <v>19620</v>
      </c>
      <c r="J125" s="12">
        <v>21150</v>
      </c>
      <c r="K125" s="12">
        <f>sales_table[[#This Row],[Sales]]-sales_table[[#This Row],[COGS]]</f>
        <v>1530</v>
      </c>
      <c r="L125" s="12">
        <f>sales_table[[#This Row],[sales after discount]]-sales_table[[#This Row],[COGS]]</f>
        <v>472.5</v>
      </c>
      <c r="M125" s="12">
        <f>sales_table[[#This Row],[Sales]]*0.95</f>
        <v>20092.5</v>
      </c>
      <c r="N125" s="13">
        <f>(sales_table[[#This Row],[Profit]]/sales_table[[#This Row],[Sales]])</f>
        <v>7.2340425531914887E-2</v>
      </c>
    </row>
    <row r="126" spans="1:14">
      <c r="A126" s="42">
        <v>40958</v>
      </c>
      <c r="B126" t="s">
        <v>17</v>
      </c>
      <c r="C126" t="s">
        <v>18</v>
      </c>
      <c r="D126" t="s">
        <v>28</v>
      </c>
      <c r="E126" t="s">
        <v>13</v>
      </c>
      <c r="F126" s="12">
        <v>2</v>
      </c>
      <c r="G126" s="12">
        <v>5832</v>
      </c>
      <c r="H126" s="12">
        <v>6210</v>
      </c>
      <c r="I126" s="12">
        <v>11664</v>
      </c>
      <c r="J126" s="12">
        <v>12420</v>
      </c>
      <c r="K126" s="12">
        <f>sales_table[[#This Row],[Sales]]-sales_table[[#This Row],[COGS]]</f>
        <v>756</v>
      </c>
      <c r="L126" s="12">
        <f>sales_table[[#This Row],[sales after discount]]-sales_table[[#This Row],[COGS]]</f>
        <v>135</v>
      </c>
      <c r="M126" s="12">
        <f>sales_table[[#This Row],[Sales]]*0.95</f>
        <v>11799</v>
      </c>
      <c r="N126" s="13">
        <f>(sales_table[[#This Row],[Profit]]/sales_table[[#This Row],[Sales]])</f>
        <v>6.0869565217391307E-2</v>
      </c>
    </row>
    <row r="127" spans="1:14">
      <c r="A127" s="42">
        <v>40959</v>
      </c>
      <c r="B127" t="s">
        <v>24</v>
      </c>
      <c r="C127" t="s">
        <v>25</v>
      </c>
      <c r="D127" t="s">
        <v>38</v>
      </c>
      <c r="E127" t="s">
        <v>13</v>
      </c>
      <c r="F127" s="12">
        <v>14</v>
      </c>
      <c r="G127" s="12">
        <v>3546</v>
      </c>
      <c r="H127" s="12">
        <v>3780</v>
      </c>
      <c r="I127" s="12">
        <v>49644</v>
      </c>
      <c r="J127" s="12">
        <v>52920</v>
      </c>
      <c r="K127" s="12">
        <f>sales_table[[#This Row],[Sales]]-sales_table[[#This Row],[COGS]]</f>
        <v>3276</v>
      </c>
      <c r="L127" s="12">
        <f>sales_table[[#This Row],[sales after discount]]-sales_table[[#This Row],[COGS]]</f>
        <v>630</v>
      </c>
      <c r="M127" s="12">
        <f>sales_table[[#This Row],[Sales]]*0.95</f>
        <v>50274</v>
      </c>
      <c r="N127" s="13">
        <f>(sales_table[[#This Row],[Profit]]/sales_table[[#This Row],[Sales]])</f>
        <v>6.1904761904761907E-2</v>
      </c>
    </row>
    <row r="128" spans="1:14">
      <c r="A128" s="42">
        <v>40959</v>
      </c>
      <c r="B128" t="s">
        <v>14</v>
      </c>
      <c r="C128" t="s">
        <v>11</v>
      </c>
      <c r="D128" t="s">
        <v>12</v>
      </c>
      <c r="E128" t="s">
        <v>13</v>
      </c>
      <c r="F128" s="12">
        <v>6</v>
      </c>
      <c r="G128" s="12">
        <v>2034</v>
      </c>
      <c r="H128" s="12">
        <v>2160</v>
      </c>
      <c r="I128" s="12">
        <v>12204</v>
      </c>
      <c r="J128" s="12">
        <v>12960</v>
      </c>
      <c r="K128" s="12">
        <f>sales_table[[#This Row],[Sales]]-sales_table[[#This Row],[COGS]]</f>
        <v>756</v>
      </c>
      <c r="L128" s="12">
        <f>sales_table[[#This Row],[sales after discount]]-sales_table[[#This Row],[COGS]]</f>
        <v>108</v>
      </c>
      <c r="M128" s="12">
        <f>sales_table[[#This Row],[Sales]]*0.95</f>
        <v>12312</v>
      </c>
      <c r="N128" s="13">
        <f>(sales_table[[#This Row],[Profit]]/sales_table[[#This Row],[Sales]])</f>
        <v>5.8333333333333334E-2</v>
      </c>
    </row>
    <row r="129" spans="1:14">
      <c r="A129" s="42">
        <v>40960</v>
      </c>
      <c r="B129" t="s">
        <v>22</v>
      </c>
      <c r="C129" t="s">
        <v>23</v>
      </c>
      <c r="D129" t="s">
        <v>12</v>
      </c>
      <c r="E129" t="s">
        <v>13</v>
      </c>
      <c r="F129" s="12">
        <v>13</v>
      </c>
      <c r="G129" s="12">
        <v>2034</v>
      </c>
      <c r="H129" s="12">
        <v>2160</v>
      </c>
      <c r="I129" s="12">
        <v>26442</v>
      </c>
      <c r="J129" s="12">
        <v>28080</v>
      </c>
      <c r="K129" s="12">
        <f>sales_table[[#This Row],[Sales]]-sales_table[[#This Row],[COGS]]</f>
        <v>1638</v>
      </c>
      <c r="L129" s="12">
        <f>sales_table[[#This Row],[sales after discount]]-sales_table[[#This Row],[COGS]]</f>
        <v>234</v>
      </c>
      <c r="M129" s="12">
        <f>sales_table[[#This Row],[Sales]]*0.95</f>
        <v>26676</v>
      </c>
      <c r="N129" s="13">
        <f>(sales_table[[#This Row],[Profit]]/sales_table[[#This Row],[Sales]])</f>
        <v>5.8333333333333334E-2</v>
      </c>
    </row>
    <row r="130" spans="1:14">
      <c r="A130" s="42">
        <v>40961</v>
      </c>
      <c r="B130" t="s">
        <v>27</v>
      </c>
      <c r="C130" t="s">
        <v>23</v>
      </c>
      <c r="D130" t="s">
        <v>26</v>
      </c>
      <c r="E130" t="s">
        <v>13</v>
      </c>
      <c r="F130" s="12">
        <v>4</v>
      </c>
      <c r="G130" s="12">
        <v>3042</v>
      </c>
      <c r="H130" s="12">
        <v>3240</v>
      </c>
      <c r="I130" s="12">
        <v>12168</v>
      </c>
      <c r="J130" s="12">
        <v>12960</v>
      </c>
      <c r="K130" s="12">
        <f>sales_table[[#This Row],[Sales]]-sales_table[[#This Row],[COGS]]</f>
        <v>792</v>
      </c>
      <c r="L130" s="12">
        <f>sales_table[[#This Row],[sales after discount]]-sales_table[[#This Row],[COGS]]</f>
        <v>144</v>
      </c>
      <c r="M130" s="12">
        <f>sales_table[[#This Row],[Sales]]*0.95</f>
        <v>12312</v>
      </c>
      <c r="N130" s="13">
        <f>(sales_table[[#This Row],[Profit]]/sales_table[[#This Row],[Sales]])</f>
        <v>6.1111111111111109E-2</v>
      </c>
    </row>
    <row r="131" spans="1:14">
      <c r="A131" s="42">
        <v>40961</v>
      </c>
      <c r="B131" t="s">
        <v>34</v>
      </c>
      <c r="C131" t="s">
        <v>25</v>
      </c>
      <c r="D131" t="s">
        <v>26</v>
      </c>
      <c r="E131" t="s">
        <v>13</v>
      </c>
      <c r="F131" s="12">
        <v>21</v>
      </c>
      <c r="G131" s="12">
        <v>3042</v>
      </c>
      <c r="H131" s="12">
        <v>3240</v>
      </c>
      <c r="I131" s="12">
        <v>63882</v>
      </c>
      <c r="J131" s="12">
        <v>68040</v>
      </c>
      <c r="K131" s="12">
        <f>sales_table[[#This Row],[Sales]]-sales_table[[#This Row],[COGS]]</f>
        <v>4158</v>
      </c>
      <c r="L131" s="12">
        <f>sales_table[[#This Row],[sales after discount]]-sales_table[[#This Row],[COGS]]</f>
        <v>756</v>
      </c>
      <c r="M131" s="12">
        <f>sales_table[[#This Row],[Sales]]*0.95</f>
        <v>64638</v>
      </c>
      <c r="N131" s="13">
        <f>(sales_table[[#This Row],[Profit]]/sales_table[[#This Row],[Sales]])</f>
        <v>6.1111111111111109E-2</v>
      </c>
    </row>
    <row r="132" spans="1:14">
      <c r="A132" s="42">
        <v>40961</v>
      </c>
      <c r="B132" t="s">
        <v>27</v>
      </c>
      <c r="C132" t="s">
        <v>23</v>
      </c>
      <c r="D132" t="s">
        <v>39</v>
      </c>
      <c r="E132" t="s">
        <v>13</v>
      </c>
      <c r="F132" s="12">
        <v>16</v>
      </c>
      <c r="G132" s="12">
        <v>3726</v>
      </c>
      <c r="H132" s="12">
        <v>3960</v>
      </c>
      <c r="I132" s="12">
        <v>59616</v>
      </c>
      <c r="J132" s="12">
        <v>63360</v>
      </c>
      <c r="K132" s="12">
        <f>sales_table[[#This Row],[Sales]]-sales_table[[#This Row],[COGS]]</f>
        <v>3744</v>
      </c>
      <c r="L132" s="12">
        <f>sales_table[[#This Row],[sales after discount]]-sales_table[[#This Row],[COGS]]</f>
        <v>576</v>
      </c>
      <c r="M132" s="12">
        <f>sales_table[[#This Row],[Sales]]*0.95</f>
        <v>60192</v>
      </c>
      <c r="N132" s="13">
        <f>(sales_table[[#This Row],[Profit]]/sales_table[[#This Row],[Sales]])</f>
        <v>5.909090909090909E-2</v>
      </c>
    </row>
    <row r="133" spans="1:14">
      <c r="A133" s="42">
        <v>40961</v>
      </c>
      <c r="B133" t="s">
        <v>17</v>
      </c>
      <c r="C133" t="s">
        <v>18</v>
      </c>
      <c r="D133" t="s">
        <v>21</v>
      </c>
      <c r="E133" t="s">
        <v>13</v>
      </c>
      <c r="F133" s="12">
        <v>10</v>
      </c>
      <c r="G133" s="12">
        <v>2196</v>
      </c>
      <c r="H133" s="12">
        <v>2340</v>
      </c>
      <c r="I133" s="12">
        <v>21960</v>
      </c>
      <c r="J133" s="12">
        <v>23400</v>
      </c>
      <c r="K133" s="12">
        <f>sales_table[[#This Row],[Sales]]-sales_table[[#This Row],[COGS]]</f>
        <v>1440</v>
      </c>
      <c r="L133" s="12">
        <f>sales_table[[#This Row],[sales after discount]]-sales_table[[#This Row],[COGS]]</f>
        <v>270</v>
      </c>
      <c r="M133" s="12">
        <f>sales_table[[#This Row],[Sales]]*0.95</f>
        <v>22230</v>
      </c>
      <c r="N133" s="13">
        <f>(sales_table[[#This Row],[Profit]]/sales_table[[#This Row],[Sales]])</f>
        <v>6.1538461538461542E-2</v>
      </c>
    </row>
    <row r="134" spans="1:14">
      <c r="A134" s="42">
        <v>40963</v>
      </c>
      <c r="B134" t="s">
        <v>17</v>
      </c>
      <c r="C134" t="s">
        <v>18</v>
      </c>
      <c r="D134" t="s">
        <v>37</v>
      </c>
      <c r="E134" t="s">
        <v>13</v>
      </c>
      <c r="F134" s="12">
        <v>3</v>
      </c>
      <c r="G134" s="12">
        <v>4482</v>
      </c>
      <c r="H134" s="12">
        <v>4770</v>
      </c>
      <c r="I134" s="12">
        <v>13446</v>
      </c>
      <c r="J134" s="12">
        <v>14310</v>
      </c>
      <c r="K134" s="12">
        <f>sales_table[[#This Row],[Sales]]-sales_table[[#This Row],[COGS]]</f>
        <v>864</v>
      </c>
      <c r="L134" s="12">
        <f>sales_table[[#This Row],[sales after discount]]-sales_table[[#This Row],[COGS]]</f>
        <v>148.5</v>
      </c>
      <c r="M134" s="12">
        <f>sales_table[[#This Row],[Sales]]*0.95</f>
        <v>13594.5</v>
      </c>
      <c r="N134" s="13">
        <f>(sales_table[[#This Row],[Profit]]/sales_table[[#This Row],[Sales]])</f>
        <v>6.0377358490566038E-2</v>
      </c>
    </row>
    <row r="135" spans="1:14">
      <c r="A135" s="42">
        <v>40963</v>
      </c>
      <c r="B135" t="s">
        <v>31</v>
      </c>
      <c r="C135" t="s">
        <v>30</v>
      </c>
      <c r="D135" t="s">
        <v>35</v>
      </c>
      <c r="E135" t="s">
        <v>13</v>
      </c>
      <c r="F135" s="12">
        <v>1</v>
      </c>
      <c r="G135" s="12">
        <v>5148</v>
      </c>
      <c r="H135" s="12">
        <v>5490</v>
      </c>
      <c r="I135" s="12">
        <v>5148</v>
      </c>
      <c r="J135" s="12">
        <v>5490</v>
      </c>
      <c r="K135" s="12">
        <f>sales_table[[#This Row],[Sales]]-sales_table[[#This Row],[COGS]]</f>
        <v>342</v>
      </c>
      <c r="L135" s="12">
        <f>sales_table[[#This Row],[sales after discount]]-sales_table[[#This Row],[COGS]]</f>
        <v>67.5</v>
      </c>
      <c r="M135" s="12">
        <f>sales_table[[#This Row],[Sales]]*0.95</f>
        <v>5215.5</v>
      </c>
      <c r="N135" s="13">
        <f>(sales_table[[#This Row],[Profit]]/sales_table[[#This Row],[Sales]])</f>
        <v>6.2295081967213117E-2</v>
      </c>
    </row>
    <row r="136" spans="1:14">
      <c r="A136" s="42">
        <v>40964</v>
      </c>
      <c r="B136" t="s">
        <v>31</v>
      </c>
      <c r="C136" t="s">
        <v>30</v>
      </c>
      <c r="D136" t="s">
        <v>19</v>
      </c>
      <c r="E136" t="s">
        <v>13</v>
      </c>
      <c r="F136" s="12">
        <v>13</v>
      </c>
      <c r="G136" s="12">
        <v>3978</v>
      </c>
      <c r="H136" s="12">
        <v>4230</v>
      </c>
      <c r="I136" s="12">
        <v>51714</v>
      </c>
      <c r="J136" s="12">
        <v>54990</v>
      </c>
      <c r="K136" s="12">
        <f>sales_table[[#This Row],[Sales]]-sales_table[[#This Row],[COGS]]</f>
        <v>3276</v>
      </c>
      <c r="L136" s="12">
        <f>sales_table[[#This Row],[sales after discount]]-sales_table[[#This Row],[COGS]]</f>
        <v>526.5</v>
      </c>
      <c r="M136" s="12">
        <f>sales_table[[#This Row],[Sales]]*0.95</f>
        <v>52240.5</v>
      </c>
      <c r="N136" s="13">
        <f>(sales_table[[#This Row],[Profit]]/sales_table[[#This Row],[Sales]])</f>
        <v>5.9574468085106386E-2</v>
      </c>
    </row>
    <row r="137" spans="1:14">
      <c r="A137" s="42">
        <v>40964</v>
      </c>
      <c r="B137" t="s">
        <v>22</v>
      </c>
      <c r="C137" t="s">
        <v>23</v>
      </c>
      <c r="D137" t="s">
        <v>36</v>
      </c>
      <c r="E137" t="s">
        <v>13</v>
      </c>
      <c r="F137" s="12">
        <v>15</v>
      </c>
      <c r="G137" s="12">
        <v>2106</v>
      </c>
      <c r="H137" s="12">
        <v>2250</v>
      </c>
      <c r="I137" s="12">
        <v>31590</v>
      </c>
      <c r="J137" s="12">
        <v>33750</v>
      </c>
      <c r="K137" s="12">
        <f>sales_table[[#This Row],[Sales]]-sales_table[[#This Row],[COGS]]</f>
        <v>2160</v>
      </c>
      <c r="L137" s="12">
        <f>sales_table[[#This Row],[sales after discount]]-sales_table[[#This Row],[COGS]]</f>
        <v>472.5</v>
      </c>
      <c r="M137" s="12">
        <f>sales_table[[#This Row],[Sales]]*0.95</f>
        <v>32062.5</v>
      </c>
      <c r="N137" s="13">
        <f>(sales_table[[#This Row],[Profit]]/sales_table[[#This Row],[Sales]])</f>
        <v>6.4000000000000001E-2</v>
      </c>
    </row>
    <row r="138" spans="1:14">
      <c r="A138" s="42">
        <v>40964</v>
      </c>
      <c r="B138" t="s">
        <v>31</v>
      </c>
      <c r="C138" t="s">
        <v>30</v>
      </c>
      <c r="D138" t="s">
        <v>19</v>
      </c>
      <c r="E138" t="s">
        <v>13</v>
      </c>
      <c r="F138" s="12">
        <v>5</v>
      </c>
      <c r="G138" s="12">
        <v>3978</v>
      </c>
      <c r="H138" s="12">
        <v>4230</v>
      </c>
      <c r="I138" s="12">
        <v>19890</v>
      </c>
      <c r="J138" s="12">
        <v>21150</v>
      </c>
      <c r="K138" s="12">
        <f>sales_table[[#This Row],[Sales]]-sales_table[[#This Row],[COGS]]</f>
        <v>1260</v>
      </c>
      <c r="L138" s="12">
        <f>sales_table[[#This Row],[sales after discount]]-sales_table[[#This Row],[COGS]]</f>
        <v>202.5</v>
      </c>
      <c r="M138" s="12">
        <f>sales_table[[#This Row],[Sales]]*0.95</f>
        <v>20092.5</v>
      </c>
      <c r="N138" s="13">
        <f>(sales_table[[#This Row],[Profit]]/sales_table[[#This Row],[Sales]])</f>
        <v>5.9574468085106386E-2</v>
      </c>
    </row>
    <row r="139" spans="1:14">
      <c r="A139" s="42">
        <v>40965</v>
      </c>
      <c r="B139" t="s">
        <v>29</v>
      </c>
      <c r="C139" t="s">
        <v>30</v>
      </c>
      <c r="D139" t="s">
        <v>12</v>
      </c>
      <c r="E139" t="s">
        <v>13</v>
      </c>
      <c r="F139" s="12">
        <v>25</v>
      </c>
      <c r="G139" s="12">
        <v>2034</v>
      </c>
      <c r="H139" s="12">
        <v>2160</v>
      </c>
      <c r="I139" s="12">
        <v>50850</v>
      </c>
      <c r="J139" s="12">
        <v>54000</v>
      </c>
      <c r="K139" s="12">
        <f>sales_table[[#This Row],[Sales]]-sales_table[[#This Row],[COGS]]</f>
        <v>3150</v>
      </c>
      <c r="L139" s="12">
        <f>sales_table[[#This Row],[sales after discount]]-sales_table[[#This Row],[COGS]]</f>
        <v>450</v>
      </c>
      <c r="M139" s="12">
        <f>sales_table[[#This Row],[Sales]]*0.95</f>
        <v>51300</v>
      </c>
      <c r="N139" s="13">
        <f>(sales_table[[#This Row],[Profit]]/sales_table[[#This Row],[Sales]])</f>
        <v>5.8333333333333334E-2</v>
      </c>
    </row>
    <row r="140" spans="1:14">
      <c r="A140" s="42">
        <v>40965</v>
      </c>
      <c r="B140" t="s">
        <v>10</v>
      </c>
      <c r="C140" t="s">
        <v>11</v>
      </c>
      <c r="D140" t="s">
        <v>33</v>
      </c>
      <c r="E140" t="s">
        <v>13</v>
      </c>
      <c r="F140" s="12">
        <v>8</v>
      </c>
      <c r="G140" s="12">
        <v>2034</v>
      </c>
      <c r="H140" s="12">
        <v>2160</v>
      </c>
      <c r="I140" s="12">
        <v>19890</v>
      </c>
      <c r="J140" s="12">
        <v>21150</v>
      </c>
      <c r="K140" s="12">
        <f>sales_table[[#This Row],[Sales]]-sales_table[[#This Row],[COGS]]</f>
        <v>1260</v>
      </c>
      <c r="L140" s="12">
        <f>sales_table[[#This Row],[sales after discount]]-sales_table[[#This Row],[COGS]]</f>
        <v>202.5</v>
      </c>
      <c r="M140" s="12">
        <f>sales_table[[#This Row],[Sales]]*0.95</f>
        <v>20092.5</v>
      </c>
      <c r="N140" s="13">
        <f>(sales_table[[#This Row],[Profit]]/sales_table[[#This Row],[Sales]])</f>
        <v>5.9574468085106386E-2</v>
      </c>
    </row>
    <row r="141" spans="1:14">
      <c r="A141" s="42">
        <v>40965</v>
      </c>
      <c r="B141" t="s">
        <v>10</v>
      </c>
      <c r="C141" t="s">
        <v>11</v>
      </c>
      <c r="D141" t="s">
        <v>38</v>
      </c>
      <c r="E141" t="s">
        <v>13</v>
      </c>
      <c r="F141" s="12">
        <v>21</v>
      </c>
      <c r="G141" s="12">
        <v>3582</v>
      </c>
      <c r="H141" s="12">
        <v>3870</v>
      </c>
      <c r="I141" s="12">
        <v>21276</v>
      </c>
      <c r="J141" s="12">
        <v>22680</v>
      </c>
      <c r="K141" s="12">
        <f>sales_table[[#This Row],[Sales]]-sales_table[[#This Row],[COGS]]</f>
        <v>1404</v>
      </c>
      <c r="L141" s="12">
        <f>sales_table[[#This Row],[sales after discount]]-sales_table[[#This Row],[COGS]]</f>
        <v>270</v>
      </c>
      <c r="M141" s="12">
        <f>sales_table[[#This Row],[Sales]]*0.95</f>
        <v>21546</v>
      </c>
      <c r="N141" s="13">
        <f>(sales_table[[#This Row],[Profit]]/sales_table[[#This Row],[Sales]])</f>
        <v>6.1904761904761907E-2</v>
      </c>
    </row>
    <row r="142" spans="1:14">
      <c r="A142" s="42">
        <v>40965</v>
      </c>
      <c r="B142" t="s">
        <v>10</v>
      </c>
      <c r="C142" t="s">
        <v>11</v>
      </c>
      <c r="D142" t="s">
        <v>36</v>
      </c>
      <c r="E142" t="s">
        <v>13</v>
      </c>
      <c r="F142" s="12">
        <v>16</v>
      </c>
      <c r="G142" s="12">
        <v>3978</v>
      </c>
      <c r="H142" s="12">
        <v>4230</v>
      </c>
      <c r="I142" s="12">
        <v>23166</v>
      </c>
      <c r="J142" s="12">
        <v>24750</v>
      </c>
      <c r="K142" s="12">
        <f>sales_table[[#This Row],[Sales]]-sales_table[[#This Row],[COGS]]</f>
        <v>1584</v>
      </c>
      <c r="L142" s="12">
        <f>sales_table[[#This Row],[sales after discount]]-sales_table[[#This Row],[COGS]]</f>
        <v>346.5</v>
      </c>
      <c r="M142" s="12">
        <f>sales_table[[#This Row],[Sales]]*0.95</f>
        <v>23512.5</v>
      </c>
      <c r="N142" s="13">
        <f>(sales_table[[#This Row],[Profit]]/sales_table[[#This Row],[Sales]])</f>
        <v>6.4000000000000001E-2</v>
      </c>
    </row>
    <row r="143" spans="1:14">
      <c r="A143" s="42">
        <v>40966</v>
      </c>
      <c r="B143" t="s">
        <v>24</v>
      </c>
      <c r="C143" t="s">
        <v>25</v>
      </c>
      <c r="D143" t="s">
        <v>38</v>
      </c>
      <c r="E143" t="s">
        <v>13</v>
      </c>
      <c r="F143" s="12">
        <v>23</v>
      </c>
      <c r="G143" s="12">
        <v>2196</v>
      </c>
      <c r="H143" s="12">
        <v>2340</v>
      </c>
      <c r="I143" s="12">
        <v>31914</v>
      </c>
      <c r="J143" s="12">
        <v>34020</v>
      </c>
      <c r="K143" s="12">
        <f>sales_table[[#This Row],[Sales]]-sales_table[[#This Row],[COGS]]</f>
        <v>2106</v>
      </c>
      <c r="L143" s="12">
        <f>sales_table[[#This Row],[sales after discount]]-sales_table[[#This Row],[COGS]]</f>
        <v>405</v>
      </c>
      <c r="M143" s="12">
        <f>sales_table[[#This Row],[Sales]]*0.95</f>
        <v>32319</v>
      </c>
      <c r="N143" s="13">
        <f>(sales_table[[#This Row],[Profit]]/sales_table[[#This Row],[Sales]])</f>
        <v>6.1904761904761907E-2</v>
      </c>
    </row>
    <row r="144" spans="1:14">
      <c r="A144" s="42">
        <v>40966</v>
      </c>
      <c r="B144" t="s">
        <v>10</v>
      </c>
      <c r="C144" t="s">
        <v>11</v>
      </c>
      <c r="D144" t="s">
        <v>19</v>
      </c>
      <c r="E144" t="s">
        <v>13</v>
      </c>
      <c r="F144" s="12">
        <v>22</v>
      </c>
      <c r="G144" s="12">
        <v>3978</v>
      </c>
      <c r="H144" s="12">
        <v>4230</v>
      </c>
      <c r="I144" s="12">
        <v>87516</v>
      </c>
      <c r="J144" s="12">
        <v>93060</v>
      </c>
      <c r="K144" s="12">
        <f>sales_table[[#This Row],[Sales]]-sales_table[[#This Row],[COGS]]</f>
        <v>5544</v>
      </c>
      <c r="L144" s="12">
        <f>sales_table[[#This Row],[sales after discount]]-sales_table[[#This Row],[COGS]]</f>
        <v>891</v>
      </c>
      <c r="M144" s="12">
        <f>sales_table[[#This Row],[Sales]]*0.95</f>
        <v>88407</v>
      </c>
      <c r="N144" s="13">
        <f>(sales_table[[#This Row],[Profit]]/sales_table[[#This Row],[Sales]])</f>
        <v>5.9574468085106386E-2</v>
      </c>
    </row>
    <row r="145" spans="1:14">
      <c r="A145" s="42">
        <v>40967</v>
      </c>
      <c r="B145" t="s">
        <v>27</v>
      </c>
      <c r="C145" t="s">
        <v>23</v>
      </c>
      <c r="D145" t="s">
        <v>19</v>
      </c>
      <c r="E145" t="s">
        <v>13</v>
      </c>
      <c r="F145" s="12">
        <v>13</v>
      </c>
      <c r="G145" s="12">
        <v>3978</v>
      </c>
      <c r="H145" s="12">
        <v>4230</v>
      </c>
      <c r="I145" s="12">
        <v>43758</v>
      </c>
      <c r="J145" s="12">
        <v>46530</v>
      </c>
      <c r="K145" s="12">
        <f>sales_table[[#This Row],[Sales]]-sales_table[[#This Row],[COGS]]</f>
        <v>2772</v>
      </c>
      <c r="L145" s="12">
        <f>sales_table[[#This Row],[sales after discount]]-sales_table[[#This Row],[COGS]]</f>
        <v>445.5</v>
      </c>
      <c r="M145" s="12">
        <f>sales_table[[#This Row],[Sales]]*0.95</f>
        <v>44203.5</v>
      </c>
      <c r="N145" s="13">
        <f>(sales_table[[#This Row],[Profit]]/sales_table[[#This Row],[Sales]])</f>
        <v>5.9574468085106386E-2</v>
      </c>
    </row>
    <row r="146" spans="1:14">
      <c r="A146" s="42">
        <v>40967</v>
      </c>
      <c r="B146" t="s">
        <v>20</v>
      </c>
      <c r="C146" t="s">
        <v>18</v>
      </c>
      <c r="D146" t="s">
        <v>40</v>
      </c>
      <c r="E146" t="s">
        <v>16</v>
      </c>
      <c r="F146" s="12">
        <v>27</v>
      </c>
      <c r="G146" s="12">
        <v>3042</v>
      </c>
      <c r="H146" s="12">
        <v>3240</v>
      </c>
      <c r="I146" s="12">
        <v>58860</v>
      </c>
      <c r="J146" s="12">
        <v>63450</v>
      </c>
      <c r="K146" s="12">
        <f>sales_table[[#This Row],[Sales]]-sales_table[[#This Row],[COGS]]</f>
        <v>4590</v>
      </c>
      <c r="L146" s="12">
        <f>sales_table[[#This Row],[sales after discount]]-sales_table[[#This Row],[COGS]]</f>
        <v>1417.5</v>
      </c>
      <c r="M146" s="12">
        <f>sales_table[[#This Row],[Sales]]*0.95</f>
        <v>60277.5</v>
      </c>
      <c r="N146" s="13">
        <f>(sales_table[[#This Row],[Profit]]/sales_table[[#This Row],[Sales]])</f>
        <v>7.2340425531914887E-2</v>
      </c>
    </row>
    <row r="147" spans="1:14">
      <c r="A147" s="42">
        <v>40968</v>
      </c>
      <c r="B147" t="s">
        <v>10</v>
      </c>
      <c r="C147" t="s">
        <v>11</v>
      </c>
      <c r="D147" t="s">
        <v>36</v>
      </c>
      <c r="E147" t="s">
        <v>13</v>
      </c>
      <c r="F147" s="12">
        <v>27</v>
      </c>
      <c r="G147" s="12">
        <v>3978</v>
      </c>
      <c r="H147" s="12">
        <v>4230</v>
      </c>
      <c r="I147" s="12">
        <v>52650</v>
      </c>
      <c r="J147" s="12">
        <v>56250</v>
      </c>
      <c r="K147" s="12">
        <f>sales_table[[#This Row],[Sales]]-sales_table[[#This Row],[COGS]]</f>
        <v>3600</v>
      </c>
      <c r="L147" s="12">
        <f>sales_table[[#This Row],[sales after discount]]-sales_table[[#This Row],[COGS]]</f>
        <v>787.5</v>
      </c>
      <c r="M147" s="12">
        <f>sales_table[[#This Row],[Sales]]*0.95</f>
        <v>53437.5</v>
      </c>
      <c r="N147" s="13">
        <f>(sales_table[[#This Row],[Profit]]/sales_table[[#This Row],[Sales]])</f>
        <v>6.4000000000000001E-2</v>
      </c>
    </row>
    <row r="148" spans="1:14">
      <c r="A148" s="42">
        <v>40968</v>
      </c>
      <c r="B148" t="s">
        <v>34</v>
      </c>
      <c r="C148" t="s">
        <v>25</v>
      </c>
      <c r="D148" t="s">
        <v>43</v>
      </c>
      <c r="E148" t="s">
        <v>13</v>
      </c>
      <c r="F148" s="12">
        <v>27</v>
      </c>
      <c r="G148" s="12">
        <v>3978</v>
      </c>
      <c r="H148" s="12">
        <v>4230</v>
      </c>
      <c r="I148" s="12">
        <v>20304</v>
      </c>
      <c r="J148" s="12">
        <v>21600</v>
      </c>
      <c r="K148" s="12">
        <f>sales_table[[#This Row],[Sales]]-sales_table[[#This Row],[COGS]]</f>
        <v>1296</v>
      </c>
      <c r="L148" s="12">
        <f>sales_table[[#This Row],[sales after discount]]-sales_table[[#This Row],[COGS]]</f>
        <v>216</v>
      </c>
      <c r="M148" s="12">
        <f>sales_table[[#This Row],[Sales]]*0.95</f>
        <v>20520</v>
      </c>
      <c r="N148" s="13">
        <f>(sales_table[[#This Row],[Profit]]/sales_table[[#This Row],[Sales]])</f>
        <v>0.06</v>
      </c>
    </row>
    <row r="149" spans="1:14">
      <c r="A149" s="42">
        <v>40969</v>
      </c>
      <c r="B149" t="s">
        <v>14</v>
      </c>
      <c r="C149" t="s">
        <v>11</v>
      </c>
      <c r="D149" t="s">
        <v>35</v>
      </c>
      <c r="E149" t="s">
        <v>13</v>
      </c>
      <c r="F149" s="12">
        <v>27</v>
      </c>
      <c r="G149" s="12">
        <v>5832</v>
      </c>
      <c r="H149" s="12">
        <v>6210</v>
      </c>
      <c r="I149" s="12">
        <v>61776</v>
      </c>
      <c r="J149" s="12">
        <v>65880</v>
      </c>
      <c r="K149" s="12">
        <f>sales_table[[#This Row],[Sales]]-sales_table[[#This Row],[COGS]]</f>
        <v>4104</v>
      </c>
      <c r="L149" s="12">
        <f>sales_table[[#This Row],[sales after discount]]-sales_table[[#This Row],[COGS]]</f>
        <v>810</v>
      </c>
      <c r="M149" s="12">
        <f>sales_table[[#This Row],[Sales]]*0.95</f>
        <v>62586</v>
      </c>
      <c r="N149" s="13">
        <f>(sales_table[[#This Row],[Profit]]/sales_table[[#This Row],[Sales]])</f>
        <v>6.2295081967213117E-2</v>
      </c>
    </row>
    <row r="150" spans="1:14">
      <c r="A150" s="42">
        <v>40969</v>
      </c>
      <c r="B150" t="s">
        <v>14</v>
      </c>
      <c r="C150" t="s">
        <v>11</v>
      </c>
      <c r="D150" t="s">
        <v>42</v>
      </c>
      <c r="E150" t="s">
        <v>16</v>
      </c>
      <c r="F150" s="12">
        <v>27</v>
      </c>
      <c r="G150" s="12">
        <v>2196</v>
      </c>
      <c r="H150" s="12">
        <v>2340</v>
      </c>
      <c r="I150" s="12">
        <v>82566</v>
      </c>
      <c r="J150" s="12">
        <v>89100</v>
      </c>
      <c r="K150" s="12">
        <f>sales_table[[#This Row],[Sales]]-sales_table[[#This Row],[COGS]]</f>
        <v>6534</v>
      </c>
      <c r="L150" s="12">
        <f>sales_table[[#This Row],[sales after discount]]-sales_table[[#This Row],[COGS]]</f>
        <v>2079</v>
      </c>
      <c r="M150" s="12">
        <f>sales_table[[#This Row],[Sales]]*0.95</f>
        <v>84645</v>
      </c>
      <c r="N150" s="13">
        <f>(sales_table[[#This Row],[Profit]]/sales_table[[#This Row],[Sales]])</f>
        <v>7.3333333333333334E-2</v>
      </c>
    </row>
    <row r="151" spans="1:14">
      <c r="A151" s="42">
        <v>40970</v>
      </c>
      <c r="B151" t="s">
        <v>20</v>
      </c>
      <c r="C151" t="s">
        <v>18</v>
      </c>
      <c r="D151" t="s">
        <v>26</v>
      </c>
      <c r="E151" t="s">
        <v>13</v>
      </c>
      <c r="F151" s="12">
        <v>27</v>
      </c>
      <c r="G151" s="12">
        <v>3546</v>
      </c>
      <c r="H151" s="12">
        <v>3780</v>
      </c>
      <c r="I151" s="12">
        <v>24336</v>
      </c>
      <c r="J151" s="12">
        <v>25920</v>
      </c>
      <c r="K151" s="12">
        <f>sales_table[[#This Row],[Sales]]-sales_table[[#This Row],[COGS]]</f>
        <v>1584</v>
      </c>
      <c r="L151" s="12">
        <f>sales_table[[#This Row],[sales after discount]]-sales_table[[#This Row],[COGS]]</f>
        <v>288</v>
      </c>
      <c r="M151" s="12">
        <f>sales_table[[#This Row],[Sales]]*0.95</f>
        <v>24624</v>
      </c>
      <c r="N151" s="13">
        <f>(sales_table[[#This Row],[Profit]]/sales_table[[#This Row],[Sales]])</f>
        <v>6.1111111111111109E-2</v>
      </c>
    </row>
    <row r="152" spans="1:14">
      <c r="A152" s="42">
        <v>40971</v>
      </c>
      <c r="B152" t="s">
        <v>34</v>
      </c>
      <c r="C152" t="s">
        <v>25</v>
      </c>
      <c r="D152" t="s">
        <v>38</v>
      </c>
      <c r="E152" t="s">
        <v>13</v>
      </c>
      <c r="F152" s="12">
        <v>12</v>
      </c>
      <c r="G152" s="12">
        <v>3582</v>
      </c>
      <c r="H152" s="12">
        <v>3870</v>
      </c>
      <c r="I152" s="12">
        <v>3546</v>
      </c>
      <c r="J152" s="12">
        <v>3780</v>
      </c>
      <c r="K152" s="12">
        <f>sales_table[[#This Row],[Sales]]-sales_table[[#This Row],[COGS]]</f>
        <v>234</v>
      </c>
      <c r="L152" s="12">
        <f>sales_table[[#This Row],[sales after discount]]-sales_table[[#This Row],[COGS]]</f>
        <v>45</v>
      </c>
      <c r="M152" s="12">
        <f>sales_table[[#This Row],[Sales]]*0.95</f>
        <v>3591</v>
      </c>
      <c r="N152" s="13">
        <f>(sales_table[[#This Row],[Profit]]/sales_table[[#This Row],[Sales]])</f>
        <v>6.1904761904761907E-2</v>
      </c>
    </row>
    <row r="153" spans="1:14">
      <c r="A153" s="42">
        <v>40971</v>
      </c>
      <c r="B153" t="s">
        <v>17</v>
      </c>
      <c r="C153" t="s">
        <v>18</v>
      </c>
      <c r="D153" t="s">
        <v>40</v>
      </c>
      <c r="E153" t="s">
        <v>16</v>
      </c>
      <c r="F153" s="12">
        <v>18</v>
      </c>
      <c r="G153" s="12">
        <v>3978</v>
      </c>
      <c r="H153" s="12">
        <v>4230</v>
      </c>
      <c r="I153" s="12">
        <v>19620</v>
      </c>
      <c r="J153" s="12">
        <v>21150</v>
      </c>
      <c r="K153" s="12">
        <f>sales_table[[#This Row],[Sales]]-sales_table[[#This Row],[COGS]]</f>
        <v>1530</v>
      </c>
      <c r="L153" s="12">
        <f>sales_table[[#This Row],[sales after discount]]-sales_table[[#This Row],[COGS]]</f>
        <v>472.5</v>
      </c>
      <c r="M153" s="12">
        <f>sales_table[[#This Row],[Sales]]*0.95</f>
        <v>20092.5</v>
      </c>
      <c r="N153" s="13">
        <f>(sales_table[[#This Row],[Profit]]/sales_table[[#This Row],[Sales]])</f>
        <v>7.2340425531914887E-2</v>
      </c>
    </row>
    <row r="154" spans="1:14">
      <c r="A154" s="42">
        <v>40971</v>
      </c>
      <c r="B154" t="s">
        <v>14</v>
      </c>
      <c r="C154" t="s">
        <v>11</v>
      </c>
      <c r="D154" t="s">
        <v>21</v>
      </c>
      <c r="E154" t="s">
        <v>13</v>
      </c>
      <c r="F154" s="12">
        <v>8</v>
      </c>
      <c r="G154" s="12">
        <v>3978</v>
      </c>
      <c r="H154" s="12">
        <v>4230</v>
      </c>
      <c r="I154" s="12">
        <v>24156</v>
      </c>
      <c r="J154" s="12">
        <v>25740</v>
      </c>
      <c r="K154" s="12">
        <f>sales_table[[#This Row],[Sales]]-sales_table[[#This Row],[COGS]]</f>
        <v>1584</v>
      </c>
      <c r="L154" s="12">
        <f>sales_table[[#This Row],[sales after discount]]-sales_table[[#This Row],[COGS]]</f>
        <v>297</v>
      </c>
      <c r="M154" s="12">
        <f>sales_table[[#This Row],[Sales]]*0.95</f>
        <v>24453</v>
      </c>
      <c r="N154" s="13">
        <f>(sales_table[[#This Row],[Profit]]/sales_table[[#This Row],[Sales]])</f>
        <v>6.1538461538461542E-2</v>
      </c>
    </row>
    <row r="155" spans="1:14">
      <c r="A155" s="42">
        <v>40971</v>
      </c>
      <c r="B155" t="s">
        <v>20</v>
      </c>
      <c r="C155" t="s">
        <v>18</v>
      </c>
      <c r="D155" t="s">
        <v>26</v>
      </c>
      <c r="E155" t="s">
        <v>13</v>
      </c>
      <c r="F155" s="12">
        <v>21</v>
      </c>
      <c r="G155" s="12">
        <v>2034</v>
      </c>
      <c r="H155" s="12">
        <v>2160</v>
      </c>
      <c r="I155" s="12">
        <v>30420</v>
      </c>
      <c r="J155" s="12">
        <v>32400</v>
      </c>
      <c r="K155" s="12">
        <f>sales_table[[#This Row],[Sales]]-sales_table[[#This Row],[COGS]]</f>
        <v>1980</v>
      </c>
      <c r="L155" s="12">
        <f>sales_table[[#This Row],[sales after discount]]-sales_table[[#This Row],[COGS]]</f>
        <v>360</v>
      </c>
      <c r="M155" s="12">
        <f>sales_table[[#This Row],[Sales]]*0.95</f>
        <v>30780</v>
      </c>
      <c r="N155" s="13">
        <f>(sales_table[[#This Row],[Profit]]/sales_table[[#This Row],[Sales]])</f>
        <v>6.1111111111111109E-2</v>
      </c>
    </row>
    <row r="156" spans="1:14">
      <c r="A156" s="42">
        <v>40971</v>
      </c>
      <c r="B156" t="s">
        <v>31</v>
      </c>
      <c r="C156" t="s">
        <v>30</v>
      </c>
      <c r="D156" t="s">
        <v>41</v>
      </c>
      <c r="E156" t="s">
        <v>13</v>
      </c>
      <c r="F156" s="12">
        <v>25</v>
      </c>
      <c r="G156" s="12">
        <v>3042</v>
      </c>
      <c r="H156" s="12">
        <v>3240</v>
      </c>
      <c r="I156" s="12">
        <v>5904</v>
      </c>
      <c r="J156" s="12">
        <v>6300</v>
      </c>
      <c r="K156" s="12">
        <f>sales_table[[#This Row],[Sales]]-sales_table[[#This Row],[COGS]]</f>
        <v>396</v>
      </c>
      <c r="L156" s="12">
        <f>sales_table[[#This Row],[sales after discount]]-sales_table[[#This Row],[COGS]]</f>
        <v>81</v>
      </c>
      <c r="M156" s="12">
        <f>sales_table[[#This Row],[Sales]]*0.95</f>
        <v>5985</v>
      </c>
      <c r="N156" s="13">
        <f>(sales_table[[#This Row],[Profit]]/sales_table[[#This Row],[Sales]])</f>
        <v>6.2857142857142861E-2</v>
      </c>
    </row>
    <row r="157" spans="1:14">
      <c r="A157" s="42">
        <v>40972</v>
      </c>
      <c r="B157" t="s">
        <v>20</v>
      </c>
      <c r="C157" t="s">
        <v>18</v>
      </c>
      <c r="D157" t="s">
        <v>28</v>
      </c>
      <c r="E157" t="s">
        <v>13</v>
      </c>
      <c r="F157" s="12">
        <v>12</v>
      </c>
      <c r="G157" s="12">
        <v>5148</v>
      </c>
      <c r="H157" s="12">
        <v>5490</v>
      </c>
      <c r="I157" s="12">
        <v>64152</v>
      </c>
      <c r="J157" s="12">
        <v>68310</v>
      </c>
      <c r="K157" s="12">
        <f>sales_table[[#This Row],[Sales]]-sales_table[[#This Row],[COGS]]</f>
        <v>4158</v>
      </c>
      <c r="L157" s="12">
        <f>sales_table[[#This Row],[sales after discount]]-sales_table[[#This Row],[COGS]]</f>
        <v>742.5</v>
      </c>
      <c r="M157" s="12">
        <f>sales_table[[#This Row],[Sales]]*0.95</f>
        <v>64894.5</v>
      </c>
      <c r="N157" s="13">
        <f>(sales_table[[#This Row],[Profit]]/sales_table[[#This Row],[Sales]])</f>
        <v>6.0869565217391307E-2</v>
      </c>
    </row>
    <row r="158" spans="1:14">
      <c r="A158" s="42">
        <v>40972</v>
      </c>
      <c r="B158" t="s">
        <v>29</v>
      </c>
      <c r="C158" t="s">
        <v>30</v>
      </c>
      <c r="D158" t="s">
        <v>43</v>
      </c>
      <c r="E158" t="s">
        <v>13</v>
      </c>
      <c r="F158" s="12">
        <v>9</v>
      </c>
      <c r="G158" s="12">
        <v>2106</v>
      </c>
      <c r="H158" s="12">
        <v>2250</v>
      </c>
      <c r="I158" s="12">
        <v>77832</v>
      </c>
      <c r="J158" s="12">
        <v>82800</v>
      </c>
      <c r="K158" s="12">
        <f>sales_table[[#This Row],[Sales]]-sales_table[[#This Row],[COGS]]</f>
        <v>4968</v>
      </c>
      <c r="L158" s="12">
        <f>sales_table[[#This Row],[sales after discount]]-sales_table[[#This Row],[COGS]]</f>
        <v>828</v>
      </c>
      <c r="M158" s="12">
        <f>sales_table[[#This Row],[Sales]]*0.95</f>
        <v>78660</v>
      </c>
      <c r="N158" s="13">
        <f>(sales_table[[#This Row],[Profit]]/sales_table[[#This Row],[Sales]])</f>
        <v>0.06</v>
      </c>
    </row>
    <row r="159" spans="1:14">
      <c r="A159" s="42">
        <v>40972</v>
      </c>
      <c r="B159" t="s">
        <v>10</v>
      </c>
      <c r="C159" t="s">
        <v>11</v>
      </c>
      <c r="D159" t="s">
        <v>12</v>
      </c>
      <c r="E159" t="s">
        <v>13</v>
      </c>
      <c r="F159" s="12">
        <v>23</v>
      </c>
      <c r="G159" s="12">
        <v>4482</v>
      </c>
      <c r="H159" s="12">
        <v>4770</v>
      </c>
      <c r="I159" s="12">
        <v>28476</v>
      </c>
      <c r="J159" s="12">
        <v>30240</v>
      </c>
      <c r="K159" s="12">
        <f>sales_table[[#This Row],[Sales]]-sales_table[[#This Row],[COGS]]</f>
        <v>1764</v>
      </c>
      <c r="L159" s="12">
        <f>sales_table[[#This Row],[sales after discount]]-sales_table[[#This Row],[COGS]]</f>
        <v>252</v>
      </c>
      <c r="M159" s="12">
        <f>sales_table[[#This Row],[Sales]]*0.95</f>
        <v>28728</v>
      </c>
      <c r="N159" s="13">
        <f>(sales_table[[#This Row],[Profit]]/sales_table[[#This Row],[Sales]])</f>
        <v>5.8333333333333334E-2</v>
      </c>
    </row>
    <row r="160" spans="1:14">
      <c r="A160" s="42">
        <v>40973</v>
      </c>
      <c r="B160" t="s">
        <v>34</v>
      </c>
      <c r="C160" t="s">
        <v>25</v>
      </c>
      <c r="D160" t="s">
        <v>43</v>
      </c>
      <c r="E160" t="s">
        <v>13</v>
      </c>
      <c r="F160" s="12">
        <v>23</v>
      </c>
      <c r="G160" s="12">
        <v>3546</v>
      </c>
      <c r="H160" s="12">
        <v>3780</v>
      </c>
      <c r="I160" s="12">
        <v>57528</v>
      </c>
      <c r="J160" s="12">
        <v>61200</v>
      </c>
      <c r="K160" s="12">
        <f>sales_table[[#This Row],[Sales]]-sales_table[[#This Row],[COGS]]</f>
        <v>3672</v>
      </c>
      <c r="L160" s="12">
        <f>sales_table[[#This Row],[sales after discount]]-sales_table[[#This Row],[COGS]]</f>
        <v>612</v>
      </c>
      <c r="M160" s="12">
        <f>sales_table[[#This Row],[Sales]]*0.95</f>
        <v>58140</v>
      </c>
      <c r="N160" s="13">
        <f>(sales_table[[#This Row],[Profit]]/sales_table[[#This Row],[Sales]])</f>
        <v>0.06</v>
      </c>
    </row>
    <row r="161" spans="1:14">
      <c r="A161" s="42">
        <v>40973</v>
      </c>
      <c r="B161" t="s">
        <v>20</v>
      </c>
      <c r="C161" t="s">
        <v>18</v>
      </c>
      <c r="D161" t="s">
        <v>37</v>
      </c>
      <c r="E161" t="s">
        <v>13</v>
      </c>
      <c r="F161" s="12">
        <v>20</v>
      </c>
      <c r="G161" s="12">
        <v>4482</v>
      </c>
      <c r="H161" s="12">
        <v>4770</v>
      </c>
      <c r="I161" s="12">
        <v>31374</v>
      </c>
      <c r="J161" s="12">
        <v>33390</v>
      </c>
      <c r="K161" s="12">
        <f>sales_table[[#This Row],[Sales]]-sales_table[[#This Row],[COGS]]</f>
        <v>2016</v>
      </c>
      <c r="L161" s="12">
        <f>sales_table[[#This Row],[sales after discount]]-sales_table[[#This Row],[COGS]]</f>
        <v>346.5</v>
      </c>
      <c r="M161" s="12">
        <f>sales_table[[#This Row],[Sales]]*0.95</f>
        <v>31720.5</v>
      </c>
      <c r="N161" s="13">
        <f>(sales_table[[#This Row],[Profit]]/sales_table[[#This Row],[Sales]])</f>
        <v>6.0377358490566038E-2</v>
      </c>
    </row>
    <row r="162" spans="1:14">
      <c r="A162" s="42">
        <v>40973</v>
      </c>
      <c r="B162" t="s">
        <v>20</v>
      </c>
      <c r="C162" t="s">
        <v>18</v>
      </c>
      <c r="D162" t="s">
        <v>32</v>
      </c>
      <c r="E162" t="s">
        <v>13</v>
      </c>
      <c r="F162" s="12">
        <v>25</v>
      </c>
      <c r="G162" s="12">
        <v>4482</v>
      </c>
      <c r="H162" s="12">
        <v>4770</v>
      </c>
      <c r="I162" s="12">
        <v>70920</v>
      </c>
      <c r="J162" s="12">
        <v>75600</v>
      </c>
      <c r="K162" s="12">
        <f>sales_table[[#This Row],[Sales]]-sales_table[[#This Row],[COGS]]</f>
        <v>4680</v>
      </c>
      <c r="L162" s="12">
        <f>sales_table[[#This Row],[sales after discount]]-sales_table[[#This Row],[COGS]]</f>
        <v>900</v>
      </c>
      <c r="M162" s="12">
        <f>sales_table[[#This Row],[Sales]]*0.95</f>
        <v>71820</v>
      </c>
      <c r="N162" s="13">
        <f>(sales_table[[#This Row],[Profit]]/sales_table[[#This Row],[Sales]])</f>
        <v>6.1904761904761907E-2</v>
      </c>
    </row>
    <row r="163" spans="1:14">
      <c r="A163" s="42">
        <v>40973</v>
      </c>
      <c r="B163" t="s">
        <v>10</v>
      </c>
      <c r="C163" t="s">
        <v>11</v>
      </c>
      <c r="D163" t="s">
        <v>38</v>
      </c>
      <c r="E163" t="s">
        <v>13</v>
      </c>
      <c r="F163" s="12">
        <v>4</v>
      </c>
      <c r="G163" s="12">
        <v>2034</v>
      </c>
      <c r="H163" s="12">
        <v>2160</v>
      </c>
      <c r="I163" s="12">
        <v>53190</v>
      </c>
      <c r="J163" s="12">
        <v>56700</v>
      </c>
      <c r="K163" s="12">
        <f>sales_table[[#This Row],[Sales]]-sales_table[[#This Row],[COGS]]</f>
        <v>3510</v>
      </c>
      <c r="L163" s="12">
        <f>sales_table[[#This Row],[sales after discount]]-sales_table[[#This Row],[COGS]]</f>
        <v>675</v>
      </c>
      <c r="M163" s="12">
        <f>sales_table[[#This Row],[Sales]]*0.95</f>
        <v>53865</v>
      </c>
      <c r="N163" s="13">
        <f>(sales_table[[#This Row],[Profit]]/sales_table[[#This Row],[Sales]])</f>
        <v>6.1904761904761907E-2</v>
      </c>
    </row>
    <row r="164" spans="1:14">
      <c r="A164" s="42">
        <v>40973</v>
      </c>
      <c r="B164" t="s">
        <v>17</v>
      </c>
      <c r="C164" t="s">
        <v>18</v>
      </c>
      <c r="D164" t="s">
        <v>38</v>
      </c>
      <c r="E164" t="s">
        <v>13</v>
      </c>
      <c r="F164" s="12">
        <v>24</v>
      </c>
      <c r="G164" s="12">
        <v>3978</v>
      </c>
      <c r="H164" s="12">
        <v>4230</v>
      </c>
      <c r="I164" s="12">
        <v>85104</v>
      </c>
      <c r="J164" s="12">
        <v>90720</v>
      </c>
      <c r="K164" s="12">
        <f>sales_table[[#This Row],[Sales]]-sales_table[[#This Row],[COGS]]</f>
        <v>5616</v>
      </c>
      <c r="L164" s="12">
        <f>sales_table[[#This Row],[sales after discount]]-sales_table[[#This Row],[COGS]]</f>
        <v>1080</v>
      </c>
      <c r="M164" s="12">
        <f>sales_table[[#This Row],[Sales]]*0.95</f>
        <v>86184</v>
      </c>
      <c r="N164" s="13">
        <f>(sales_table[[#This Row],[Profit]]/sales_table[[#This Row],[Sales]])</f>
        <v>6.1904761904761907E-2</v>
      </c>
    </row>
    <row r="165" spans="1:14">
      <c r="A165" s="42">
        <v>40974</v>
      </c>
      <c r="B165" t="s">
        <v>20</v>
      </c>
      <c r="C165" t="s">
        <v>18</v>
      </c>
      <c r="D165" t="s">
        <v>32</v>
      </c>
      <c r="E165" t="s">
        <v>13</v>
      </c>
      <c r="F165" s="12">
        <v>24</v>
      </c>
      <c r="G165" s="12">
        <v>5832</v>
      </c>
      <c r="H165" s="12">
        <v>6210</v>
      </c>
      <c r="I165" s="12">
        <v>74466</v>
      </c>
      <c r="J165" s="12">
        <v>79380</v>
      </c>
      <c r="K165" s="12">
        <f>sales_table[[#This Row],[Sales]]-sales_table[[#This Row],[COGS]]</f>
        <v>4914</v>
      </c>
      <c r="L165" s="12">
        <f>sales_table[[#This Row],[sales after discount]]-sales_table[[#This Row],[COGS]]</f>
        <v>945</v>
      </c>
      <c r="M165" s="12">
        <f>sales_table[[#This Row],[Sales]]*0.95</f>
        <v>75411</v>
      </c>
      <c r="N165" s="13">
        <f>(sales_table[[#This Row],[Profit]]/sales_table[[#This Row],[Sales]])</f>
        <v>6.1904761904761907E-2</v>
      </c>
    </row>
    <row r="166" spans="1:14">
      <c r="A166" s="42">
        <v>40974</v>
      </c>
      <c r="B166" t="s">
        <v>31</v>
      </c>
      <c r="C166" t="s">
        <v>30</v>
      </c>
      <c r="D166" t="s">
        <v>35</v>
      </c>
      <c r="E166" t="s">
        <v>13</v>
      </c>
      <c r="F166" s="12">
        <v>16</v>
      </c>
      <c r="G166" s="12">
        <v>3978</v>
      </c>
      <c r="H166" s="12">
        <v>4230</v>
      </c>
      <c r="I166" s="12">
        <v>66924</v>
      </c>
      <c r="J166" s="12">
        <v>71370</v>
      </c>
      <c r="K166" s="12">
        <f>sales_table[[#This Row],[Sales]]-sales_table[[#This Row],[COGS]]</f>
        <v>4446</v>
      </c>
      <c r="L166" s="12">
        <f>sales_table[[#This Row],[sales after discount]]-sales_table[[#This Row],[COGS]]</f>
        <v>877.5</v>
      </c>
      <c r="M166" s="12">
        <f>sales_table[[#This Row],[Sales]]*0.95</f>
        <v>67801.5</v>
      </c>
      <c r="N166" s="13">
        <f>(sales_table[[#This Row],[Profit]]/sales_table[[#This Row],[Sales]])</f>
        <v>6.2295081967213117E-2</v>
      </c>
    </row>
    <row r="167" spans="1:14">
      <c r="A167" s="42">
        <v>40975</v>
      </c>
      <c r="B167" t="s">
        <v>22</v>
      </c>
      <c r="C167" t="s">
        <v>23</v>
      </c>
      <c r="D167" t="s">
        <v>33</v>
      </c>
      <c r="E167" t="s">
        <v>13</v>
      </c>
      <c r="F167" s="12">
        <v>6</v>
      </c>
      <c r="G167" s="12">
        <v>3978</v>
      </c>
      <c r="H167" s="12">
        <v>4230</v>
      </c>
      <c r="I167" s="12">
        <v>67626</v>
      </c>
      <c r="J167" s="12">
        <v>71910</v>
      </c>
      <c r="K167" s="12">
        <f>sales_table[[#This Row],[Sales]]-sales_table[[#This Row],[COGS]]</f>
        <v>4284</v>
      </c>
      <c r="L167" s="12">
        <f>sales_table[[#This Row],[sales after discount]]-sales_table[[#This Row],[COGS]]</f>
        <v>688.5</v>
      </c>
      <c r="M167" s="12">
        <f>sales_table[[#This Row],[Sales]]*0.95</f>
        <v>68314.5</v>
      </c>
      <c r="N167" s="13">
        <f>(sales_table[[#This Row],[Profit]]/sales_table[[#This Row],[Sales]])</f>
        <v>5.9574468085106386E-2</v>
      </c>
    </row>
    <row r="168" spans="1:14">
      <c r="A168" s="42">
        <v>40975</v>
      </c>
      <c r="B168" t="s">
        <v>24</v>
      </c>
      <c r="C168" t="s">
        <v>25</v>
      </c>
      <c r="D168" t="s">
        <v>38</v>
      </c>
      <c r="E168" t="s">
        <v>13</v>
      </c>
      <c r="F168" s="12">
        <v>4</v>
      </c>
      <c r="G168" s="12">
        <v>5148</v>
      </c>
      <c r="H168" s="12">
        <v>5490</v>
      </c>
      <c r="I168" s="12">
        <v>88650</v>
      </c>
      <c r="J168" s="12">
        <v>94500</v>
      </c>
      <c r="K168" s="12">
        <f>sales_table[[#This Row],[Sales]]-sales_table[[#This Row],[COGS]]</f>
        <v>5850</v>
      </c>
      <c r="L168" s="12">
        <f>sales_table[[#This Row],[sales after discount]]-sales_table[[#This Row],[COGS]]</f>
        <v>1125</v>
      </c>
      <c r="M168" s="12">
        <f>sales_table[[#This Row],[Sales]]*0.95</f>
        <v>89775</v>
      </c>
      <c r="N168" s="13">
        <f>(sales_table[[#This Row],[Profit]]/sales_table[[#This Row],[Sales]])</f>
        <v>6.1904761904761907E-2</v>
      </c>
    </row>
    <row r="169" spans="1:14">
      <c r="A169" s="42">
        <v>40975</v>
      </c>
      <c r="B169" t="s">
        <v>17</v>
      </c>
      <c r="C169" t="s">
        <v>18</v>
      </c>
      <c r="D169" t="s">
        <v>12</v>
      </c>
      <c r="E169" t="s">
        <v>13</v>
      </c>
      <c r="F169" s="12">
        <v>24</v>
      </c>
      <c r="G169" s="12">
        <v>5832</v>
      </c>
      <c r="H169" s="12">
        <v>6210</v>
      </c>
      <c r="I169" s="12">
        <v>50850</v>
      </c>
      <c r="J169" s="12">
        <v>54000</v>
      </c>
      <c r="K169" s="12">
        <f>sales_table[[#This Row],[Sales]]-sales_table[[#This Row],[COGS]]</f>
        <v>3150</v>
      </c>
      <c r="L169" s="12">
        <f>sales_table[[#This Row],[sales after discount]]-sales_table[[#This Row],[COGS]]</f>
        <v>450</v>
      </c>
      <c r="M169" s="12">
        <f>sales_table[[#This Row],[Sales]]*0.95</f>
        <v>51300</v>
      </c>
      <c r="N169" s="13">
        <f>(sales_table[[#This Row],[Profit]]/sales_table[[#This Row],[Sales]])</f>
        <v>5.8333333333333334E-2</v>
      </c>
    </row>
    <row r="170" spans="1:14">
      <c r="A170" s="42">
        <v>40975</v>
      </c>
      <c r="B170" t="s">
        <v>27</v>
      </c>
      <c r="C170" t="s">
        <v>23</v>
      </c>
      <c r="D170" t="s">
        <v>40</v>
      </c>
      <c r="E170" t="s">
        <v>16</v>
      </c>
      <c r="F170" s="12">
        <v>21</v>
      </c>
      <c r="G170" s="12">
        <v>2034</v>
      </c>
      <c r="H170" s="12">
        <v>2160</v>
      </c>
      <c r="I170" s="12">
        <v>35316</v>
      </c>
      <c r="J170" s="12">
        <v>38070</v>
      </c>
      <c r="K170" s="12">
        <f>sales_table[[#This Row],[Sales]]-sales_table[[#This Row],[COGS]]</f>
        <v>2754</v>
      </c>
      <c r="L170" s="12">
        <f>sales_table[[#This Row],[sales after discount]]-sales_table[[#This Row],[COGS]]</f>
        <v>850.5</v>
      </c>
      <c r="M170" s="12">
        <f>sales_table[[#This Row],[Sales]]*0.95</f>
        <v>36166.5</v>
      </c>
      <c r="N170" s="13">
        <f>(sales_table[[#This Row],[Profit]]/sales_table[[#This Row],[Sales]])</f>
        <v>7.2340425531914887E-2</v>
      </c>
    </row>
    <row r="171" spans="1:14">
      <c r="A171" s="42">
        <v>40975</v>
      </c>
      <c r="B171" t="s">
        <v>14</v>
      </c>
      <c r="C171" t="s">
        <v>11</v>
      </c>
      <c r="D171" t="s">
        <v>41</v>
      </c>
      <c r="E171" t="s">
        <v>13</v>
      </c>
      <c r="F171" s="12">
        <v>13</v>
      </c>
      <c r="G171" s="12">
        <v>5832</v>
      </c>
      <c r="H171" s="12">
        <v>6210</v>
      </c>
      <c r="I171" s="12">
        <v>56088</v>
      </c>
      <c r="J171" s="12">
        <v>59850</v>
      </c>
      <c r="K171" s="12">
        <f>sales_table[[#This Row],[Sales]]-sales_table[[#This Row],[COGS]]</f>
        <v>3762</v>
      </c>
      <c r="L171" s="12">
        <f>sales_table[[#This Row],[sales after discount]]-sales_table[[#This Row],[COGS]]</f>
        <v>769.5</v>
      </c>
      <c r="M171" s="12">
        <f>sales_table[[#This Row],[Sales]]*0.95</f>
        <v>56857.5</v>
      </c>
      <c r="N171" s="13">
        <f>(sales_table[[#This Row],[Profit]]/sales_table[[#This Row],[Sales]])</f>
        <v>6.2857142857142861E-2</v>
      </c>
    </row>
    <row r="172" spans="1:14">
      <c r="A172" s="42">
        <v>40975</v>
      </c>
      <c r="B172" t="s">
        <v>14</v>
      </c>
      <c r="C172" t="s">
        <v>11</v>
      </c>
      <c r="D172" t="s">
        <v>36</v>
      </c>
      <c r="E172" t="s">
        <v>13</v>
      </c>
      <c r="F172" s="12">
        <v>2</v>
      </c>
      <c r="G172" s="12">
        <v>3546</v>
      </c>
      <c r="H172" s="12">
        <v>3780</v>
      </c>
      <c r="I172" s="12">
        <v>4212</v>
      </c>
      <c r="J172" s="12">
        <v>4500</v>
      </c>
      <c r="K172" s="12">
        <f>sales_table[[#This Row],[Sales]]-sales_table[[#This Row],[COGS]]</f>
        <v>288</v>
      </c>
      <c r="L172" s="12">
        <f>sales_table[[#This Row],[sales after discount]]-sales_table[[#This Row],[COGS]]</f>
        <v>63</v>
      </c>
      <c r="M172" s="12">
        <f>sales_table[[#This Row],[Sales]]*0.95</f>
        <v>4275</v>
      </c>
      <c r="N172" s="13">
        <f>(sales_table[[#This Row],[Profit]]/sales_table[[#This Row],[Sales]])</f>
        <v>6.4000000000000001E-2</v>
      </c>
    </row>
    <row r="173" spans="1:14">
      <c r="A173" s="42">
        <v>40976</v>
      </c>
      <c r="B173" t="s">
        <v>20</v>
      </c>
      <c r="C173" t="s">
        <v>18</v>
      </c>
      <c r="D173" t="s">
        <v>42</v>
      </c>
      <c r="E173" t="s">
        <v>16</v>
      </c>
      <c r="F173" s="12">
        <v>20</v>
      </c>
      <c r="G173" s="12">
        <v>3726</v>
      </c>
      <c r="H173" s="12">
        <v>3960</v>
      </c>
      <c r="I173" s="12">
        <v>187650</v>
      </c>
      <c r="J173" s="12">
        <v>202500</v>
      </c>
      <c r="K173" s="12">
        <f>sales_table[[#This Row],[Sales]]-sales_table[[#This Row],[COGS]]</f>
        <v>14850</v>
      </c>
      <c r="L173" s="12">
        <f>sales_table[[#This Row],[sales after discount]]-sales_table[[#This Row],[COGS]]</f>
        <v>4725</v>
      </c>
      <c r="M173" s="12">
        <f>sales_table[[#This Row],[Sales]]*0.95</f>
        <v>192375</v>
      </c>
      <c r="N173" s="13">
        <f>(sales_table[[#This Row],[Profit]]/sales_table[[#This Row],[Sales]])</f>
        <v>7.3333333333333334E-2</v>
      </c>
    </row>
    <row r="174" spans="1:14">
      <c r="A174" s="42">
        <v>40976</v>
      </c>
      <c r="B174" t="s">
        <v>10</v>
      </c>
      <c r="C174" t="s">
        <v>11</v>
      </c>
      <c r="D174" t="s">
        <v>28</v>
      </c>
      <c r="E174" t="s">
        <v>13</v>
      </c>
      <c r="F174" s="12">
        <v>21</v>
      </c>
      <c r="G174" s="12">
        <v>3978</v>
      </c>
      <c r="H174" s="12">
        <v>4230</v>
      </c>
      <c r="I174" s="12">
        <v>99144</v>
      </c>
      <c r="J174" s="12">
        <v>105570</v>
      </c>
      <c r="K174" s="12">
        <f>sales_table[[#This Row],[Sales]]-sales_table[[#This Row],[COGS]]</f>
        <v>6426</v>
      </c>
      <c r="L174" s="12">
        <f>sales_table[[#This Row],[sales after discount]]-sales_table[[#This Row],[COGS]]</f>
        <v>1147.5</v>
      </c>
      <c r="M174" s="12">
        <f>sales_table[[#This Row],[Sales]]*0.95</f>
        <v>100291.5</v>
      </c>
      <c r="N174" s="13">
        <f>(sales_table[[#This Row],[Profit]]/sales_table[[#This Row],[Sales]])</f>
        <v>6.0869565217391307E-2</v>
      </c>
    </row>
    <row r="175" spans="1:14">
      <c r="A175" s="42">
        <v>40976</v>
      </c>
      <c r="B175" t="s">
        <v>34</v>
      </c>
      <c r="C175" t="s">
        <v>25</v>
      </c>
      <c r="D175" t="s">
        <v>42</v>
      </c>
      <c r="E175" t="s">
        <v>16</v>
      </c>
      <c r="F175" s="12">
        <v>12</v>
      </c>
      <c r="G175" s="12">
        <v>3042</v>
      </c>
      <c r="H175" s="12">
        <v>3240</v>
      </c>
      <c r="I175" s="12">
        <v>45036</v>
      </c>
      <c r="J175" s="12">
        <v>48600</v>
      </c>
      <c r="K175" s="12">
        <f>sales_table[[#This Row],[Sales]]-sales_table[[#This Row],[COGS]]</f>
        <v>3564</v>
      </c>
      <c r="L175" s="12">
        <f>sales_table[[#This Row],[sales after discount]]-sales_table[[#This Row],[COGS]]</f>
        <v>1134</v>
      </c>
      <c r="M175" s="12">
        <f>sales_table[[#This Row],[Sales]]*0.95</f>
        <v>46170</v>
      </c>
      <c r="N175" s="13">
        <f>(sales_table[[#This Row],[Profit]]/sales_table[[#This Row],[Sales]])</f>
        <v>7.3333333333333334E-2</v>
      </c>
    </row>
    <row r="176" spans="1:14">
      <c r="A176" s="42">
        <v>40976</v>
      </c>
      <c r="B176" t="s">
        <v>10</v>
      </c>
      <c r="C176" t="s">
        <v>11</v>
      </c>
      <c r="D176" t="s">
        <v>26</v>
      </c>
      <c r="E176" t="s">
        <v>13</v>
      </c>
      <c r="F176" s="12">
        <v>23</v>
      </c>
      <c r="G176" s="12">
        <v>3546</v>
      </c>
      <c r="H176" s="12">
        <v>3780</v>
      </c>
      <c r="I176" s="12">
        <v>42588</v>
      </c>
      <c r="J176" s="12">
        <v>45360</v>
      </c>
      <c r="K176" s="12">
        <f>sales_table[[#This Row],[Sales]]-sales_table[[#This Row],[COGS]]</f>
        <v>2772</v>
      </c>
      <c r="L176" s="12">
        <f>sales_table[[#This Row],[sales after discount]]-sales_table[[#This Row],[COGS]]</f>
        <v>504</v>
      </c>
      <c r="M176" s="12">
        <f>sales_table[[#This Row],[Sales]]*0.95</f>
        <v>43092</v>
      </c>
      <c r="N176" s="13">
        <f>(sales_table[[#This Row],[Profit]]/sales_table[[#This Row],[Sales]])</f>
        <v>6.1111111111111109E-2</v>
      </c>
    </row>
    <row r="177" spans="1:14">
      <c r="A177" s="42">
        <v>40977</v>
      </c>
      <c r="B177" t="s">
        <v>14</v>
      </c>
      <c r="C177" t="s">
        <v>11</v>
      </c>
      <c r="D177" t="s">
        <v>37</v>
      </c>
      <c r="E177" t="s">
        <v>13</v>
      </c>
      <c r="F177" s="12">
        <v>23</v>
      </c>
      <c r="G177" s="12">
        <v>4482</v>
      </c>
      <c r="H177" s="12">
        <v>4770</v>
      </c>
      <c r="I177" s="12">
        <v>44820</v>
      </c>
      <c r="J177" s="12">
        <v>47700</v>
      </c>
      <c r="K177" s="12">
        <f>sales_table[[#This Row],[Sales]]-sales_table[[#This Row],[COGS]]</f>
        <v>2880</v>
      </c>
      <c r="L177" s="12">
        <f>sales_table[[#This Row],[sales after discount]]-sales_table[[#This Row],[COGS]]</f>
        <v>495</v>
      </c>
      <c r="M177" s="12">
        <f>sales_table[[#This Row],[Sales]]*0.95</f>
        <v>45315</v>
      </c>
      <c r="N177" s="13">
        <f>(sales_table[[#This Row],[Profit]]/sales_table[[#This Row],[Sales]])</f>
        <v>6.0377358490566038E-2</v>
      </c>
    </row>
    <row r="178" spans="1:14">
      <c r="A178" s="42">
        <v>40977</v>
      </c>
      <c r="B178" t="s">
        <v>29</v>
      </c>
      <c r="C178" t="s">
        <v>30</v>
      </c>
      <c r="D178" t="s">
        <v>12</v>
      </c>
      <c r="E178" t="s">
        <v>13</v>
      </c>
      <c r="F178" s="12">
        <v>24</v>
      </c>
      <c r="G178" s="12">
        <v>3924</v>
      </c>
      <c r="H178" s="12">
        <v>4230</v>
      </c>
      <c r="I178" s="12">
        <v>26442</v>
      </c>
      <c r="J178" s="12">
        <v>28080</v>
      </c>
      <c r="K178" s="12">
        <f>sales_table[[#This Row],[Sales]]-sales_table[[#This Row],[COGS]]</f>
        <v>1638</v>
      </c>
      <c r="L178" s="12">
        <f>sales_table[[#This Row],[sales after discount]]-sales_table[[#This Row],[COGS]]</f>
        <v>234</v>
      </c>
      <c r="M178" s="12">
        <f>sales_table[[#This Row],[Sales]]*0.95</f>
        <v>26676</v>
      </c>
      <c r="N178" s="13">
        <f>(sales_table[[#This Row],[Profit]]/sales_table[[#This Row],[Sales]])</f>
        <v>5.8333333333333334E-2</v>
      </c>
    </row>
    <row r="179" spans="1:14">
      <c r="A179" s="42">
        <v>40977</v>
      </c>
      <c r="B179" t="s">
        <v>22</v>
      </c>
      <c r="C179" t="s">
        <v>23</v>
      </c>
      <c r="D179" t="s">
        <v>21</v>
      </c>
      <c r="E179" t="s">
        <v>13</v>
      </c>
      <c r="F179" s="12">
        <v>25</v>
      </c>
      <c r="G179" s="12">
        <v>2952</v>
      </c>
      <c r="H179" s="12">
        <v>3150</v>
      </c>
      <c r="I179" s="12">
        <v>39528</v>
      </c>
      <c r="J179" s="12">
        <v>42120</v>
      </c>
      <c r="K179" s="12">
        <f>sales_table[[#This Row],[Sales]]-sales_table[[#This Row],[COGS]]</f>
        <v>2592</v>
      </c>
      <c r="L179" s="12">
        <f>sales_table[[#This Row],[sales after discount]]-sales_table[[#This Row],[COGS]]</f>
        <v>486</v>
      </c>
      <c r="M179" s="12">
        <f>sales_table[[#This Row],[Sales]]*0.95</f>
        <v>40014</v>
      </c>
      <c r="N179" s="13">
        <f>(sales_table[[#This Row],[Profit]]/sales_table[[#This Row],[Sales]])</f>
        <v>6.1538461538461542E-2</v>
      </c>
    </row>
    <row r="180" spans="1:14">
      <c r="A180" s="42">
        <v>40977</v>
      </c>
      <c r="B180" t="s">
        <v>31</v>
      </c>
      <c r="C180" t="s">
        <v>30</v>
      </c>
      <c r="D180" t="s">
        <v>15</v>
      </c>
      <c r="E180" t="s">
        <v>16</v>
      </c>
      <c r="F180" s="12">
        <v>17</v>
      </c>
      <c r="G180" s="12">
        <v>3726</v>
      </c>
      <c r="H180" s="12">
        <v>3960</v>
      </c>
      <c r="I180" s="12">
        <v>21492</v>
      </c>
      <c r="J180" s="12">
        <v>23220</v>
      </c>
      <c r="K180" s="12">
        <f>sales_table[[#This Row],[Sales]]-sales_table[[#This Row],[COGS]]</f>
        <v>1728</v>
      </c>
      <c r="L180" s="12">
        <f>sales_table[[#This Row],[sales after discount]]-sales_table[[#This Row],[COGS]]</f>
        <v>567</v>
      </c>
      <c r="M180" s="12">
        <f>sales_table[[#This Row],[Sales]]*0.95</f>
        <v>22059</v>
      </c>
      <c r="N180" s="13">
        <f>(sales_table[[#This Row],[Profit]]/sales_table[[#This Row],[Sales]])</f>
        <v>7.441860465116279E-2</v>
      </c>
    </row>
    <row r="181" spans="1:14">
      <c r="A181" s="42">
        <v>40978</v>
      </c>
      <c r="B181" t="s">
        <v>17</v>
      </c>
      <c r="C181" t="s">
        <v>18</v>
      </c>
      <c r="D181" t="s">
        <v>21</v>
      </c>
      <c r="E181" t="s">
        <v>13</v>
      </c>
      <c r="F181" s="12">
        <v>21</v>
      </c>
      <c r="G181" s="12">
        <v>3978</v>
      </c>
      <c r="H181" s="12">
        <v>4230</v>
      </c>
      <c r="I181" s="12">
        <v>48312</v>
      </c>
      <c r="J181" s="12">
        <v>51480</v>
      </c>
      <c r="K181" s="12">
        <f>sales_table[[#This Row],[Sales]]-sales_table[[#This Row],[COGS]]</f>
        <v>3168</v>
      </c>
      <c r="L181" s="12">
        <f>sales_table[[#This Row],[sales after discount]]-sales_table[[#This Row],[COGS]]</f>
        <v>594</v>
      </c>
      <c r="M181" s="12">
        <f>sales_table[[#This Row],[Sales]]*0.95</f>
        <v>48906</v>
      </c>
      <c r="N181" s="13">
        <f>(sales_table[[#This Row],[Profit]]/sales_table[[#This Row],[Sales]])</f>
        <v>6.1538461538461542E-2</v>
      </c>
    </row>
    <row r="182" spans="1:14">
      <c r="A182" s="42">
        <v>40978</v>
      </c>
      <c r="B182" t="s">
        <v>24</v>
      </c>
      <c r="C182" t="s">
        <v>25</v>
      </c>
      <c r="D182" t="s">
        <v>35</v>
      </c>
      <c r="E182" t="s">
        <v>13</v>
      </c>
      <c r="F182" s="12">
        <v>9</v>
      </c>
      <c r="G182" s="12">
        <v>3726</v>
      </c>
      <c r="H182" s="12">
        <v>3960</v>
      </c>
      <c r="I182" s="12">
        <v>15444</v>
      </c>
      <c r="J182" s="12">
        <v>16470</v>
      </c>
      <c r="K182" s="12">
        <f>sales_table[[#This Row],[Sales]]-sales_table[[#This Row],[COGS]]</f>
        <v>1026</v>
      </c>
      <c r="L182" s="12">
        <f>sales_table[[#This Row],[sales after discount]]-sales_table[[#This Row],[COGS]]</f>
        <v>202.5</v>
      </c>
      <c r="M182" s="12">
        <f>sales_table[[#This Row],[Sales]]*0.95</f>
        <v>15646.5</v>
      </c>
      <c r="N182" s="13">
        <f>(sales_table[[#This Row],[Profit]]/sales_table[[#This Row],[Sales]])</f>
        <v>6.2295081967213117E-2</v>
      </c>
    </row>
    <row r="183" spans="1:14">
      <c r="A183" s="42">
        <v>40978</v>
      </c>
      <c r="B183" t="s">
        <v>34</v>
      </c>
      <c r="C183" t="s">
        <v>25</v>
      </c>
      <c r="D183" t="s">
        <v>42</v>
      </c>
      <c r="E183" t="s">
        <v>16</v>
      </c>
      <c r="F183" s="12">
        <v>11</v>
      </c>
      <c r="G183" s="12">
        <v>4482</v>
      </c>
      <c r="H183" s="12">
        <v>4770</v>
      </c>
      <c r="I183" s="12">
        <v>82566</v>
      </c>
      <c r="J183" s="12">
        <v>89100</v>
      </c>
      <c r="K183" s="12">
        <f>sales_table[[#This Row],[Sales]]-sales_table[[#This Row],[COGS]]</f>
        <v>6534</v>
      </c>
      <c r="L183" s="12">
        <f>sales_table[[#This Row],[sales after discount]]-sales_table[[#This Row],[COGS]]</f>
        <v>2079</v>
      </c>
      <c r="M183" s="12">
        <f>sales_table[[#This Row],[Sales]]*0.95</f>
        <v>84645</v>
      </c>
      <c r="N183" s="13">
        <f>(sales_table[[#This Row],[Profit]]/sales_table[[#This Row],[Sales]])</f>
        <v>7.3333333333333334E-2</v>
      </c>
    </row>
    <row r="184" spans="1:14">
      <c r="A184" s="42">
        <v>40978</v>
      </c>
      <c r="B184" t="s">
        <v>22</v>
      </c>
      <c r="C184" t="s">
        <v>23</v>
      </c>
      <c r="D184" t="s">
        <v>39</v>
      </c>
      <c r="E184" t="s">
        <v>13</v>
      </c>
      <c r="F184" s="12">
        <v>4</v>
      </c>
      <c r="G184" s="12">
        <v>3582</v>
      </c>
      <c r="H184" s="12">
        <v>3870</v>
      </c>
      <c r="I184" s="12">
        <v>52164</v>
      </c>
      <c r="J184" s="12">
        <v>55440</v>
      </c>
      <c r="K184" s="12">
        <f>sales_table[[#This Row],[Sales]]-sales_table[[#This Row],[COGS]]</f>
        <v>3276</v>
      </c>
      <c r="L184" s="12">
        <f>sales_table[[#This Row],[sales after discount]]-sales_table[[#This Row],[COGS]]</f>
        <v>504</v>
      </c>
      <c r="M184" s="12">
        <f>sales_table[[#This Row],[Sales]]*0.95</f>
        <v>52668</v>
      </c>
      <c r="N184" s="13">
        <f>(sales_table[[#This Row],[Profit]]/sales_table[[#This Row],[Sales]])</f>
        <v>5.909090909090909E-2</v>
      </c>
    </row>
    <row r="185" spans="1:14">
      <c r="A185" s="42">
        <v>40978</v>
      </c>
      <c r="B185" t="s">
        <v>14</v>
      </c>
      <c r="C185" t="s">
        <v>11</v>
      </c>
      <c r="D185" t="s">
        <v>26</v>
      </c>
      <c r="E185" t="s">
        <v>13</v>
      </c>
      <c r="F185" s="12">
        <v>22</v>
      </c>
      <c r="G185" s="12">
        <v>4482</v>
      </c>
      <c r="H185" s="12">
        <v>4770</v>
      </c>
      <c r="I185" s="12">
        <v>57798</v>
      </c>
      <c r="J185" s="12">
        <v>61560</v>
      </c>
      <c r="K185" s="12">
        <f>sales_table[[#This Row],[Sales]]-sales_table[[#This Row],[COGS]]</f>
        <v>3762</v>
      </c>
      <c r="L185" s="12">
        <f>sales_table[[#This Row],[sales after discount]]-sales_table[[#This Row],[COGS]]</f>
        <v>684</v>
      </c>
      <c r="M185" s="12">
        <f>sales_table[[#This Row],[Sales]]*0.95</f>
        <v>58482</v>
      </c>
      <c r="N185" s="13">
        <f>(sales_table[[#This Row],[Profit]]/sales_table[[#This Row],[Sales]])</f>
        <v>6.1111111111111109E-2</v>
      </c>
    </row>
    <row r="186" spans="1:14">
      <c r="A186" s="42">
        <v>40979</v>
      </c>
      <c r="B186" t="s">
        <v>24</v>
      </c>
      <c r="C186" t="s">
        <v>25</v>
      </c>
      <c r="D186" t="s">
        <v>42</v>
      </c>
      <c r="E186" t="s">
        <v>16</v>
      </c>
      <c r="F186" s="12">
        <v>15</v>
      </c>
      <c r="G186" s="12">
        <v>3924</v>
      </c>
      <c r="H186" s="12">
        <v>4230</v>
      </c>
      <c r="I186" s="12">
        <v>120096</v>
      </c>
      <c r="J186" s="12">
        <v>129600</v>
      </c>
      <c r="K186" s="12">
        <f>sales_table[[#This Row],[Sales]]-sales_table[[#This Row],[COGS]]</f>
        <v>9504</v>
      </c>
      <c r="L186" s="12">
        <f>sales_table[[#This Row],[sales after discount]]-sales_table[[#This Row],[COGS]]</f>
        <v>3024</v>
      </c>
      <c r="M186" s="12">
        <f>sales_table[[#This Row],[Sales]]*0.95</f>
        <v>123120</v>
      </c>
      <c r="N186" s="13">
        <f>(sales_table[[#This Row],[Profit]]/sales_table[[#This Row],[Sales]])</f>
        <v>7.3333333333333334E-2</v>
      </c>
    </row>
    <row r="187" spans="1:14">
      <c r="A187" s="42">
        <v>40979</v>
      </c>
      <c r="B187" t="s">
        <v>17</v>
      </c>
      <c r="C187" t="s">
        <v>18</v>
      </c>
      <c r="D187" t="s">
        <v>42</v>
      </c>
      <c r="E187" t="s">
        <v>16</v>
      </c>
      <c r="F187" s="12">
        <v>23</v>
      </c>
      <c r="G187" s="12">
        <v>7506</v>
      </c>
      <c r="H187" s="12">
        <v>8100</v>
      </c>
      <c r="I187" s="12">
        <v>7506</v>
      </c>
      <c r="J187" s="12">
        <v>8100</v>
      </c>
      <c r="K187" s="12">
        <f>sales_table[[#This Row],[Sales]]-sales_table[[#This Row],[COGS]]</f>
        <v>594</v>
      </c>
      <c r="L187" s="12">
        <f>sales_table[[#This Row],[sales after discount]]-sales_table[[#This Row],[COGS]]</f>
        <v>189</v>
      </c>
      <c r="M187" s="12">
        <f>sales_table[[#This Row],[Sales]]*0.95</f>
        <v>7695</v>
      </c>
      <c r="N187" s="13">
        <f>(sales_table[[#This Row],[Profit]]/sales_table[[#This Row],[Sales]])</f>
        <v>7.3333333333333334E-2</v>
      </c>
    </row>
    <row r="188" spans="1:14">
      <c r="A188" s="42">
        <v>40979</v>
      </c>
      <c r="B188" t="s">
        <v>20</v>
      </c>
      <c r="C188" t="s">
        <v>18</v>
      </c>
      <c r="D188" t="s">
        <v>40</v>
      </c>
      <c r="E188" t="s">
        <v>16</v>
      </c>
      <c r="F188" s="12">
        <v>9</v>
      </c>
      <c r="G188" s="12">
        <v>3546</v>
      </c>
      <c r="H188" s="12">
        <v>3780</v>
      </c>
      <c r="I188" s="12">
        <v>47088</v>
      </c>
      <c r="J188" s="12">
        <v>50760</v>
      </c>
      <c r="K188" s="12">
        <f>sales_table[[#This Row],[Sales]]-sales_table[[#This Row],[COGS]]</f>
        <v>3672</v>
      </c>
      <c r="L188" s="12">
        <f>sales_table[[#This Row],[sales after discount]]-sales_table[[#This Row],[COGS]]</f>
        <v>1134</v>
      </c>
      <c r="M188" s="12">
        <f>sales_table[[#This Row],[Sales]]*0.95</f>
        <v>48222</v>
      </c>
      <c r="N188" s="13">
        <f>(sales_table[[#This Row],[Profit]]/sales_table[[#This Row],[Sales]])</f>
        <v>7.2340425531914887E-2</v>
      </c>
    </row>
    <row r="189" spans="1:14">
      <c r="A189" s="42">
        <v>40979</v>
      </c>
      <c r="B189" t="s">
        <v>22</v>
      </c>
      <c r="C189" t="s">
        <v>23</v>
      </c>
      <c r="D189" t="s">
        <v>39</v>
      </c>
      <c r="E189" t="s">
        <v>13</v>
      </c>
      <c r="F189" s="12">
        <v>7</v>
      </c>
      <c r="G189" s="12">
        <v>3042</v>
      </c>
      <c r="H189" s="12">
        <v>3240</v>
      </c>
      <c r="I189" s="12">
        <v>89424</v>
      </c>
      <c r="J189" s="12">
        <v>95040</v>
      </c>
      <c r="K189" s="12">
        <f>sales_table[[#This Row],[Sales]]-sales_table[[#This Row],[COGS]]</f>
        <v>5616</v>
      </c>
      <c r="L189" s="12">
        <f>sales_table[[#This Row],[sales after discount]]-sales_table[[#This Row],[COGS]]</f>
        <v>864</v>
      </c>
      <c r="M189" s="12">
        <f>sales_table[[#This Row],[Sales]]*0.95</f>
        <v>90288</v>
      </c>
      <c r="N189" s="13">
        <f>(sales_table[[#This Row],[Profit]]/sales_table[[#This Row],[Sales]])</f>
        <v>5.909090909090909E-2</v>
      </c>
    </row>
    <row r="190" spans="1:14">
      <c r="A190" s="42">
        <v>40979</v>
      </c>
      <c r="B190" t="s">
        <v>10</v>
      </c>
      <c r="C190" t="s">
        <v>11</v>
      </c>
      <c r="D190" t="s">
        <v>36</v>
      </c>
      <c r="E190" t="s">
        <v>13</v>
      </c>
      <c r="F190" s="12">
        <v>25</v>
      </c>
      <c r="G190" s="12">
        <v>3042</v>
      </c>
      <c r="H190" s="12">
        <v>3240</v>
      </c>
      <c r="I190" s="12">
        <v>44226</v>
      </c>
      <c r="J190" s="12">
        <v>47250</v>
      </c>
      <c r="K190" s="12">
        <f>sales_table[[#This Row],[Sales]]-sales_table[[#This Row],[COGS]]</f>
        <v>3024</v>
      </c>
      <c r="L190" s="12">
        <f>sales_table[[#This Row],[sales after discount]]-sales_table[[#This Row],[COGS]]</f>
        <v>661.5</v>
      </c>
      <c r="M190" s="12">
        <f>sales_table[[#This Row],[Sales]]*0.95</f>
        <v>44887.5</v>
      </c>
      <c r="N190" s="13">
        <f>(sales_table[[#This Row],[Profit]]/sales_table[[#This Row],[Sales]])</f>
        <v>6.4000000000000001E-2</v>
      </c>
    </row>
    <row r="191" spans="1:14">
      <c r="A191" s="42">
        <v>40979</v>
      </c>
      <c r="B191" t="s">
        <v>24</v>
      </c>
      <c r="C191" t="s">
        <v>25</v>
      </c>
      <c r="D191" t="s">
        <v>12</v>
      </c>
      <c r="E191" t="s">
        <v>13</v>
      </c>
      <c r="F191" s="12">
        <v>10</v>
      </c>
      <c r="G191" s="12">
        <v>3978</v>
      </c>
      <c r="H191" s="12">
        <v>4230</v>
      </c>
      <c r="I191" s="12">
        <v>10170</v>
      </c>
      <c r="J191" s="12">
        <v>10800</v>
      </c>
      <c r="K191" s="12">
        <f>sales_table[[#This Row],[Sales]]-sales_table[[#This Row],[COGS]]</f>
        <v>630</v>
      </c>
      <c r="L191" s="12">
        <f>sales_table[[#This Row],[sales after discount]]-sales_table[[#This Row],[COGS]]</f>
        <v>90</v>
      </c>
      <c r="M191" s="12">
        <f>sales_table[[#This Row],[Sales]]*0.95</f>
        <v>10260</v>
      </c>
      <c r="N191" s="13">
        <f>(sales_table[[#This Row],[Profit]]/sales_table[[#This Row],[Sales]])</f>
        <v>5.8333333333333334E-2</v>
      </c>
    </row>
    <row r="192" spans="1:14">
      <c r="A192" s="42">
        <v>40979</v>
      </c>
      <c r="B192" t="s">
        <v>17</v>
      </c>
      <c r="C192" t="s">
        <v>18</v>
      </c>
      <c r="D192" t="s">
        <v>41</v>
      </c>
      <c r="E192" t="s">
        <v>13</v>
      </c>
      <c r="F192" s="12">
        <v>8</v>
      </c>
      <c r="G192" s="12">
        <v>5148</v>
      </c>
      <c r="H192" s="12">
        <v>5490</v>
      </c>
      <c r="I192" s="12">
        <v>8856</v>
      </c>
      <c r="J192" s="12">
        <v>9450</v>
      </c>
      <c r="K192" s="12">
        <f>sales_table[[#This Row],[Sales]]-sales_table[[#This Row],[COGS]]</f>
        <v>594</v>
      </c>
      <c r="L192" s="12">
        <f>sales_table[[#This Row],[sales after discount]]-sales_table[[#This Row],[COGS]]</f>
        <v>121.5</v>
      </c>
      <c r="M192" s="12">
        <f>sales_table[[#This Row],[Sales]]*0.95</f>
        <v>8977.5</v>
      </c>
      <c r="N192" s="13">
        <f>(sales_table[[#This Row],[Profit]]/sales_table[[#This Row],[Sales]])</f>
        <v>6.2857142857142861E-2</v>
      </c>
    </row>
    <row r="193" spans="1:14">
      <c r="A193" s="42">
        <v>40980</v>
      </c>
      <c r="B193" t="s">
        <v>27</v>
      </c>
      <c r="C193" t="s">
        <v>23</v>
      </c>
      <c r="D193" t="s">
        <v>39</v>
      </c>
      <c r="E193" t="s">
        <v>13</v>
      </c>
      <c r="F193" s="12">
        <v>18</v>
      </c>
      <c r="G193" s="12">
        <v>3042</v>
      </c>
      <c r="H193" s="12">
        <v>3240</v>
      </c>
      <c r="I193" s="12">
        <v>74520</v>
      </c>
      <c r="J193" s="12">
        <v>79200</v>
      </c>
      <c r="K193" s="12">
        <f>sales_table[[#This Row],[Sales]]-sales_table[[#This Row],[COGS]]</f>
        <v>4680</v>
      </c>
      <c r="L193" s="12">
        <f>sales_table[[#This Row],[sales after discount]]-sales_table[[#This Row],[COGS]]</f>
        <v>720</v>
      </c>
      <c r="M193" s="12">
        <f>sales_table[[#This Row],[Sales]]*0.95</f>
        <v>75240</v>
      </c>
      <c r="N193" s="13">
        <f>(sales_table[[#This Row],[Profit]]/sales_table[[#This Row],[Sales]])</f>
        <v>5.909090909090909E-2</v>
      </c>
    </row>
    <row r="194" spans="1:14">
      <c r="A194" s="42">
        <v>40980</v>
      </c>
      <c r="B194" t="s">
        <v>29</v>
      </c>
      <c r="C194" t="s">
        <v>30</v>
      </c>
      <c r="D194" t="s">
        <v>28</v>
      </c>
      <c r="E194" t="s">
        <v>13</v>
      </c>
      <c r="F194" s="12">
        <v>8</v>
      </c>
      <c r="G194" s="12">
        <v>5148</v>
      </c>
      <c r="H194" s="12">
        <v>5490</v>
      </c>
      <c r="I194" s="12">
        <v>110808</v>
      </c>
      <c r="J194" s="12">
        <v>117990</v>
      </c>
      <c r="K194" s="12">
        <f>sales_table[[#This Row],[Sales]]-sales_table[[#This Row],[COGS]]</f>
        <v>7182</v>
      </c>
      <c r="L194" s="12">
        <f>sales_table[[#This Row],[sales after discount]]-sales_table[[#This Row],[COGS]]</f>
        <v>1282.5</v>
      </c>
      <c r="M194" s="12">
        <f>sales_table[[#This Row],[Sales]]*0.95</f>
        <v>112090.5</v>
      </c>
      <c r="N194" s="13">
        <f>(sales_table[[#This Row],[Profit]]/sales_table[[#This Row],[Sales]])</f>
        <v>6.0869565217391307E-2</v>
      </c>
    </row>
    <row r="195" spans="1:14">
      <c r="A195" s="42">
        <v>40980</v>
      </c>
      <c r="B195" t="s">
        <v>27</v>
      </c>
      <c r="C195" t="s">
        <v>23</v>
      </c>
      <c r="D195" t="s">
        <v>28</v>
      </c>
      <c r="E195" t="s">
        <v>13</v>
      </c>
      <c r="F195" s="12">
        <v>25</v>
      </c>
      <c r="G195" s="12">
        <v>7506</v>
      </c>
      <c r="H195" s="12">
        <v>8100</v>
      </c>
      <c r="I195" s="12">
        <v>134136</v>
      </c>
      <c r="J195" s="12">
        <v>142830</v>
      </c>
      <c r="K195" s="12">
        <f>sales_table[[#This Row],[Sales]]-sales_table[[#This Row],[COGS]]</f>
        <v>8694</v>
      </c>
      <c r="L195" s="12">
        <f>sales_table[[#This Row],[sales after discount]]-sales_table[[#This Row],[COGS]]</f>
        <v>1552.5</v>
      </c>
      <c r="M195" s="12">
        <f>sales_table[[#This Row],[Sales]]*0.95</f>
        <v>135688.5</v>
      </c>
      <c r="N195" s="13">
        <f>(sales_table[[#This Row],[Profit]]/sales_table[[#This Row],[Sales]])</f>
        <v>6.0869565217391307E-2</v>
      </c>
    </row>
    <row r="196" spans="1:14">
      <c r="A196" s="42">
        <v>40980</v>
      </c>
      <c r="B196" t="s">
        <v>24</v>
      </c>
      <c r="C196" t="s">
        <v>25</v>
      </c>
      <c r="D196" t="s">
        <v>39</v>
      </c>
      <c r="E196" t="s">
        <v>13</v>
      </c>
      <c r="F196" s="12">
        <v>7</v>
      </c>
      <c r="G196" s="12">
        <v>3042</v>
      </c>
      <c r="H196" s="12">
        <v>3240</v>
      </c>
      <c r="I196" s="12">
        <v>29808</v>
      </c>
      <c r="J196" s="12">
        <v>31680</v>
      </c>
      <c r="K196" s="12">
        <f>sales_table[[#This Row],[Sales]]-sales_table[[#This Row],[COGS]]</f>
        <v>1872</v>
      </c>
      <c r="L196" s="12">
        <f>sales_table[[#This Row],[sales after discount]]-sales_table[[#This Row],[COGS]]</f>
        <v>288</v>
      </c>
      <c r="M196" s="12">
        <f>sales_table[[#This Row],[Sales]]*0.95</f>
        <v>30096</v>
      </c>
      <c r="N196" s="13">
        <f>(sales_table[[#This Row],[Profit]]/sales_table[[#This Row],[Sales]])</f>
        <v>5.909090909090909E-2</v>
      </c>
    </row>
    <row r="197" spans="1:14">
      <c r="A197" s="42">
        <v>40981</v>
      </c>
      <c r="B197" t="s">
        <v>29</v>
      </c>
      <c r="C197" t="s">
        <v>30</v>
      </c>
      <c r="D197" t="s">
        <v>41</v>
      </c>
      <c r="E197" t="s">
        <v>13</v>
      </c>
      <c r="F197" s="12">
        <v>17</v>
      </c>
      <c r="G197" s="12">
        <v>3978</v>
      </c>
      <c r="H197" s="12">
        <v>4230</v>
      </c>
      <c r="I197" s="12">
        <v>67896</v>
      </c>
      <c r="J197" s="12">
        <v>72450</v>
      </c>
      <c r="K197" s="12">
        <f>sales_table[[#This Row],[Sales]]-sales_table[[#This Row],[COGS]]</f>
        <v>4554</v>
      </c>
      <c r="L197" s="12">
        <f>sales_table[[#This Row],[sales after discount]]-sales_table[[#This Row],[COGS]]</f>
        <v>931.5</v>
      </c>
      <c r="M197" s="12">
        <f>sales_table[[#This Row],[Sales]]*0.95</f>
        <v>68827.5</v>
      </c>
      <c r="N197" s="13">
        <f>(sales_table[[#This Row],[Profit]]/sales_table[[#This Row],[Sales]])</f>
        <v>6.2857142857142861E-2</v>
      </c>
    </row>
    <row r="198" spans="1:14">
      <c r="A198" s="42">
        <v>40981</v>
      </c>
      <c r="B198" t="s">
        <v>27</v>
      </c>
      <c r="C198" t="s">
        <v>23</v>
      </c>
      <c r="D198" t="s">
        <v>19</v>
      </c>
      <c r="E198" t="s">
        <v>13</v>
      </c>
      <c r="F198" s="12">
        <v>3</v>
      </c>
      <c r="G198" s="12">
        <v>2952</v>
      </c>
      <c r="H198" s="12">
        <v>3150</v>
      </c>
      <c r="I198" s="12">
        <v>67626</v>
      </c>
      <c r="J198" s="12">
        <v>71910</v>
      </c>
      <c r="K198" s="12">
        <f>sales_table[[#This Row],[Sales]]-sales_table[[#This Row],[COGS]]</f>
        <v>4284</v>
      </c>
      <c r="L198" s="12">
        <f>sales_table[[#This Row],[sales after discount]]-sales_table[[#This Row],[COGS]]</f>
        <v>688.5</v>
      </c>
      <c r="M198" s="12">
        <f>sales_table[[#This Row],[Sales]]*0.95</f>
        <v>68314.5</v>
      </c>
      <c r="N198" s="13">
        <f>(sales_table[[#This Row],[Profit]]/sales_table[[#This Row],[Sales]])</f>
        <v>5.9574468085106386E-2</v>
      </c>
    </row>
    <row r="199" spans="1:14">
      <c r="A199" s="42">
        <v>40981</v>
      </c>
      <c r="B199" t="s">
        <v>24</v>
      </c>
      <c r="C199" t="s">
        <v>25</v>
      </c>
      <c r="D199" t="s">
        <v>15</v>
      </c>
      <c r="E199" t="s">
        <v>16</v>
      </c>
      <c r="F199" s="12">
        <v>13</v>
      </c>
      <c r="G199" s="12">
        <v>2034</v>
      </c>
      <c r="H199" s="12">
        <v>2160</v>
      </c>
      <c r="I199" s="12">
        <v>68058</v>
      </c>
      <c r="J199" s="12">
        <v>73530</v>
      </c>
      <c r="K199" s="12">
        <f>sales_table[[#This Row],[Sales]]-sales_table[[#This Row],[COGS]]</f>
        <v>5472</v>
      </c>
      <c r="L199" s="12">
        <f>sales_table[[#This Row],[sales after discount]]-sales_table[[#This Row],[COGS]]</f>
        <v>1795.5</v>
      </c>
      <c r="M199" s="12">
        <f>sales_table[[#This Row],[Sales]]*0.95</f>
        <v>69853.5</v>
      </c>
      <c r="N199" s="13">
        <f>(sales_table[[#This Row],[Profit]]/sales_table[[#This Row],[Sales]])</f>
        <v>7.441860465116279E-2</v>
      </c>
    </row>
    <row r="200" spans="1:14">
      <c r="A200" s="42">
        <v>40983</v>
      </c>
      <c r="B200" t="s">
        <v>24</v>
      </c>
      <c r="C200" t="s">
        <v>25</v>
      </c>
      <c r="D200" t="s">
        <v>35</v>
      </c>
      <c r="E200" t="s">
        <v>13</v>
      </c>
      <c r="F200" s="12">
        <v>17</v>
      </c>
      <c r="G200" s="12">
        <v>3582</v>
      </c>
      <c r="H200" s="12">
        <v>3870</v>
      </c>
      <c r="I200" s="12">
        <v>97812</v>
      </c>
      <c r="J200" s="12">
        <v>104310</v>
      </c>
      <c r="K200" s="12">
        <f>sales_table[[#This Row],[Sales]]-sales_table[[#This Row],[COGS]]</f>
        <v>6498</v>
      </c>
      <c r="L200" s="12">
        <f>sales_table[[#This Row],[sales after discount]]-sales_table[[#This Row],[COGS]]</f>
        <v>1282.5</v>
      </c>
      <c r="M200" s="12">
        <f>sales_table[[#This Row],[Sales]]*0.95</f>
        <v>99094.5</v>
      </c>
      <c r="N200" s="13">
        <f>(sales_table[[#This Row],[Profit]]/sales_table[[#This Row],[Sales]])</f>
        <v>6.2295081967213117E-2</v>
      </c>
    </row>
    <row r="201" spans="1:14">
      <c r="A201" s="42">
        <v>40983</v>
      </c>
      <c r="B201" t="s">
        <v>10</v>
      </c>
      <c r="C201" t="s">
        <v>11</v>
      </c>
      <c r="D201" t="s">
        <v>28</v>
      </c>
      <c r="E201" t="s">
        <v>13</v>
      </c>
      <c r="F201" s="12">
        <v>22</v>
      </c>
      <c r="G201" s="12">
        <v>3978</v>
      </c>
      <c r="H201" s="12">
        <v>4230</v>
      </c>
      <c r="I201" s="12">
        <v>139968</v>
      </c>
      <c r="J201" s="12">
        <v>149040</v>
      </c>
      <c r="K201" s="12">
        <f>sales_table[[#This Row],[Sales]]-sales_table[[#This Row],[COGS]]</f>
        <v>9072</v>
      </c>
      <c r="L201" s="12">
        <f>sales_table[[#This Row],[sales after discount]]-sales_table[[#This Row],[COGS]]</f>
        <v>1620</v>
      </c>
      <c r="M201" s="12">
        <f>sales_table[[#This Row],[Sales]]*0.95</f>
        <v>141588</v>
      </c>
      <c r="N201" s="13">
        <f>(sales_table[[#This Row],[Profit]]/sales_table[[#This Row],[Sales]])</f>
        <v>6.0869565217391307E-2</v>
      </c>
    </row>
    <row r="202" spans="1:14">
      <c r="A202" s="42">
        <v>40983</v>
      </c>
      <c r="B202" t="s">
        <v>10</v>
      </c>
      <c r="C202" t="s">
        <v>11</v>
      </c>
      <c r="D202" t="s">
        <v>15</v>
      </c>
      <c r="E202" t="s">
        <v>16</v>
      </c>
      <c r="F202" s="12">
        <v>23</v>
      </c>
      <c r="G202" s="12">
        <v>2196</v>
      </c>
      <c r="H202" s="12">
        <v>2340</v>
      </c>
      <c r="I202" s="12">
        <v>46566</v>
      </c>
      <c r="J202" s="12">
        <v>50310</v>
      </c>
      <c r="K202" s="12">
        <f>sales_table[[#This Row],[Sales]]-sales_table[[#This Row],[COGS]]</f>
        <v>3744</v>
      </c>
      <c r="L202" s="12">
        <f>sales_table[[#This Row],[sales after discount]]-sales_table[[#This Row],[COGS]]</f>
        <v>1228.5</v>
      </c>
      <c r="M202" s="12">
        <f>sales_table[[#This Row],[Sales]]*0.95</f>
        <v>47794.5</v>
      </c>
      <c r="N202" s="13">
        <f>(sales_table[[#This Row],[Profit]]/sales_table[[#This Row],[Sales]])</f>
        <v>7.441860465116279E-2</v>
      </c>
    </row>
    <row r="203" spans="1:14">
      <c r="A203" s="42">
        <v>40983</v>
      </c>
      <c r="B203" t="s">
        <v>31</v>
      </c>
      <c r="C203" t="s">
        <v>30</v>
      </c>
      <c r="D203" t="s">
        <v>28</v>
      </c>
      <c r="E203" t="s">
        <v>13</v>
      </c>
      <c r="F203" s="12">
        <v>1</v>
      </c>
      <c r="G203" s="12">
        <v>2034</v>
      </c>
      <c r="H203" s="12">
        <v>2160</v>
      </c>
      <c r="I203" s="12">
        <v>134136</v>
      </c>
      <c r="J203" s="12">
        <v>142830</v>
      </c>
      <c r="K203" s="12">
        <f>sales_table[[#This Row],[Sales]]-sales_table[[#This Row],[COGS]]</f>
        <v>8694</v>
      </c>
      <c r="L203" s="12">
        <f>sales_table[[#This Row],[sales after discount]]-sales_table[[#This Row],[COGS]]</f>
        <v>1552.5</v>
      </c>
      <c r="M203" s="12">
        <f>sales_table[[#This Row],[Sales]]*0.95</f>
        <v>135688.5</v>
      </c>
      <c r="N203" s="13">
        <f>(sales_table[[#This Row],[Profit]]/sales_table[[#This Row],[Sales]])</f>
        <v>6.0869565217391307E-2</v>
      </c>
    </row>
    <row r="204" spans="1:14">
      <c r="A204" s="42">
        <v>40983</v>
      </c>
      <c r="B204" t="s">
        <v>20</v>
      </c>
      <c r="C204" t="s">
        <v>18</v>
      </c>
      <c r="D204" t="s">
        <v>37</v>
      </c>
      <c r="E204" t="s">
        <v>13</v>
      </c>
      <c r="F204" s="12">
        <v>25</v>
      </c>
      <c r="G204" s="12">
        <v>5148</v>
      </c>
      <c r="H204" s="12">
        <v>5490</v>
      </c>
      <c r="I204" s="12">
        <v>17928</v>
      </c>
      <c r="J204" s="12">
        <v>19080</v>
      </c>
      <c r="K204" s="12">
        <f>sales_table[[#This Row],[Sales]]-sales_table[[#This Row],[COGS]]</f>
        <v>1152</v>
      </c>
      <c r="L204" s="12">
        <f>sales_table[[#This Row],[sales after discount]]-sales_table[[#This Row],[COGS]]</f>
        <v>198</v>
      </c>
      <c r="M204" s="12">
        <f>sales_table[[#This Row],[Sales]]*0.95</f>
        <v>18126</v>
      </c>
      <c r="N204" s="13">
        <f>(sales_table[[#This Row],[Profit]]/sales_table[[#This Row],[Sales]])</f>
        <v>6.0377358490566038E-2</v>
      </c>
    </row>
    <row r="205" spans="1:14">
      <c r="A205" s="42">
        <v>40983</v>
      </c>
      <c r="B205" t="s">
        <v>14</v>
      </c>
      <c r="C205" t="s">
        <v>11</v>
      </c>
      <c r="D205" t="s">
        <v>15</v>
      </c>
      <c r="E205" t="s">
        <v>16</v>
      </c>
      <c r="F205" s="12">
        <v>22</v>
      </c>
      <c r="G205" s="12">
        <v>3384</v>
      </c>
      <c r="H205" s="12">
        <v>3600</v>
      </c>
      <c r="I205" s="12">
        <v>17910</v>
      </c>
      <c r="J205" s="12">
        <v>19350</v>
      </c>
      <c r="K205" s="12">
        <f>sales_table[[#This Row],[Sales]]-sales_table[[#This Row],[COGS]]</f>
        <v>1440</v>
      </c>
      <c r="L205" s="12">
        <f>sales_table[[#This Row],[sales after discount]]-sales_table[[#This Row],[COGS]]</f>
        <v>472.5</v>
      </c>
      <c r="M205" s="12">
        <f>sales_table[[#This Row],[Sales]]*0.95</f>
        <v>18382.5</v>
      </c>
      <c r="N205" s="13">
        <f>(sales_table[[#This Row],[Profit]]/sales_table[[#This Row],[Sales]])</f>
        <v>7.441860465116279E-2</v>
      </c>
    </row>
    <row r="206" spans="1:14">
      <c r="A206" s="42">
        <v>40984</v>
      </c>
      <c r="B206" t="s">
        <v>31</v>
      </c>
      <c r="C206" t="s">
        <v>30</v>
      </c>
      <c r="D206" t="s">
        <v>26</v>
      </c>
      <c r="E206" t="s">
        <v>13</v>
      </c>
      <c r="F206" s="12">
        <v>2</v>
      </c>
      <c r="G206" s="12">
        <v>3978</v>
      </c>
      <c r="H206" s="12">
        <v>4230</v>
      </c>
      <c r="I206" s="12">
        <v>69966</v>
      </c>
      <c r="J206" s="12">
        <v>74520</v>
      </c>
      <c r="K206" s="12">
        <f>sales_table[[#This Row],[Sales]]-sales_table[[#This Row],[COGS]]</f>
        <v>4554</v>
      </c>
      <c r="L206" s="12">
        <f>sales_table[[#This Row],[sales after discount]]-sales_table[[#This Row],[COGS]]</f>
        <v>828</v>
      </c>
      <c r="M206" s="12">
        <f>sales_table[[#This Row],[Sales]]*0.95</f>
        <v>70794</v>
      </c>
      <c r="N206" s="13">
        <f>(sales_table[[#This Row],[Profit]]/sales_table[[#This Row],[Sales]])</f>
        <v>6.1111111111111109E-2</v>
      </c>
    </row>
    <row r="207" spans="1:14">
      <c r="A207" s="42">
        <v>40984</v>
      </c>
      <c r="B207" t="s">
        <v>29</v>
      </c>
      <c r="C207" t="s">
        <v>30</v>
      </c>
      <c r="D207" t="s">
        <v>21</v>
      </c>
      <c r="E207" t="s">
        <v>13</v>
      </c>
      <c r="F207" s="12">
        <v>11</v>
      </c>
      <c r="G207" s="12">
        <v>3582</v>
      </c>
      <c r="H207" s="12">
        <v>3870</v>
      </c>
      <c r="I207" s="12">
        <v>4392</v>
      </c>
      <c r="J207" s="12">
        <v>4680</v>
      </c>
      <c r="K207" s="12">
        <f>sales_table[[#This Row],[Sales]]-sales_table[[#This Row],[COGS]]</f>
        <v>288</v>
      </c>
      <c r="L207" s="12">
        <f>sales_table[[#This Row],[sales after discount]]-sales_table[[#This Row],[COGS]]</f>
        <v>54</v>
      </c>
      <c r="M207" s="12">
        <f>sales_table[[#This Row],[Sales]]*0.95</f>
        <v>4446</v>
      </c>
      <c r="N207" s="13">
        <f>(sales_table[[#This Row],[Profit]]/sales_table[[#This Row],[Sales]])</f>
        <v>6.1538461538461542E-2</v>
      </c>
    </row>
    <row r="208" spans="1:14">
      <c r="A208" s="42">
        <v>40985</v>
      </c>
      <c r="B208" t="s">
        <v>31</v>
      </c>
      <c r="C208" t="s">
        <v>30</v>
      </c>
      <c r="D208" t="s">
        <v>33</v>
      </c>
      <c r="E208" t="s">
        <v>13</v>
      </c>
      <c r="F208" s="12">
        <v>11</v>
      </c>
      <c r="G208" s="12">
        <v>3546</v>
      </c>
      <c r="H208" s="12">
        <v>3780</v>
      </c>
      <c r="I208" s="12">
        <v>19890</v>
      </c>
      <c r="J208" s="12">
        <v>21150</v>
      </c>
      <c r="K208" s="12">
        <f>sales_table[[#This Row],[Sales]]-sales_table[[#This Row],[COGS]]</f>
        <v>1260</v>
      </c>
      <c r="L208" s="12">
        <f>sales_table[[#This Row],[sales after discount]]-sales_table[[#This Row],[COGS]]</f>
        <v>202.5</v>
      </c>
      <c r="M208" s="12">
        <f>sales_table[[#This Row],[Sales]]*0.95</f>
        <v>20092.5</v>
      </c>
      <c r="N208" s="13">
        <f>(sales_table[[#This Row],[Profit]]/sales_table[[#This Row],[Sales]])</f>
        <v>5.9574468085106386E-2</v>
      </c>
    </row>
    <row r="209" spans="1:14">
      <c r="A209" s="42">
        <v>40985</v>
      </c>
      <c r="B209" t="s">
        <v>22</v>
      </c>
      <c r="C209" t="s">
        <v>23</v>
      </c>
      <c r="D209" t="s">
        <v>35</v>
      </c>
      <c r="E209" t="s">
        <v>13</v>
      </c>
      <c r="F209" s="12">
        <v>1</v>
      </c>
      <c r="G209" s="12">
        <v>7506</v>
      </c>
      <c r="H209" s="12">
        <v>8100</v>
      </c>
      <c r="I209" s="12">
        <v>128700</v>
      </c>
      <c r="J209" s="12">
        <v>137250</v>
      </c>
      <c r="K209" s="12">
        <f>sales_table[[#This Row],[Sales]]-sales_table[[#This Row],[COGS]]</f>
        <v>8550</v>
      </c>
      <c r="L209" s="12">
        <f>sales_table[[#This Row],[sales after discount]]-sales_table[[#This Row],[COGS]]</f>
        <v>1687.5</v>
      </c>
      <c r="M209" s="12">
        <f>sales_table[[#This Row],[Sales]]*0.95</f>
        <v>130387.5</v>
      </c>
      <c r="N209" s="13">
        <f>(sales_table[[#This Row],[Profit]]/sales_table[[#This Row],[Sales]])</f>
        <v>6.2295081967213117E-2</v>
      </c>
    </row>
    <row r="210" spans="1:14">
      <c r="A210" s="42">
        <v>40985</v>
      </c>
      <c r="B210" t="s">
        <v>10</v>
      </c>
      <c r="C210" t="s">
        <v>11</v>
      </c>
      <c r="D210" t="s">
        <v>41</v>
      </c>
      <c r="E210" t="s">
        <v>13</v>
      </c>
      <c r="F210" s="12">
        <v>14</v>
      </c>
      <c r="G210" s="12">
        <v>3978</v>
      </c>
      <c r="H210" s="12">
        <v>4230</v>
      </c>
      <c r="I210" s="12">
        <v>32472</v>
      </c>
      <c r="J210" s="12">
        <v>34650</v>
      </c>
      <c r="K210" s="12">
        <f>sales_table[[#This Row],[Sales]]-sales_table[[#This Row],[COGS]]</f>
        <v>2178</v>
      </c>
      <c r="L210" s="12">
        <f>sales_table[[#This Row],[sales after discount]]-sales_table[[#This Row],[COGS]]</f>
        <v>445.5</v>
      </c>
      <c r="M210" s="12">
        <f>sales_table[[#This Row],[Sales]]*0.95</f>
        <v>32917.5</v>
      </c>
      <c r="N210" s="13">
        <f>(sales_table[[#This Row],[Profit]]/sales_table[[#This Row],[Sales]])</f>
        <v>6.2857142857142861E-2</v>
      </c>
    </row>
    <row r="211" spans="1:14">
      <c r="A211" s="42">
        <v>40986</v>
      </c>
      <c r="B211" t="s">
        <v>20</v>
      </c>
      <c r="C211" t="s">
        <v>18</v>
      </c>
      <c r="D211" t="s">
        <v>36</v>
      </c>
      <c r="E211" t="s">
        <v>13</v>
      </c>
      <c r="F211" s="12">
        <v>11</v>
      </c>
      <c r="G211" s="12">
        <v>2034</v>
      </c>
      <c r="H211" s="12">
        <v>2160</v>
      </c>
      <c r="I211" s="12">
        <v>31590</v>
      </c>
      <c r="J211" s="12">
        <v>33750</v>
      </c>
      <c r="K211" s="12">
        <f>sales_table[[#This Row],[Sales]]-sales_table[[#This Row],[COGS]]</f>
        <v>2160</v>
      </c>
      <c r="L211" s="12">
        <f>sales_table[[#This Row],[sales after discount]]-sales_table[[#This Row],[COGS]]</f>
        <v>472.5</v>
      </c>
      <c r="M211" s="12">
        <f>sales_table[[#This Row],[Sales]]*0.95</f>
        <v>32062.5</v>
      </c>
      <c r="N211" s="13">
        <f>(sales_table[[#This Row],[Profit]]/sales_table[[#This Row],[Sales]])</f>
        <v>6.4000000000000001E-2</v>
      </c>
    </row>
    <row r="212" spans="1:14">
      <c r="A212" s="42">
        <v>40986</v>
      </c>
      <c r="B212" t="s">
        <v>34</v>
      </c>
      <c r="C212" t="s">
        <v>25</v>
      </c>
      <c r="D212" t="s">
        <v>41</v>
      </c>
      <c r="E212" t="s">
        <v>13</v>
      </c>
      <c r="F212" s="12">
        <v>8</v>
      </c>
      <c r="G212" s="12">
        <v>2952</v>
      </c>
      <c r="H212" s="12">
        <v>3150</v>
      </c>
      <c r="I212" s="12">
        <v>67896</v>
      </c>
      <c r="J212" s="12">
        <v>72450</v>
      </c>
      <c r="K212" s="12">
        <f>sales_table[[#This Row],[Sales]]-sales_table[[#This Row],[COGS]]</f>
        <v>4554</v>
      </c>
      <c r="L212" s="12">
        <f>sales_table[[#This Row],[sales after discount]]-sales_table[[#This Row],[COGS]]</f>
        <v>931.5</v>
      </c>
      <c r="M212" s="12">
        <f>sales_table[[#This Row],[Sales]]*0.95</f>
        <v>68827.5</v>
      </c>
      <c r="N212" s="13">
        <f>(sales_table[[#This Row],[Profit]]/sales_table[[#This Row],[Sales]])</f>
        <v>6.2857142857142861E-2</v>
      </c>
    </row>
    <row r="213" spans="1:14">
      <c r="A213" s="42">
        <v>40987</v>
      </c>
      <c r="B213" t="s">
        <v>22</v>
      </c>
      <c r="C213" t="s">
        <v>23</v>
      </c>
      <c r="D213" t="s">
        <v>38</v>
      </c>
      <c r="E213" t="s">
        <v>13</v>
      </c>
      <c r="F213" s="12">
        <v>1</v>
      </c>
      <c r="G213" s="12">
        <v>3546</v>
      </c>
      <c r="H213" s="12">
        <v>3780</v>
      </c>
      <c r="I213" s="12">
        <v>39006</v>
      </c>
      <c r="J213" s="12">
        <v>41580</v>
      </c>
      <c r="K213" s="12">
        <f>sales_table[[#This Row],[Sales]]-sales_table[[#This Row],[COGS]]</f>
        <v>2574</v>
      </c>
      <c r="L213" s="12">
        <f>sales_table[[#This Row],[sales after discount]]-sales_table[[#This Row],[COGS]]</f>
        <v>495</v>
      </c>
      <c r="M213" s="12">
        <f>sales_table[[#This Row],[Sales]]*0.95</f>
        <v>39501</v>
      </c>
      <c r="N213" s="13">
        <f>(sales_table[[#This Row],[Profit]]/sales_table[[#This Row],[Sales]])</f>
        <v>6.1904761904761907E-2</v>
      </c>
    </row>
    <row r="214" spans="1:14">
      <c r="A214" s="42">
        <v>40987</v>
      </c>
      <c r="B214" t="s">
        <v>20</v>
      </c>
      <c r="C214" t="s">
        <v>18</v>
      </c>
      <c r="D214" t="s">
        <v>26</v>
      </c>
      <c r="E214" t="s">
        <v>13</v>
      </c>
      <c r="F214" s="12">
        <v>24</v>
      </c>
      <c r="G214" s="12">
        <v>3546</v>
      </c>
      <c r="H214" s="12">
        <v>3780</v>
      </c>
      <c r="I214" s="12">
        <v>63882</v>
      </c>
      <c r="J214" s="12">
        <v>68040</v>
      </c>
      <c r="K214" s="12">
        <f>sales_table[[#This Row],[Sales]]-sales_table[[#This Row],[COGS]]</f>
        <v>4158</v>
      </c>
      <c r="L214" s="12">
        <f>sales_table[[#This Row],[sales after discount]]-sales_table[[#This Row],[COGS]]</f>
        <v>756</v>
      </c>
      <c r="M214" s="12">
        <f>sales_table[[#This Row],[Sales]]*0.95</f>
        <v>64638</v>
      </c>
      <c r="N214" s="13">
        <f>(sales_table[[#This Row],[Profit]]/sales_table[[#This Row],[Sales]])</f>
        <v>6.1111111111111109E-2</v>
      </c>
    </row>
    <row r="215" spans="1:14">
      <c r="A215" s="42">
        <v>40987</v>
      </c>
      <c r="B215" t="s">
        <v>20</v>
      </c>
      <c r="C215" t="s">
        <v>18</v>
      </c>
      <c r="D215" t="s">
        <v>39</v>
      </c>
      <c r="E215" t="s">
        <v>13</v>
      </c>
      <c r="F215" s="12">
        <v>15</v>
      </c>
      <c r="G215" s="12">
        <v>3978</v>
      </c>
      <c r="H215" s="12">
        <v>4230</v>
      </c>
      <c r="I215" s="12">
        <v>59616</v>
      </c>
      <c r="J215" s="12">
        <v>63360</v>
      </c>
      <c r="K215" s="12">
        <f>sales_table[[#This Row],[Sales]]-sales_table[[#This Row],[COGS]]</f>
        <v>3744</v>
      </c>
      <c r="L215" s="12">
        <f>sales_table[[#This Row],[sales after discount]]-sales_table[[#This Row],[COGS]]</f>
        <v>576</v>
      </c>
      <c r="M215" s="12">
        <f>sales_table[[#This Row],[Sales]]*0.95</f>
        <v>60192</v>
      </c>
      <c r="N215" s="13">
        <f>(sales_table[[#This Row],[Profit]]/sales_table[[#This Row],[Sales]])</f>
        <v>5.909090909090909E-2</v>
      </c>
    </row>
    <row r="216" spans="1:14">
      <c r="A216" s="42">
        <v>40988</v>
      </c>
      <c r="B216" t="s">
        <v>31</v>
      </c>
      <c r="C216" t="s">
        <v>30</v>
      </c>
      <c r="D216" t="s">
        <v>39</v>
      </c>
      <c r="E216" t="s">
        <v>13</v>
      </c>
      <c r="F216" s="12">
        <v>20</v>
      </c>
      <c r="G216" s="12">
        <v>3546</v>
      </c>
      <c r="H216" s="12">
        <v>3780</v>
      </c>
      <c r="I216" s="12">
        <v>29808</v>
      </c>
      <c r="J216" s="12">
        <v>31680</v>
      </c>
      <c r="K216" s="12">
        <f>sales_table[[#This Row],[Sales]]-sales_table[[#This Row],[COGS]]</f>
        <v>1872</v>
      </c>
      <c r="L216" s="12">
        <f>sales_table[[#This Row],[sales after discount]]-sales_table[[#This Row],[COGS]]</f>
        <v>288</v>
      </c>
      <c r="M216" s="12">
        <f>sales_table[[#This Row],[Sales]]*0.95</f>
        <v>30096</v>
      </c>
      <c r="N216" s="13">
        <f>(sales_table[[#This Row],[Profit]]/sales_table[[#This Row],[Sales]])</f>
        <v>5.909090909090909E-2</v>
      </c>
    </row>
    <row r="217" spans="1:14">
      <c r="A217" s="42">
        <v>40988</v>
      </c>
      <c r="B217" t="s">
        <v>17</v>
      </c>
      <c r="C217" t="s">
        <v>18</v>
      </c>
      <c r="D217" t="s">
        <v>26</v>
      </c>
      <c r="E217" t="s">
        <v>13</v>
      </c>
      <c r="F217" s="12">
        <v>1</v>
      </c>
      <c r="G217" s="12">
        <v>5148</v>
      </c>
      <c r="H217" s="12">
        <v>5490</v>
      </c>
      <c r="I217" s="12">
        <v>48672</v>
      </c>
      <c r="J217" s="12">
        <v>51840</v>
      </c>
      <c r="K217" s="12">
        <f>sales_table[[#This Row],[Sales]]-sales_table[[#This Row],[COGS]]</f>
        <v>3168</v>
      </c>
      <c r="L217" s="12">
        <f>sales_table[[#This Row],[sales after discount]]-sales_table[[#This Row],[COGS]]</f>
        <v>576</v>
      </c>
      <c r="M217" s="12">
        <f>sales_table[[#This Row],[Sales]]*0.95</f>
        <v>49248</v>
      </c>
      <c r="N217" s="13">
        <f>(sales_table[[#This Row],[Profit]]/sales_table[[#This Row],[Sales]])</f>
        <v>6.1111111111111109E-2</v>
      </c>
    </row>
    <row r="218" spans="1:14">
      <c r="A218" s="42">
        <v>40989</v>
      </c>
      <c r="B218" t="s">
        <v>29</v>
      </c>
      <c r="C218" t="s">
        <v>30</v>
      </c>
      <c r="D218" t="s">
        <v>28</v>
      </c>
      <c r="E218" t="s">
        <v>13</v>
      </c>
      <c r="F218" s="12">
        <v>5</v>
      </c>
      <c r="G218" s="12">
        <v>2196</v>
      </c>
      <c r="H218" s="12">
        <v>2340</v>
      </c>
      <c r="I218" s="12">
        <v>17496</v>
      </c>
      <c r="J218" s="12">
        <v>18630</v>
      </c>
      <c r="K218" s="12">
        <f>sales_table[[#This Row],[Sales]]-sales_table[[#This Row],[COGS]]</f>
        <v>1134</v>
      </c>
      <c r="L218" s="12">
        <f>sales_table[[#This Row],[sales after discount]]-sales_table[[#This Row],[COGS]]</f>
        <v>202.5</v>
      </c>
      <c r="M218" s="12">
        <f>sales_table[[#This Row],[Sales]]*0.95</f>
        <v>17698.5</v>
      </c>
      <c r="N218" s="13">
        <f>(sales_table[[#This Row],[Profit]]/sales_table[[#This Row],[Sales]])</f>
        <v>6.0869565217391307E-2</v>
      </c>
    </row>
    <row r="219" spans="1:14">
      <c r="A219" s="42">
        <v>40989</v>
      </c>
      <c r="B219" t="s">
        <v>24</v>
      </c>
      <c r="C219" t="s">
        <v>25</v>
      </c>
      <c r="D219" t="s">
        <v>33</v>
      </c>
      <c r="E219" t="s">
        <v>13</v>
      </c>
      <c r="F219" s="12">
        <v>2</v>
      </c>
      <c r="G219" s="12">
        <v>3924</v>
      </c>
      <c r="H219" s="12">
        <v>4230</v>
      </c>
      <c r="I219" s="12">
        <v>71604</v>
      </c>
      <c r="J219" s="12">
        <v>76140</v>
      </c>
      <c r="K219" s="12">
        <f>sales_table[[#This Row],[Sales]]-sales_table[[#This Row],[COGS]]</f>
        <v>4536</v>
      </c>
      <c r="L219" s="12">
        <f>sales_table[[#This Row],[sales after discount]]-sales_table[[#This Row],[COGS]]</f>
        <v>729</v>
      </c>
      <c r="M219" s="12">
        <f>sales_table[[#This Row],[Sales]]*0.95</f>
        <v>72333</v>
      </c>
      <c r="N219" s="13">
        <f>(sales_table[[#This Row],[Profit]]/sales_table[[#This Row],[Sales]])</f>
        <v>5.9574468085106386E-2</v>
      </c>
    </row>
    <row r="220" spans="1:14">
      <c r="A220" s="42">
        <v>40989</v>
      </c>
      <c r="B220" t="s">
        <v>24</v>
      </c>
      <c r="C220" t="s">
        <v>25</v>
      </c>
      <c r="D220" t="s">
        <v>43</v>
      </c>
      <c r="E220" t="s">
        <v>13</v>
      </c>
      <c r="F220" s="12">
        <v>15</v>
      </c>
      <c r="G220" s="12">
        <v>3978</v>
      </c>
      <c r="H220" s="12">
        <v>4230</v>
      </c>
      <c r="I220" s="12">
        <v>64296</v>
      </c>
      <c r="J220" s="12">
        <v>68400</v>
      </c>
      <c r="K220" s="12">
        <f>sales_table[[#This Row],[Sales]]-sales_table[[#This Row],[COGS]]</f>
        <v>4104</v>
      </c>
      <c r="L220" s="12">
        <f>sales_table[[#This Row],[sales after discount]]-sales_table[[#This Row],[COGS]]</f>
        <v>684</v>
      </c>
      <c r="M220" s="12">
        <f>sales_table[[#This Row],[Sales]]*0.95</f>
        <v>64980</v>
      </c>
      <c r="N220" s="13">
        <f>(sales_table[[#This Row],[Profit]]/sales_table[[#This Row],[Sales]])</f>
        <v>0.06</v>
      </c>
    </row>
    <row r="221" spans="1:14">
      <c r="A221" s="42">
        <v>40989</v>
      </c>
      <c r="B221" t="s">
        <v>17</v>
      </c>
      <c r="C221" t="s">
        <v>18</v>
      </c>
      <c r="D221" t="s">
        <v>39</v>
      </c>
      <c r="E221" t="s">
        <v>13</v>
      </c>
      <c r="F221" s="12">
        <v>24</v>
      </c>
      <c r="G221" s="12">
        <v>2106</v>
      </c>
      <c r="H221" s="12">
        <v>2250</v>
      </c>
      <c r="I221" s="12">
        <v>48438</v>
      </c>
      <c r="J221" s="12">
        <v>51480</v>
      </c>
      <c r="K221" s="12">
        <f>sales_table[[#This Row],[Sales]]-sales_table[[#This Row],[COGS]]</f>
        <v>3042</v>
      </c>
      <c r="L221" s="12">
        <f>sales_table[[#This Row],[sales after discount]]-sales_table[[#This Row],[COGS]]</f>
        <v>468</v>
      </c>
      <c r="M221" s="12">
        <f>sales_table[[#This Row],[Sales]]*0.95</f>
        <v>48906</v>
      </c>
      <c r="N221" s="13">
        <f>(sales_table[[#This Row],[Profit]]/sales_table[[#This Row],[Sales]])</f>
        <v>5.909090909090909E-2</v>
      </c>
    </row>
    <row r="222" spans="1:14">
      <c r="A222" s="42">
        <v>40989</v>
      </c>
      <c r="B222" t="s">
        <v>34</v>
      </c>
      <c r="C222" t="s">
        <v>25</v>
      </c>
      <c r="D222" t="s">
        <v>41</v>
      </c>
      <c r="E222" t="s">
        <v>13</v>
      </c>
      <c r="F222" s="12">
        <v>23</v>
      </c>
      <c r="G222" s="12">
        <v>5148</v>
      </c>
      <c r="H222" s="12">
        <v>5490</v>
      </c>
      <c r="I222" s="12">
        <v>8856</v>
      </c>
      <c r="J222" s="12">
        <v>9450</v>
      </c>
      <c r="K222" s="12">
        <f>sales_table[[#This Row],[Sales]]-sales_table[[#This Row],[COGS]]</f>
        <v>594</v>
      </c>
      <c r="L222" s="12">
        <f>sales_table[[#This Row],[sales after discount]]-sales_table[[#This Row],[COGS]]</f>
        <v>121.5</v>
      </c>
      <c r="M222" s="12">
        <f>sales_table[[#This Row],[Sales]]*0.95</f>
        <v>8977.5</v>
      </c>
      <c r="N222" s="13">
        <f>(sales_table[[#This Row],[Profit]]/sales_table[[#This Row],[Sales]])</f>
        <v>6.2857142857142861E-2</v>
      </c>
    </row>
    <row r="223" spans="1:14">
      <c r="A223" s="42">
        <v>40990</v>
      </c>
      <c r="B223" t="s">
        <v>22</v>
      </c>
      <c r="C223" t="s">
        <v>23</v>
      </c>
      <c r="D223" t="s">
        <v>35</v>
      </c>
      <c r="E223" t="s">
        <v>13</v>
      </c>
      <c r="F223" s="12">
        <v>20</v>
      </c>
      <c r="G223" s="12">
        <v>3546</v>
      </c>
      <c r="H223" s="12">
        <v>3780</v>
      </c>
      <c r="I223" s="12">
        <v>72072</v>
      </c>
      <c r="J223" s="12">
        <v>76860</v>
      </c>
      <c r="K223" s="12">
        <f>sales_table[[#This Row],[Sales]]-sales_table[[#This Row],[COGS]]</f>
        <v>4788</v>
      </c>
      <c r="L223" s="12">
        <f>sales_table[[#This Row],[sales after discount]]-sales_table[[#This Row],[COGS]]</f>
        <v>945</v>
      </c>
      <c r="M223" s="12">
        <f>sales_table[[#This Row],[Sales]]*0.95</f>
        <v>73017</v>
      </c>
      <c r="N223" s="13">
        <f>(sales_table[[#This Row],[Profit]]/sales_table[[#This Row],[Sales]])</f>
        <v>6.2295081967213117E-2</v>
      </c>
    </row>
    <row r="224" spans="1:14">
      <c r="A224" s="42">
        <v>40990</v>
      </c>
      <c r="B224" t="s">
        <v>14</v>
      </c>
      <c r="C224" t="s">
        <v>11</v>
      </c>
      <c r="D224" t="s">
        <v>12</v>
      </c>
      <c r="E224" t="s">
        <v>13</v>
      </c>
      <c r="F224" s="12">
        <v>23</v>
      </c>
      <c r="G224" s="12">
        <v>3546</v>
      </c>
      <c r="H224" s="12">
        <v>3780</v>
      </c>
      <c r="I224" s="12">
        <v>36612</v>
      </c>
      <c r="J224" s="12">
        <v>38880</v>
      </c>
      <c r="K224" s="12">
        <f>sales_table[[#This Row],[Sales]]-sales_table[[#This Row],[COGS]]</f>
        <v>2268</v>
      </c>
      <c r="L224" s="12">
        <f>sales_table[[#This Row],[sales after discount]]-sales_table[[#This Row],[COGS]]</f>
        <v>324</v>
      </c>
      <c r="M224" s="12">
        <f>sales_table[[#This Row],[Sales]]*0.95</f>
        <v>36936</v>
      </c>
      <c r="N224" s="13">
        <f>(sales_table[[#This Row],[Profit]]/sales_table[[#This Row],[Sales]])</f>
        <v>5.8333333333333334E-2</v>
      </c>
    </row>
    <row r="225" spans="1:14">
      <c r="A225" s="42">
        <v>40991</v>
      </c>
      <c r="B225" t="s">
        <v>34</v>
      </c>
      <c r="C225" t="s">
        <v>25</v>
      </c>
      <c r="D225" t="s">
        <v>33</v>
      </c>
      <c r="E225" t="s">
        <v>13</v>
      </c>
      <c r="F225" s="12">
        <v>22</v>
      </c>
      <c r="G225" s="12">
        <v>5148</v>
      </c>
      <c r="H225" s="12">
        <v>5490</v>
      </c>
      <c r="I225" s="12">
        <v>87516</v>
      </c>
      <c r="J225" s="12">
        <v>93060</v>
      </c>
      <c r="K225" s="12">
        <f>sales_table[[#This Row],[Sales]]-sales_table[[#This Row],[COGS]]</f>
        <v>5544</v>
      </c>
      <c r="L225" s="12">
        <f>sales_table[[#This Row],[sales after discount]]-sales_table[[#This Row],[COGS]]</f>
        <v>891</v>
      </c>
      <c r="M225" s="12">
        <f>sales_table[[#This Row],[Sales]]*0.95</f>
        <v>88407</v>
      </c>
      <c r="N225" s="13">
        <f>(sales_table[[#This Row],[Profit]]/sales_table[[#This Row],[Sales]])</f>
        <v>5.9574468085106386E-2</v>
      </c>
    </row>
    <row r="226" spans="1:14">
      <c r="A226" s="42">
        <v>40991</v>
      </c>
      <c r="B226" t="s">
        <v>29</v>
      </c>
      <c r="C226" t="s">
        <v>30</v>
      </c>
      <c r="D226" t="s">
        <v>36</v>
      </c>
      <c r="E226" t="s">
        <v>13</v>
      </c>
      <c r="F226" s="12">
        <v>10</v>
      </c>
      <c r="G226" s="12">
        <v>3384</v>
      </c>
      <c r="H226" s="12">
        <v>3600</v>
      </c>
      <c r="I226" s="12">
        <v>52650</v>
      </c>
      <c r="J226" s="12">
        <v>56250</v>
      </c>
      <c r="K226" s="12">
        <f>sales_table[[#This Row],[Sales]]-sales_table[[#This Row],[COGS]]</f>
        <v>3600</v>
      </c>
      <c r="L226" s="12">
        <f>sales_table[[#This Row],[sales after discount]]-sales_table[[#This Row],[COGS]]</f>
        <v>787.5</v>
      </c>
      <c r="M226" s="12">
        <f>sales_table[[#This Row],[Sales]]*0.95</f>
        <v>53437.5</v>
      </c>
      <c r="N226" s="13">
        <f>(sales_table[[#This Row],[Profit]]/sales_table[[#This Row],[Sales]])</f>
        <v>6.4000000000000001E-2</v>
      </c>
    </row>
    <row r="227" spans="1:14">
      <c r="A227" s="42">
        <v>40991</v>
      </c>
      <c r="B227" t="s">
        <v>20</v>
      </c>
      <c r="C227" t="s">
        <v>18</v>
      </c>
      <c r="D227" t="s">
        <v>42</v>
      </c>
      <c r="E227" t="s">
        <v>16</v>
      </c>
      <c r="F227" s="12">
        <v>5</v>
      </c>
      <c r="G227" s="12">
        <v>3042</v>
      </c>
      <c r="H227" s="12">
        <v>3240</v>
      </c>
      <c r="I227" s="12">
        <v>7506</v>
      </c>
      <c r="J227" s="12">
        <v>8100</v>
      </c>
      <c r="K227" s="12">
        <f>sales_table[[#This Row],[Sales]]-sales_table[[#This Row],[COGS]]</f>
        <v>594</v>
      </c>
      <c r="L227" s="12">
        <f>sales_table[[#This Row],[sales after discount]]-sales_table[[#This Row],[COGS]]</f>
        <v>189</v>
      </c>
      <c r="M227" s="12">
        <f>sales_table[[#This Row],[Sales]]*0.95</f>
        <v>7695</v>
      </c>
      <c r="N227" s="13">
        <f>(sales_table[[#This Row],[Profit]]/sales_table[[#This Row],[Sales]])</f>
        <v>7.3333333333333334E-2</v>
      </c>
    </row>
    <row r="228" spans="1:14">
      <c r="A228" s="42">
        <v>40991</v>
      </c>
      <c r="B228" t="s">
        <v>24</v>
      </c>
      <c r="C228" t="s">
        <v>25</v>
      </c>
      <c r="D228" t="s">
        <v>35</v>
      </c>
      <c r="E228" t="s">
        <v>13</v>
      </c>
      <c r="F228" s="12">
        <v>12</v>
      </c>
      <c r="G228" s="12">
        <v>3978</v>
      </c>
      <c r="H228" s="12">
        <v>4230</v>
      </c>
      <c r="I228" s="12">
        <v>30888</v>
      </c>
      <c r="J228" s="12">
        <v>32940</v>
      </c>
      <c r="K228" s="12">
        <f>sales_table[[#This Row],[Sales]]-sales_table[[#This Row],[COGS]]</f>
        <v>2052</v>
      </c>
      <c r="L228" s="12">
        <f>sales_table[[#This Row],[sales after discount]]-sales_table[[#This Row],[COGS]]</f>
        <v>405</v>
      </c>
      <c r="M228" s="12">
        <f>sales_table[[#This Row],[Sales]]*0.95</f>
        <v>31293</v>
      </c>
      <c r="N228" s="13">
        <f>(sales_table[[#This Row],[Profit]]/sales_table[[#This Row],[Sales]])</f>
        <v>6.2295081967213117E-2</v>
      </c>
    </row>
    <row r="229" spans="1:14">
      <c r="A229" s="42">
        <v>40991</v>
      </c>
      <c r="B229" t="s">
        <v>29</v>
      </c>
      <c r="C229" t="s">
        <v>30</v>
      </c>
      <c r="D229" t="s">
        <v>28</v>
      </c>
      <c r="E229" t="s">
        <v>13</v>
      </c>
      <c r="F229" s="12">
        <v>19</v>
      </c>
      <c r="G229" s="12">
        <v>3978</v>
      </c>
      <c r="H229" s="12">
        <v>4230</v>
      </c>
      <c r="I229" s="12">
        <v>46656</v>
      </c>
      <c r="J229" s="12">
        <v>49680</v>
      </c>
      <c r="K229" s="12">
        <f>sales_table[[#This Row],[Sales]]-sales_table[[#This Row],[COGS]]</f>
        <v>3024</v>
      </c>
      <c r="L229" s="12">
        <f>sales_table[[#This Row],[sales after discount]]-sales_table[[#This Row],[COGS]]</f>
        <v>540</v>
      </c>
      <c r="M229" s="12">
        <f>sales_table[[#This Row],[Sales]]*0.95</f>
        <v>47196</v>
      </c>
      <c r="N229" s="13">
        <f>(sales_table[[#This Row],[Profit]]/sales_table[[#This Row],[Sales]])</f>
        <v>6.0869565217391307E-2</v>
      </c>
    </row>
    <row r="230" spans="1:14">
      <c r="A230" s="42">
        <v>40991</v>
      </c>
      <c r="B230" t="s">
        <v>22</v>
      </c>
      <c r="C230" t="s">
        <v>23</v>
      </c>
      <c r="D230" t="s">
        <v>21</v>
      </c>
      <c r="E230" t="s">
        <v>13</v>
      </c>
      <c r="F230" s="12">
        <v>18</v>
      </c>
      <c r="G230" s="12">
        <v>3924</v>
      </c>
      <c r="H230" s="12">
        <v>4230</v>
      </c>
      <c r="I230" s="12">
        <v>43920</v>
      </c>
      <c r="J230" s="12">
        <v>46800</v>
      </c>
      <c r="K230" s="12">
        <f>sales_table[[#This Row],[Sales]]-sales_table[[#This Row],[COGS]]</f>
        <v>2880</v>
      </c>
      <c r="L230" s="12">
        <f>sales_table[[#This Row],[sales after discount]]-sales_table[[#This Row],[COGS]]</f>
        <v>540</v>
      </c>
      <c r="M230" s="12">
        <f>sales_table[[#This Row],[Sales]]*0.95</f>
        <v>44460</v>
      </c>
      <c r="N230" s="13">
        <f>(sales_table[[#This Row],[Profit]]/sales_table[[#This Row],[Sales]])</f>
        <v>6.1538461538461542E-2</v>
      </c>
    </row>
    <row r="231" spans="1:14">
      <c r="A231" s="42">
        <v>40991</v>
      </c>
      <c r="B231" t="s">
        <v>34</v>
      </c>
      <c r="C231" t="s">
        <v>25</v>
      </c>
      <c r="D231" t="s">
        <v>33</v>
      </c>
      <c r="E231" t="s">
        <v>13</v>
      </c>
      <c r="F231" s="12">
        <v>1</v>
      </c>
      <c r="G231" s="12">
        <v>2952</v>
      </c>
      <c r="H231" s="12">
        <v>3150</v>
      </c>
      <c r="I231" s="12">
        <v>3978</v>
      </c>
      <c r="J231" s="12">
        <v>4230</v>
      </c>
      <c r="K231" s="12">
        <f>sales_table[[#This Row],[Sales]]-sales_table[[#This Row],[COGS]]</f>
        <v>252</v>
      </c>
      <c r="L231" s="12">
        <f>sales_table[[#This Row],[sales after discount]]-sales_table[[#This Row],[COGS]]</f>
        <v>40.5</v>
      </c>
      <c r="M231" s="12">
        <f>sales_table[[#This Row],[Sales]]*0.95</f>
        <v>4018.5</v>
      </c>
      <c r="N231" s="13">
        <f>(sales_table[[#This Row],[Profit]]/sales_table[[#This Row],[Sales]])</f>
        <v>5.9574468085106386E-2</v>
      </c>
    </row>
    <row r="232" spans="1:14">
      <c r="A232" s="42">
        <v>40991</v>
      </c>
      <c r="B232" t="s">
        <v>17</v>
      </c>
      <c r="C232" t="s">
        <v>18</v>
      </c>
      <c r="D232" t="s">
        <v>38</v>
      </c>
      <c r="E232" t="s">
        <v>13</v>
      </c>
      <c r="F232" s="12">
        <v>15</v>
      </c>
      <c r="G232" s="12">
        <v>3042</v>
      </c>
      <c r="H232" s="12">
        <v>3240</v>
      </c>
      <c r="I232" s="12">
        <v>35460</v>
      </c>
      <c r="J232" s="12">
        <v>37800</v>
      </c>
      <c r="K232" s="12">
        <f>sales_table[[#This Row],[Sales]]-sales_table[[#This Row],[COGS]]</f>
        <v>2340</v>
      </c>
      <c r="L232" s="12">
        <f>sales_table[[#This Row],[sales after discount]]-sales_table[[#This Row],[COGS]]</f>
        <v>450</v>
      </c>
      <c r="M232" s="12">
        <f>sales_table[[#This Row],[Sales]]*0.95</f>
        <v>35910</v>
      </c>
      <c r="N232" s="13">
        <f>(sales_table[[#This Row],[Profit]]/sales_table[[#This Row],[Sales]])</f>
        <v>6.1904761904761907E-2</v>
      </c>
    </row>
    <row r="233" spans="1:14">
      <c r="A233" s="42">
        <v>40992</v>
      </c>
      <c r="B233" t="s">
        <v>31</v>
      </c>
      <c r="C233" t="s">
        <v>30</v>
      </c>
      <c r="D233" t="s">
        <v>41</v>
      </c>
      <c r="E233" t="s">
        <v>13</v>
      </c>
      <c r="F233" s="12">
        <v>4</v>
      </c>
      <c r="G233" s="12">
        <v>3978</v>
      </c>
      <c r="H233" s="12">
        <v>4230</v>
      </c>
      <c r="I233" s="12">
        <v>8856</v>
      </c>
      <c r="J233" s="12">
        <v>9450</v>
      </c>
      <c r="K233" s="12">
        <f>sales_table[[#This Row],[Sales]]-sales_table[[#This Row],[COGS]]</f>
        <v>594</v>
      </c>
      <c r="L233" s="12">
        <f>sales_table[[#This Row],[sales after discount]]-sales_table[[#This Row],[COGS]]</f>
        <v>121.5</v>
      </c>
      <c r="M233" s="12">
        <f>sales_table[[#This Row],[Sales]]*0.95</f>
        <v>8977.5</v>
      </c>
      <c r="N233" s="13">
        <f>(sales_table[[#This Row],[Profit]]/sales_table[[#This Row],[Sales]])</f>
        <v>6.2857142857142861E-2</v>
      </c>
    </row>
    <row r="234" spans="1:14">
      <c r="A234" s="42">
        <v>40993</v>
      </c>
      <c r="B234" t="s">
        <v>17</v>
      </c>
      <c r="C234" t="s">
        <v>18</v>
      </c>
      <c r="D234" t="s">
        <v>21</v>
      </c>
      <c r="E234" t="s">
        <v>13</v>
      </c>
      <c r="F234" s="12">
        <v>16</v>
      </c>
      <c r="G234" s="12">
        <v>2106</v>
      </c>
      <c r="H234" s="12">
        <v>2250</v>
      </c>
      <c r="I234" s="12">
        <v>26352</v>
      </c>
      <c r="J234" s="12">
        <v>28080</v>
      </c>
      <c r="K234" s="12">
        <f>sales_table[[#This Row],[Sales]]-sales_table[[#This Row],[COGS]]</f>
        <v>1728</v>
      </c>
      <c r="L234" s="12">
        <f>sales_table[[#This Row],[sales after discount]]-sales_table[[#This Row],[COGS]]</f>
        <v>324</v>
      </c>
      <c r="M234" s="12">
        <f>sales_table[[#This Row],[Sales]]*0.95</f>
        <v>26676</v>
      </c>
      <c r="N234" s="13">
        <f>(sales_table[[#This Row],[Profit]]/sales_table[[#This Row],[Sales]])</f>
        <v>6.1538461538461542E-2</v>
      </c>
    </row>
    <row r="235" spans="1:14">
      <c r="A235" s="42">
        <v>40994</v>
      </c>
      <c r="B235" t="s">
        <v>14</v>
      </c>
      <c r="C235" t="s">
        <v>11</v>
      </c>
      <c r="D235" t="s">
        <v>43</v>
      </c>
      <c r="E235" t="s">
        <v>13</v>
      </c>
      <c r="F235" s="12">
        <v>10</v>
      </c>
      <c r="G235" s="12">
        <v>2034</v>
      </c>
      <c r="H235" s="12">
        <v>2160</v>
      </c>
      <c r="I235" s="12">
        <v>50760</v>
      </c>
      <c r="J235" s="12">
        <v>54000</v>
      </c>
      <c r="K235" s="12">
        <f>sales_table[[#This Row],[Sales]]-sales_table[[#This Row],[COGS]]</f>
        <v>3240</v>
      </c>
      <c r="L235" s="12">
        <f>sales_table[[#This Row],[sales after discount]]-sales_table[[#This Row],[COGS]]</f>
        <v>540</v>
      </c>
      <c r="M235" s="12">
        <f>sales_table[[#This Row],[Sales]]*0.95</f>
        <v>51300</v>
      </c>
      <c r="N235" s="13">
        <f>(sales_table[[#This Row],[Profit]]/sales_table[[#This Row],[Sales]])</f>
        <v>0.06</v>
      </c>
    </row>
    <row r="236" spans="1:14">
      <c r="A236" s="42">
        <v>40994</v>
      </c>
      <c r="B236" t="s">
        <v>22</v>
      </c>
      <c r="C236" t="s">
        <v>23</v>
      </c>
      <c r="D236" t="s">
        <v>21</v>
      </c>
      <c r="E236" t="s">
        <v>13</v>
      </c>
      <c r="F236" s="12">
        <v>21</v>
      </c>
      <c r="G236" s="12">
        <v>4482</v>
      </c>
      <c r="H236" s="12">
        <v>4770</v>
      </c>
      <c r="I236" s="12">
        <v>32940</v>
      </c>
      <c r="J236" s="12">
        <v>35100</v>
      </c>
      <c r="K236" s="12">
        <f>sales_table[[#This Row],[Sales]]-sales_table[[#This Row],[COGS]]</f>
        <v>2160</v>
      </c>
      <c r="L236" s="12">
        <f>sales_table[[#This Row],[sales after discount]]-sales_table[[#This Row],[COGS]]</f>
        <v>405</v>
      </c>
      <c r="M236" s="12">
        <f>sales_table[[#This Row],[Sales]]*0.95</f>
        <v>33345</v>
      </c>
      <c r="N236" s="13">
        <f>(sales_table[[#This Row],[Profit]]/sales_table[[#This Row],[Sales]])</f>
        <v>6.1538461538461542E-2</v>
      </c>
    </row>
    <row r="237" spans="1:14">
      <c r="A237" s="42">
        <v>40995</v>
      </c>
      <c r="B237" t="s">
        <v>14</v>
      </c>
      <c r="C237" t="s">
        <v>11</v>
      </c>
      <c r="D237" t="s">
        <v>40</v>
      </c>
      <c r="E237" t="s">
        <v>16</v>
      </c>
      <c r="F237" s="12">
        <v>7</v>
      </c>
      <c r="G237" s="12">
        <v>3726</v>
      </c>
      <c r="H237" s="12">
        <v>3960</v>
      </c>
      <c r="I237" s="12">
        <v>66708</v>
      </c>
      <c r="J237" s="12">
        <v>71910</v>
      </c>
      <c r="K237" s="12">
        <f>sales_table[[#This Row],[Sales]]-sales_table[[#This Row],[COGS]]</f>
        <v>5202</v>
      </c>
      <c r="L237" s="12">
        <f>sales_table[[#This Row],[sales after discount]]-sales_table[[#This Row],[COGS]]</f>
        <v>1606.5</v>
      </c>
      <c r="M237" s="12">
        <f>sales_table[[#This Row],[Sales]]*0.95</f>
        <v>68314.5</v>
      </c>
      <c r="N237" s="13">
        <f>(sales_table[[#This Row],[Profit]]/sales_table[[#This Row],[Sales]])</f>
        <v>7.2340425531914887E-2</v>
      </c>
    </row>
    <row r="238" spans="1:14">
      <c r="A238" s="42">
        <v>40996</v>
      </c>
      <c r="B238" t="s">
        <v>14</v>
      </c>
      <c r="C238" t="s">
        <v>11</v>
      </c>
      <c r="D238" t="s">
        <v>42</v>
      </c>
      <c r="E238" t="s">
        <v>16</v>
      </c>
      <c r="F238" s="12">
        <v>22</v>
      </c>
      <c r="G238" s="12">
        <v>2952</v>
      </c>
      <c r="H238" s="12">
        <v>3150</v>
      </c>
      <c r="I238" s="12">
        <v>165132</v>
      </c>
      <c r="J238" s="12">
        <v>178200</v>
      </c>
      <c r="K238" s="12">
        <f>sales_table[[#This Row],[Sales]]-sales_table[[#This Row],[COGS]]</f>
        <v>13068</v>
      </c>
      <c r="L238" s="12">
        <f>sales_table[[#This Row],[sales after discount]]-sales_table[[#This Row],[COGS]]</f>
        <v>4158</v>
      </c>
      <c r="M238" s="12">
        <f>sales_table[[#This Row],[Sales]]*0.95</f>
        <v>169290</v>
      </c>
      <c r="N238" s="13">
        <f>(sales_table[[#This Row],[Profit]]/sales_table[[#This Row],[Sales]])</f>
        <v>7.3333333333333334E-2</v>
      </c>
    </row>
    <row r="239" spans="1:14">
      <c r="A239" s="42">
        <v>40996</v>
      </c>
      <c r="B239" t="s">
        <v>10</v>
      </c>
      <c r="C239" t="s">
        <v>11</v>
      </c>
      <c r="D239" t="s">
        <v>40</v>
      </c>
      <c r="E239" t="s">
        <v>16</v>
      </c>
      <c r="F239" s="12">
        <v>15</v>
      </c>
      <c r="G239" s="12">
        <v>3384</v>
      </c>
      <c r="H239" s="12">
        <v>3600</v>
      </c>
      <c r="I239" s="12">
        <v>7848</v>
      </c>
      <c r="J239" s="12">
        <v>8460</v>
      </c>
      <c r="K239" s="12">
        <f>sales_table[[#This Row],[Sales]]-sales_table[[#This Row],[COGS]]</f>
        <v>612</v>
      </c>
      <c r="L239" s="12">
        <f>sales_table[[#This Row],[sales after discount]]-sales_table[[#This Row],[COGS]]</f>
        <v>189</v>
      </c>
      <c r="M239" s="12">
        <f>sales_table[[#This Row],[Sales]]*0.95</f>
        <v>8037</v>
      </c>
      <c r="N239" s="13">
        <f>(sales_table[[#This Row],[Profit]]/sales_table[[#This Row],[Sales]])</f>
        <v>7.2340425531914887E-2</v>
      </c>
    </row>
    <row r="240" spans="1:14">
      <c r="A240" s="42">
        <v>40997</v>
      </c>
      <c r="B240" t="s">
        <v>34</v>
      </c>
      <c r="C240" t="s">
        <v>25</v>
      </c>
      <c r="D240" t="s">
        <v>37</v>
      </c>
      <c r="E240" t="s">
        <v>13</v>
      </c>
      <c r="F240" s="12">
        <v>7</v>
      </c>
      <c r="G240" s="12">
        <v>3546</v>
      </c>
      <c r="H240" s="12">
        <v>3780</v>
      </c>
      <c r="I240" s="12">
        <v>26892</v>
      </c>
      <c r="J240" s="12">
        <v>28620</v>
      </c>
      <c r="K240" s="12">
        <f>sales_table[[#This Row],[Sales]]-sales_table[[#This Row],[COGS]]</f>
        <v>1728</v>
      </c>
      <c r="L240" s="12">
        <f>sales_table[[#This Row],[sales after discount]]-sales_table[[#This Row],[COGS]]</f>
        <v>297</v>
      </c>
      <c r="M240" s="12">
        <f>sales_table[[#This Row],[Sales]]*0.95</f>
        <v>27189</v>
      </c>
      <c r="N240" s="13">
        <f>(sales_table[[#This Row],[Profit]]/sales_table[[#This Row],[Sales]])</f>
        <v>6.0377358490566038E-2</v>
      </c>
    </row>
    <row r="241" spans="1:14">
      <c r="A241" s="42">
        <v>40997</v>
      </c>
      <c r="B241" t="s">
        <v>29</v>
      </c>
      <c r="C241" t="s">
        <v>30</v>
      </c>
      <c r="D241" t="s">
        <v>33</v>
      </c>
      <c r="E241" t="s">
        <v>13</v>
      </c>
      <c r="F241" s="12">
        <v>17</v>
      </c>
      <c r="G241" s="12">
        <v>5148</v>
      </c>
      <c r="H241" s="12">
        <v>5490</v>
      </c>
      <c r="I241" s="12">
        <v>3978</v>
      </c>
      <c r="J241" s="12">
        <v>4230</v>
      </c>
      <c r="K241" s="12">
        <f>sales_table[[#This Row],[Sales]]-sales_table[[#This Row],[COGS]]</f>
        <v>252</v>
      </c>
      <c r="L241" s="12">
        <f>sales_table[[#This Row],[sales after discount]]-sales_table[[#This Row],[COGS]]</f>
        <v>40.5</v>
      </c>
      <c r="M241" s="12">
        <f>sales_table[[#This Row],[Sales]]*0.95</f>
        <v>4018.5</v>
      </c>
      <c r="N241" s="13">
        <f>(sales_table[[#This Row],[Profit]]/sales_table[[#This Row],[Sales]])</f>
        <v>5.9574468085106386E-2</v>
      </c>
    </row>
    <row r="242" spans="1:14">
      <c r="A242" s="42">
        <v>40997</v>
      </c>
      <c r="B242" t="s">
        <v>24</v>
      </c>
      <c r="C242" t="s">
        <v>25</v>
      </c>
      <c r="D242" t="s">
        <v>39</v>
      </c>
      <c r="E242" t="s">
        <v>13</v>
      </c>
      <c r="F242" s="12">
        <v>20</v>
      </c>
      <c r="G242" s="12">
        <v>2034</v>
      </c>
      <c r="H242" s="12">
        <v>2160</v>
      </c>
      <c r="I242" s="12">
        <v>52164</v>
      </c>
      <c r="J242" s="12">
        <v>55440</v>
      </c>
      <c r="K242" s="12">
        <f>sales_table[[#This Row],[Sales]]-sales_table[[#This Row],[COGS]]</f>
        <v>3276</v>
      </c>
      <c r="L242" s="12">
        <f>sales_table[[#This Row],[sales after discount]]-sales_table[[#This Row],[COGS]]</f>
        <v>504</v>
      </c>
      <c r="M242" s="12">
        <f>sales_table[[#This Row],[Sales]]*0.95</f>
        <v>52668</v>
      </c>
      <c r="N242" s="13">
        <f>(sales_table[[#This Row],[Profit]]/sales_table[[#This Row],[Sales]])</f>
        <v>5.909090909090909E-2</v>
      </c>
    </row>
    <row r="243" spans="1:14">
      <c r="A243" s="42">
        <v>40997</v>
      </c>
      <c r="B243" t="s">
        <v>17</v>
      </c>
      <c r="C243" t="s">
        <v>18</v>
      </c>
      <c r="D243" t="s">
        <v>43</v>
      </c>
      <c r="E243" t="s">
        <v>13</v>
      </c>
      <c r="F243" s="12">
        <v>5</v>
      </c>
      <c r="G243" s="12">
        <v>2196</v>
      </c>
      <c r="H243" s="12">
        <v>2340</v>
      </c>
      <c r="I243" s="12">
        <v>47376</v>
      </c>
      <c r="J243" s="12">
        <v>50400</v>
      </c>
      <c r="K243" s="12">
        <f>sales_table[[#This Row],[Sales]]-sales_table[[#This Row],[COGS]]</f>
        <v>3024</v>
      </c>
      <c r="L243" s="12">
        <f>sales_table[[#This Row],[sales after discount]]-sales_table[[#This Row],[COGS]]</f>
        <v>504</v>
      </c>
      <c r="M243" s="12">
        <f>sales_table[[#This Row],[Sales]]*0.95</f>
        <v>47880</v>
      </c>
      <c r="N243" s="13">
        <f>(sales_table[[#This Row],[Profit]]/sales_table[[#This Row],[Sales]])</f>
        <v>0.06</v>
      </c>
    </row>
    <row r="244" spans="1:14">
      <c r="A244" s="42">
        <v>40998</v>
      </c>
      <c r="B244" t="s">
        <v>24</v>
      </c>
      <c r="C244" t="s">
        <v>25</v>
      </c>
      <c r="D244" t="s">
        <v>26</v>
      </c>
      <c r="E244" t="s">
        <v>13</v>
      </c>
      <c r="F244" s="12">
        <v>14</v>
      </c>
      <c r="G244" s="12">
        <v>3546</v>
      </c>
      <c r="H244" s="12">
        <v>3780</v>
      </c>
      <c r="I244" s="12">
        <v>3042</v>
      </c>
      <c r="J244" s="12">
        <v>3240</v>
      </c>
      <c r="K244" s="12">
        <f>sales_table[[#This Row],[Sales]]-sales_table[[#This Row],[COGS]]</f>
        <v>198</v>
      </c>
      <c r="L244" s="12">
        <f>sales_table[[#This Row],[sales after discount]]-sales_table[[#This Row],[COGS]]</f>
        <v>36</v>
      </c>
      <c r="M244" s="12">
        <f>sales_table[[#This Row],[Sales]]*0.95</f>
        <v>3078</v>
      </c>
      <c r="N244" s="13">
        <f>(sales_table[[#This Row],[Profit]]/sales_table[[#This Row],[Sales]])</f>
        <v>6.1111111111111109E-2</v>
      </c>
    </row>
    <row r="245" spans="1:14">
      <c r="A245" s="42">
        <v>40998</v>
      </c>
      <c r="B245" t="s">
        <v>10</v>
      </c>
      <c r="C245" t="s">
        <v>11</v>
      </c>
      <c r="D245" t="s">
        <v>36</v>
      </c>
      <c r="E245" t="s">
        <v>13</v>
      </c>
      <c r="F245" s="12">
        <v>6</v>
      </c>
      <c r="G245" s="12">
        <v>3546</v>
      </c>
      <c r="H245" s="12">
        <v>3780</v>
      </c>
      <c r="I245" s="12">
        <v>8424</v>
      </c>
      <c r="J245" s="12">
        <v>9000</v>
      </c>
      <c r="K245" s="12">
        <f>sales_table[[#This Row],[Sales]]-sales_table[[#This Row],[COGS]]</f>
        <v>576</v>
      </c>
      <c r="L245" s="12">
        <f>sales_table[[#This Row],[sales after discount]]-sales_table[[#This Row],[COGS]]</f>
        <v>126</v>
      </c>
      <c r="M245" s="12">
        <f>sales_table[[#This Row],[Sales]]*0.95</f>
        <v>8550</v>
      </c>
      <c r="N245" s="13">
        <f>(sales_table[[#This Row],[Profit]]/sales_table[[#This Row],[Sales]])</f>
        <v>6.4000000000000001E-2</v>
      </c>
    </row>
    <row r="246" spans="1:14">
      <c r="A246" s="42">
        <v>40998</v>
      </c>
      <c r="B246" t="s">
        <v>34</v>
      </c>
      <c r="C246" t="s">
        <v>25</v>
      </c>
      <c r="D246" t="s">
        <v>42</v>
      </c>
      <c r="E246" t="s">
        <v>16</v>
      </c>
      <c r="F246" s="12">
        <v>22</v>
      </c>
      <c r="G246" s="12">
        <v>7506</v>
      </c>
      <c r="H246" s="12">
        <v>8100</v>
      </c>
      <c r="I246" s="12">
        <v>7506</v>
      </c>
      <c r="J246" s="12">
        <v>8100</v>
      </c>
      <c r="K246" s="12">
        <f>sales_table[[#This Row],[Sales]]-sales_table[[#This Row],[COGS]]</f>
        <v>594</v>
      </c>
      <c r="L246" s="12">
        <f>sales_table[[#This Row],[sales after discount]]-sales_table[[#This Row],[COGS]]</f>
        <v>189</v>
      </c>
      <c r="M246" s="12">
        <f>sales_table[[#This Row],[Sales]]*0.95</f>
        <v>7695</v>
      </c>
      <c r="N246" s="13">
        <f>(sales_table[[#This Row],[Profit]]/sales_table[[#This Row],[Sales]])</f>
        <v>7.3333333333333334E-2</v>
      </c>
    </row>
    <row r="247" spans="1:14">
      <c r="A247" s="42">
        <v>40998</v>
      </c>
      <c r="B247" t="s">
        <v>31</v>
      </c>
      <c r="C247" t="s">
        <v>30</v>
      </c>
      <c r="D247" t="s">
        <v>28</v>
      </c>
      <c r="E247" t="s">
        <v>13</v>
      </c>
      <c r="F247" s="12">
        <v>6</v>
      </c>
      <c r="G247" s="12">
        <v>3924</v>
      </c>
      <c r="H247" s="12">
        <v>4230</v>
      </c>
      <c r="I247" s="12">
        <v>87480</v>
      </c>
      <c r="J247" s="12">
        <v>93150</v>
      </c>
      <c r="K247" s="12">
        <f>sales_table[[#This Row],[Sales]]-sales_table[[#This Row],[COGS]]</f>
        <v>5670</v>
      </c>
      <c r="L247" s="12">
        <f>sales_table[[#This Row],[sales after discount]]-sales_table[[#This Row],[COGS]]</f>
        <v>1012.5</v>
      </c>
      <c r="M247" s="12">
        <f>sales_table[[#This Row],[Sales]]*0.95</f>
        <v>88492.5</v>
      </c>
      <c r="N247" s="13">
        <f>(sales_table[[#This Row],[Profit]]/sales_table[[#This Row],[Sales]])</f>
        <v>6.0869565217391307E-2</v>
      </c>
    </row>
    <row r="248" spans="1:14">
      <c r="A248" s="42">
        <v>40998</v>
      </c>
      <c r="B248" t="s">
        <v>20</v>
      </c>
      <c r="C248" t="s">
        <v>18</v>
      </c>
      <c r="D248" t="s">
        <v>39</v>
      </c>
      <c r="E248" t="s">
        <v>13</v>
      </c>
      <c r="F248" s="12">
        <v>6</v>
      </c>
      <c r="G248" s="12">
        <v>4482</v>
      </c>
      <c r="H248" s="12">
        <v>4770</v>
      </c>
      <c r="I248" s="12">
        <v>3726</v>
      </c>
      <c r="J248" s="12">
        <v>3960</v>
      </c>
      <c r="K248" s="12">
        <f>sales_table[[#This Row],[Sales]]-sales_table[[#This Row],[COGS]]</f>
        <v>234</v>
      </c>
      <c r="L248" s="12">
        <f>sales_table[[#This Row],[sales after discount]]-sales_table[[#This Row],[COGS]]</f>
        <v>36</v>
      </c>
      <c r="M248" s="12">
        <f>sales_table[[#This Row],[Sales]]*0.95</f>
        <v>3762</v>
      </c>
      <c r="N248" s="13">
        <f>(sales_table[[#This Row],[Profit]]/sales_table[[#This Row],[Sales]])</f>
        <v>5.909090909090909E-2</v>
      </c>
    </row>
    <row r="249" spans="1:14">
      <c r="A249" s="42">
        <v>40999</v>
      </c>
      <c r="B249" t="s">
        <v>29</v>
      </c>
      <c r="C249" t="s">
        <v>30</v>
      </c>
      <c r="D249" t="s">
        <v>39</v>
      </c>
      <c r="E249" t="s">
        <v>13</v>
      </c>
      <c r="F249" s="12">
        <v>2</v>
      </c>
      <c r="G249" s="12">
        <v>3546</v>
      </c>
      <c r="H249" s="12">
        <v>3780</v>
      </c>
      <c r="I249" s="12">
        <v>29808</v>
      </c>
      <c r="J249" s="12">
        <v>31680</v>
      </c>
      <c r="K249" s="12">
        <f>sales_table[[#This Row],[Sales]]-sales_table[[#This Row],[COGS]]</f>
        <v>1872</v>
      </c>
      <c r="L249" s="12">
        <f>sales_table[[#This Row],[sales after discount]]-sales_table[[#This Row],[COGS]]</f>
        <v>288</v>
      </c>
      <c r="M249" s="12">
        <f>sales_table[[#This Row],[Sales]]*0.95</f>
        <v>30096</v>
      </c>
      <c r="N249" s="13">
        <f>(sales_table[[#This Row],[Profit]]/sales_table[[#This Row],[Sales]])</f>
        <v>5.909090909090909E-2</v>
      </c>
    </row>
    <row r="250" spans="1:14">
      <c r="A250" s="42">
        <v>40999</v>
      </c>
      <c r="B250" t="s">
        <v>27</v>
      </c>
      <c r="C250" t="s">
        <v>23</v>
      </c>
      <c r="D250" t="s">
        <v>38</v>
      </c>
      <c r="E250" t="s">
        <v>13</v>
      </c>
      <c r="F250" s="12">
        <v>24</v>
      </c>
      <c r="G250" s="12">
        <v>3726</v>
      </c>
      <c r="H250" s="12">
        <v>3960</v>
      </c>
      <c r="I250" s="12">
        <v>85104</v>
      </c>
      <c r="J250" s="12">
        <v>90720</v>
      </c>
      <c r="K250" s="12">
        <f>sales_table[[#This Row],[Sales]]-sales_table[[#This Row],[COGS]]</f>
        <v>5616</v>
      </c>
      <c r="L250" s="12">
        <f>sales_table[[#This Row],[sales after discount]]-sales_table[[#This Row],[COGS]]</f>
        <v>1080</v>
      </c>
      <c r="M250" s="12">
        <f>sales_table[[#This Row],[Sales]]*0.95</f>
        <v>86184</v>
      </c>
      <c r="N250" s="13">
        <f>(sales_table[[#This Row],[Profit]]/sales_table[[#This Row],[Sales]])</f>
        <v>6.1904761904761907E-2</v>
      </c>
    </row>
    <row r="251" spans="1:14">
      <c r="A251" s="42">
        <v>40999</v>
      </c>
      <c r="B251" t="s">
        <v>24</v>
      </c>
      <c r="C251" t="s">
        <v>25</v>
      </c>
      <c r="D251" t="s">
        <v>43</v>
      </c>
      <c r="E251" t="s">
        <v>13</v>
      </c>
      <c r="F251" s="12">
        <v>11</v>
      </c>
      <c r="G251" s="12">
        <v>2106</v>
      </c>
      <c r="H251" s="12">
        <v>2250</v>
      </c>
      <c r="I251" s="12">
        <v>74448</v>
      </c>
      <c r="J251" s="12">
        <v>79200</v>
      </c>
      <c r="K251" s="12">
        <f>sales_table[[#This Row],[Sales]]-sales_table[[#This Row],[COGS]]</f>
        <v>4752</v>
      </c>
      <c r="L251" s="12">
        <f>sales_table[[#This Row],[sales after discount]]-sales_table[[#This Row],[COGS]]</f>
        <v>792</v>
      </c>
      <c r="M251" s="12">
        <f>sales_table[[#This Row],[Sales]]*0.95</f>
        <v>75240</v>
      </c>
      <c r="N251" s="13">
        <f>(sales_table[[#This Row],[Profit]]/sales_table[[#This Row],[Sales]])</f>
        <v>0.06</v>
      </c>
    </row>
    <row r="252" spans="1:14">
      <c r="A252" s="42">
        <v>40999</v>
      </c>
      <c r="B252" t="s">
        <v>14</v>
      </c>
      <c r="C252" t="s">
        <v>11</v>
      </c>
      <c r="D252" t="s">
        <v>42</v>
      </c>
      <c r="E252" t="s">
        <v>16</v>
      </c>
      <c r="F252" s="12">
        <v>10</v>
      </c>
      <c r="G252" s="12">
        <v>3546</v>
      </c>
      <c r="H252" s="12">
        <v>3780</v>
      </c>
      <c r="I252" s="12">
        <v>127602</v>
      </c>
      <c r="J252" s="12">
        <v>137700</v>
      </c>
      <c r="K252" s="12">
        <f>sales_table[[#This Row],[Sales]]-sales_table[[#This Row],[COGS]]</f>
        <v>10098</v>
      </c>
      <c r="L252" s="12">
        <f>sales_table[[#This Row],[sales after discount]]-sales_table[[#This Row],[COGS]]</f>
        <v>3213</v>
      </c>
      <c r="M252" s="12">
        <f>sales_table[[#This Row],[Sales]]*0.95</f>
        <v>130815</v>
      </c>
      <c r="N252" s="13">
        <f>(sales_table[[#This Row],[Profit]]/sales_table[[#This Row],[Sales]])</f>
        <v>7.3333333333333334E-2</v>
      </c>
    </row>
    <row r="253" spans="1:14">
      <c r="A253" s="42">
        <v>40999</v>
      </c>
      <c r="B253" t="s">
        <v>27</v>
      </c>
      <c r="C253" t="s">
        <v>23</v>
      </c>
      <c r="D253" t="s">
        <v>12</v>
      </c>
      <c r="E253" t="s">
        <v>13</v>
      </c>
      <c r="F253" s="12">
        <v>7</v>
      </c>
      <c r="G253" s="12">
        <v>3384</v>
      </c>
      <c r="H253" s="12">
        <v>3600</v>
      </c>
      <c r="I253" s="12">
        <v>4068</v>
      </c>
      <c r="J253" s="12">
        <v>4320</v>
      </c>
      <c r="K253" s="12">
        <f>sales_table[[#This Row],[Sales]]-sales_table[[#This Row],[COGS]]</f>
        <v>252</v>
      </c>
      <c r="L253" s="12">
        <f>sales_table[[#This Row],[sales after discount]]-sales_table[[#This Row],[COGS]]</f>
        <v>36</v>
      </c>
      <c r="M253" s="12">
        <f>sales_table[[#This Row],[Sales]]*0.95</f>
        <v>4104</v>
      </c>
      <c r="N253" s="13">
        <f>(sales_table[[#This Row],[Profit]]/sales_table[[#This Row],[Sales]])</f>
        <v>5.8333333333333334E-2</v>
      </c>
    </row>
    <row r="254" spans="1:14">
      <c r="A254" s="42">
        <v>41000</v>
      </c>
      <c r="B254" t="s">
        <v>10</v>
      </c>
      <c r="C254" t="s">
        <v>11</v>
      </c>
      <c r="D254" t="s">
        <v>28</v>
      </c>
      <c r="E254" t="s">
        <v>13</v>
      </c>
      <c r="F254" s="12">
        <v>22</v>
      </c>
      <c r="G254" s="12">
        <v>2106</v>
      </c>
      <c r="H254" s="12">
        <v>2250</v>
      </c>
      <c r="I254" s="12">
        <v>69984</v>
      </c>
      <c r="J254" s="12">
        <v>74520</v>
      </c>
      <c r="K254" s="12">
        <f>sales_table[[#This Row],[Sales]]-sales_table[[#This Row],[COGS]]</f>
        <v>4536</v>
      </c>
      <c r="L254" s="12">
        <f>sales_table[[#This Row],[sales after discount]]-sales_table[[#This Row],[COGS]]</f>
        <v>810</v>
      </c>
      <c r="M254" s="12">
        <f>sales_table[[#This Row],[Sales]]*0.95</f>
        <v>70794</v>
      </c>
      <c r="N254" s="13">
        <f>(sales_table[[#This Row],[Profit]]/sales_table[[#This Row],[Sales]])</f>
        <v>6.0869565217391307E-2</v>
      </c>
    </row>
    <row r="255" spans="1:14">
      <c r="A255" s="42">
        <v>41000</v>
      </c>
      <c r="B255" t="s">
        <v>10</v>
      </c>
      <c r="C255" t="s">
        <v>11</v>
      </c>
      <c r="D255" t="s">
        <v>32</v>
      </c>
      <c r="E255" t="s">
        <v>13</v>
      </c>
      <c r="F255" s="12">
        <v>7</v>
      </c>
      <c r="G255" s="12">
        <v>3924</v>
      </c>
      <c r="H255" s="12">
        <v>4230</v>
      </c>
      <c r="I255" s="12">
        <v>70920</v>
      </c>
      <c r="J255" s="12">
        <v>75600</v>
      </c>
      <c r="K255" s="12">
        <f>sales_table[[#This Row],[Sales]]-sales_table[[#This Row],[COGS]]</f>
        <v>4680</v>
      </c>
      <c r="L255" s="12">
        <f>sales_table[[#This Row],[sales after discount]]-sales_table[[#This Row],[COGS]]</f>
        <v>900</v>
      </c>
      <c r="M255" s="12">
        <f>sales_table[[#This Row],[Sales]]*0.95</f>
        <v>71820</v>
      </c>
      <c r="N255" s="13">
        <f>(sales_table[[#This Row],[Profit]]/sales_table[[#This Row],[Sales]])</f>
        <v>6.1904761904761907E-2</v>
      </c>
    </row>
    <row r="256" spans="1:14">
      <c r="A256" s="42">
        <v>41000</v>
      </c>
      <c r="B256" t="s">
        <v>24</v>
      </c>
      <c r="C256" t="s">
        <v>25</v>
      </c>
      <c r="D256" t="s">
        <v>15</v>
      </c>
      <c r="E256" t="s">
        <v>16</v>
      </c>
      <c r="F256" s="12">
        <v>18</v>
      </c>
      <c r="G256" s="12">
        <v>3582</v>
      </c>
      <c r="H256" s="12">
        <v>3870</v>
      </c>
      <c r="I256" s="12">
        <v>46566</v>
      </c>
      <c r="J256" s="12">
        <v>50310</v>
      </c>
      <c r="K256" s="12">
        <f>sales_table[[#This Row],[Sales]]-sales_table[[#This Row],[COGS]]</f>
        <v>3744</v>
      </c>
      <c r="L256" s="12">
        <f>sales_table[[#This Row],[sales after discount]]-sales_table[[#This Row],[COGS]]</f>
        <v>1228.5</v>
      </c>
      <c r="M256" s="12">
        <f>sales_table[[#This Row],[Sales]]*0.95</f>
        <v>47794.5</v>
      </c>
      <c r="N256" s="13">
        <f>(sales_table[[#This Row],[Profit]]/sales_table[[#This Row],[Sales]])</f>
        <v>7.441860465116279E-2</v>
      </c>
    </row>
    <row r="257" spans="1:14">
      <c r="A257" s="42">
        <v>41001</v>
      </c>
      <c r="B257" t="s">
        <v>31</v>
      </c>
      <c r="C257" t="s">
        <v>30</v>
      </c>
      <c r="D257" t="s">
        <v>33</v>
      </c>
      <c r="E257" t="s">
        <v>13</v>
      </c>
      <c r="F257" s="12">
        <v>12</v>
      </c>
      <c r="G257" s="12">
        <v>3582</v>
      </c>
      <c r="H257" s="12">
        <v>3870</v>
      </c>
      <c r="I257" s="12">
        <v>11934</v>
      </c>
      <c r="J257" s="12">
        <v>12690</v>
      </c>
      <c r="K257" s="12">
        <f>sales_table[[#This Row],[Sales]]-sales_table[[#This Row],[COGS]]</f>
        <v>756</v>
      </c>
      <c r="L257" s="12">
        <f>sales_table[[#This Row],[sales after discount]]-sales_table[[#This Row],[COGS]]</f>
        <v>121.5</v>
      </c>
      <c r="M257" s="12">
        <f>sales_table[[#This Row],[Sales]]*0.95</f>
        <v>12055.5</v>
      </c>
      <c r="N257" s="13">
        <f>(sales_table[[#This Row],[Profit]]/sales_table[[#This Row],[Sales]])</f>
        <v>5.9574468085106386E-2</v>
      </c>
    </row>
    <row r="258" spans="1:14">
      <c r="A258" s="42">
        <v>41001</v>
      </c>
      <c r="B258" t="s">
        <v>14</v>
      </c>
      <c r="C258" t="s">
        <v>11</v>
      </c>
      <c r="D258" t="s">
        <v>37</v>
      </c>
      <c r="E258" t="s">
        <v>13</v>
      </c>
      <c r="F258" s="12">
        <v>19</v>
      </c>
      <c r="G258" s="12">
        <v>3726</v>
      </c>
      <c r="H258" s="12">
        <v>3960</v>
      </c>
      <c r="I258" s="12">
        <v>35856</v>
      </c>
      <c r="J258" s="12">
        <v>38160</v>
      </c>
      <c r="K258" s="12">
        <f>sales_table[[#This Row],[Sales]]-sales_table[[#This Row],[COGS]]</f>
        <v>2304</v>
      </c>
      <c r="L258" s="12">
        <f>sales_table[[#This Row],[sales after discount]]-sales_table[[#This Row],[COGS]]</f>
        <v>396</v>
      </c>
      <c r="M258" s="12">
        <f>sales_table[[#This Row],[Sales]]*0.95</f>
        <v>36252</v>
      </c>
      <c r="N258" s="13">
        <f>(sales_table[[#This Row],[Profit]]/sales_table[[#This Row],[Sales]])</f>
        <v>6.0377358490566038E-2</v>
      </c>
    </row>
    <row r="259" spans="1:14">
      <c r="A259" s="42">
        <v>41001</v>
      </c>
      <c r="B259" t="s">
        <v>29</v>
      </c>
      <c r="C259" t="s">
        <v>30</v>
      </c>
      <c r="D259" t="s">
        <v>40</v>
      </c>
      <c r="E259" t="s">
        <v>16</v>
      </c>
      <c r="F259" s="12">
        <v>23</v>
      </c>
      <c r="G259" s="12">
        <v>3582</v>
      </c>
      <c r="H259" s="12">
        <v>3870</v>
      </c>
      <c r="I259" s="12">
        <v>62784</v>
      </c>
      <c r="J259" s="12">
        <v>67680</v>
      </c>
      <c r="K259" s="12">
        <f>sales_table[[#This Row],[Sales]]-sales_table[[#This Row],[COGS]]</f>
        <v>4896</v>
      </c>
      <c r="L259" s="12">
        <f>sales_table[[#This Row],[sales after discount]]-sales_table[[#This Row],[COGS]]</f>
        <v>1512</v>
      </c>
      <c r="M259" s="12">
        <f>sales_table[[#This Row],[Sales]]*0.95</f>
        <v>64296</v>
      </c>
      <c r="N259" s="13">
        <f>(sales_table[[#This Row],[Profit]]/sales_table[[#This Row],[Sales]])</f>
        <v>7.2340425531914887E-2</v>
      </c>
    </row>
    <row r="260" spans="1:14">
      <c r="A260" s="42">
        <v>41001</v>
      </c>
      <c r="B260" t="s">
        <v>31</v>
      </c>
      <c r="C260" t="s">
        <v>30</v>
      </c>
      <c r="D260" t="s">
        <v>28</v>
      </c>
      <c r="E260" t="s">
        <v>13</v>
      </c>
      <c r="F260" s="12">
        <v>3</v>
      </c>
      <c r="G260" s="12">
        <v>2952</v>
      </c>
      <c r="H260" s="12">
        <v>3150</v>
      </c>
      <c r="I260" s="12">
        <v>134136</v>
      </c>
      <c r="J260" s="12">
        <v>142830</v>
      </c>
      <c r="K260" s="12">
        <f>sales_table[[#This Row],[Sales]]-sales_table[[#This Row],[COGS]]</f>
        <v>8694</v>
      </c>
      <c r="L260" s="12">
        <f>sales_table[[#This Row],[sales after discount]]-sales_table[[#This Row],[COGS]]</f>
        <v>1552.5</v>
      </c>
      <c r="M260" s="12">
        <f>sales_table[[#This Row],[Sales]]*0.95</f>
        <v>135688.5</v>
      </c>
      <c r="N260" s="13">
        <f>(sales_table[[#This Row],[Profit]]/sales_table[[#This Row],[Sales]])</f>
        <v>6.0869565217391307E-2</v>
      </c>
    </row>
    <row r="261" spans="1:14">
      <c r="A261" s="42">
        <v>41002</v>
      </c>
      <c r="B261" t="s">
        <v>17</v>
      </c>
      <c r="C261" t="s">
        <v>18</v>
      </c>
      <c r="D261" t="s">
        <v>40</v>
      </c>
      <c r="E261" t="s">
        <v>16</v>
      </c>
      <c r="F261" s="12">
        <v>24</v>
      </c>
      <c r="G261" s="12">
        <v>3978</v>
      </c>
      <c r="H261" s="12">
        <v>4230</v>
      </c>
      <c r="I261" s="12">
        <v>15696</v>
      </c>
      <c r="J261" s="12">
        <v>16920</v>
      </c>
      <c r="K261" s="12">
        <f>sales_table[[#This Row],[Sales]]-sales_table[[#This Row],[COGS]]</f>
        <v>1224</v>
      </c>
      <c r="L261" s="12">
        <f>sales_table[[#This Row],[sales after discount]]-sales_table[[#This Row],[COGS]]</f>
        <v>378</v>
      </c>
      <c r="M261" s="12">
        <f>sales_table[[#This Row],[Sales]]*0.95</f>
        <v>16074</v>
      </c>
      <c r="N261" s="13">
        <f>(sales_table[[#This Row],[Profit]]/sales_table[[#This Row],[Sales]])</f>
        <v>7.2340425531914887E-2</v>
      </c>
    </row>
    <row r="262" spans="1:14">
      <c r="A262" s="42">
        <v>41002</v>
      </c>
      <c r="B262" t="s">
        <v>29</v>
      </c>
      <c r="C262" t="s">
        <v>30</v>
      </c>
      <c r="D262" t="s">
        <v>42</v>
      </c>
      <c r="E262" t="s">
        <v>16</v>
      </c>
      <c r="F262" s="12">
        <v>25</v>
      </c>
      <c r="G262" s="12">
        <v>2034</v>
      </c>
      <c r="H262" s="12">
        <v>2160</v>
      </c>
      <c r="I262" s="12">
        <v>45036</v>
      </c>
      <c r="J262" s="12">
        <v>48600</v>
      </c>
      <c r="K262" s="12">
        <f>sales_table[[#This Row],[Sales]]-sales_table[[#This Row],[COGS]]</f>
        <v>3564</v>
      </c>
      <c r="L262" s="12">
        <f>sales_table[[#This Row],[sales after discount]]-sales_table[[#This Row],[COGS]]</f>
        <v>1134</v>
      </c>
      <c r="M262" s="12">
        <f>sales_table[[#This Row],[Sales]]*0.95</f>
        <v>46170</v>
      </c>
      <c r="N262" s="13">
        <f>(sales_table[[#This Row],[Profit]]/sales_table[[#This Row],[Sales]])</f>
        <v>7.3333333333333334E-2</v>
      </c>
    </row>
    <row r="263" spans="1:14">
      <c r="A263" s="42">
        <v>41003</v>
      </c>
      <c r="B263" t="s">
        <v>34</v>
      </c>
      <c r="C263" t="s">
        <v>25</v>
      </c>
      <c r="D263" t="s">
        <v>36</v>
      </c>
      <c r="E263" t="s">
        <v>13</v>
      </c>
      <c r="F263" s="12">
        <v>5</v>
      </c>
      <c r="G263" s="12">
        <v>3924</v>
      </c>
      <c r="H263" s="12">
        <v>4230</v>
      </c>
      <c r="I263" s="12">
        <v>10530</v>
      </c>
      <c r="J263" s="12">
        <v>11250</v>
      </c>
      <c r="K263" s="12">
        <f>sales_table[[#This Row],[Sales]]-sales_table[[#This Row],[COGS]]</f>
        <v>720</v>
      </c>
      <c r="L263" s="12">
        <f>sales_table[[#This Row],[sales after discount]]-sales_table[[#This Row],[COGS]]</f>
        <v>157.5</v>
      </c>
      <c r="M263" s="12">
        <f>sales_table[[#This Row],[Sales]]*0.95</f>
        <v>10687.5</v>
      </c>
      <c r="N263" s="13">
        <f>(sales_table[[#This Row],[Profit]]/sales_table[[#This Row],[Sales]])</f>
        <v>6.4000000000000001E-2</v>
      </c>
    </row>
    <row r="264" spans="1:14">
      <c r="A264" s="42">
        <v>41004</v>
      </c>
      <c r="B264" t="s">
        <v>27</v>
      </c>
      <c r="C264" t="s">
        <v>23</v>
      </c>
      <c r="D264" t="s">
        <v>35</v>
      </c>
      <c r="E264" t="s">
        <v>13</v>
      </c>
      <c r="F264" s="12">
        <v>2</v>
      </c>
      <c r="G264" s="12">
        <v>5832</v>
      </c>
      <c r="H264" s="12">
        <v>6210</v>
      </c>
      <c r="I264" s="12">
        <v>102960</v>
      </c>
      <c r="J264" s="12">
        <v>109800</v>
      </c>
      <c r="K264" s="12">
        <f>sales_table[[#This Row],[Sales]]-sales_table[[#This Row],[COGS]]</f>
        <v>6840</v>
      </c>
      <c r="L264" s="12">
        <f>sales_table[[#This Row],[sales after discount]]-sales_table[[#This Row],[COGS]]</f>
        <v>1350</v>
      </c>
      <c r="M264" s="12">
        <f>sales_table[[#This Row],[Sales]]*0.95</f>
        <v>104310</v>
      </c>
      <c r="N264" s="13">
        <f>(sales_table[[#This Row],[Profit]]/sales_table[[#This Row],[Sales]])</f>
        <v>6.2295081967213117E-2</v>
      </c>
    </row>
    <row r="265" spans="1:14">
      <c r="A265" s="42">
        <v>41004</v>
      </c>
      <c r="B265" t="s">
        <v>17</v>
      </c>
      <c r="C265" t="s">
        <v>18</v>
      </c>
      <c r="D265" t="s">
        <v>38</v>
      </c>
      <c r="E265" t="s">
        <v>13</v>
      </c>
      <c r="F265" s="12">
        <v>14</v>
      </c>
      <c r="G265" s="12">
        <v>3546</v>
      </c>
      <c r="H265" s="12">
        <v>3780</v>
      </c>
      <c r="I265" s="12">
        <v>24822</v>
      </c>
      <c r="J265" s="12">
        <v>26460</v>
      </c>
      <c r="K265" s="12">
        <f>sales_table[[#This Row],[Sales]]-sales_table[[#This Row],[COGS]]</f>
        <v>1638</v>
      </c>
      <c r="L265" s="12">
        <f>sales_table[[#This Row],[sales after discount]]-sales_table[[#This Row],[COGS]]</f>
        <v>315</v>
      </c>
      <c r="M265" s="12">
        <f>sales_table[[#This Row],[Sales]]*0.95</f>
        <v>25137</v>
      </c>
      <c r="N265" s="13">
        <f>(sales_table[[#This Row],[Profit]]/sales_table[[#This Row],[Sales]])</f>
        <v>6.1904761904761907E-2</v>
      </c>
    </row>
    <row r="266" spans="1:14">
      <c r="A266" s="42">
        <v>41004</v>
      </c>
      <c r="B266" t="s">
        <v>31</v>
      </c>
      <c r="C266" t="s">
        <v>30</v>
      </c>
      <c r="D266" t="s">
        <v>28</v>
      </c>
      <c r="E266" t="s">
        <v>13</v>
      </c>
      <c r="F266" s="12">
        <v>6</v>
      </c>
      <c r="G266" s="12">
        <v>2034</v>
      </c>
      <c r="H266" s="12">
        <v>2160</v>
      </c>
      <c r="I266" s="12">
        <v>5832</v>
      </c>
      <c r="J266" s="12">
        <v>6210</v>
      </c>
      <c r="K266" s="12">
        <f>sales_table[[#This Row],[Sales]]-sales_table[[#This Row],[COGS]]</f>
        <v>378</v>
      </c>
      <c r="L266" s="12">
        <f>sales_table[[#This Row],[sales after discount]]-sales_table[[#This Row],[COGS]]</f>
        <v>67.5</v>
      </c>
      <c r="M266" s="12">
        <f>sales_table[[#This Row],[Sales]]*0.95</f>
        <v>5899.5</v>
      </c>
      <c r="N266" s="13">
        <f>(sales_table[[#This Row],[Profit]]/sales_table[[#This Row],[Sales]])</f>
        <v>6.0869565217391307E-2</v>
      </c>
    </row>
    <row r="267" spans="1:14">
      <c r="A267" s="42">
        <v>41005</v>
      </c>
      <c r="B267" t="s">
        <v>31</v>
      </c>
      <c r="C267" t="s">
        <v>30</v>
      </c>
      <c r="D267" t="s">
        <v>21</v>
      </c>
      <c r="E267" t="s">
        <v>13</v>
      </c>
      <c r="F267" s="12">
        <v>13</v>
      </c>
      <c r="G267" s="12">
        <v>2034</v>
      </c>
      <c r="H267" s="12">
        <v>2160</v>
      </c>
      <c r="I267" s="12">
        <v>13176</v>
      </c>
      <c r="J267" s="12">
        <v>14040</v>
      </c>
      <c r="K267" s="12">
        <f>sales_table[[#This Row],[Sales]]-sales_table[[#This Row],[COGS]]</f>
        <v>864</v>
      </c>
      <c r="L267" s="12">
        <f>sales_table[[#This Row],[sales after discount]]-sales_table[[#This Row],[COGS]]</f>
        <v>162</v>
      </c>
      <c r="M267" s="12">
        <f>sales_table[[#This Row],[Sales]]*0.95</f>
        <v>13338</v>
      </c>
      <c r="N267" s="13">
        <f>(sales_table[[#This Row],[Profit]]/sales_table[[#This Row],[Sales]])</f>
        <v>6.1538461538461542E-2</v>
      </c>
    </row>
    <row r="268" spans="1:14">
      <c r="A268" s="42">
        <v>41006</v>
      </c>
      <c r="B268" t="s">
        <v>27</v>
      </c>
      <c r="C268" t="s">
        <v>23</v>
      </c>
      <c r="D268" t="s">
        <v>28</v>
      </c>
      <c r="E268" t="s">
        <v>13</v>
      </c>
      <c r="F268" s="12">
        <v>4</v>
      </c>
      <c r="G268" s="12">
        <v>3042</v>
      </c>
      <c r="H268" s="12">
        <v>3240</v>
      </c>
      <c r="I268" s="12">
        <v>64152</v>
      </c>
      <c r="J268" s="12">
        <v>68310</v>
      </c>
      <c r="K268" s="12">
        <f>sales_table[[#This Row],[Sales]]-sales_table[[#This Row],[COGS]]</f>
        <v>4158</v>
      </c>
      <c r="L268" s="12">
        <f>sales_table[[#This Row],[sales after discount]]-sales_table[[#This Row],[COGS]]</f>
        <v>742.5</v>
      </c>
      <c r="M268" s="12">
        <f>sales_table[[#This Row],[Sales]]*0.95</f>
        <v>64894.5</v>
      </c>
      <c r="N268" s="13">
        <f>(sales_table[[#This Row],[Profit]]/sales_table[[#This Row],[Sales]])</f>
        <v>6.0869565217391307E-2</v>
      </c>
    </row>
    <row r="269" spans="1:14">
      <c r="A269" s="42">
        <v>41006</v>
      </c>
      <c r="B269" t="s">
        <v>34</v>
      </c>
      <c r="C269" t="s">
        <v>25</v>
      </c>
      <c r="D269" t="s">
        <v>42</v>
      </c>
      <c r="E269" t="s">
        <v>16</v>
      </c>
      <c r="F269" s="12">
        <v>21</v>
      </c>
      <c r="G269" s="12">
        <v>3042</v>
      </c>
      <c r="H269" s="12">
        <v>3240</v>
      </c>
      <c r="I269" s="12">
        <v>120096</v>
      </c>
      <c r="J269" s="12">
        <v>129600</v>
      </c>
      <c r="K269" s="12">
        <f>sales_table[[#This Row],[Sales]]-sales_table[[#This Row],[COGS]]</f>
        <v>9504</v>
      </c>
      <c r="L269" s="12">
        <f>sales_table[[#This Row],[sales after discount]]-sales_table[[#This Row],[COGS]]</f>
        <v>3024</v>
      </c>
      <c r="M269" s="12">
        <f>sales_table[[#This Row],[Sales]]*0.95</f>
        <v>123120</v>
      </c>
      <c r="N269" s="13">
        <f>(sales_table[[#This Row],[Profit]]/sales_table[[#This Row],[Sales]])</f>
        <v>7.3333333333333334E-2</v>
      </c>
    </row>
    <row r="270" spans="1:14">
      <c r="A270" s="42">
        <v>41006</v>
      </c>
      <c r="B270" t="s">
        <v>14</v>
      </c>
      <c r="C270" t="s">
        <v>11</v>
      </c>
      <c r="D270" t="s">
        <v>21</v>
      </c>
      <c r="E270" t="s">
        <v>13</v>
      </c>
      <c r="F270" s="12">
        <v>16</v>
      </c>
      <c r="G270" s="12">
        <v>3726</v>
      </c>
      <c r="H270" s="12">
        <v>3960</v>
      </c>
      <c r="I270" s="12">
        <v>48312</v>
      </c>
      <c r="J270" s="12">
        <v>51480</v>
      </c>
      <c r="K270" s="12">
        <f>sales_table[[#This Row],[Sales]]-sales_table[[#This Row],[COGS]]</f>
        <v>3168</v>
      </c>
      <c r="L270" s="12">
        <f>sales_table[[#This Row],[sales after discount]]-sales_table[[#This Row],[COGS]]</f>
        <v>594</v>
      </c>
      <c r="M270" s="12">
        <f>sales_table[[#This Row],[Sales]]*0.95</f>
        <v>48906</v>
      </c>
      <c r="N270" s="13">
        <f>(sales_table[[#This Row],[Profit]]/sales_table[[#This Row],[Sales]])</f>
        <v>6.1538461538461542E-2</v>
      </c>
    </row>
    <row r="271" spans="1:14">
      <c r="A271" s="42">
        <v>41006</v>
      </c>
      <c r="B271" t="s">
        <v>14</v>
      </c>
      <c r="C271" t="s">
        <v>11</v>
      </c>
      <c r="D271" t="s">
        <v>21</v>
      </c>
      <c r="E271" t="s">
        <v>13</v>
      </c>
      <c r="F271" s="12">
        <v>10</v>
      </c>
      <c r="G271" s="12">
        <v>2196</v>
      </c>
      <c r="H271" s="12">
        <v>2340</v>
      </c>
      <c r="I271" s="12">
        <v>4392</v>
      </c>
      <c r="J271" s="12">
        <v>4680</v>
      </c>
      <c r="K271" s="12">
        <f>sales_table[[#This Row],[Sales]]-sales_table[[#This Row],[COGS]]</f>
        <v>288</v>
      </c>
      <c r="L271" s="12">
        <f>sales_table[[#This Row],[sales after discount]]-sales_table[[#This Row],[COGS]]</f>
        <v>54</v>
      </c>
      <c r="M271" s="12">
        <f>sales_table[[#This Row],[Sales]]*0.95</f>
        <v>4446</v>
      </c>
      <c r="N271" s="13">
        <f>(sales_table[[#This Row],[Profit]]/sales_table[[#This Row],[Sales]])</f>
        <v>6.1538461538461542E-2</v>
      </c>
    </row>
    <row r="272" spans="1:14">
      <c r="A272" s="42">
        <v>41007</v>
      </c>
      <c r="B272" t="s">
        <v>10</v>
      </c>
      <c r="C272" t="s">
        <v>11</v>
      </c>
      <c r="D272" t="s">
        <v>39</v>
      </c>
      <c r="E272" t="s">
        <v>13</v>
      </c>
      <c r="F272" s="12">
        <v>3</v>
      </c>
      <c r="G272" s="12">
        <v>4482</v>
      </c>
      <c r="H272" s="12">
        <v>4770</v>
      </c>
      <c r="I272" s="12">
        <v>78246</v>
      </c>
      <c r="J272" s="12">
        <v>83160</v>
      </c>
      <c r="K272" s="12">
        <f>sales_table[[#This Row],[Sales]]-sales_table[[#This Row],[COGS]]</f>
        <v>4914</v>
      </c>
      <c r="L272" s="12">
        <f>sales_table[[#This Row],[sales after discount]]-sales_table[[#This Row],[COGS]]</f>
        <v>756</v>
      </c>
      <c r="M272" s="12">
        <f>sales_table[[#This Row],[Sales]]*0.95</f>
        <v>79002</v>
      </c>
      <c r="N272" s="13">
        <f>(sales_table[[#This Row],[Profit]]/sales_table[[#This Row],[Sales]])</f>
        <v>5.909090909090909E-2</v>
      </c>
    </row>
    <row r="273" spans="1:14">
      <c r="A273" s="42">
        <v>41007</v>
      </c>
      <c r="B273" t="s">
        <v>10</v>
      </c>
      <c r="C273" t="s">
        <v>11</v>
      </c>
      <c r="D273" t="s">
        <v>32</v>
      </c>
      <c r="E273" t="s">
        <v>13</v>
      </c>
      <c r="F273" s="12">
        <v>1</v>
      </c>
      <c r="G273" s="12">
        <v>5148</v>
      </c>
      <c r="H273" s="12">
        <v>5490</v>
      </c>
      <c r="I273" s="12">
        <v>21276</v>
      </c>
      <c r="J273" s="12">
        <v>22680</v>
      </c>
      <c r="K273" s="12">
        <f>sales_table[[#This Row],[Sales]]-sales_table[[#This Row],[COGS]]</f>
        <v>1404</v>
      </c>
      <c r="L273" s="12">
        <f>sales_table[[#This Row],[sales after discount]]-sales_table[[#This Row],[COGS]]</f>
        <v>270</v>
      </c>
      <c r="M273" s="12">
        <f>sales_table[[#This Row],[Sales]]*0.95</f>
        <v>21546</v>
      </c>
      <c r="N273" s="13">
        <f>(sales_table[[#This Row],[Profit]]/sales_table[[#This Row],[Sales]])</f>
        <v>6.1904761904761907E-2</v>
      </c>
    </row>
    <row r="274" spans="1:14">
      <c r="A274" s="42">
        <v>41007</v>
      </c>
      <c r="B274" t="s">
        <v>22</v>
      </c>
      <c r="C274" t="s">
        <v>23</v>
      </c>
      <c r="D274" t="s">
        <v>12</v>
      </c>
      <c r="E274" t="s">
        <v>13</v>
      </c>
      <c r="F274" s="12">
        <v>13</v>
      </c>
      <c r="G274" s="12">
        <v>3978</v>
      </c>
      <c r="H274" s="12">
        <v>4230</v>
      </c>
      <c r="I274" s="12">
        <v>26442</v>
      </c>
      <c r="J274" s="12">
        <v>28080</v>
      </c>
      <c r="K274" s="12">
        <f>sales_table[[#This Row],[Sales]]-sales_table[[#This Row],[COGS]]</f>
        <v>1638</v>
      </c>
      <c r="L274" s="12">
        <f>sales_table[[#This Row],[sales after discount]]-sales_table[[#This Row],[COGS]]</f>
        <v>234</v>
      </c>
      <c r="M274" s="12">
        <f>sales_table[[#This Row],[Sales]]*0.95</f>
        <v>26676</v>
      </c>
      <c r="N274" s="13">
        <f>(sales_table[[#This Row],[Profit]]/sales_table[[#This Row],[Sales]])</f>
        <v>5.8333333333333334E-2</v>
      </c>
    </row>
    <row r="275" spans="1:14">
      <c r="A275" s="42">
        <v>41007</v>
      </c>
      <c r="B275" t="s">
        <v>22</v>
      </c>
      <c r="C275" t="s">
        <v>23</v>
      </c>
      <c r="D275" t="s">
        <v>35</v>
      </c>
      <c r="E275" t="s">
        <v>13</v>
      </c>
      <c r="F275" s="12">
        <v>15</v>
      </c>
      <c r="G275" s="12">
        <v>2106</v>
      </c>
      <c r="H275" s="12">
        <v>2250</v>
      </c>
      <c r="I275" s="12">
        <v>77220</v>
      </c>
      <c r="J275" s="12">
        <v>82350</v>
      </c>
      <c r="K275" s="12">
        <f>sales_table[[#This Row],[Sales]]-sales_table[[#This Row],[COGS]]</f>
        <v>5130</v>
      </c>
      <c r="L275" s="12">
        <f>sales_table[[#This Row],[sales after discount]]-sales_table[[#This Row],[COGS]]</f>
        <v>1012.5</v>
      </c>
      <c r="M275" s="12">
        <f>sales_table[[#This Row],[Sales]]*0.95</f>
        <v>78232.5</v>
      </c>
      <c r="N275" s="13">
        <f>(sales_table[[#This Row],[Profit]]/sales_table[[#This Row],[Sales]])</f>
        <v>6.2295081967213117E-2</v>
      </c>
    </row>
    <row r="276" spans="1:14">
      <c r="A276" s="42">
        <v>41007</v>
      </c>
      <c r="B276" t="s">
        <v>24</v>
      </c>
      <c r="C276" t="s">
        <v>25</v>
      </c>
      <c r="D276" t="s">
        <v>19</v>
      </c>
      <c r="E276" t="s">
        <v>13</v>
      </c>
      <c r="F276" s="12">
        <v>5</v>
      </c>
      <c r="G276" s="12">
        <v>3978</v>
      </c>
      <c r="H276" s="12">
        <v>4230</v>
      </c>
      <c r="I276" s="12">
        <v>51714</v>
      </c>
      <c r="J276" s="12">
        <v>54990</v>
      </c>
      <c r="K276" s="12">
        <f>sales_table[[#This Row],[Sales]]-sales_table[[#This Row],[COGS]]</f>
        <v>3276</v>
      </c>
      <c r="L276" s="12">
        <f>sales_table[[#This Row],[sales after discount]]-sales_table[[#This Row],[COGS]]</f>
        <v>526.5</v>
      </c>
      <c r="M276" s="12">
        <f>sales_table[[#This Row],[Sales]]*0.95</f>
        <v>52240.5</v>
      </c>
      <c r="N276" s="13">
        <f>(sales_table[[#This Row],[Profit]]/sales_table[[#This Row],[Sales]])</f>
        <v>5.9574468085106386E-2</v>
      </c>
    </row>
    <row r="277" spans="1:14">
      <c r="A277" s="42">
        <v>41007</v>
      </c>
      <c r="B277" t="s">
        <v>10</v>
      </c>
      <c r="C277" t="s">
        <v>11</v>
      </c>
      <c r="D277" t="s">
        <v>33</v>
      </c>
      <c r="E277" t="s">
        <v>13</v>
      </c>
      <c r="F277" s="12">
        <v>25</v>
      </c>
      <c r="G277" s="12">
        <v>2034</v>
      </c>
      <c r="H277" s="12">
        <v>2160</v>
      </c>
      <c r="I277" s="12">
        <v>75582</v>
      </c>
      <c r="J277" s="12">
        <v>80370</v>
      </c>
      <c r="K277" s="12">
        <f>sales_table[[#This Row],[Sales]]-sales_table[[#This Row],[COGS]]</f>
        <v>4788</v>
      </c>
      <c r="L277" s="12">
        <f>sales_table[[#This Row],[sales after discount]]-sales_table[[#This Row],[COGS]]</f>
        <v>769.5</v>
      </c>
      <c r="M277" s="12">
        <f>sales_table[[#This Row],[Sales]]*0.95</f>
        <v>76351.5</v>
      </c>
      <c r="N277" s="13">
        <f>(sales_table[[#This Row],[Profit]]/sales_table[[#This Row],[Sales]])</f>
        <v>5.9574468085106386E-2</v>
      </c>
    </row>
    <row r="278" spans="1:14">
      <c r="A278" s="42">
        <v>41007</v>
      </c>
      <c r="B278" t="s">
        <v>20</v>
      </c>
      <c r="C278" t="s">
        <v>18</v>
      </c>
      <c r="D278" t="s">
        <v>40</v>
      </c>
      <c r="E278" t="s">
        <v>16</v>
      </c>
      <c r="F278" s="12">
        <v>8</v>
      </c>
      <c r="G278" s="12">
        <v>2034</v>
      </c>
      <c r="H278" s="12">
        <v>2160</v>
      </c>
      <c r="I278" s="12">
        <v>23544</v>
      </c>
      <c r="J278" s="12">
        <v>25380</v>
      </c>
      <c r="K278" s="12">
        <f>sales_table[[#This Row],[Sales]]-sales_table[[#This Row],[COGS]]</f>
        <v>1836</v>
      </c>
      <c r="L278" s="12">
        <f>sales_table[[#This Row],[sales after discount]]-sales_table[[#This Row],[COGS]]</f>
        <v>567</v>
      </c>
      <c r="M278" s="12">
        <f>sales_table[[#This Row],[Sales]]*0.95</f>
        <v>24111</v>
      </c>
      <c r="N278" s="13">
        <f>(sales_table[[#This Row],[Profit]]/sales_table[[#This Row],[Sales]])</f>
        <v>7.2340425531914887E-2</v>
      </c>
    </row>
    <row r="279" spans="1:14">
      <c r="A279" s="42">
        <v>41008</v>
      </c>
      <c r="B279" t="s">
        <v>10</v>
      </c>
      <c r="C279" t="s">
        <v>11</v>
      </c>
      <c r="D279" t="s">
        <v>37</v>
      </c>
      <c r="E279" t="s">
        <v>13</v>
      </c>
      <c r="F279" s="12">
        <v>21</v>
      </c>
      <c r="G279" s="12">
        <v>3582</v>
      </c>
      <c r="H279" s="12">
        <v>3870</v>
      </c>
      <c r="I279" s="12">
        <v>71712</v>
      </c>
      <c r="J279" s="12">
        <v>76320</v>
      </c>
      <c r="K279" s="12">
        <f>sales_table[[#This Row],[Sales]]-sales_table[[#This Row],[COGS]]</f>
        <v>4608</v>
      </c>
      <c r="L279" s="12">
        <f>sales_table[[#This Row],[sales after discount]]-sales_table[[#This Row],[COGS]]</f>
        <v>792</v>
      </c>
      <c r="M279" s="12">
        <f>sales_table[[#This Row],[Sales]]*0.95</f>
        <v>72504</v>
      </c>
      <c r="N279" s="13">
        <f>(sales_table[[#This Row],[Profit]]/sales_table[[#This Row],[Sales]])</f>
        <v>6.0377358490566038E-2</v>
      </c>
    </row>
    <row r="280" spans="1:14">
      <c r="A280" s="42">
        <v>41008</v>
      </c>
      <c r="B280" t="s">
        <v>14</v>
      </c>
      <c r="C280" t="s">
        <v>11</v>
      </c>
      <c r="D280" t="s">
        <v>39</v>
      </c>
      <c r="E280" t="s">
        <v>13</v>
      </c>
      <c r="F280" s="12">
        <v>16</v>
      </c>
      <c r="G280" s="12">
        <v>3978</v>
      </c>
      <c r="H280" s="12">
        <v>4230</v>
      </c>
      <c r="I280" s="12">
        <v>52164</v>
      </c>
      <c r="J280" s="12">
        <v>55440</v>
      </c>
      <c r="K280" s="12">
        <f>sales_table[[#This Row],[Sales]]-sales_table[[#This Row],[COGS]]</f>
        <v>3276</v>
      </c>
      <c r="L280" s="12">
        <f>sales_table[[#This Row],[sales after discount]]-sales_table[[#This Row],[COGS]]</f>
        <v>504</v>
      </c>
      <c r="M280" s="12">
        <f>sales_table[[#This Row],[Sales]]*0.95</f>
        <v>52668</v>
      </c>
      <c r="N280" s="13">
        <f>(sales_table[[#This Row],[Profit]]/sales_table[[#This Row],[Sales]])</f>
        <v>5.909090909090909E-2</v>
      </c>
    </row>
    <row r="281" spans="1:14">
      <c r="A281" s="42">
        <v>41008</v>
      </c>
      <c r="B281" t="s">
        <v>14</v>
      </c>
      <c r="C281" t="s">
        <v>11</v>
      </c>
      <c r="D281" t="s">
        <v>15</v>
      </c>
      <c r="E281" t="s">
        <v>16</v>
      </c>
      <c r="F281" s="12">
        <v>23</v>
      </c>
      <c r="G281" s="12">
        <v>2196</v>
      </c>
      <c r="H281" s="12">
        <v>2340</v>
      </c>
      <c r="I281" s="12">
        <v>71640</v>
      </c>
      <c r="J281" s="12">
        <v>77400</v>
      </c>
      <c r="K281" s="12">
        <f>sales_table[[#This Row],[Sales]]-sales_table[[#This Row],[COGS]]</f>
        <v>5760</v>
      </c>
      <c r="L281" s="12">
        <f>sales_table[[#This Row],[sales after discount]]-sales_table[[#This Row],[COGS]]</f>
        <v>1890</v>
      </c>
      <c r="M281" s="12">
        <f>sales_table[[#This Row],[Sales]]*0.95</f>
        <v>73530</v>
      </c>
      <c r="N281" s="13">
        <f>(sales_table[[#This Row],[Profit]]/sales_table[[#This Row],[Sales]])</f>
        <v>7.441860465116279E-2</v>
      </c>
    </row>
    <row r="282" spans="1:14">
      <c r="A282" s="42">
        <v>41009</v>
      </c>
      <c r="B282" t="s">
        <v>14</v>
      </c>
      <c r="C282" t="s">
        <v>11</v>
      </c>
      <c r="D282" t="s">
        <v>37</v>
      </c>
      <c r="E282" t="s">
        <v>13</v>
      </c>
      <c r="F282" s="12">
        <v>22</v>
      </c>
      <c r="G282" s="12">
        <v>3978</v>
      </c>
      <c r="H282" s="12">
        <v>4230</v>
      </c>
      <c r="I282" s="12">
        <v>8964</v>
      </c>
      <c r="J282" s="12">
        <v>9540</v>
      </c>
      <c r="K282" s="12">
        <f>sales_table[[#This Row],[Sales]]-sales_table[[#This Row],[COGS]]</f>
        <v>576</v>
      </c>
      <c r="L282" s="12">
        <f>sales_table[[#This Row],[sales after discount]]-sales_table[[#This Row],[COGS]]</f>
        <v>99</v>
      </c>
      <c r="M282" s="12">
        <f>sales_table[[#This Row],[Sales]]*0.95</f>
        <v>9063</v>
      </c>
      <c r="N282" s="13">
        <f>(sales_table[[#This Row],[Profit]]/sales_table[[#This Row],[Sales]])</f>
        <v>6.0377358490566038E-2</v>
      </c>
    </row>
    <row r="283" spans="1:14">
      <c r="A283" s="42">
        <v>41009</v>
      </c>
      <c r="B283" t="s">
        <v>10</v>
      </c>
      <c r="C283" t="s">
        <v>11</v>
      </c>
      <c r="D283" t="s">
        <v>41</v>
      </c>
      <c r="E283" t="s">
        <v>13</v>
      </c>
      <c r="F283" s="12">
        <v>13</v>
      </c>
      <c r="G283" s="12">
        <v>3978</v>
      </c>
      <c r="H283" s="12">
        <v>4230</v>
      </c>
      <c r="I283" s="12">
        <v>5904</v>
      </c>
      <c r="J283" s="12">
        <v>6300</v>
      </c>
      <c r="K283" s="12">
        <f>sales_table[[#This Row],[Sales]]-sales_table[[#This Row],[COGS]]</f>
        <v>396</v>
      </c>
      <c r="L283" s="12">
        <f>sales_table[[#This Row],[sales after discount]]-sales_table[[#This Row],[COGS]]</f>
        <v>81</v>
      </c>
      <c r="M283" s="12">
        <f>sales_table[[#This Row],[Sales]]*0.95</f>
        <v>5985</v>
      </c>
      <c r="N283" s="13">
        <f>(sales_table[[#This Row],[Profit]]/sales_table[[#This Row],[Sales]])</f>
        <v>6.2857142857142861E-2</v>
      </c>
    </row>
    <row r="284" spans="1:14">
      <c r="A284" s="42">
        <v>41009</v>
      </c>
      <c r="B284" t="s">
        <v>31</v>
      </c>
      <c r="C284" t="s">
        <v>30</v>
      </c>
      <c r="D284" t="s">
        <v>42</v>
      </c>
      <c r="E284" t="s">
        <v>16</v>
      </c>
      <c r="F284" s="12">
        <v>27</v>
      </c>
      <c r="G284" s="12">
        <v>3042</v>
      </c>
      <c r="H284" s="12">
        <v>3240</v>
      </c>
      <c r="I284" s="12">
        <v>150120</v>
      </c>
      <c r="J284" s="12">
        <v>162000</v>
      </c>
      <c r="K284" s="12">
        <f>sales_table[[#This Row],[Sales]]-sales_table[[#This Row],[COGS]]</f>
        <v>11880</v>
      </c>
      <c r="L284" s="12">
        <f>sales_table[[#This Row],[sales after discount]]-sales_table[[#This Row],[COGS]]</f>
        <v>3780</v>
      </c>
      <c r="M284" s="12">
        <f>sales_table[[#This Row],[Sales]]*0.95</f>
        <v>153900</v>
      </c>
      <c r="N284" s="13">
        <f>(sales_table[[#This Row],[Profit]]/sales_table[[#This Row],[Sales]])</f>
        <v>7.3333333333333334E-2</v>
      </c>
    </row>
    <row r="285" spans="1:14">
      <c r="A285" s="42">
        <v>41009</v>
      </c>
      <c r="B285" t="s">
        <v>20</v>
      </c>
      <c r="C285" t="s">
        <v>18</v>
      </c>
      <c r="D285" t="s">
        <v>40</v>
      </c>
      <c r="E285" t="s">
        <v>16</v>
      </c>
      <c r="F285" s="12">
        <v>27</v>
      </c>
      <c r="G285" s="12">
        <v>3978</v>
      </c>
      <c r="H285" s="12">
        <v>4230</v>
      </c>
      <c r="I285" s="12">
        <v>51012</v>
      </c>
      <c r="J285" s="12">
        <v>54990</v>
      </c>
      <c r="K285" s="12">
        <f>sales_table[[#This Row],[Sales]]-sales_table[[#This Row],[COGS]]</f>
        <v>3978</v>
      </c>
      <c r="L285" s="12">
        <f>sales_table[[#This Row],[sales after discount]]-sales_table[[#This Row],[COGS]]</f>
        <v>1228.5</v>
      </c>
      <c r="M285" s="12">
        <f>sales_table[[#This Row],[Sales]]*0.95</f>
        <v>52240.5</v>
      </c>
      <c r="N285" s="13">
        <f>(sales_table[[#This Row],[Profit]]/sales_table[[#This Row],[Sales]])</f>
        <v>7.2340425531914887E-2</v>
      </c>
    </row>
    <row r="286" spans="1:14">
      <c r="A286" s="42">
        <v>41010</v>
      </c>
      <c r="B286" t="s">
        <v>22</v>
      </c>
      <c r="C286" t="s">
        <v>23</v>
      </c>
      <c r="D286" t="s">
        <v>26</v>
      </c>
      <c r="E286" t="s">
        <v>13</v>
      </c>
      <c r="F286" s="12">
        <v>27</v>
      </c>
      <c r="G286" s="12">
        <v>3978</v>
      </c>
      <c r="H286" s="12">
        <v>4230</v>
      </c>
      <c r="I286" s="12">
        <v>33462</v>
      </c>
      <c r="J286" s="12">
        <v>35640</v>
      </c>
      <c r="K286" s="12">
        <f>sales_table[[#This Row],[Sales]]-sales_table[[#This Row],[COGS]]</f>
        <v>2178</v>
      </c>
      <c r="L286" s="12">
        <f>sales_table[[#This Row],[sales after discount]]-sales_table[[#This Row],[COGS]]</f>
        <v>396</v>
      </c>
      <c r="M286" s="12">
        <f>sales_table[[#This Row],[Sales]]*0.95</f>
        <v>33858</v>
      </c>
      <c r="N286" s="13">
        <f>(sales_table[[#This Row],[Profit]]/sales_table[[#This Row],[Sales]])</f>
        <v>6.1111111111111109E-2</v>
      </c>
    </row>
    <row r="287" spans="1:14">
      <c r="A287" s="42">
        <v>41010</v>
      </c>
      <c r="B287" t="s">
        <v>24</v>
      </c>
      <c r="C287" t="s">
        <v>25</v>
      </c>
      <c r="D287" t="s">
        <v>39</v>
      </c>
      <c r="E287" t="s">
        <v>13</v>
      </c>
      <c r="F287" s="12">
        <v>27</v>
      </c>
      <c r="G287" s="12">
        <v>5832</v>
      </c>
      <c r="H287" s="12">
        <v>6210</v>
      </c>
      <c r="I287" s="12">
        <v>33534</v>
      </c>
      <c r="J287" s="12">
        <v>35640</v>
      </c>
      <c r="K287" s="12">
        <f>sales_table[[#This Row],[Sales]]-sales_table[[#This Row],[COGS]]</f>
        <v>2106</v>
      </c>
      <c r="L287" s="12">
        <f>sales_table[[#This Row],[sales after discount]]-sales_table[[#This Row],[COGS]]</f>
        <v>324</v>
      </c>
      <c r="M287" s="12">
        <f>sales_table[[#This Row],[Sales]]*0.95</f>
        <v>33858</v>
      </c>
      <c r="N287" s="13">
        <f>(sales_table[[#This Row],[Profit]]/sales_table[[#This Row],[Sales]])</f>
        <v>5.909090909090909E-2</v>
      </c>
    </row>
    <row r="288" spans="1:14">
      <c r="A288" s="42">
        <v>41010</v>
      </c>
      <c r="B288" t="s">
        <v>10</v>
      </c>
      <c r="C288" t="s">
        <v>11</v>
      </c>
      <c r="D288" t="s">
        <v>41</v>
      </c>
      <c r="E288" t="s">
        <v>13</v>
      </c>
      <c r="F288" s="12">
        <v>27</v>
      </c>
      <c r="G288" s="12">
        <v>2196</v>
      </c>
      <c r="H288" s="12">
        <v>2340</v>
      </c>
      <c r="I288" s="12">
        <v>26568</v>
      </c>
      <c r="J288" s="12">
        <v>28350</v>
      </c>
      <c r="K288" s="12">
        <f>sales_table[[#This Row],[Sales]]-sales_table[[#This Row],[COGS]]</f>
        <v>1782</v>
      </c>
      <c r="L288" s="12">
        <f>sales_table[[#This Row],[sales after discount]]-sales_table[[#This Row],[COGS]]</f>
        <v>364.5</v>
      </c>
      <c r="M288" s="12">
        <f>sales_table[[#This Row],[Sales]]*0.95</f>
        <v>26932.5</v>
      </c>
      <c r="N288" s="13">
        <f>(sales_table[[#This Row],[Profit]]/sales_table[[#This Row],[Sales]])</f>
        <v>6.2857142857142861E-2</v>
      </c>
    </row>
    <row r="289" spans="1:14">
      <c r="A289" s="42">
        <v>41011</v>
      </c>
      <c r="B289" t="s">
        <v>17</v>
      </c>
      <c r="C289" t="s">
        <v>18</v>
      </c>
      <c r="D289" t="s">
        <v>15</v>
      </c>
      <c r="E289" t="s">
        <v>16</v>
      </c>
      <c r="F289" s="12">
        <v>27</v>
      </c>
      <c r="G289" s="12">
        <v>3546</v>
      </c>
      <c r="H289" s="12">
        <v>3780</v>
      </c>
      <c r="I289" s="12">
        <v>21492</v>
      </c>
      <c r="J289" s="12">
        <v>23220</v>
      </c>
      <c r="K289" s="12">
        <f>sales_table[[#This Row],[Sales]]-sales_table[[#This Row],[COGS]]</f>
        <v>1728</v>
      </c>
      <c r="L289" s="12">
        <f>sales_table[[#This Row],[sales after discount]]-sales_table[[#This Row],[COGS]]</f>
        <v>567</v>
      </c>
      <c r="M289" s="12">
        <f>sales_table[[#This Row],[Sales]]*0.95</f>
        <v>22059</v>
      </c>
      <c r="N289" s="13">
        <f>(sales_table[[#This Row],[Profit]]/sales_table[[#This Row],[Sales]])</f>
        <v>7.441860465116279E-2</v>
      </c>
    </row>
    <row r="290" spans="1:14">
      <c r="A290" s="42">
        <v>41011</v>
      </c>
      <c r="B290" t="s">
        <v>34</v>
      </c>
      <c r="C290" t="s">
        <v>25</v>
      </c>
      <c r="D290" t="s">
        <v>12</v>
      </c>
      <c r="E290" t="s">
        <v>13</v>
      </c>
      <c r="F290" s="12">
        <v>12</v>
      </c>
      <c r="G290" s="12">
        <v>3582</v>
      </c>
      <c r="H290" s="12">
        <v>3870</v>
      </c>
      <c r="I290" s="12">
        <v>2034</v>
      </c>
      <c r="J290" s="12">
        <v>2160</v>
      </c>
      <c r="K290" s="12">
        <f>sales_table[[#This Row],[Sales]]-sales_table[[#This Row],[COGS]]</f>
        <v>126</v>
      </c>
      <c r="L290" s="12">
        <f>sales_table[[#This Row],[sales after discount]]-sales_table[[#This Row],[COGS]]</f>
        <v>18</v>
      </c>
      <c r="M290" s="12">
        <f>sales_table[[#This Row],[Sales]]*0.95</f>
        <v>2052</v>
      </c>
      <c r="N290" s="13">
        <f>(sales_table[[#This Row],[Profit]]/sales_table[[#This Row],[Sales]])</f>
        <v>5.8333333333333334E-2</v>
      </c>
    </row>
    <row r="291" spans="1:14">
      <c r="A291" s="42">
        <v>41012</v>
      </c>
      <c r="B291" t="s">
        <v>31</v>
      </c>
      <c r="C291" t="s">
        <v>30</v>
      </c>
      <c r="D291" t="s">
        <v>43</v>
      </c>
      <c r="E291" t="s">
        <v>13</v>
      </c>
      <c r="F291" s="12">
        <v>18</v>
      </c>
      <c r="G291" s="12">
        <v>3978</v>
      </c>
      <c r="H291" s="12">
        <v>4230</v>
      </c>
      <c r="I291" s="12">
        <v>43992</v>
      </c>
      <c r="J291" s="12">
        <v>46800</v>
      </c>
      <c r="K291" s="12">
        <f>sales_table[[#This Row],[Sales]]-sales_table[[#This Row],[COGS]]</f>
        <v>2808</v>
      </c>
      <c r="L291" s="12">
        <f>sales_table[[#This Row],[sales after discount]]-sales_table[[#This Row],[COGS]]</f>
        <v>468</v>
      </c>
      <c r="M291" s="12">
        <f>sales_table[[#This Row],[Sales]]*0.95</f>
        <v>44460</v>
      </c>
      <c r="N291" s="13">
        <f>(sales_table[[#This Row],[Profit]]/sales_table[[#This Row],[Sales]])</f>
        <v>0.06</v>
      </c>
    </row>
    <row r="292" spans="1:14">
      <c r="A292" s="42">
        <v>41012</v>
      </c>
      <c r="B292" t="s">
        <v>34</v>
      </c>
      <c r="C292" t="s">
        <v>25</v>
      </c>
      <c r="D292" t="s">
        <v>40</v>
      </c>
      <c r="E292" t="s">
        <v>16</v>
      </c>
      <c r="F292" s="12">
        <v>8</v>
      </c>
      <c r="G292" s="12">
        <v>3978</v>
      </c>
      <c r="H292" s="12">
        <v>4230</v>
      </c>
      <c r="I292" s="12">
        <v>70632</v>
      </c>
      <c r="J292" s="12">
        <v>76140</v>
      </c>
      <c r="K292" s="12">
        <f>sales_table[[#This Row],[Sales]]-sales_table[[#This Row],[COGS]]</f>
        <v>5508</v>
      </c>
      <c r="L292" s="12">
        <f>sales_table[[#This Row],[sales after discount]]-sales_table[[#This Row],[COGS]]</f>
        <v>1701</v>
      </c>
      <c r="M292" s="12">
        <f>sales_table[[#This Row],[Sales]]*0.95</f>
        <v>72333</v>
      </c>
      <c r="N292" s="13">
        <f>(sales_table[[#This Row],[Profit]]/sales_table[[#This Row],[Sales]])</f>
        <v>7.2340425531914887E-2</v>
      </c>
    </row>
    <row r="293" spans="1:14">
      <c r="A293" s="42">
        <v>41012</v>
      </c>
      <c r="B293" t="s">
        <v>20</v>
      </c>
      <c r="C293" t="s">
        <v>18</v>
      </c>
      <c r="D293" t="s">
        <v>28</v>
      </c>
      <c r="E293" t="s">
        <v>13</v>
      </c>
      <c r="F293" s="12">
        <v>21</v>
      </c>
      <c r="G293" s="12">
        <v>2034</v>
      </c>
      <c r="H293" s="12">
        <v>2160</v>
      </c>
      <c r="I293" s="12">
        <v>128304</v>
      </c>
      <c r="J293" s="12">
        <v>136620</v>
      </c>
      <c r="K293" s="12">
        <f>sales_table[[#This Row],[Sales]]-sales_table[[#This Row],[COGS]]</f>
        <v>8316</v>
      </c>
      <c r="L293" s="12">
        <f>sales_table[[#This Row],[sales after discount]]-sales_table[[#This Row],[COGS]]</f>
        <v>1485</v>
      </c>
      <c r="M293" s="12">
        <f>sales_table[[#This Row],[Sales]]*0.95</f>
        <v>129789</v>
      </c>
      <c r="N293" s="13">
        <f>(sales_table[[#This Row],[Profit]]/sales_table[[#This Row],[Sales]])</f>
        <v>6.0869565217391307E-2</v>
      </c>
    </row>
    <row r="294" spans="1:14">
      <c r="A294" s="42">
        <v>41012</v>
      </c>
      <c r="B294" t="s">
        <v>24</v>
      </c>
      <c r="C294" t="s">
        <v>25</v>
      </c>
      <c r="D294" t="s">
        <v>38</v>
      </c>
      <c r="E294" t="s">
        <v>13</v>
      </c>
      <c r="F294" s="12">
        <v>25</v>
      </c>
      <c r="G294" s="12">
        <v>3042</v>
      </c>
      <c r="H294" s="12">
        <v>3240</v>
      </c>
      <c r="I294" s="12">
        <v>31914</v>
      </c>
      <c r="J294" s="12">
        <v>34020</v>
      </c>
      <c r="K294" s="12">
        <f>sales_table[[#This Row],[Sales]]-sales_table[[#This Row],[COGS]]</f>
        <v>2106</v>
      </c>
      <c r="L294" s="12">
        <f>sales_table[[#This Row],[sales after discount]]-sales_table[[#This Row],[COGS]]</f>
        <v>405</v>
      </c>
      <c r="M294" s="12">
        <f>sales_table[[#This Row],[Sales]]*0.95</f>
        <v>32319</v>
      </c>
      <c r="N294" s="13">
        <f>(sales_table[[#This Row],[Profit]]/sales_table[[#This Row],[Sales]])</f>
        <v>6.1904761904761907E-2</v>
      </c>
    </row>
    <row r="295" spans="1:14">
      <c r="A295" s="42">
        <v>41013</v>
      </c>
      <c r="B295" t="s">
        <v>22</v>
      </c>
      <c r="C295" t="s">
        <v>23</v>
      </c>
      <c r="D295" t="s">
        <v>41</v>
      </c>
      <c r="E295" t="s">
        <v>13</v>
      </c>
      <c r="F295" s="12">
        <v>12</v>
      </c>
      <c r="G295" s="12">
        <v>5148</v>
      </c>
      <c r="H295" s="12">
        <v>5490</v>
      </c>
      <c r="I295" s="12">
        <v>14760</v>
      </c>
      <c r="J295" s="12">
        <v>15750</v>
      </c>
      <c r="K295" s="12">
        <f>sales_table[[#This Row],[Sales]]-sales_table[[#This Row],[COGS]]</f>
        <v>990</v>
      </c>
      <c r="L295" s="12">
        <f>sales_table[[#This Row],[sales after discount]]-sales_table[[#This Row],[COGS]]</f>
        <v>202.5</v>
      </c>
      <c r="M295" s="12">
        <f>sales_table[[#This Row],[Sales]]*0.95</f>
        <v>14962.5</v>
      </c>
      <c r="N295" s="13">
        <f>(sales_table[[#This Row],[Profit]]/sales_table[[#This Row],[Sales]])</f>
        <v>6.2857142857142861E-2</v>
      </c>
    </row>
    <row r="296" spans="1:14">
      <c r="A296" s="42">
        <v>41013</v>
      </c>
      <c r="B296" t="s">
        <v>29</v>
      </c>
      <c r="C296" t="s">
        <v>30</v>
      </c>
      <c r="D296" t="s">
        <v>39</v>
      </c>
      <c r="E296" t="s">
        <v>13</v>
      </c>
      <c r="F296" s="12">
        <v>9</v>
      </c>
      <c r="G296" s="12">
        <v>2106</v>
      </c>
      <c r="H296" s="12">
        <v>2250</v>
      </c>
      <c r="I296" s="12">
        <v>93150</v>
      </c>
      <c r="J296" s="12">
        <v>99000</v>
      </c>
      <c r="K296" s="12">
        <f>sales_table[[#This Row],[Sales]]-sales_table[[#This Row],[COGS]]</f>
        <v>5850</v>
      </c>
      <c r="L296" s="12">
        <f>sales_table[[#This Row],[sales after discount]]-sales_table[[#This Row],[COGS]]</f>
        <v>900</v>
      </c>
      <c r="M296" s="12">
        <f>sales_table[[#This Row],[Sales]]*0.95</f>
        <v>94050</v>
      </c>
      <c r="N296" s="13">
        <f>(sales_table[[#This Row],[Profit]]/sales_table[[#This Row],[Sales]])</f>
        <v>5.909090909090909E-2</v>
      </c>
    </row>
    <row r="297" spans="1:14">
      <c r="A297" s="42">
        <v>41013</v>
      </c>
      <c r="B297" t="s">
        <v>17</v>
      </c>
      <c r="C297" t="s">
        <v>18</v>
      </c>
      <c r="D297" t="s">
        <v>15</v>
      </c>
      <c r="E297" t="s">
        <v>16</v>
      </c>
      <c r="F297" s="12">
        <v>23</v>
      </c>
      <c r="G297" s="12">
        <v>4482</v>
      </c>
      <c r="H297" s="12">
        <v>4770</v>
      </c>
      <c r="I297" s="12">
        <v>82386</v>
      </c>
      <c r="J297" s="12">
        <v>89010</v>
      </c>
      <c r="K297" s="12">
        <f>sales_table[[#This Row],[Sales]]-sales_table[[#This Row],[COGS]]</f>
        <v>6624</v>
      </c>
      <c r="L297" s="12">
        <f>sales_table[[#This Row],[sales after discount]]-sales_table[[#This Row],[COGS]]</f>
        <v>2173.5</v>
      </c>
      <c r="M297" s="12">
        <f>sales_table[[#This Row],[Sales]]*0.95</f>
        <v>84559.5</v>
      </c>
      <c r="N297" s="13">
        <f>(sales_table[[#This Row],[Profit]]/sales_table[[#This Row],[Sales]])</f>
        <v>7.441860465116279E-2</v>
      </c>
    </row>
    <row r="298" spans="1:14">
      <c r="A298" s="42">
        <v>41013</v>
      </c>
      <c r="B298" t="s">
        <v>24</v>
      </c>
      <c r="C298" t="s">
        <v>25</v>
      </c>
      <c r="D298" t="s">
        <v>21</v>
      </c>
      <c r="E298" t="s">
        <v>13</v>
      </c>
      <c r="F298" s="12">
        <v>23</v>
      </c>
      <c r="G298" s="12">
        <v>3546</v>
      </c>
      <c r="H298" s="12">
        <v>3780</v>
      </c>
      <c r="I298" s="12">
        <v>19764</v>
      </c>
      <c r="J298" s="12">
        <v>21060</v>
      </c>
      <c r="K298" s="12">
        <f>sales_table[[#This Row],[Sales]]-sales_table[[#This Row],[COGS]]</f>
        <v>1296</v>
      </c>
      <c r="L298" s="12">
        <f>sales_table[[#This Row],[sales after discount]]-sales_table[[#This Row],[COGS]]</f>
        <v>243</v>
      </c>
      <c r="M298" s="12">
        <f>sales_table[[#This Row],[Sales]]*0.95</f>
        <v>20007</v>
      </c>
      <c r="N298" s="13">
        <f>(sales_table[[#This Row],[Profit]]/sales_table[[#This Row],[Sales]])</f>
        <v>6.1538461538461542E-2</v>
      </c>
    </row>
    <row r="299" spans="1:14">
      <c r="A299" s="42">
        <v>41014</v>
      </c>
      <c r="B299" t="s">
        <v>27</v>
      </c>
      <c r="C299" t="s">
        <v>23</v>
      </c>
      <c r="D299" t="s">
        <v>12</v>
      </c>
      <c r="E299" t="s">
        <v>13</v>
      </c>
      <c r="F299" s="12">
        <v>20</v>
      </c>
      <c r="G299" s="12">
        <v>4482</v>
      </c>
      <c r="H299" s="12">
        <v>4770</v>
      </c>
      <c r="I299" s="12">
        <v>36612</v>
      </c>
      <c r="J299" s="12">
        <v>38880</v>
      </c>
      <c r="K299" s="12">
        <f>sales_table[[#This Row],[Sales]]-sales_table[[#This Row],[COGS]]</f>
        <v>2268</v>
      </c>
      <c r="L299" s="12">
        <f>sales_table[[#This Row],[sales after discount]]-sales_table[[#This Row],[COGS]]</f>
        <v>324</v>
      </c>
      <c r="M299" s="12">
        <f>sales_table[[#This Row],[Sales]]*0.95</f>
        <v>36936</v>
      </c>
      <c r="N299" s="13">
        <f>(sales_table[[#This Row],[Profit]]/sales_table[[#This Row],[Sales]])</f>
        <v>5.8333333333333334E-2</v>
      </c>
    </row>
    <row r="300" spans="1:14">
      <c r="A300" s="42">
        <v>41014</v>
      </c>
      <c r="B300" t="s">
        <v>29</v>
      </c>
      <c r="C300" t="s">
        <v>30</v>
      </c>
      <c r="D300" t="s">
        <v>42</v>
      </c>
      <c r="E300" t="s">
        <v>16</v>
      </c>
      <c r="F300" s="12">
        <v>25</v>
      </c>
      <c r="G300" s="12">
        <v>4482</v>
      </c>
      <c r="H300" s="12">
        <v>4770</v>
      </c>
      <c r="I300" s="12">
        <v>112590</v>
      </c>
      <c r="J300" s="12">
        <v>121500</v>
      </c>
      <c r="K300" s="12">
        <f>sales_table[[#This Row],[Sales]]-sales_table[[#This Row],[COGS]]</f>
        <v>8910</v>
      </c>
      <c r="L300" s="12">
        <f>sales_table[[#This Row],[sales after discount]]-sales_table[[#This Row],[COGS]]</f>
        <v>2835</v>
      </c>
      <c r="M300" s="12">
        <f>sales_table[[#This Row],[Sales]]*0.95</f>
        <v>115425</v>
      </c>
      <c r="N300" s="13">
        <f>(sales_table[[#This Row],[Profit]]/sales_table[[#This Row],[Sales]])</f>
        <v>7.3333333333333334E-2</v>
      </c>
    </row>
    <row r="301" spans="1:14">
      <c r="A301" s="42">
        <v>41014</v>
      </c>
      <c r="B301" t="s">
        <v>34</v>
      </c>
      <c r="C301" t="s">
        <v>25</v>
      </c>
      <c r="D301" t="s">
        <v>32</v>
      </c>
      <c r="E301" t="s">
        <v>13</v>
      </c>
      <c r="F301" s="12">
        <v>4</v>
      </c>
      <c r="G301" s="12">
        <v>2034</v>
      </c>
      <c r="H301" s="12">
        <v>2160</v>
      </c>
      <c r="I301" s="12">
        <v>28368</v>
      </c>
      <c r="J301" s="12">
        <v>30240</v>
      </c>
      <c r="K301" s="12">
        <f>sales_table[[#This Row],[Sales]]-sales_table[[#This Row],[COGS]]</f>
        <v>1872</v>
      </c>
      <c r="L301" s="12">
        <f>sales_table[[#This Row],[sales after discount]]-sales_table[[#This Row],[COGS]]</f>
        <v>360</v>
      </c>
      <c r="M301" s="12">
        <f>sales_table[[#This Row],[Sales]]*0.95</f>
        <v>28728</v>
      </c>
      <c r="N301" s="13">
        <f>(sales_table[[#This Row],[Profit]]/sales_table[[#This Row],[Sales]])</f>
        <v>6.1904761904761907E-2</v>
      </c>
    </row>
    <row r="302" spans="1:14">
      <c r="A302" s="42">
        <v>41014</v>
      </c>
      <c r="B302" t="s">
        <v>20</v>
      </c>
      <c r="C302" t="s">
        <v>18</v>
      </c>
      <c r="D302" t="s">
        <v>36</v>
      </c>
      <c r="E302" t="s">
        <v>13</v>
      </c>
      <c r="F302" s="12">
        <v>24</v>
      </c>
      <c r="G302" s="12">
        <v>3978</v>
      </c>
      <c r="H302" s="12">
        <v>4230</v>
      </c>
      <c r="I302" s="12">
        <v>21060</v>
      </c>
      <c r="J302" s="12">
        <v>22500</v>
      </c>
      <c r="K302" s="12">
        <f>sales_table[[#This Row],[Sales]]-sales_table[[#This Row],[COGS]]</f>
        <v>1440</v>
      </c>
      <c r="L302" s="12">
        <f>sales_table[[#This Row],[sales after discount]]-sales_table[[#This Row],[COGS]]</f>
        <v>315</v>
      </c>
      <c r="M302" s="12">
        <f>sales_table[[#This Row],[Sales]]*0.95</f>
        <v>21375</v>
      </c>
      <c r="N302" s="13">
        <f>(sales_table[[#This Row],[Profit]]/sales_table[[#This Row],[Sales]])</f>
        <v>6.4000000000000001E-2</v>
      </c>
    </row>
    <row r="303" spans="1:14">
      <c r="A303" s="42">
        <v>41014</v>
      </c>
      <c r="B303" t="s">
        <v>22</v>
      </c>
      <c r="C303" t="s">
        <v>23</v>
      </c>
      <c r="D303" t="s">
        <v>43</v>
      </c>
      <c r="E303" t="s">
        <v>13</v>
      </c>
      <c r="F303" s="12">
        <v>24</v>
      </c>
      <c r="G303" s="12">
        <v>5832</v>
      </c>
      <c r="H303" s="12">
        <v>6210</v>
      </c>
      <c r="I303" s="12">
        <v>16920</v>
      </c>
      <c r="J303" s="12">
        <v>18000</v>
      </c>
      <c r="K303" s="12">
        <f>sales_table[[#This Row],[Sales]]-sales_table[[#This Row],[COGS]]</f>
        <v>1080</v>
      </c>
      <c r="L303" s="12">
        <f>sales_table[[#This Row],[sales after discount]]-sales_table[[#This Row],[COGS]]</f>
        <v>180</v>
      </c>
      <c r="M303" s="12">
        <f>sales_table[[#This Row],[Sales]]*0.95</f>
        <v>17100</v>
      </c>
      <c r="N303" s="13">
        <f>(sales_table[[#This Row],[Profit]]/sales_table[[#This Row],[Sales]])</f>
        <v>0.06</v>
      </c>
    </row>
    <row r="304" spans="1:14">
      <c r="A304" s="42">
        <v>41015</v>
      </c>
      <c r="B304" t="s">
        <v>22</v>
      </c>
      <c r="C304" t="s">
        <v>23</v>
      </c>
      <c r="D304" t="s">
        <v>39</v>
      </c>
      <c r="E304" t="s">
        <v>13</v>
      </c>
      <c r="F304" s="12">
        <v>16</v>
      </c>
      <c r="G304" s="12">
        <v>3978</v>
      </c>
      <c r="H304" s="12">
        <v>4230</v>
      </c>
      <c r="I304" s="12">
        <v>85698</v>
      </c>
      <c r="J304" s="12">
        <v>91080</v>
      </c>
      <c r="K304" s="12">
        <f>sales_table[[#This Row],[Sales]]-sales_table[[#This Row],[COGS]]</f>
        <v>5382</v>
      </c>
      <c r="L304" s="12">
        <f>sales_table[[#This Row],[sales after discount]]-sales_table[[#This Row],[COGS]]</f>
        <v>828</v>
      </c>
      <c r="M304" s="12">
        <f>sales_table[[#This Row],[Sales]]*0.95</f>
        <v>86526</v>
      </c>
      <c r="N304" s="13">
        <f>(sales_table[[#This Row],[Profit]]/sales_table[[#This Row],[Sales]])</f>
        <v>5.909090909090909E-2</v>
      </c>
    </row>
    <row r="305" spans="1:14">
      <c r="A305" s="42">
        <v>41015</v>
      </c>
      <c r="B305" t="s">
        <v>14</v>
      </c>
      <c r="C305" t="s">
        <v>11</v>
      </c>
      <c r="D305" t="s">
        <v>42</v>
      </c>
      <c r="E305" t="s">
        <v>16</v>
      </c>
      <c r="F305" s="12">
        <v>6</v>
      </c>
      <c r="G305" s="12">
        <v>3978</v>
      </c>
      <c r="H305" s="12">
        <v>4230</v>
      </c>
      <c r="I305" s="12">
        <v>52542</v>
      </c>
      <c r="J305" s="12">
        <v>56700</v>
      </c>
      <c r="K305" s="12">
        <f>sales_table[[#This Row],[Sales]]-sales_table[[#This Row],[COGS]]</f>
        <v>4158</v>
      </c>
      <c r="L305" s="12">
        <f>sales_table[[#This Row],[sales after discount]]-sales_table[[#This Row],[COGS]]</f>
        <v>1323</v>
      </c>
      <c r="M305" s="12">
        <f>sales_table[[#This Row],[Sales]]*0.95</f>
        <v>53865</v>
      </c>
      <c r="N305" s="13">
        <f>(sales_table[[#This Row],[Profit]]/sales_table[[#This Row],[Sales]])</f>
        <v>7.3333333333333334E-2</v>
      </c>
    </row>
    <row r="306" spans="1:14">
      <c r="A306" s="42">
        <v>41016</v>
      </c>
      <c r="B306" t="s">
        <v>24</v>
      </c>
      <c r="C306" t="s">
        <v>25</v>
      </c>
      <c r="D306" t="s">
        <v>15</v>
      </c>
      <c r="E306" t="s">
        <v>16</v>
      </c>
      <c r="F306" s="12">
        <v>4</v>
      </c>
      <c r="G306" s="12">
        <v>5148</v>
      </c>
      <c r="H306" s="12">
        <v>5490</v>
      </c>
      <c r="I306" s="12">
        <v>60894</v>
      </c>
      <c r="J306" s="12">
        <v>65790</v>
      </c>
      <c r="K306" s="12">
        <f>sales_table[[#This Row],[Sales]]-sales_table[[#This Row],[COGS]]</f>
        <v>4896</v>
      </c>
      <c r="L306" s="12">
        <f>sales_table[[#This Row],[sales after discount]]-sales_table[[#This Row],[COGS]]</f>
        <v>1606.5</v>
      </c>
      <c r="M306" s="12">
        <f>sales_table[[#This Row],[Sales]]*0.95</f>
        <v>62500.5</v>
      </c>
      <c r="N306" s="13">
        <f>(sales_table[[#This Row],[Profit]]/sales_table[[#This Row],[Sales]])</f>
        <v>7.441860465116279E-2</v>
      </c>
    </row>
    <row r="307" spans="1:14">
      <c r="A307" s="42">
        <v>41016</v>
      </c>
      <c r="B307" t="s">
        <v>14</v>
      </c>
      <c r="C307" t="s">
        <v>11</v>
      </c>
      <c r="D307" t="s">
        <v>40</v>
      </c>
      <c r="E307" t="s">
        <v>16</v>
      </c>
      <c r="F307" s="12">
        <v>24</v>
      </c>
      <c r="G307" s="12">
        <v>5832</v>
      </c>
      <c r="H307" s="12">
        <v>6210</v>
      </c>
      <c r="I307" s="12">
        <v>15696</v>
      </c>
      <c r="J307" s="12">
        <v>16920</v>
      </c>
      <c r="K307" s="12">
        <f>sales_table[[#This Row],[Sales]]-sales_table[[#This Row],[COGS]]</f>
        <v>1224</v>
      </c>
      <c r="L307" s="12">
        <f>sales_table[[#This Row],[sales after discount]]-sales_table[[#This Row],[COGS]]</f>
        <v>378</v>
      </c>
      <c r="M307" s="12">
        <f>sales_table[[#This Row],[Sales]]*0.95</f>
        <v>16074</v>
      </c>
      <c r="N307" s="13">
        <f>(sales_table[[#This Row],[Profit]]/sales_table[[#This Row],[Sales]])</f>
        <v>7.2340425531914887E-2</v>
      </c>
    </row>
    <row r="308" spans="1:14">
      <c r="A308" s="42">
        <v>41016</v>
      </c>
      <c r="B308" t="s">
        <v>17</v>
      </c>
      <c r="C308" t="s">
        <v>18</v>
      </c>
      <c r="D308" t="s">
        <v>33</v>
      </c>
      <c r="E308" t="s">
        <v>13</v>
      </c>
      <c r="F308" s="12">
        <v>21</v>
      </c>
      <c r="G308" s="12">
        <v>2034</v>
      </c>
      <c r="H308" s="12">
        <v>2160</v>
      </c>
      <c r="I308" s="12">
        <v>47736</v>
      </c>
      <c r="J308" s="12">
        <v>50760</v>
      </c>
      <c r="K308" s="12">
        <f>sales_table[[#This Row],[Sales]]-sales_table[[#This Row],[COGS]]</f>
        <v>3024</v>
      </c>
      <c r="L308" s="12">
        <f>sales_table[[#This Row],[sales after discount]]-sales_table[[#This Row],[COGS]]</f>
        <v>486</v>
      </c>
      <c r="M308" s="12">
        <f>sales_table[[#This Row],[Sales]]*0.95</f>
        <v>48222</v>
      </c>
      <c r="N308" s="13">
        <f>(sales_table[[#This Row],[Profit]]/sales_table[[#This Row],[Sales]])</f>
        <v>5.9574468085106386E-2</v>
      </c>
    </row>
    <row r="309" spans="1:14">
      <c r="A309" s="42">
        <v>41016</v>
      </c>
      <c r="B309" t="s">
        <v>20</v>
      </c>
      <c r="C309" t="s">
        <v>18</v>
      </c>
      <c r="D309" t="s">
        <v>40</v>
      </c>
      <c r="E309" t="s">
        <v>16</v>
      </c>
      <c r="F309" s="12">
        <v>13</v>
      </c>
      <c r="G309" s="12">
        <v>5832</v>
      </c>
      <c r="H309" s="12">
        <v>6210</v>
      </c>
      <c r="I309" s="12">
        <v>7848</v>
      </c>
      <c r="J309" s="12">
        <v>8460</v>
      </c>
      <c r="K309" s="12">
        <f>sales_table[[#This Row],[Sales]]-sales_table[[#This Row],[COGS]]</f>
        <v>612</v>
      </c>
      <c r="L309" s="12">
        <f>sales_table[[#This Row],[sales after discount]]-sales_table[[#This Row],[COGS]]</f>
        <v>189</v>
      </c>
      <c r="M309" s="12">
        <f>sales_table[[#This Row],[Sales]]*0.95</f>
        <v>8037</v>
      </c>
      <c r="N309" s="13">
        <f>(sales_table[[#This Row],[Profit]]/sales_table[[#This Row],[Sales]])</f>
        <v>7.2340425531914887E-2</v>
      </c>
    </row>
    <row r="310" spans="1:14">
      <c r="A310" s="42">
        <v>41016</v>
      </c>
      <c r="B310" t="s">
        <v>22</v>
      </c>
      <c r="C310" t="s">
        <v>23</v>
      </c>
      <c r="D310" t="s">
        <v>36</v>
      </c>
      <c r="E310" t="s">
        <v>13</v>
      </c>
      <c r="F310" s="12">
        <v>2</v>
      </c>
      <c r="G310" s="12">
        <v>3546</v>
      </c>
      <c r="H310" s="12">
        <v>3780</v>
      </c>
      <c r="I310" s="12">
        <v>27378</v>
      </c>
      <c r="J310" s="12">
        <v>29250</v>
      </c>
      <c r="K310" s="12">
        <f>sales_table[[#This Row],[Sales]]-sales_table[[#This Row],[COGS]]</f>
        <v>1872</v>
      </c>
      <c r="L310" s="12">
        <f>sales_table[[#This Row],[sales after discount]]-sales_table[[#This Row],[COGS]]</f>
        <v>409.5</v>
      </c>
      <c r="M310" s="12">
        <f>sales_table[[#This Row],[Sales]]*0.95</f>
        <v>27787.5</v>
      </c>
      <c r="N310" s="13">
        <f>(sales_table[[#This Row],[Profit]]/sales_table[[#This Row],[Sales]])</f>
        <v>6.4000000000000001E-2</v>
      </c>
    </row>
    <row r="311" spans="1:14">
      <c r="A311" s="42">
        <v>41017</v>
      </c>
      <c r="B311" t="s">
        <v>27</v>
      </c>
      <c r="C311" t="s">
        <v>23</v>
      </c>
      <c r="D311" t="s">
        <v>39</v>
      </c>
      <c r="E311" t="s">
        <v>13</v>
      </c>
      <c r="F311" s="12">
        <v>20</v>
      </c>
      <c r="G311" s="12">
        <v>3726</v>
      </c>
      <c r="H311" s="12">
        <v>3960</v>
      </c>
      <c r="I311" s="12">
        <v>3726</v>
      </c>
      <c r="J311" s="12">
        <v>3960</v>
      </c>
      <c r="K311" s="12">
        <f>sales_table[[#This Row],[Sales]]-sales_table[[#This Row],[COGS]]</f>
        <v>234</v>
      </c>
      <c r="L311" s="12">
        <f>sales_table[[#This Row],[sales after discount]]-sales_table[[#This Row],[COGS]]</f>
        <v>36</v>
      </c>
      <c r="M311" s="12">
        <f>sales_table[[#This Row],[Sales]]*0.95</f>
        <v>3762</v>
      </c>
      <c r="N311" s="13">
        <f>(sales_table[[#This Row],[Profit]]/sales_table[[#This Row],[Sales]])</f>
        <v>5.909090909090909E-2</v>
      </c>
    </row>
    <row r="312" spans="1:14">
      <c r="A312" s="42">
        <v>41017</v>
      </c>
      <c r="B312" t="s">
        <v>14</v>
      </c>
      <c r="C312" t="s">
        <v>11</v>
      </c>
      <c r="D312" t="s">
        <v>28</v>
      </c>
      <c r="E312" t="s">
        <v>13</v>
      </c>
      <c r="F312" s="12">
        <v>21</v>
      </c>
      <c r="G312" s="12">
        <v>3978</v>
      </c>
      <c r="H312" s="12">
        <v>4230</v>
      </c>
      <c r="I312" s="12">
        <v>23328</v>
      </c>
      <c r="J312" s="12">
        <v>24840</v>
      </c>
      <c r="K312" s="12">
        <f>sales_table[[#This Row],[Sales]]-sales_table[[#This Row],[COGS]]</f>
        <v>1512</v>
      </c>
      <c r="L312" s="12">
        <f>sales_table[[#This Row],[sales after discount]]-sales_table[[#This Row],[COGS]]</f>
        <v>270</v>
      </c>
      <c r="M312" s="12">
        <f>sales_table[[#This Row],[Sales]]*0.95</f>
        <v>23598</v>
      </c>
      <c r="N312" s="13">
        <f>(sales_table[[#This Row],[Profit]]/sales_table[[#This Row],[Sales]])</f>
        <v>6.0869565217391307E-2</v>
      </c>
    </row>
    <row r="313" spans="1:14">
      <c r="A313" s="42">
        <v>41017</v>
      </c>
      <c r="B313" t="s">
        <v>31</v>
      </c>
      <c r="C313" t="s">
        <v>30</v>
      </c>
      <c r="D313" t="s">
        <v>28</v>
      </c>
      <c r="E313" t="s">
        <v>13</v>
      </c>
      <c r="F313" s="12">
        <v>12</v>
      </c>
      <c r="G313" s="12">
        <v>3042</v>
      </c>
      <c r="H313" s="12">
        <v>3240</v>
      </c>
      <c r="I313" s="12">
        <v>46656</v>
      </c>
      <c r="J313" s="12">
        <v>49680</v>
      </c>
      <c r="K313" s="12">
        <f>sales_table[[#This Row],[Sales]]-sales_table[[#This Row],[COGS]]</f>
        <v>3024</v>
      </c>
      <c r="L313" s="12">
        <f>sales_table[[#This Row],[sales after discount]]-sales_table[[#This Row],[COGS]]</f>
        <v>540</v>
      </c>
      <c r="M313" s="12">
        <f>sales_table[[#This Row],[Sales]]*0.95</f>
        <v>47196</v>
      </c>
      <c r="N313" s="13">
        <f>(sales_table[[#This Row],[Profit]]/sales_table[[#This Row],[Sales]])</f>
        <v>6.0869565217391307E-2</v>
      </c>
    </row>
    <row r="314" spans="1:14">
      <c r="A314" s="42">
        <v>41017</v>
      </c>
      <c r="B314" t="s">
        <v>10</v>
      </c>
      <c r="C314" t="s">
        <v>11</v>
      </c>
      <c r="D314" t="s">
        <v>40</v>
      </c>
      <c r="E314" t="s">
        <v>16</v>
      </c>
      <c r="F314" s="12">
        <v>23</v>
      </c>
      <c r="G314" s="12">
        <v>3546</v>
      </c>
      <c r="H314" s="12">
        <v>3780</v>
      </c>
      <c r="I314" s="12">
        <v>98100</v>
      </c>
      <c r="J314" s="12">
        <v>105750</v>
      </c>
      <c r="K314" s="12">
        <f>sales_table[[#This Row],[Sales]]-sales_table[[#This Row],[COGS]]</f>
        <v>7650</v>
      </c>
      <c r="L314" s="12">
        <f>sales_table[[#This Row],[sales after discount]]-sales_table[[#This Row],[COGS]]</f>
        <v>2362.5</v>
      </c>
      <c r="M314" s="12">
        <f>sales_table[[#This Row],[Sales]]*0.95</f>
        <v>100462.5</v>
      </c>
      <c r="N314" s="13">
        <f>(sales_table[[#This Row],[Profit]]/sales_table[[#This Row],[Sales]])</f>
        <v>7.2340425531914887E-2</v>
      </c>
    </row>
    <row r="315" spans="1:14">
      <c r="A315" s="42">
        <v>41017</v>
      </c>
      <c r="B315" t="s">
        <v>27</v>
      </c>
      <c r="C315" t="s">
        <v>23</v>
      </c>
      <c r="D315" t="s">
        <v>35</v>
      </c>
      <c r="E315" t="s">
        <v>13</v>
      </c>
      <c r="F315" s="12">
        <v>23</v>
      </c>
      <c r="G315" s="12">
        <v>4482</v>
      </c>
      <c r="H315" s="12">
        <v>4770</v>
      </c>
      <c r="I315" s="12">
        <v>10296</v>
      </c>
      <c r="J315" s="12">
        <v>10980</v>
      </c>
      <c r="K315" s="12">
        <f>sales_table[[#This Row],[Sales]]-sales_table[[#This Row],[COGS]]</f>
        <v>684</v>
      </c>
      <c r="L315" s="12">
        <f>sales_table[[#This Row],[sales after discount]]-sales_table[[#This Row],[COGS]]</f>
        <v>135</v>
      </c>
      <c r="M315" s="12">
        <f>sales_table[[#This Row],[Sales]]*0.95</f>
        <v>10431</v>
      </c>
      <c r="N315" s="13">
        <f>(sales_table[[#This Row],[Profit]]/sales_table[[#This Row],[Sales]])</f>
        <v>6.2295081967213117E-2</v>
      </c>
    </row>
    <row r="316" spans="1:14">
      <c r="A316" s="42">
        <v>41017</v>
      </c>
      <c r="B316" t="s">
        <v>27</v>
      </c>
      <c r="C316" t="s">
        <v>23</v>
      </c>
      <c r="D316" t="s">
        <v>21</v>
      </c>
      <c r="E316" t="s">
        <v>13</v>
      </c>
      <c r="F316" s="12">
        <v>24</v>
      </c>
      <c r="G316" s="12">
        <v>3924</v>
      </c>
      <c r="H316" s="12">
        <v>4230</v>
      </c>
      <c r="I316" s="12">
        <v>10980</v>
      </c>
      <c r="J316" s="12">
        <v>11700</v>
      </c>
      <c r="K316" s="12">
        <f>sales_table[[#This Row],[Sales]]-sales_table[[#This Row],[COGS]]</f>
        <v>720</v>
      </c>
      <c r="L316" s="12">
        <f>sales_table[[#This Row],[sales after discount]]-sales_table[[#This Row],[COGS]]</f>
        <v>135</v>
      </c>
      <c r="M316" s="12">
        <f>sales_table[[#This Row],[Sales]]*0.95</f>
        <v>11115</v>
      </c>
      <c r="N316" s="13">
        <f>(sales_table[[#This Row],[Profit]]/sales_table[[#This Row],[Sales]])</f>
        <v>6.1538461538461542E-2</v>
      </c>
    </row>
    <row r="317" spans="1:14">
      <c r="A317" s="42">
        <v>41017</v>
      </c>
      <c r="B317" t="s">
        <v>31</v>
      </c>
      <c r="C317" t="s">
        <v>30</v>
      </c>
      <c r="D317" t="s">
        <v>15</v>
      </c>
      <c r="E317" t="s">
        <v>16</v>
      </c>
      <c r="F317" s="12">
        <v>25</v>
      </c>
      <c r="G317" s="12">
        <v>2952</v>
      </c>
      <c r="H317" s="12">
        <v>3150</v>
      </c>
      <c r="I317" s="12">
        <v>60894</v>
      </c>
      <c r="J317" s="12">
        <v>65790</v>
      </c>
      <c r="K317" s="12">
        <f>sales_table[[#This Row],[Sales]]-sales_table[[#This Row],[COGS]]</f>
        <v>4896</v>
      </c>
      <c r="L317" s="12">
        <f>sales_table[[#This Row],[sales after discount]]-sales_table[[#This Row],[COGS]]</f>
        <v>1606.5</v>
      </c>
      <c r="M317" s="12">
        <f>sales_table[[#This Row],[Sales]]*0.95</f>
        <v>62500.5</v>
      </c>
      <c r="N317" s="13">
        <f>(sales_table[[#This Row],[Profit]]/sales_table[[#This Row],[Sales]])</f>
        <v>7.441860465116279E-2</v>
      </c>
    </row>
    <row r="318" spans="1:14">
      <c r="A318" s="42">
        <v>41018</v>
      </c>
      <c r="B318" t="s">
        <v>17</v>
      </c>
      <c r="C318" t="s">
        <v>18</v>
      </c>
      <c r="D318" t="s">
        <v>42</v>
      </c>
      <c r="E318" t="s">
        <v>16</v>
      </c>
      <c r="F318" s="12">
        <v>17</v>
      </c>
      <c r="G318" s="12">
        <v>3726</v>
      </c>
      <c r="H318" s="12">
        <v>3960</v>
      </c>
      <c r="I318" s="12">
        <v>127602</v>
      </c>
      <c r="J318" s="12">
        <v>137700</v>
      </c>
      <c r="K318" s="12">
        <f>sales_table[[#This Row],[Sales]]-sales_table[[#This Row],[COGS]]</f>
        <v>10098</v>
      </c>
      <c r="L318" s="12">
        <f>sales_table[[#This Row],[sales after discount]]-sales_table[[#This Row],[COGS]]</f>
        <v>3213</v>
      </c>
      <c r="M318" s="12">
        <f>sales_table[[#This Row],[Sales]]*0.95</f>
        <v>130815</v>
      </c>
      <c r="N318" s="13">
        <f>(sales_table[[#This Row],[Profit]]/sales_table[[#This Row],[Sales]])</f>
        <v>7.3333333333333334E-2</v>
      </c>
    </row>
    <row r="319" spans="1:14">
      <c r="A319" s="42">
        <v>41018</v>
      </c>
      <c r="B319" t="s">
        <v>29</v>
      </c>
      <c r="C319" t="s">
        <v>30</v>
      </c>
      <c r="D319" t="s">
        <v>41</v>
      </c>
      <c r="E319" t="s">
        <v>13</v>
      </c>
      <c r="F319" s="12">
        <v>21</v>
      </c>
      <c r="G319" s="12">
        <v>3978</v>
      </c>
      <c r="H319" s="12">
        <v>4230</v>
      </c>
      <c r="I319" s="12">
        <v>8856</v>
      </c>
      <c r="J319" s="12">
        <v>9450</v>
      </c>
      <c r="K319" s="12">
        <f>sales_table[[#This Row],[Sales]]-sales_table[[#This Row],[COGS]]</f>
        <v>594</v>
      </c>
      <c r="L319" s="12">
        <f>sales_table[[#This Row],[sales after discount]]-sales_table[[#This Row],[COGS]]</f>
        <v>121.5</v>
      </c>
      <c r="M319" s="12">
        <f>sales_table[[#This Row],[Sales]]*0.95</f>
        <v>8977.5</v>
      </c>
      <c r="N319" s="13">
        <f>(sales_table[[#This Row],[Profit]]/sales_table[[#This Row],[Sales]])</f>
        <v>6.2857142857142861E-2</v>
      </c>
    </row>
    <row r="320" spans="1:14">
      <c r="A320" s="42">
        <v>41018</v>
      </c>
      <c r="B320" t="s">
        <v>10</v>
      </c>
      <c r="C320" t="s">
        <v>11</v>
      </c>
      <c r="D320" t="s">
        <v>15</v>
      </c>
      <c r="E320" t="s">
        <v>16</v>
      </c>
      <c r="F320" s="12">
        <v>9</v>
      </c>
      <c r="G320" s="12">
        <v>3726</v>
      </c>
      <c r="H320" s="12">
        <v>3960</v>
      </c>
      <c r="I320" s="12">
        <v>75222</v>
      </c>
      <c r="J320" s="12">
        <v>81270</v>
      </c>
      <c r="K320" s="12">
        <f>sales_table[[#This Row],[Sales]]-sales_table[[#This Row],[COGS]]</f>
        <v>6048</v>
      </c>
      <c r="L320" s="12">
        <f>sales_table[[#This Row],[sales after discount]]-sales_table[[#This Row],[COGS]]</f>
        <v>1984.5</v>
      </c>
      <c r="M320" s="12">
        <f>sales_table[[#This Row],[Sales]]*0.95</f>
        <v>77206.5</v>
      </c>
      <c r="N320" s="13">
        <f>(sales_table[[#This Row],[Profit]]/sales_table[[#This Row],[Sales]])</f>
        <v>7.441860465116279E-2</v>
      </c>
    </row>
    <row r="321" spans="1:14">
      <c r="A321" s="42">
        <v>41018</v>
      </c>
      <c r="B321" t="s">
        <v>20</v>
      </c>
      <c r="C321" t="s">
        <v>18</v>
      </c>
      <c r="D321" t="s">
        <v>12</v>
      </c>
      <c r="E321" t="s">
        <v>13</v>
      </c>
      <c r="F321" s="12">
        <v>11</v>
      </c>
      <c r="G321" s="12">
        <v>4482</v>
      </c>
      <c r="H321" s="12">
        <v>4770</v>
      </c>
      <c r="I321" s="12">
        <v>28476</v>
      </c>
      <c r="J321" s="12">
        <v>30240</v>
      </c>
      <c r="K321" s="12">
        <f>sales_table[[#This Row],[Sales]]-sales_table[[#This Row],[COGS]]</f>
        <v>1764</v>
      </c>
      <c r="L321" s="12">
        <f>sales_table[[#This Row],[sales after discount]]-sales_table[[#This Row],[COGS]]</f>
        <v>252</v>
      </c>
      <c r="M321" s="12">
        <f>sales_table[[#This Row],[Sales]]*0.95</f>
        <v>28728</v>
      </c>
      <c r="N321" s="13">
        <f>(sales_table[[#This Row],[Profit]]/sales_table[[#This Row],[Sales]])</f>
        <v>5.8333333333333334E-2</v>
      </c>
    </row>
    <row r="322" spans="1:14">
      <c r="A322" s="42">
        <v>41019</v>
      </c>
      <c r="B322" t="s">
        <v>31</v>
      </c>
      <c r="C322" t="s">
        <v>30</v>
      </c>
      <c r="D322" t="s">
        <v>19</v>
      </c>
      <c r="E322" t="s">
        <v>13</v>
      </c>
      <c r="F322" s="12">
        <v>4</v>
      </c>
      <c r="G322" s="12">
        <v>3582</v>
      </c>
      <c r="H322" s="12">
        <v>3870</v>
      </c>
      <c r="I322" s="12">
        <v>19890</v>
      </c>
      <c r="J322" s="12">
        <v>21150</v>
      </c>
      <c r="K322" s="12">
        <f>sales_table[[#This Row],[Sales]]-sales_table[[#This Row],[COGS]]</f>
        <v>1260</v>
      </c>
      <c r="L322" s="12">
        <f>sales_table[[#This Row],[sales after discount]]-sales_table[[#This Row],[COGS]]</f>
        <v>202.5</v>
      </c>
      <c r="M322" s="12">
        <f>sales_table[[#This Row],[Sales]]*0.95</f>
        <v>20092.5</v>
      </c>
      <c r="N322" s="13">
        <f>(sales_table[[#This Row],[Profit]]/sales_table[[#This Row],[Sales]])</f>
        <v>5.9574468085106386E-2</v>
      </c>
    </row>
    <row r="323" spans="1:14">
      <c r="A323" s="42">
        <v>41019</v>
      </c>
      <c r="B323" t="s">
        <v>10</v>
      </c>
      <c r="C323" t="s">
        <v>11</v>
      </c>
      <c r="D323" t="s">
        <v>40</v>
      </c>
      <c r="E323" t="s">
        <v>16</v>
      </c>
      <c r="F323" s="12">
        <v>22</v>
      </c>
      <c r="G323" s="12">
        <v>4482</v>
      </c>
      <c r="H323" s="12">
        <v>4770</v>
      </c>
      <c r="I323" s="12">
        <v>62784</v>
      </c>
      <c r="J323" s="12">
        <v>67680</v>
      </c>
      <c r="K323" s="12">
        <f>sales_table[[#This Row],[Sales]]-sales_table[[#This Row],[COGS]]</f>
        <v>4896</v>
      </c>
      <c r="L323" s="12">
        <f>sales_table[[#This Row],[sales after discount]]-sales_table[[#This Row],[COGS]]</f>
        <v>1512</v>
      </c>
      <c r="M323" s="12">
        <f>sales_table[[#This Row],[Sales]]*0.95</f>
        <v>64296</v>
      </c>
      <c r="N323" s="13">
        <f>(sales_table[[#This Row],[Profit]]/sales_table[[#This Row],[Sales]])</f>
        <v>7.2340425531914887E-2</v>
      </c>
    </row>
    <row r="324" spans="1:14">
      <c r="A324" s="42">
        <v>41019</v>
      </c>
      <c r="B324" t="s">
        <v>29</v>
      </c>
      <c r="C324" t="s">
        <v>30</v>
      </c>
      <c r="D324" t="s">
        <v>39</v>
      </c>
      <c r="E324" t="s">
        <v>13</v>
      </c>
      <c r="F324" s="12">
        <v>15</v>
      </c>
      <c r="G324" s="12">
        <v>3924</v>
      </c>
      <c r="H324" s="12">
        <v>4230</v>
      </c>
      <c r="I324" s="12">
        <v>26082</v>
      </c>
      <c r="J324" s="12">
        <v>27720</v>
      </c>
      <c r="K324" s="12">
        <f>sales_table[[#This Row],[Sales]]-sales_table[[#This Row],[COGS]]</f>
        <v>1638</v>
      </c>
      <c r="L324" s="12">
        <f>sales_table[[#This Row],[sales after discount]]-sales_table[[#This Row],[COGS]]</f>
        <v>252</v>
      </c>
      <c r="M324" s="12">
        <f>sales_table[[#This Row],[Sales]]*0.95</f>
        <v>26334</v>
      </c>
      <c r="N324" s="13">
        <f>(sales_table[[#This Row],[Profit]]/sales_table[[#This Row],[Sales]])</f>
        <v>5.909090909090909E-2</v>
      </c>
    </row>
    <row r="325" spans="1:14">
      <c r="A325" s="42">
        <v>41019</v>
      </c>
      <c r="B325" t="s">
        <v>29</v>
      </c>
      <c r="C325" t="s">
        <v>30</v>
      </c>
      <c r="D325" t="s">
        <v>12</v>
      </c>
      <c r="E325" t="s">
        <v>13</v>
      </c>
      <c r="F325" s="12">
        <v>23</v>
      </c>
      <c r="G325" s="12">
        <v>7506</v>
      </c>
      <c r="H325" s="12">
        <v>8100</v>
      </c>
      <c r="I325" s="12">
        <v>12204</v>
      </c>
      <c r="J325" s="12">
        <v>12960</v>
      </c>
      <c r="K325" s="12">
        <f>sales_table[[#This Row],[Sales]]-sales_table[[#This Row],[COGS]]</f>
        <v>756</v>
      </c>
      <c r="L325" s="12">
        <f>sales_table[[#This Row],[sales after discount]]-sales_table[[#This Row],[COGS]]</f>
        <v>108</v>
      </c>
      <c r="M325" s="12">
        <f>sales_table[[#This Row],[Sales]]*0.95</f>
        <v>12312</v>
      </c>
      <c r="N325" s="13">
        <f>(sales_table[[#This Row],[Profit]]/sales_table[[#This Row],[Sales]])</f>
        <v>5.8333333333333334E-2</v>
      </c>
    </row>
    <row r="326" spans="1:14">
      <c r="A326" s="42">
        <v>41019</v>
      </c>
      <c r="B326" t="s">
        <v>20</v>
      </c>
      <c r="C326" t="s">
        <v>18</v>
      </c>
      <c r="D326" t="s">
        <v>42</v>
      </c>
      <c r="E326" t="s">
        <v>16</v>
      </c>
      <c r="F326" s="12">
        <v>9</v>
      </c>
      <c r="G326" s="12">
        <v>3546</v>
      </c>
      <c r="H326" s="12">
        <v>3780</v>
      </c>
      <c r="I326" s="12">
        <v>180144</v>
      </c>
      <c r="J326" s="12">
        <v>194400</v>
      </c>
      <c r="K326" s="12">
        <f>sales_table[[#This Row],[Sales]]-sales_table[[#This Row],[COGS]]</f>
        <v>14256</v>
      </c>
      <c r="L326" s="12">
        <f>sales_table[[#This Row],[sales after discount]]-sales_table[[#This Row],[COGS]]</f>
        <v>4536</v>
      </c>
      <c r="M326" s="12">
        <f>sales_table[[#This Row],[Sales]]*0.95</f>
        <v>184680</v>
      </c>
      <c r="N326" s="13">
        <f>(sales_table[[#This Row],[Profit]]/sales_table[[#This Row],[Sales]])</f>
        <v>7.3333333333333334E-2</v>
      </c>
    </row>
    <row r="327" spans="1:14">
      <c r="A327" s="42">
        <v>41019</v>
      </c>
      <c r="B327" t="s">
        <v>24</v>
      </c>
      <c r="C327" t="s">
        <v>25</v>
      </c>
      <c r="D327" t="s">
        <v>40</v>
      </c>
      <c r="E327" t="s">
        <v>16</v>
      </c>
      <c r="F327" s="12">
        <v>7</v>
      </c>
      <c r="G327" s="12">
        <v>3042</v>
      </c>
      <c r="H327" s="12">
        <v>3240</v>
      </c>
      <c r="I327" s="12">
        <v>15696</v>
      </c>
      <c r="J327" s="12">
        <v>16920</v>
      </c>
      <c r="K327" s="12">
        <f>sales_table[[#This Row],[Sales]]-sales_table[[#This Row],[COGS]]</f>
        <v>1224</v>
      </c>
      <c r="L327" s="12">
        <f>sales_table[[#This Row],[sales after discount]]-sales_table[[#This Row],[COGS]]</f>
        <v>378</v>
      </c>
      <c r="M327" s="12">
        <f>sales_table[[#This Row],[Sales]]*0.95</f>
        <v>16074</v>
      </c>
      <c r="N327" s="13">
        <f>(sales_table[[#This Row],[Profit]]/sales_table[[#This Row],[Sales]])</f>
        <v>7.2340425531914887E-2</v>
      </c>
    </row>
    <row r="328" spans="1:14">
      <c r="A328" s="42">
        <v>41020</v>
      </c>
      <c r="B328" t="s">
        <v>20</v>
      </c>
      <c r="C328" t="s">
        <v>18</v>
      </c>
      <c r="D328" t="s">
        <v>32</v>
      </c>
      <c r="E328" t="s">
        <v>13</v>
      </c>
      <c r="F328" s="12">
        <v>25</v>
      </c>
      <c r="G328" s="12">
        <v>3042</v>
      </c>
      <c r="H328" s="12">
        <v>3240</v>
      </c>
      <c r="I328" s="12">
        <v>24822</v>
      </c>
      <c r="J328" s="12">
        <v>26460</v>
      </c>
      <c r="K328" s="12">
        <f>sales_table[[#This Row],[Sales]]-sales_table[[#This Row],[COGS]]</f>
        <v>1638</v>
      </c>
      <c r="L328" s="12">
        <f>sales_table[[#This Row],[sales after discount]]-sales_table[[#This Row],[COGS]]</f>
        <v>315</v>
      </c>
      <c r="M328" s="12">
        <f>sales_table[[#This Row],[Sales]]*0.95</f>
        <v>25137</v>
      </c>
      <c r="N328" s="13">
        <f>(sales_table[[#This Row],[Profit]]/sales_table[[#This Row],[Sales]])</f>
        <v>6.1904761904761907E-2</v>
      </c>
    </row>
    <row r="329" spans="1:14">
      <c r="A329" s="42">
        <v>41020</v>
      </c>
      <c r="B329" t="s">
        <v>24</v>
      </c>
      <c r="C329" t="s">
        <v>25</v>
      </c>
      <c r="D329" t="s">
        <v>38</v>
      </c>
      <c r="E329" t="s">
        <v>13</v>
      </c>
      <c r="F329" s="12">
        <v>10</v>
      </c>
      <c r="G329" s="12">
        <v>3978</v>
      </c>
      <c r="H329" s="12">
        <v>4230</v>
      </c>
      <c r="I329" s="12">
        <v>39006</v>
      </c>
      <c r="J329" s="12">
        <v>41580</v>
      </c>
      <c r="K329" s="12">
        <f>sales_table[[#This Row],[Sales]]-sales_table[[#This Row],[COGS]]</f>
        <v>2574</v>
      </c>
      <c r="L329" s="12">
        <f>sales_table[[#This Row],[sales after discount]]-sales_table[[#This Row],[COGS]]</f>
        <v>495</v>
      </c>
      <c r="M329" s="12">
        <f>sales_table[[#This Row],[Sales]]*0.95</f>
        <v>39501</v>
      </c>
      <c r="N329" s="13">
        <f>(sales_table[[#This Row],[Profit]]/sales_table[[#This Row],[Sales]])</f>
        <v>6.1904761904761907E-2</v>
      </c>
    </row>
    <row r="330" spans="1:14">
      <c r="A330" s="42">
        <v>41020</v>
      </c>
      <c r="B330" t="s">
        <v>27</v>
      </c>
      <c r="C330" t="s">
        <v>23</v>
      </c>
      <c r="D330" t="s">
        <v>12</v>
      </c>
      <c r="E330" t="s">
        <v>13</v>
      </c>
      <c r="F330" s="12">
        <v>8</v>
      </c>
      <c r="G330" s="12">
        <v>5148</v>
      </c>
      <c r="H330" s="12">
        <v>5490</v>
      </c>
      <c r="I330" s="12">
        <v>10170</v>
      </c>
      <c r="J330" s="12">
        <v>10800</v>
      </c>
      <c r="K330" s="12">
        <f>sales_table[[#This Row],[Sales]]-sales_table[[#This Row],[COGS]]</f>
        <v>630</v>
      </c>
      <c r="L330" s="12">
        <f>sales_table[[#This Row],[sales after discount]]-sales_table[[#This Row],[COGS]]</f>
        <v>90</v>
      </c>
      <c r="M330" s="12">
        <f>sales_table[[#This Row],[Sales]]*0.95</f>
        <v>10260</v>
      </c>
      <c r="N330" s="13">
        <f>(sales_table[[#This Row],[Profit]]/sales_table[[#This Row],[Sales]])</f>
        <v>5.8333333333333334E-2</v>
      </c>
    </row>
    <row r="331" spans="1:14">
      <c r="A331" s="42">
        <v>41020</v>
      </c>
      <c r="B331" t="s">
        <v>20</v>
      </c>
      <c r="C331" t="s">
        <v>18</v>
      </c>
      <c r="D331" t="s">
        <v>40</v>
      </c>
      <c r="E331" t="s">
        <v>16</v>
      </c>
      <c r="F331" s="12">
        <v>18</v>
      </c>
      <c r="G331" s="12">
        <v>3042</v>
      </c>
      <c r="H331" s="12">
        <v>3240</v>
      </c>
      <c r="I331" s="12">
        <v>62784</v>
      </c>
      <c r="J331" s="12">
        <v>67680</v>
      </c>
      <c r="K331" s="12">
        <f>sales_table[[#This Row],[Sales]]-sales_table[[#This Row],[COGS]]</f>
        <v>4896</v>
      </c>
      <c r="L331" s="12">
        <f>sales_table[[#This Row],[sales after discount]]-sales_table[[#This Row],[COGS]]</f>
        <v>1512</v>
      </c>
      <c r="M331" s="12">
        <f>sales_table[[#This Row],[Sales]]*0.95</f>
        <v>64296</v>
      </c>
      <c r="N331" s="13">
        <f>(sales_table[[#This Row],[Profit]]/sales_table[[#This Row],[Sales]])</f>
        <v>7.2340425531914887E-2</v>
      </c>
    </row>
    <row r="332" spans="1:14">
      <c r="A332" s="42">
        <v>41020</v>
      </c>
      <c r="B332" t="s">
        <v>34</v>
      </c>
      <c r="C332" t="s">
        <v>25</v>
      </c>
      <c r="D332" t="s">
        <v>15</v>
      </c>
      <c r="E332" t="s">
        <v>16</v>
      </c>
      <c r="F332" s="12">
        <v>8</v>
      </c>
      <c r="G332" s="12">
        <v>5148</v>
      </c>
      <c r="H332" s="12">
        <v>5490</v>
      </c>
      <c r="I332" s="12">
        <v>64476</v>
      </c>
      <c r="J332" s="12">
        <v>69660</v>
      </c>
      <c r="K332" s="12">
        <f>sales_table[[#This Row],[Sales]]-sales_table[[#This Row],[COGS]]</f>
        <v>5184</v>
      </c>
      <c r="L332" s="12">
        <f>sales_table[[#This Row],[sales after discount]]-sales_table[[#This Row],[COGS]]</f>
        <v>1701</v>
      </c>
      <c r="M332" s="12">
        <f>sales_table[[#This Row],[Sales]]*0.95</f>
        <v>66177</v>
      </c>
      <c r="N332" s="13">
        <f>(sales_table[[#This Row],[Profit]]/sales_table[[#This Row],[Sales]])</f>
        <v>7.441860465116279E-2</v>
      </c>
    </row>
    <row r="333" spans="1:14">
      <c r="A333" s="42">
        <v>41020</v>
      </c>
      <c r="B333" t="s">
        <v>31</v>
      </c>
      <c r="C333" t="s">
        <v>30</v>
      </c>
      <c r="D333" t="s">
        <v>15</v>
      </c>
      <c r="E333" t="s">
        <v>16</v>
      </c>
      <c r="F333" s="12">
        <v>25</v>
      </c>
      <c r="G333" s="12">
        <v>7506</v>
      </c>
      <c r="H333" s="12">
        <v>8100</v>
      </c>
      <c r="I333" s="12">
        <v>28656</v>
      </c>
      <c r="J333" s="12">
        <v>30960</v>
      </c>
      <c r="K333" s="12">
        <f>sales_table[[#This Row],[Sales]]-sales_table[[#This Row],[COGS]]</f>
        <v>2304</v>
      </c>
      <c r="L333" s="12">
        <f>sales_table[[#This Row],[sales after discount]]-sales_table[[#This Row],[COGS]]</f>
        <v>756</v>
      </c>
      <c r="M333" s="12">
        <f>sales_table[[#This Row],[Sales]]*0.95</f>
        <v>29412</v>
      </c>
      <c r="N333" s="13">
        <f>(sales_table[[#This Row],[Profit]]/sales_table[[#This Row],[Sales]])</f>
        <v>7.441860465116279E-2</v>
      </c>
    </row>
    <row r="334" spans="1:14">
      <c r="A334" s="42">
        <v>41021</v>
      </c>
      <c r="B334" t="s">
        <v>10</v>
      </c>
      <c r="C334" t="s">
        <v>11</v>
      </c>
      <c r="D334" t="s">
        <v>43</v>
      </c>
      <c r="E334" t="s">
        <v>13</v>
      </c>
      <c r="F334" s="12">
        <v>7</v>
      </c>
      <c r="G334" s="12">
        <v>3042</v>
      </c>
      <c r="H334" s="12">
        <v>3240</v>
      </c>
      <c r="I334" s="12">
        <v>27072</v>
      </c>
      <c r="J334" s="12">
        <v>28800</v>
      </c>
      <c r="K334" s="12">
        <f>sales_table[[#This Row],[Sales]]-sales_table[[#This Row],[COGS]]</f>
        <v>1728</v>
      </c>
      <c r="L334" s="12">
        <f>sales_table[[#This Row],[sales after discount]]-sales_table[[#This Row],[COGS]]</f>
        <v>288</v>
      </c>
      <c r="M334" s="12">
        <f>sales_table[[#This Row],[Sales]]*0.95</f>
        <v>27360</v>
      </c>
      <c r="N334" s="13">
        <f>(sales_table[[#This Row],[Profit]]/sales_table[[#This Row],[Sales]])</f>
        <v>0.06</v>
      </c>
    </row>
    <row r="335" spans="1:14">
      <c r="A335" s="42">
        <v>41021</v>
      </c>
      <c r="B335" t="s">
        <v>17</v>
      </c>
      <c r="C335" t="s">
        <v>18</v>
      </c>
      <c r="D335" t="s">
        <v>19</v>
      </c>
      <c r="E335" t="s">
        <v>13</v>
      </c>
      <c r="F335" s="12">
        <v>17</v>
      </c>
      <c r="G335" s="12">
        <v>3978</v>
      </c>
      <c r="H335" s="12">
        <v>4230</v>
      </c>
      <c r="I335" s="12">
        <v>35802</v>
      </c>
      <c r="J335" s="12">
        <v>38070</v>
      </c>
      <c r="K335" s="12">
        <f>sales_table[[#This Row],[Sales]]-sales_table[[#This Row],[COGS]]</f>
        <v>2268</v>
      </c>
      <c r="L335" s="12">
        <f>sales_table[[#This Row],[sales after discount]]-sales_table[[#This Row],[COGS]]</f>
        <v>364.5</v>
      </c>
      <c r="M335" s="12">
        <f>sales_table[[#This Row],[Sales]]*0.95</f>
        <v>36166.5</v>
      </c>
      <c r="N335" s="13">
        <f>(sales_table[[#This Row],[Profit]]/sales_table[[#This Row],[Sales]])</f>
        <v>5.9574468085106386E-2</v>
      </c>
    </row>
    <row r="336" spans="1:14">
      <c r="A336" s="42">
        <v>41021</v>
      </c>
      <c r="B336" t="s">
        <v>27</v>
      </c>
      <c r="C336" t="s">
        <v>23</v>
      </c>
      <c r="D336" t="s">
        <v>28</v>
      </c>
      <c r="E336" t="s">
        <v>13</v>
      </c>
      <c r="F336" s="12">
        <v>3</v>
      </c>
      <c r="G336" s="12">
        <v>2952</v>
      </c>
      <c r="H336" s="12">
        <v>3150</v>
      </c>
      <c r="I336" s="12">
        <v>75816</v>
      </c>
      <c r="J336" s="12">
        <v>80730</v>
      </c>
      <c r="K336" s="12">
        <f>sales_table[[#This Row],[Sales]]-sales_table[[#This Row],[COGS]]</f>
        <v>4914</v>
      </c>
      <c r="L336" s="12">
        <f>sales_table[[#This Row],[sales after discount]]-sales_table[[#This Row],[COGS]]</f>
        <v>877.5</v>
      </c>
      <c r="M336" s="12">
        <f>sales_table[[#This Row],[Sales]]*0.95</f>
        <v>76693.5</v>
      </c>
      <c r="N336" s="13">
        <f>(sales_table[[#This Row],[Profit]]/sales_table[[#This Row],[Sales]])</f>
        <v>6.0869565217391307E-2</v>
      </c>
    </row>
    <row r="337" spans="1:14">
      <c r="A337" s="42">
        <v>41021</v>
      </c>
      <c r="B337" t="s">
        <v>24</v>
      </c>
      <c r="C337" t="s">
        <v>25</v>
      </c>
      <c r="D337" t="s">
        <v>32</v>
      </c>
      <c r="E337" t="s">
        <v>13</v>
      </c>
      <c r="F337" s="12">
        <v>13</v>
      </c>
      <c r="G337" s="12">
        <v>2034</v>
      </c>
      <c r="H337" s="12">
        <v>2160</v>
      </c>
      <c r="I337" s="12">
        <v>63828</v>
      </c>
      <c r="J337" s="12">
        <v>68040</v>
      </c>
      <c r="K337" s="12">
        <f>sales_table[[#This Row],[Sales]]-sales_table[[#This Row],[COGS]]</f>
        <v>4212</v>
      </c>
      <c r="L337" s="12">
        <f>sales_table[[#This Row],[sales after discount]]-sales_table[[#This Row],[COGS]]</f>
        <v>810</v>
      </c>
      <c r="M337" s="12">
        <f>sales_table[[#This Row],[Sales]]*0.95</f>
        <v>64638</v>
      </c>
      <c r="N337" s="13">
        <f>(sales_table[[#This Row],[Profit]]/sales_table[[#This Row],[Sales]])</f>
        <v>6.1904761904761907E-2</v>
      </c>
    </row>
    <row r="338" spans="1:14">
      <c r="A338" s="42">
        <v>41021</v>
      </c>
      <c r="B338" t="s">
        <v>24</v>
      </c>
      <c r="C338" t="s">
        <v>25</v>
      </c>
      <c r="D338" t="s">
        <v>42</v>
      </c>
      <c r="E338" t="s">
        <v>16</v>
      </c>
      <c r="F338" s="12">
        <v>17</v>
      </c>
      <c r="G338" s="12">
        <v>3582</v>
      </c>
      <c r="H338" s="12">
        <v>3870</v>
      </c>
      <c r="I338" s="12">
        <v>30024</v>
      </c>
      <c r="J338" s="12">
        <v>32400</v>
      </c>
      <c r="K338" s="12">
        <f>sales_table[[#This Row],[Sales]]-sales_table[[#This Row],[COGS]]</f>
        <v>2376</v>
      </c>
      <c r="L338" s="12">
        <f>sales_table[[#This Row],[sales after discount]]-sales_table[[#This Row],[COGS]]</f>
        <v>756</v>
      </c>
      <c r="M338" s="12">
        <f>sales_table[[#This Row],[Sales]]*0.95</f>
        <v>30780</v>
      </c>
      <c r="N338" s="13">
        <f>(sales_table[[#This Row],[Profit]]/sales_table[[#This Row],[Sales]])</f>
        <v>7.3333333333333334E-2</v>
      </c>
    </row>
    <row r="339" spans="1:14">
      <c r="A339" s="42">
        <v>41021</v>
      </c>
      <c r="B339" t="s">
        <v>31</v>
      </c>
      <c r="C339" t="s">
        <v>30</v>
      </c>
      <c r="D339" t="s">
        <v>39</v>
      </c>
      <c r="E339" t="s">
        <v>13</v>
      </c>
      <c r="F339" s="12">
        <v>22</v>
      </c>
      <c r="G339" s="12">
        <v>3978</v>
      </c>
      <c r="H339" s="12">
        <v>4230</v>
      </c>
      <c r="I339" s="12">
        <v>26082</v>
      </c>
      <c r="J339" s="12">
        <v>27720</v>
      </c>
      <c r="K339" s="12">
        <f>sales_table[[#This Row],[Sales]]-sales_table[[#This Row],[COGS]]</f>
        <v>1638</v>
      </c>
      <c r="L339" s="12">
        <f>sales_table[[#This Row],[sales after discount]]-sales_table[[#This Row],[COGS]]</f>
        <v>252</v>
      </c>
      <c r="M339" s="12">
        <f>sales_table[[#This Row],[Sales]]*0.95</f>
        <v>26334</v>
      </c>
      <c r="N339" s="13">
        <f>(sales_table[[#This Row],[Profit]]/sales_table[[#This Row],[Sales]])</f>
        <v>5.909090909090909E-2</v>
      </c>
    </row>
    <row r="340" spans="1:14">
      <c r="A340" s="42">
        <v>41022</v>
      </c>
      <c r="B340" t="s">
        <v>17</v>
      </c>
      <c r="C340" t="s">
        <v>18</v>
      </c>
      <c r="D340" t="s">
        <v>26</v>
      </c>
      <c r="E340" t="s">
        <v>13</v>
      </c>
      <c r="F340" s="12">
        <v>23</v>
      </c>
      <c r="G340" s="12">
        <v>2196</v>
      </c>
      <c r="H340" s="12">
        <v>2340</v>
      </c>
      <c r="I340" s="12">
        <v>18252</v>
      </c>
      <c r="J340" s="12">
        <v>19440</v>
      </c>
      <c r="K340" s="12">
        <f>sales_table[[#This Row],[Sales]]-sales_table[[#This Row],[COGS]]</f>
        <v>1188</v>
      </c>
      <c r="L340" s="12">
        <f>sales_table[[#This Row],[sales after discount]]-sales_table[[#This Row],[COGS]]</f>
        <v>216</v>
      </c>
      <c r="M340" s="12">
        <f>sales_table[[#This Row],[Sales]]*0.95</f>
        <v>18468</v>
      </c>
      <c r="N340" s="13">
        <f>(sales_table[[#This Row],[Profit]]/sales_table[[#This Row],[Sales]])</f>
        <v>6.1111111111111109E-2</v>
      </c>
    </row>
    <row r="341" spans="1:14">
      <c r="A341" s="42">
        <v>41023</v>
      </c>
      <c r="B341" t="s">
        <v>31</v>
      </c>
      <c r="C341" t="s">
        <v>30</v>
      </c>
      <c r="D341" t="s">
        <v>43</v>
      </c>
      <c r="E341" t="s">
        <v>13</v>
      </c>
      <c r="F341" s="12">
        <v>1</v>
      </c>
      <c r="G341" s="12">
        <v>2034</v>
      </c>
      <c r="H341" s="12">
        <v>2160</v>
      </c>
      <c r="I341" s="12">
        <v>50760</v>
      </c>
      <c r="J341" s="12">
        <v>54000</v>
      </c>
      <c r="K341" s="12">
        <f>sales_table[[#This Row],[Sales]]-sales_table[[#This Row],[COGS]]</f>
        <v>3240</v>
      </c>
      <c r="L341" s="12">
        <f>sales_table[[#This Row],[sales after discount]]-sales_table[[#This Row],[COGS]]</f>
        <v>540</v>
      </c>
      <c r="M341" s="12">
        <f>sales_table[[#This Row],[Sales]]*0.95</f>
        <v>51300</v>
      </c>
      <c r="N341" s="13">
        <f>(sales_table[[#This Row],[Profit]]/sales_table[[#This Row],[Sales]])</f>
        <v>0.06</v>
      </c>
    </row>
    <row r="342" spans="1:14">
      <c r="A342" s="42">
        <v>41023</v>
      </c>
      <c r="B342" t="s">
        <v>22</v>
      </c>
      <c r="C342" t="s">
        <v>23</v>
      </c>
      <c r="D342" t="s">
        <v>36</v>
      </c>
      <c r="E342" t="s">
        <v>13</v>
      </c>
      <c r="F342" s="12">
        <v>25</v>
      </c>
      <c r="G342" s="12">
        <v>5148</v>
      </c>
      <c r="H342" s="12">
        <v>5490</v>
      </c>
      <c r="I342" s="12">
        <v>12636</v>
      </c>
      <c r="J342" s="12">
        <v>13500</v>
      </c>
      <c r="K342" s="12">
        <f>sales_table[[#This Row],[Sales]]-sales_table[[#This Row],[COGS]]</f>
        <v>864</v>
      </c>
      <c r="L342" s="12">
        <f>sales_table[[#This Row],[sales after discount]]-sales_table[[#This Row],[COGS]]</f>
        <v>189</v>
      </c>
      <c r="M342" s="12">
        <f>sales_table[[#This Row],[Sales]]*0.95</f>
        <v>12825</v>
      </c>
      <c r="N342" s="13">
        <f>(sales_table[[#This Row],[Profit]]/sales_table[[#This Row],[Sales]])</f>
        <v>6.4000000000000001E-2</v>
      </c>
    </row>
    <row r="343" spans="1:14">
      <c r="A343" s="42">
        <v>41023</v>
      </c>
      <c r="B343" t="s">
        <v>20</v>
      </c>
      <c r="C343" t="s">
        <v>18</v>
      </c>
      <c r="D343" t="s">
        <v>32</v>
      </c>
      <c r="E343" t="s">
        <v>13</v>
      </c>
      <c r="F343" s="12">
        <v>22</v>
      </c>
      <c r="G343" s="12">
        <v>3384</v>
      </c>
      <c r="H343" s="12">
        <v>3600</v>
      </c>
      <c r="I343" s="12">
        <v>70920</v>
      </c>
      <c r="J343" s="12">
        <v>75600</v>
      </c>
      <c r="K343" s="12">
        <f>sales_table[[#This Row],[Sales]]-sales_table[[#This Row],[COGS]]</f>
        <v>4680</v>
      </c>
      <c r="L343" s="12">
        <f>sales_table[[#This Row],[sales after discount]]-sales_table[[#This Row],[COGS]]</f>
        <v>900</v>
      </c>
      <c r="M343" s="12">
        <f>sales_table[[#This Row],[Sales]]*0.95</f>
        <v>71820</v>
      </c>
      <c r="N343" s="13">
        <f>(sales_table[[#This Row],[Profit]]/sales_table[[#This Row],[Sales]])</f>
        <v>6.1904761904761907E-2</v>
      </c>
    </row>
    <row r="344" spans="1:14">
      <c r="A344" s="42">
        <v>41024</v>
      </c>
      <c r="B344" t="s">
        <v>29</v>
      </c>
      <c r="C344" t="s">
        <v>30</v>
      </c>
      <c r="D344" t="s">
        <v>26</v>
      </c>
      <c r="E344" t="s">
        <v>13</v>
      </c>
      <c r="F344" s="12">
        <v>2</v>
      </c>
      <c r="G344" s="12">
        <v>3978</v>
      </c>
      <c r="H344" s="12">
        <v>4230</v>
      </c>
      <c r="I344" s="12">
        <v>66924</v>
      </c>
      <c r="J344" s="12">
        <v>71280</v>
      </c>
      <c r="K344" s="12">
        <f>sales_table[[#This Row],[Sales]]-sales_table[[#This Row],[COGS]]</f>
        <v>4356</v>
      </c>
      <c r="L344" s="12">
        <f>sales_table[[#This Row],[sales after discount]]-sales_table[[#This Row],[COGS]]</f>
        <v>792</v>
      </c>
      <c r="M344" s="12">
        <f>sales_table[[#This Row],[Sales]]*0.95</f>
        <v>67716</v>
      </c>
      <c r="N344" s="13">
        <f>(sales_table[[#This Row],[Profit]]/sales_table[[#This Row],[Sales]])</f>
        <v>6.1111111111111109E-2</v>
      </c>
    </row>
    <row r="345" spans="1:14">
      <c r="A345" s="42">
        <v>41024</v>
      </c>
      <c r="B345" t="s">
        <v>17</v>
      </c>
      <c r="C345" t="s">
        <v>18</v>
      </c>
      <c r="D345" t="s">
        <v>35</v>
      </c>
      <c r="E345" t="s">
        <v>13</v>
      </c>
      <c r="F345" s="12">
        <v>11</v>
      </c>
      <c r="G345" s="12">
        <v>3582</v>
      </c>
      <c r="H345" s="12">
        <v>3870</v>
      </c>
      <c r="I345" s="12">
        <v>30888</v>
      </c>
      <c r="J345" s="12">
        <v>32940</v>
      </c>
      <c r="K345" s="12">
        <f>sales_table[[#This Row],[Sales]]-sales_table[[#This Row],[COGS]]</f>
        <v>2052</v>
      </c>
      <c r="L345" s="12">
        <f>sales_table[[#This Row],[sales after discount]]-sales_table[[#This Row],[COGS]]</f>
        <v>405</v>
      </c>
      <c r="M345" s="12">
        <f>sales_table[[#This Row],[Sales]]*0.95</f>
        <v>31293</v>
      </c>
      <c r="N345" s="13">
        <f>(sales_table[[#This Row],[Profit]]/sales_table[[#This Row],[Sales]])</f>
        <v>6.2295081967213117E-2</v>
      </c>
    </row>
    <row r="346" spans="1:14">
      <c r="A346" s="42">
        <v>41024</v>
      </c>
      <c r="B346" t="s">
        <v>24</v>
      </c>
      <c r="C346" t="s">
        <v>25</v>
      </c>
      <c r="D346" t="s">
        <v>12</v>
      </c>
      <c r="E346" t="s">
        <v>13</v>
      </c>
      <c r="F346" s="12">
        <v>11</v>
      </c>
      <c r="G346" s="12">
        <v>3546</v>
      </c>
      <c r="H346" s="12">
        <v>3780</v>
      </c>
      <c r="I346" s="12">
        <v>28476</v>
      </c>
      <c r="J346" s="12">
        <v>30240</v>
      </c>
      <c r="K346" s="12">
        <f>sales_table[[#This Row],[Sales]]-sales_table[[#This Row],[COGS]]</f>
        <v>1764</v>
      </c>
      <c r="L346" s="12">
        <f>sales_table[[#This Row],[sales after discount]]-sales_table[[#This Row],[COGS]]</f>
        <v>252</v>
      </c>
      <c r="M346" s="12">
        <f>sales_table[[#This Row],[Sales]]*0.95</f>
        <v>28728</v>
      </c>
      <c r="N346" s="13">
        <f>(sales_table[[#This Row],[Profit]]/sales_table[[#This Row],[Sales]])</f>
        <v>5.8333333333333334E-2</v>
      </c>
    </row>
    <row r="347" spans="1:14">
      <c r="A347" s="42">
        <v>41024</v>
      </c>
      <c r="B347" t="s">
        <v>29</v>
      </c>
      <c r="C347" t="s">
        <v>30</v>
      </c>
      <c r="D347" t="s">
        <v>19</v>
      </c>
      <c r="E347" t="s">
        <v>13</v>
      </c>
      <c r="F347" s="12">
        <v>1</v>
      </c>
      <c r="G347" s="12">
        <v>7506</v>
      </c>
      <c r="H347" s="12">
        <v>8100</v>
      </c>
      <c r="I347" s="12">
        <v>59670</v>
      </c>
      <c r="J347" s="12">
        <v>63450</v>
      </c>
      <c r="K347" s="12">
        <f>sales_table[[#This Row],[Sales]]-sales_table[[#This Row],[COGS]]</f>
        <v>3780</v>
      </c>
      <c r="L347" s="12">
        <f>sales_table[[#This Row],[sales after discount]]-sales_table[[#This Row],[COGS]]</f>
        <v>607.5</v>
      </c>
      <c r="M347" s="12">
        <f>sales_table[[#This Row],[Sales]]*0.95</f>
        <v>60277.5</v>
      </c>
      <c r="N347" s="13">
        <f>(sales_table[[#This Row],[Profit]]/sales_table[[#This Row],[Sales]])</f>
        <v>5.9574468085106386E-2</v>
      </c>
    </row>
    <row r="348" spans="1:14">
      <c r="A348" s="42">
        <v>41024</v>
      </c>
      <c r="B348" t="s">
        <v>27</v>
      </c>
      <c r="C348" t="s">
        <v>23</v>
      </c>
      <c r="D348" t="s">
        <v>42</v>
      </c>
      <c r="E348" t="s">
        <v>16</v>
      </c>
      <c r="F348" s="12">
        <v>14</v>
      </c>
      <c r="G348" s="12">
        <v>3978</v>
      </c>
      <c r="H348" s="12">
        <v>4230</v>
      </c>
      <c r="I348" s="12">
        <v>172638</v>
      </c>
      <c r="J348" s="12">
        <v>186300</v>
      </c>
      <c r="K348" s="12">
        <f>sales_table[[#This Row],[Sales]]-sales_table[[#This Row],[COGS]]</f>
        <v>13662</v>
      </c>
      <c r="L348" s="12">
        <f>sales_table[[#This Row],[sales after discount]]-sales_table[[#This Row],[COGS]]</f>
        <v>4347</v>
      </c>
      <c r="M348" s="12">
        <f>sales_table[[#This Row],[Sales]]*0.95</f>
        <v>176985</v>
      </c>
      <c r="N348" s="13">
        <f>(sales_table[[#This Row],[Profit]]/sales_table[[#This Row],[Sales]])</f>
        <v>7.3333333333333334E-2</v>
      </c>
    </row>
    <row r="349" spans="1:14">
      <c r="A349" s="42">
        <v>41025</v>
      </c>
      <c r="B349" t="s">
        <v>14</v>
      </c>
      <c r="C349" t="s">
        <v>11</v>
      </c>
      <c r="D349" t="s">
        <v>37</v>
      </c>
      <c r="E349" t="s">
        <v>13</v>
      </c>
      <c r="F349" s="12">
        <v>11</v>
      </c>
      <c r="G349" s="12">
        <v>2034</v>
      </c>
      <c r="H349" s="12">
        <v>2160</v>
      </c>
      <c r="I349" s="12">
        <v>31374</v>
      </c>
      <c r="J349" s="12">
        <v>33390</v>
      </c>
      <c r="K349" s="12">
        <f>sales_table[[#This Row],[Sales]]-sales_table[[#This Row],[COGS]]</f>
        <v>2016</v>
      </c>
      <c r="L349" s="12">
        <f>sales_table[[#This Row],[sales after discount]]-sales_table[[#This Row],[COGS]]</f>
        <v>346.5</v>
      </c>
      <c r="M349" s="12">
        <f>sales_table[[#This Row],[Sales]]*0.95</f>
        <v>31720.5</v>
      </c>
      <c r="N349" s="13">
        <f>(sales_table[[#This Row],[Profit]]/sales_table[[#This Row],[Sales]])</f>
        <v>6.0377358490566038E-2</v>
      </c>
    </row>
    <row r="350" spans="1:14">
      <c r="A350" s="42">
        <v>41025</v>
      </c>
      <c r="B350" t="s">
        <v>22</v>
      </c>
      <c r="C350" t="s">
        <v>23</v>
      </c>
      <c r="D350" t="s">
        <v>37</v>
      </c>
      <c r="E350" t="s">
        <v>13</v>
      </c>
      <c r="F350" s="12">
        <v>8</v>
      </c>
      <c r="G350" s="12">
        <v>2952</v>
      </c>
      <c r="H350" s="12">
        <v>3150</v>
      </c>
      <c r="I350" s="12">
        <v>67230</v>
      </c>
      <c r="J350" s="12">
        <v>71550</v>
      </c>
      <c r="K350" s="12">
        <f>sales_table[[#This Row],[Sales]]-sales_table[[#This Row],[COGS]]</f>
        <v>4320</v>
      </c>
      <c r="L350" s="12">
        <f>sales_table[[#This Row],[sales after discount]]-sales_table[[#This Row],[COGS]]</f>
        <v>742.5</v>
      </c>
      <c r="M350" s="12">
        <f>sales_table[[#This Row],[Sales]]*0.95</f>
        <v>67972.5</v>
      </c>
      <c r="N350" s="13">
        <f>(sales_table[[#This Row],[Profit]]/sales_table[[#This Row],[Sales]])</f>
        <v>6.0377358490566038E-2</v>
      </c>
    </row>
    <row r="351" spans="1:14">
      <c r="A351" s="42">
        <v>41026</v>
      </c>
      <c r="B351" t="s">
        <v>24</v>
      </c>
      <c r="C351" t="s">
        <v>25</v>
      </c>
      <c r="D351" t="s">
        <v>37</v>
      </c>
      <c r="E351" t="s">
        <v>13</v>
      </c>
      <c r="F351" s="12">
        <v>1</v>
      </c>
      <c r="G351" s="12">
        <v>3546</v>
      </c>
      <c r="H351" s="12">
        <v>3780</v>
      </c>
      <c r="I351" s="12">
        <v>80676</v>
      </c>
      <c r="J351" s="12">
        <v>85860</v>
      </c>
      <c r="K351" s="12">
        <f>sales_table[[#This Row],[Sales]]-sales_table[[#This Row],[COGS]]</f>
        <v>5184</v>
      </c>
      <c r="L351" s="12">
        <f>sales_table[[#This Row],[sales after discount]]-sales_table[[#This Row],[COGS]]</f>
        <v>891</v>
      </c>
      <c r="M351" s="12">
        <f>sales_table[[#This Row],[Sales]]*0.95</f>
        <v>81567</v>
      </c>
      <c r="N351" s="13">
        <f>(sales_table[[#This Row],[Profit]]/sales_table[[#This Row],[Sales]])</f>
        <v>6.0377358490566038E-2</v>
      </c>
    </row>
    <row r="352" spans="1:14">
      <c r="A352" s="42">
        <v>41026</v>
      </c>
      <c r="B352" t="s">
        <v>10</v>
      </c>
      <c r="C352" t="s">
        <v>11</v>
      </c>
      <c r="D352" t="s">
        <v>32</v>
      </c>
      <c r="E352" t="s">
        <v>13</v>
      </c>
      <c r="F352" s="12">
        <v>24</v>
      </c>
      <c r="G352" s="12">
        <v>3546</v>
      </c>
      <c r="H352" s="12">
        <v>3780</v>
      </c>
      <c r="I352" s="12">
        <v>28368</v>
      </c>
      <c r="J352" s="12">
        <v>30240</v>
      </c>
      <c r="K352" s="12">
        <f>sales_table[[#This Row],[Sales]]-sales_table[[#This Row],[COGS]]</f>
        <v>1872</v>
      </c>
      <c r="L352" s="12">
        <f>sales_table[[#This Row],[sales after discount]]-sales_table[[#This Row],[COGS]]</f>
        <v>360</v>
      </c>
      <c r="M352" s="12">
        <f>sales_table[[#This Row],[Sales]]*0.95</f>
        <v>28728</v>
      </c>
      <c r="N352" s="13">
        <f>(sales_table[[#This Row],[Profit]]/sales_table[[#This Row],[Sales]])</f>
        <v>6.1904761904761907E-2</v>
      </c>
    </row>
    <row r="353" spans="1:14">
      <c r="A353" s="42">
        <v>41026</v>
      </c>
      <c r="B353" t="s">
        <v>14</v>
      </c>
      <c r="C353" t="s">
        <v>11</v>
      </c>
      <c r="D353" t="s">
        <v>43</v>
      </c>
      <c r="E353" t="s">
        <v>13</v>
      </c>
      <c r="F353" s="12">
        <v>15</v>
      </c>
      <c r="G353" s="12">
        <v>3978</v>
      </c>
      <c r="H353" s="12">
        <v>4230</v>
      </c>
      <c r="I353" s="12">
        <v>23688</v>
      </c>
      <c r="J353" s="12">
        <v>25200</v>
      </c>
      <c r="K353" s="12">
        <f>sales_table[[#This Row],[Sales]]-sales_table[[#This Row],[COGS]]</f>
        <v>1512</v>
      </c>
      <c r="L353" s="12">
        <f>sales_table[[#This Row],[sales after discount]]-sales_table[[#This Row],[COGS]]</f>
        <v>252</v>
      </c>
      <c r="M353" s="12">
        <f>sales_table[[#This Row],[Sales]]*0.95</f>
        <v>23940</v>
      </c>
      <c r="N353" s="13">
        <f>(sales_table[[#This Row],[Profit]]/sales_table[[#This Row],[Sales]])</f>
        <v>0.06</v>
      </c>
    </row>
    <row r="354" spans="1:14">
      <c r="A354" s="42">
        <v>41026</v>
      </c>
      <c r="B354" t="s">
        <v>24</v>
      </c>
      <c r="C354" t="s">
        <v>25</v>
      </c>
      <c r="D354" t="s">
        <v>12</v>
      </c>
      <c r="E354" t="s">
        <v>13</v>
      </c>
      <c r="F354" s="12">
        <v>20</v>
      </c>
      <c r="G354" s="12">
        <v>3546</v>
      </c>
      <c r="H354" s="12">
        <v>3780</v>
      </c>
      <c r="I354" s="12">
        <v>30510</v>
      </c>
      <c r="J354" s="12">
        <v>32400</v>
      </c>
      <c r="K354" s="12">
        <f>sales_table[[#This Row],[Sales]]-sales_table[[#This Row],[COGS]]</f>
        <v>1890</v>
      </c>
      <c r="L354" s="12">
        <f>sales_table[[#This Row],[sales after discount]]-sales_table[[#This Row],[COGS]]</f>
        <v>270</v>
      </c>
      <c r="M354" s="12">
        <f>sales_table[[#This Row],[Sales]]*0.95</f>
        <v>30780</v>
      </c>
      <c r="N354" s="13">
        <f>(sales_table[[#This Row],[Profit]]/sales_table[[#This Row],[Sales]])</f>
        <v>5.8333333333333334E-2</v>
      </c>
    </row>
    <row r="355" spans="1:14">
      <c r="A355" s="42">
        <v>41026</v>
      </c>
      <c r="B355" t="s">
        <v>31</v>
      </c>
      <c r="C355" t="s">
        <v>30</v>
      </c>
      <c r="D355" t="s">
        <v>38</v>
      </c>
      <c r="E355" t="s">
        <v>13</v>
      </c>
      <c r="F355" s="12">
        <v>1</v>
      </c>
      <c r="G355" s="12">
        <v>5148</v>
      </c>
      <c r="H355" s="12">
        <v>5490</v>
      </c>
      <c r="I355" s="12">
        <v>53190</v>
      </c>
      <c r="J355" s="12">
        <v>56700</v>
      </c>
      <c r="K355" s="12">
        <f>sales_table[[#This Row],[Sales]]-sales_table[[#This Row],[COGS]]</f>
        <v>3510</v>
      </c>
      <c r="L355" s="12">
        <f>sales_table[[#This Row],[sales after discount]]-sales_table[[#This Row],[COGS]]</f>
        <v>675</v>
      </c>
      <c r="M355" s="12">
        <f>sales_table[[#This Row],[Sales]]*0.95</f>
        <v>53865</v>
      </c>
      <c r="N355" s="13">
        <f>(sales_table[[#This Row],[Profit]]/sales_table[[#This Row],[Sales]])</f>
        <v>6.1904761904761907E-2</v>
      </c>
    </row>
    <row r="356" spans="1:14">
      <c r="A356" s="42">
        <v>41027</v>
      </c>
      <c r="B356" t="s">
        <v>29</v>
      </c>
      <c r="C356" t="s">
        <v>30</v>
      </c>
      <c r="D356" t="s">
        <v>15</v>
      </c>
      <c r="E356" t="s">
        <v>16</v>
      </c>
      <c r="F356" s="12">
        <v>5</v>
      </c>
      <c r="G356" s="12">
        <v>2196</v>
      </c>
      <c r="H356" s="12">
        <v>2340</v>
      </c>
      <c r="I356" s="12">
        <v>21492</v>
      </c>
      <c r="J356" s="12">
        <v>23220</v>
      </c>
      <c r="K356" s="12">
        <f>sales_table[[#This Row],[Sales]]-sales_table[[#This Row],[COGS]]</f>
        <v>1728</v>
      </c>
      <c r="L356" s="12">
        <f>sales_table[[#This Row],[sales after discount]]-sales_table[[#This Row],[COGS]]</f>
        <v>567</v>
      </c>
      <c r="M356" s="12">
        <f>sales_table[[#This Row],[Sales]]*0.95</f>
        <v>22059</v>
      </c>
      <c r="N356" s="13">
        <f>(sales_table[[#This Row],[Profit]]/sales_table[[#This Row],[Sales]])</f>
        <v>7.441860465116279E-2</v>
      </c>
    </row>
    <row r="357" spans="1:14">
      <c r="A357" s="42">
        <v>41027</v>
      </c>
      <c r="B357" t="s">
        <v>20</v>
      </c>
      <c r="C357" t="s">
        <v>18</v>
      </c>
      <c r="D357" t="s">
        <v>12</v>
      </c>
      <c r="E357" t="s">
        <v>13</v>
      </c>
      <c r="F357" s="12">
        <v>2</v>
      </c>
      <c r="G357" s="12">
        <v>3924</v>
      </c>
      <c r="H357" s="12">
        <v>4230</v>
      </c>
      <c r="I357" s="12">
        <v>36612</v>
      </c>
      <c r="J357" s="12">
        <v>38880</v>
      </c>
      <c r="K357" s="12">
        <f>sales_table[[#This Row],[Sales]]-sales_table[[#This Row],[COGS]]</f>
        <v>2268</v>
      </c>
      <c r="L357" s="12">
        <f>sales_table[[#This Row],[sales after discount]]-sales_table[[#This Row],[COGS]]</f>
        <v>324</v>
      </c>
      <c r="M357" s="12">
        <f>sales_table[[#This Row],[Sales]]*0.95</f>
        <v>36936</v>
      </c>
      <c r="N357" s="13">
        <f>(sales_table[[#This Row],[Profit]]/sales_table[[#This Row],[Sales]])</f>
        <v>5.8333333333333334E-2</v>
      </c>
    </row>
    <row r="358" spans="1:14">
      <c r="A358" s="42">
        <v>41028</v>
      </c>
      <c r="B358" t="s">
        <v>20</v>
      </c>
      <c r="C358" t="s">
        <v>18</v>
      </c>
      <c r="D358" t="s">
        <v>42</v>
      </c>
      <c r="E358" t="s">
        <v>16</v>
      </c>
      <c r="F358" s="12">
        <v>15</v>
      </c>
      <c r="G358" s="12">
        <v>3978</v>
      </c>
      <c r="H358" s="12">
        <v>4230</v>
      </c>
      <c r="I358" s="12">
        <v>30024</v>
      </c>
      <c r="J358" s="12">
        <v>32400</v>
      </c>
      <c r="K358" s="12">
        <f>sales_table[[#This Row],[Sales]]-sales_table[[#This Row],[COGS]]</f>
        <v>2376</v>
      </c>
      <c r="L358" s="12">
        <f>sales_table[[#This Row],[sales after discount]]-sales_table[[#This Row],[COGS]]</f>
        <v>756</v>
      </c>
      <c r="M358" s="12">
        <f>sales_table[[#This Row],[Sales]]*0.95</f>
        <v>30780</v>
      </c>
      <c r="N358" s="13">
        <f>(sales_table[[#This Row],[Profit]]/sales_table[[#This Row],[Sales]])</f>
        <v>7.3333333333333334E-2</v>
      </c>
    </row>
    <row r="359" spans="1:14">
      <c r="A359" s="42">
        <v>41029</v>
      </c>
      <c r="B359" t="s">
        <v>27</v>
      </c>
      <c r="C359" t="s">
        <v>23</v>
      </c>
      <c r="D359" t="s">
        <v>21</v>
      </c>
      <c r="E359" t="s">
        <v>13</v>
      </c>
      <c r="F359" s="12">
        <v>24</v>
      </c>
      <c r="G359" s="12">
        <v>2106</v>
      </c>
      <c r="H359" s="12">
        <v>2250</v>
      </c>
      <c r="I359" s="12">
        <v>30744</v>
      </c>
      <c r="J359" s="12">
        <v>32760</v>
      </c>
      <c r="K359" s="12">
        <f>sales_table[[#This Row],[Sales]]-sales_table[[#This Row],[COGS]]</f>
        <v>2016</v>
      </c>
      <c r="L359" s="12">
        <f>sales_table[[#This Row],[sales after discount]]-sales_table[[#This Row],[COGS]]</f>
        <v>378</v>
      </c>
      <c r="M359" s="12">
        <f>sales_table[[#This Row],[Sales]]*0.95</f>
        <v>31122</v>
      </c>
      <c r="N359" s="13">
        <f>(sales_table[[#This Row],[Profit]]/sales_table[[#This Row],[Sales]])</f>
        <v>6.1538461538461542E-2</v>
      </c>
    </row>
    <row r="360" spans="1:14">
      <c r="A360" s="42">
        <v>41030</v>
      </c>
      <c r="B360" t="s">
        <v>17</v>
      </c>
      <c r="C360" t="s">
        <v>18</v>
      </c>
      <c r="D360" t="s">
        <v>41</v>
      </c>
      <c r="E360" t="s">
        <v>13</v>
      </c>
      <c r="F360" s="12">
        <v>23</v>
      </c>
      <c r="G360" s="12">
        <v>5148</v>
      </c>
      <c r="H360" s="12">
        <v>5490</v>
      </c>
      <c r="I360" s="12">
        <v>64944</v>
      </c>
      <c r="J360" s="12">
        <v>69300</v>
      </c>
      <c r="K360" s="12">
        <f>sales_table[[#This Row],[Sales]]-sales_table[[#This Row],[COGS]]</f>
        <v>4356</v>
      </c>
      <c r="L360" s="12">
        <f>sales_table[[#This Row],[sales after discount]]-sales_table[[#This Row],[COGS]]</f>
        <v>891</v>
      </c>
      <c r="M360" s="12">
        <f>sales_table[[#This Row],[Sales]]*0.95</f>
        <v>65835</v>
      </c>
      <c r="N360" s="13">
        <f>(sales_table[[#This Row],[Profit]]/sales_table[[#This Row],[Sales]])</f>
        <v>6.2857142857142861E-2</v>
      </c>
    </row>
    <row r="361" spans="1:14">
      <c r="A361" s="42">
        <v>41031</v>
      </c>
      <c r="B361" t="s">
        <v>24</v>
      </c>
      <c r="C361" t="s">
        <v>25</v>
      </c>
      <c r="D361" t="s">
        <v>43</v>
      </c>
      <c r="E361" t="s">
        <v>13</v>
      </c>
      <c r="F361" s="12">
        <v>20</v>
      </c>
      <c r="G361" s="12">
        <v>3546</v>
      </c>
      <c r="H361" s="12">
        <v>3780</v>
      </c>
      <c r="I361" s="12">
        <v>6768</v>
      </c>
      <c r="J361" s="12">
        <v>7200</v>
      </c>
      <c r="K361" s="12">
        <f>sales_table[[#This Row],[Sales]]-sales_table[[#This Row],[COGS]]</f>
        <v>432</v>
      </c>
      <c r="L361" s="12">
        <f>sales_table[[#This Row],[sales after discount]]-sales_table[[#This Row],[COGS]]</f>
        <v>72</v>
      </c>
      <c r="M361" s="12">
        <f>sales_table[[#This Row],[Sales]]*0.95</f>
        <v>6840</v>
      </c>
      <c r="N361" s="13">
        <f>(sales_table[[#This Row],[Profit]]/sales_table[[#This Row],[Sales]])</f>
        <v>0.06</v>
      </c>
    </row>
    <row r="362" spans="1:14">
      <c r="A362" s="42">
        <v>41031</v>
      </c>
      <c r="B362" t="s">
        <v>10</v>
      </c>
      <c r="C362" t="s">
        <v>11</v>
      </c>
      <c r="D362" t="s">
        <v>33</v>
      </c>
      <c r="E362" t="s">
        <v>13</v>
      </c>
      <c r="F362" s="12">
        <v>23</v>
      </c>
      <c r="G362" s="12">
        <v>3546</v>
      </c>
      <c r="H362" s="12">
        <v>3780</v>
      </c>
      <c r="I362" s="12">
        <v>51714</v>
      </c>
      <c r="J362" s="12">
        <v>54990</v>
      </c>
      <c r="K362" s="12">
        <f>sales_table[[#This Row],[Sales]]-sales_table[[#This Row],[COGS]]</f>
        <v>3276</v>
      </c>
      <c r="L362" s="12">
        <f>sales_table[[#This Row],[sales after discount]]-sales_table[[#This Row],[COGS]]</f>
        <v>526.5</v>
      </c>
      <c r="M362" s="12">
        <f>sales_table[[#This Row],[Sales]]*0.95</f>
        <v>52240.5</v>
      </c>
      <c r="N362" s="13">
        <f>(sales_table[[#This Row],[Profit]]/sales_table[[#This Row],[Sales]])</f>
        <v>5.9574468085106386E-2</v>
      </c>
    </row>
    <row r="363" spans="1:14">
      <c r="A363" s="42">
        <v>41031</v>
      </c>
      <c r="B363" t="s">
        <v>24</v>
      </c>
      <c r="C363" t="s">
        <v>25</v>
      </c>
      <c r="D363" t="s">
        <v>38</v>
      </c>
      <c r="E363" t="s">
        <v>13</v>
      </c>
      <c r="F363" s="12">
        <v>22</v>
      </c>
      <c r="G363" s="12">
        <v>5148</v>
      </c>
      <c r="H363" s="12">
        <v>5490</v>
      </c>
      <c r="I363" s="12">
        <v>49644</v>
      </c>
      <c r="J363" s="12">
        <v>52920</v>
      </c>
      <c r="K363" s="12">
        <f>sales_table[[#This Row],[Sales]]-sales_table[[#This Row],[COGS]]</f>
        <v>3276</v>
      </c>
      <c r="L363" s="12">
        <f>sales_table[[#This Row],[sales after discount]]-sales_table[[#This Row],[COGS]]</f>
        <v>630</v>
      </c>
      <c r="M363" s="12">
        <f>sales_table[[#This Row],[Sales]]*0.95</f>
        <v>50274</v>
      </c>
      <c r="N363" s="13">
        <f>(sales_table[[#This Row],[Profit]]/sales_table[[#This Row],[Sales]])</f>
        <v>6.1904761904761907E-2</v>
      </c>
    </row>
    <row r="364" spans="1:14">
      <c r="A364" s="42">
        <v>41031</v>
      </c>
      <c r="B364" t="s">
        <v>31</v>
      </c>
      <c r="C364" t="s">
        <v>30</v>
      </c>
      <c r="D364" t="s">
        <v>19</v>
      </c>
      <c r="E364" t="s">
        <v>13</v>
      </c>
      <c r="F364" s="12">
        <v>10</v>
      </c>
      <c r="G364" s="12">
        <v>3384</v>
      </c>
      <c r="H364" s="12">
        <v>3600</v>
      </c>
      <c r="I364" s="12">
        <v>11934</v>
      </c>
      <c r="J364" s="12">
        <v>12690</v>
      </c>
      <c r="K364" s="12">
        <f>sales_table[[#This Row],[Sales]]-sales_table[[#This Row],[COGS]]</f>
        <v>756</v>
      </c>
      <c r="L364" s="12">
        <f>sales_table[[#This Row],[sales after discount]]-sales_table[[#This Row],[COGS]]</f>
        <v>121.5</v>
      </c>
      <c r="M364" s="12">
        <f>sales_table[[#This Row],[Sales]]*0.95</f>
        <v>12055.5</v>
      </c>
      <c r="N364" s="13">
        <f>(sales_table[[#This Row],[Profit]]/sales_table[[#This Row],[Sales]])</f>
        <v>5.9574468085106386E-2</v>
      </c>
    </row>
    <row r="365" spans="1:14">
      <c r="A365" s="42">
        <v>41032</v>
      </c>
      <c r="B365" t="s">
        <v>27</v>
      </c>
      <c r="C365" t="s">
        <v>23</v>
      </c>
      <c r="D365" t="s">
        <v>43</v>
      </c>
      <c r="E365" t="s">
        <v>13</v>
      </c>
      <c r="F365" s="12">
        <v>5</v>
      </c>
      <c r="G365" s="12">
        <v>3042</v>
      </c>
      <c r="H365" s="12">
        <v>3240</v>
      </c>
      <c r="I365" s="12">
        <v>23688</v>
      </c>
      <c r="J365" s="12">
        <v>25200</v>
      </c>
      <c r="K365" s="12">
        <f>sales_table[[#This Row],[Sales]]-sales_table[[#This Row],[COGS]]</f>
        <v>1512</v>
      </c>
      <c r="L365" s="12">
        <f>sales_table[[#This Row],[sales after discount]]-sales_table[[#This Row],[COGS]]</f>
        <v>252</v>
      </c>
      <c r="M365" s="12">
        <f>sales_table[[#This Row],[Sales]]*0.95</f>
        <v>23940</v>
      </c>
      <c r="N365" s="13">
        <f>(sales_table[[#This Row],[Profit]]/sales_table[[#This Row],[Sales]])</f>
        <v>0.06</v>
      </c>
    </row>
    <row r="366" spans="1:14">
      <c r="A366" s="42">
        <v>41032</v>
      </c>
      <c r="B366" t="s">
        <v>10</v>
      </c>
      <c r="C366" t="s">
        <v>11</v>
      </c>
      <c r="D366" t="s">
        <v>26</v>
      </c>
      <c r="E366" t="s">
        <v>13</v>
      </c>
      <c r="F366" s="12">
        <v>12</v>
      </c>
      <c r="G366" s="12">
        <v>3978</v>
      </c>
      <c r="H366" s="12">
        <v>4230</v>
      </c>
      <c r="I366" s="12">
        <v>36504</v>
      </c>
      <c r="J366" s="12">
        <v>38880</v>
      </c>
      <c r="K366" s="12">
        <f>sales_table[[#This Row],[Sales]]-sales_table[[#This Row],[COGS]]</f>
        <v>2376</v>
      </c>
      <c r="L366" s="12">
        <f>sales_table[[#This Row],[sales after discount]]-sales_table[[#This Row],[COGS]]</f>
        <v>432</v>
      </c>
      <c r="M366" s="12">
        <f>sales_table[[#This Row],[Sales]]*0.95</f>
        <v>36936</v>
      </c>
      <c r="N366" s="13">
        <f>(sales_table[[#This Row],[Profit]]/sales_table[[#This Row],[Sales]])</f>
        <v>6.1111111111111109E-2</v>
      </c>
    </row>
    <row r="367" spans="1:14">
      <c r="A367" s="42">
        <v>41032</v>
      </c>
      <c r="B367" t="s">
        <v>27</v>
      </c>
      <c r="C367" t="s">
        <v>23</v>
      </c>
      <c r="D367" t="s">
        <v>15</v>
      </c>
      <c r="E367" t="s">
        <v>16</v>
      </c>
      <c r="F367" s="12">
        <v>19</v>
      </c>
      <c r="G367" s="12">
        <v>3978</v>
      </c>
      <c r="H367" s="12">
        <v>4230</v>
      </c>
      <c r="I367" s="12">
        <v>17910</v>
      </c>
      <c r="J367" s="12">
        <v>19350</v>
      </c>
      <c r="K367" s="12">
        <f>sales_table[[#This Row],[Sales]]-sales_table[[#This Row],[COGS]]</f>
        <v>1440</v>
      </c>
      <c r="L367" s="12">
        <f>sales_table[[#This Row],[sales after discount]]-sales_table[[#This Row],[COGS]]</f>
        <v>472.5</v>
      </c>
      <c r="M367" s="12">
        <f>sales_table[[#This Row],[Sales]]*0.95</f>
        <v>18382.5</v>
      </c>
      <c r="N367" s="13">
        <f>(sales_table[[#This Row],[Profit]]/sales_table[[#This Row],[Sales]])</f>
        <v>7.441860465116279E-2</v>
      </c>
    </row>
    <row r="368" spans="1:14">
      <c r="A368" s="42">
        <v>41033</v>
      </c>
      <c r="B368" t="s">
        <v>34</v>
      </c>
      <c r="C368" t="s">
        <v>25</v>
      </c>
      <c r="D368" t="s">
        <v>39</v>
      </c>
      <c r="E368" t="s">
        <v>13</v>
      </c>
      <c r="F368" s="12">
        <v>18</v>
      </c>
      <c r="G368" s="12">
        <v>3924</v>
      </c>
      <c r="H368" s="12">
        <v>4230</v>
      </c>
      <c r="I368" s="12">
        <v>26082</v>
      </c>
      <c r="J368" s="12">
        <v>27720</v>
      </c>
      <c r="K368" s="12">
        <f>sales_table[[#This Row],[Sales]]-sales_table[[#This Row],[COGS]]</f>
        <v>1638</v>
      </c>
      <c r="L368" s="12">
        <f>sales_table[[#This Row],[sales after discount]]-sales_table[[#This Row],[COGS]]</f>
        <v>252</v>
      </c>
      <c r="M368" s="12">
        <f>sales_table[[#This Row],[Sales]]*0.95</f>
        <v>26334</v>
      </c>
      <c r="N368" s="13">
        <f>(sales_table[[#This Row],[Profit]]/sales_table[[#This Row],[Sales]])</f>
        <v>5.909090909090909E-2</v>
      </c>
    </row>
    <row r="369" spans="1:14">
      <c r="A369" s="42">
        <v>41033</v>
      </c>
      <c r="B369" t="s">
        <v>10</v>
      </c>
      <c r="C369" t="s">
        <v>11</v>
      </c>
      <c r="D369" t="s">
        <v>21</v>
      </c>
      <c r="E369" t="s">
        <v>13</v>
      </c>
      <c r="F369" s="12">
        <v>1</v>
      </c>
      <c r="G369" s="12">
        <v>2952</v>
      </c>
      <c r="H369" s="12">
        <v>3150</v>
      </c>
      <c r="I369" s="12">
        <v>24156</v>
      </c>
      <c r="J369" s="12">
        <v>25740</v>
      </c>
      <c r="K369" s="12">
        <f>sales_table[[#This Row],[Sales]]-sales_table[[#This Row],[COGS]]</f>
        <v>1584</v>
      </c>
      <c r="L369" s="12">
        <f>sales_table[[#This Row],[sales after discount]]-sales_table[[#This Row],[COGS]]</f>
        <v>297</v>
      </c>
      <c r="M369" s="12">
        <f>sales_table[[#This Row],[Sales]]*0.95</f>
        <v>24453</v>
      </c>
      <c r="N369" s="13">
        <f>(sales_table[[#This Row],[Profit]]/sales_table[[#This Row],[Sales]])</f>
        <v>6.1538461538461542E-2</v>
      </c>
    </row>
    <row r="370" spans="1:14">
      <c r="A370" s="42">
        <v>41033</v>
      </c>
      <c r="B370" t="s">
        <v>24</v>
      </c>
      <c r="C370" t="s">
        <v>25</v>
      </c>
      <c r="D370" t="s">
        <v>15</v>
      </c>
      <c r="E370" t="s">
        <v>16</v>
      </c>
      <c r="F370" s="12">
        <v>15</v>
      </c>
      <c r="G370" s="12">
        <v>3042</v>
      </c>
      <c r="H370" s="12">
        <v>3240</v>
      </c>
      <c r="I370" s="12">
        <v>71640</v>
      </c>
      <c r="J370" s="12">
        <v>77400</v>
      </c>
      <c r="K370" s="12">
        <f>sales_table[[#This Row],[Sales]]-sales_table[[#This Row],[COGS]]</f>
        <v>5760</v>
      </c>
      <c r="L370" s="12">
        <f>sales_table[[#This Row],[sales after discount]]-sales_table[[#This Row],[COGS]]</f>
        <v>1890</v>
      </c>
      <c r="M370" s="12">
        <f>sales_table[[#This Row],[Sales]]*0.95</f>
        <v>73530</v>
      </c>
      <c r="N370" s="13">
        <f>(sales_table[[#This Row],[Profit]]/sales_table[[#This Row],[Sales]])</f>
        <v>7.441860465116279E-2</v>
      </c>
    </row>
    <row r="371" spans="1:14">
      <c r="A371" s="42">
        <v>41033</v>
      </c>
      <c r="B371" t="s">
        <v>34</v>
      </c>
      <c r="C371" t="s">
        <v>25</v>
      </c>
      <c r="D371" t="s">
        <v>15</v>
      </c>
      <c r="E371" t="s">
        <v>16</v>
      </c>
      <c r="F371" s="12">
        <v>4</v>
      </c>
      <c r="G371" s="12">
        <v>3978</v>
      </c>
      <c r="H371" s="12">
        <v>4230</v>
      </c>
      <c r="I371" s="12">
        <v>85968</v>
      </c>
      <c r="J371" s="12">
        <v>92880</v>
      </c>
      <c r="K371" s="12">
        <f>sales_table[[#This Row],[Sales]]-sales_table[[#This Row],[COGS]]</f>
        <v>6912</v>
      </c>
      <c r="L371" s="12">
        <f>sales_table[[#This Row],[sales after discount]]-sales_table[[#This Row],[COGS]]</f>
        <v>2268</v>
      </c>
      <c r="M371" s="12">
        <f>sales_table[[#This Row],[Sales]]*0.95</f>
        <v>88236</v>
      </c>
      <c r="N371" s="13">
        <f>(sales_table[[#This Row],[Profit]]/sales_table[[#This Row],[Sales]])</f>
        <v>7.441860465116279E-2</v>
      </c>
    </row>
    <row r="372" spans="1:14">
      <c r="A372" s="42">
        <v>41034</v>
      </c>
      <c r="B372" t="s">
        <v>20</v>
      </c>
      <c r="C372" t="s">
        <v>18</v>
      </c>
      <c r="D372" t="s">
        <v>43</v>
      </c>
      <c r="E372" t="s">
        <v>13</v>
      </c>
      <c r="F372" s="12">
        <v>16</v>
      </c>
      <c r="G372" s="12">
        <v>2106</v>
      </c>
      <c r="H372" s="12">
        <v>2250</v>
      </c>
      <c r="I372" s="12">
        <v>84600</v>
      </c>
      <c r="J372" s="12">
        <v>90000</v>
      </c>
      <c r="K372" s="12">
        <f>sales_table[[#This Row],[Sales]]-sales_table[[#This Row],[COGS]]</f>
        <v>5400</v>
      </c>
      <c r="L372" s="12">
        <f>sales_table[[#This Row],[sales after discount]]-sales_table[[#This Row],[COGS]]</f>
        <v>900</v>
      </c>
      <c r="M372" s="12">
        <f>sales_table[[#This Row],[Sales]]*0.95</f>
        <v>85500</v>
      </c>
      <c r="N372" s="13">
        <f>(sales_table[[#This Row],[Profit]]/sales_table[[#This Row],[Sales]])</f>
        <v>0.06</v>
      </c>
    </row>
    <row r="373" spans="1:14">
      <c r="A373" s="42">
        <v>41034</v>
      </c>
      <c r="B373" t="s">
        <v>10</v>
      </c>
      <c r="C373" t="s">
        <v>11</v>
      </c>
      <c r="D373" t="s">
        <v>38</v>
      </c>
      <c r="E373" t="s">
        <v>13</v>
      </c>
      <c r="F373" s="12">
        <v>10</v>
      </c>
      <c r="G373" s="12">
        <v>2034</v>
      </c>
      <c r="H373" s="12">
        <v>2160</v>
      </c>
      <c r="I373" s="12">
        <v>74466</v>
      </c>
      <c r="J373" s="12">
        <v>79380</v>
      </c>
      <c r="K373" s="12">
        <f>sales_table[[#This Row],[Sales]]-sales_table[[#This Row],[COGS]]</f>
        <v>4914</v>
      </c>
      <c r="L373" s="12">
        <f>sales_table[[#This Row],[sales after discount]]-sales_table[[#This Row],[COGS]]</f>
        <v>945</v>
      </c>
      <c r="M373" s="12">
        <f>sales_table[[#This Row],[Sales]]*0.95</f>
        <v>75411</v>
      </c>
      <c r="N373" s="13">
        <f>(sales_table[[#This Row],[Profit]]/sales_table[[#This Row],[Sales]])</f>
        <v>6.1904761904761907E-2</v>
      </c>
    </row>
    <row r="374" spans="1:14">
      <c r="A374" s="42">
        <v>41034</v>
      </c>
      <c r="B374" t="s">
        <v>22</v>
      </c>
      <c r="C374" t="s">
        <v>23</v>
      </c>
      <c r="D374" t="s">
        <v>41</v>
      </c>
      <c r="E374" t="s">
        <v>13</v>
      </c>
      <c r="F374" s="12">
        <v>21</v>
      </c>
      <c r="G374" s="12">
        <v>4482</v>
      </c>
      <c r="H374" s="12">
        <v>4770</v>
      </c>
      <c r="I374" s="12">
        <v>64944</v>
      </c>
      <c r="J374" s="12">
        <v>69300</v>
      </c>
      <c r="K374" s="12">
        <f>sales_table[[#This Row],[Sales]]-sales_table[[#This Row],[COGS]]</f>
        <v>4356</v>
      </c>
      <c r="L374" s="12">
        <f>sales_table[[#This Row],[sales after discount]]-sales_table[[#This Row],[COGS]]</f>
        <v>891</v>
      </c>
      <c r="M374" s="12">
        <f>sales_table[[#This Row],[Sales]]*0.95</f>
        <v>65835</v>
      </c>
      <c r="N374" s="13">
        <f>(sales_table[[#This Row],[Profit]]/sales_table[[#This Row],[Sales]])</f>
        <v>6.2857142857142861E-2</v>
      </c>
    </row>
    <row r="375" spans="1:14">
      <c r="A375" s="42">
        <v>41034</v>
      </c>
      <c r="B375" t="s">
        <v>22</v>
      </c>
      <c r="C375" t="s">
        <v>23</v>
      </c>
      <c r="D375" t="s">
        <v>28</v>
      </c>
      <c r="E375" t="s">
        <v>13</v>
      </c>
      <c r="F375" s="12">
        <v>7</v>
      </c>
      <c r="G375" s="12">
        <v>3726</v>
      </c>
      <c r="H375" s="12">
        <v>3960</v>
      </c>
      <c r="I375" s="12">
        <v>110808</v>
      </c>
      <c r="J375" s="12">
        <v>117990</v>
      </c>
      <c r="K375" s="12">
        <f>sales_table[[#This Row],[Sales]]-sales_table[[#This Row],[COGS]]</f>
        <v>7182</v>
      </c>
      <c r="L375" s="12">
        <f>sales_table[[#This Row],[sales after discount]]-sales_table[[#This Row],[COGS]]</f>
        <v>1282.5</v>
      </c>
      <c r="M375" s="12">
        <f>sales_table[[#This Row],[Sales]]*0.95</f>
        <v>112090.5</v>
      </c>
      <c r="N375" s="13">
        <f>(sales_table[[#This Row],[Profit]]/sales_table[[#This Row],[Sales]])</f>
        <v>6.0869565217391307E-2</v>
      </c>
    </row>
    <row r="376" spans="1:14">
      <c r="A376" s="42">
        <v>41035</v>
      </c>
      <c r="B376" t="s">
        <v>29</v>
      </c>
      <c r="C376" t="s">
        <v>30</v>
      </c>
      <c r="D376" t="s">
        <v>36</v>
      </c>
      <c r="E376" t="s">
        <v>13</v>
      </c>
      <c r="F376" s="12">
        <v>22</v>
      </c>
      <c r="G376" s="12">
        <v>2952</v>
      </c>
      <c r="H376" s="12">
        <v>3150</v>
      </c>
      <c r="I376" s="12">
        <v>42120</v>
      </c>
      <c r="J376" s="12">
        <v>45000</v>
      </c>
      <c r="K376" s="12">
        <f>sales_table[[#This Row],[Sales]]-sales_table[[#This Row],[COGS]]</f>
        <v>2880</v>
      </c>
      <c r="L376" s="12">
        <f>sales_table[[#This Row],[sales after discount]]-sales_table[[#This Row],[COGS]]</f>
        <v>630</v>
      </c>
      <c r="M376" s="12">
        <f>sales_table[[#This Row],[Sales]]*0.95</f>
        <v>42750</v>
      </c>
      <c r="N376" s="13">
        <f>(sales_table[[#This Row],[Profit]]/sales_table[[#This Row],[Sales]])</f>
        <v>6.4000000000000001E-2</v>
      </c>
    </row>
    <row r="377" spans="1:14">
      <c r="A377" s="42">
        <v>41035</v>
      </c>
      <c r="B377" t="s">
        <v>14</v>
      </c>
      <c r="C377" t="s">
        <v>11</v>
      </c>
      <c r="D377" t="s">
        <v>28</v>
      </c>
      <c r="E377" t="s">
        <v>13</v>
      </c>
      <c r="F377" s="12">
        <v>15</v>
      </c>
      <c r="G377" s="12">
        <v>3384</v>
      </c>
      <c r="H377" s="12">
        <v>3600</v>
      </c>
      <c r="I377" s="12">
        <v>58320</v>
      </c>
      <c r="J377" s="12">
        <v>62100</v>
      </c>
      <c r="K377" s="12">
        <f>sales_table[[#This Row],[Sales]]-sales_table[[#This Row],[COGS]]</f>
        <v>3780</v>
      </c>
      <c r="L377" s="12">
        <f>sales_table[[#This Row],[sales after discount]]-sales_table[[#This Row],[COGS]]</f>
        <v>675</v>
      </c>
      <c r="M377" s="12">
        <f>sales_table[[#This Row],[Sales]]*0.95</f>
        <v>58995</v>
      </c>
      <c r="N377" s="13">
        <f>(sales_table[[#This Row],[Profit]]/sales_table[[#This Row],[Sales]])</f>
        <v>6.0869565217391307E-2</v>
      </c>
    </row>
    <row r="378" spans="1:14">
      <c r="A378" s="42">
        <v>41035</v>
      </c>
      <c r="B378" t="s">
        <v>31</v>
      </c>
      <c r="C378" t="s">
        <v>30</v>
      </c>
      <c r="D378" t="s">
        <v>42</v>
      </c>
      <c r="E378" t="s">
        <v>16</v>
      </c>
      <c r="F378" s="12">
        <v>7</v>
      </c>
      <c r="G378" s="12">
        <v>3546</v>
      </c>
      <c r="H378" s="12">
        <v>3780</v>
      </c>
      <c r="I378" s="12">
        <v>37530</v>
      </c>
      <c r="J378" s="12">
        <v>40500</v>
      </c>
      <c r="K378" s="12">
        <f>sales_table[[#This Row],[Sales]]-sales_table[[#This Row],[COGS]]</f>
        <v>2970</v>
      </c>
      <c r="L378" s="12">
        <f>sales_table[[#This Row],[sales after discount]]-sales_table[[#This Row],[COGS]]</f>
        <v>945</v>
      </c>
      <c r="M378" s="12">
        <f>sales_table[[#This Row],[Sales]]*0.95</f>
        <v>38475</v>
      </c>
      <c r="N378" s="13">
        <f>(sales_table[[#This Row],[Profit]]/sales_table[[#This Row],[Sales]])</f>
        <v>7.3333333333333334E-2</v>
      </c>
    </row>
    <row r="379" spans="1:14">
      <c r="A379" s="42">
        <v>41035</v>
      </c>
      <c r="B379" t="s">
        <v>34</v>
      </c>
      <c r="C379" t="s">
        <v>25</v>
      </c>
      <c r="D379" t="s">
        <v>38</v>
      </c>
      <c r="E379" t="s">
        <v>13</v>
      </c>
      <c r="F379" s="12">
        <v>17</v>
      </c>
      <c r="G379" s="12">
        <v>5148</v>
      </c>
      <c r="H379" s="12">
        <v>5490</v>
      </c>
      <c r="I379" s="12">
        <v>88650</v>
      </c>
      <c r="J379" s="12">
        <v>94500</v>
      </c>
      <c r="K379" s="12">
        <f>sales_table[[#This Row],[Sales]]-sales_table[[#This Row],[COGS]]</f>
        <v>5850</v>
      </c>
      <c r="L379" s="12">
        <f>sales_table[[#This Row],[sales after discount]]-sales_table[[#This Row],[COGS]]</f>
        <v>1125</v>
      </c>
      <c r="M379" s="12">
        <f>sales_table[[#This Row],[Sales]]*0.95</f>
        <v>89775</v>
      </c>
      <c r="N379" s="13">
        <f>(sales_table[[#This Row],[Profit]]/sales_table[[#This Row],[Sales]])</f>
        <v>6.1904761904761907E-2</v>
      </c>
    </row>
    <row r="380" spans="1:14">
      <c r="A380" s="42">
        <v>41036</v>
      </c>
      <c r="B380" t="s">
        <v>14</v>
      </c>
      <c r="C380" t="s">
        <v>11</v>
      </c>
      <c r="D380" t="s">
        <v>32</v>
      </c>
      <c r="E380" t="s">
        <v>13</v>
      </c>
      <c r="F380" s="12">
        <v>20</v>
      </c>
      <c r="G380" s="12">
        <v>2034</v>
      </c>
      <c r="H380" s="12">
        <v>2160</v>
      </c>
      <c r="I380" s="12">
        <v>78012</v>
      </c>
      <c r="J380" s="12">
        <v>83160</v>
      </c>
      <c r="K380" s="12">
        <f>sales_table[[#This Row],[Sales]]-sales_table[[#This Row],[COGS]]</f>
        <v>5148</v>
      </c>
      <c r="L380" s="12">
        <f>sales_table[[#This Row],[sales after discount]]-sales_table[[#This Row],[COGS]]</f>
        <v>990</v>
      </c>
      <c r="M380" s="12">
        <f>sales_table[[#This Row],[Sales]]*0.95</f>
        <v>79002</v>
      </c>
      <c r="N380" s="13">
        <f>(sales_table[[#This Row],[Profit]]/sales_table[[#This Row],[Sales]])</f>
        <v>6.1904761904761907E-2</v>
      </c>
    </row>
    <row r="381" spans="1:14">
      <c r="A381" s="42">
        <v>41036</v>
      </c>
      <c r="B381" t="s">
        <v>14</v>
      </c>
      <c r="C381" t="s">
        <v>11</v>
      </c>
      <c r="D381" t="s">
        <v>28</v>
      </c>
      <c r="E381" t="s">
        <v>13</v>
      </c>
      <c r="F381" s="12">
        <v>5</v>
      </c>
      <c r="G381" s="12">
        <v>2196</v>
      </c>
      <c r="H381" s="12">
        <v>2340</v>
      </c>
      <c r="I381" s="12">
        <v>40824</v>
      </c>
      <c r="J381" s="12">
        <v>43470</v>
      </c>
      <c r="K381" s="12">
        <f>sales_table[[#This Row],[Sales]]-sales_table[[#This Row],[COGS]]</f>
        <v>2646</v>
      </c>
      <c r="L381" s="12">
        <f>sales_table[[#This Row],[sales after discount]]-sales_table[[#This Row],[COGS]]</f>
        <v>472.5</v>
      </c>
      <c r="M381" s="12">
        <f>sales_table[[#This Row],[Sales]]*0.95</f>
        <v>41296.5</v>
      </c>
      <c r="N381" s="13">
        <f>(sales_table[[#This Row],[Profit]]/sales_table[[#This Row],[Sales]])</f>
        <v>6.0869565217391307E-2</v>
      </c>
    </row>
    <row r="382" spans="1:14">
      <c r="A382" s="42">
        <v>41036</v>
      </c>
      <c r="B382" t="s">
        <v>31</v>
      </c>
      <c r="C382" t="s">
        <v>30</v>
      </c>
      <c r="D382" t="s">
        <v>35</v>
      </c>
      <c r="E382" t="s">
        <v>13</v>
      </c>
      <c r="F382" s="12">
        <v>14</v>
      </c>
      <c r="G382" s="12">
        <v>3546</v>
      </c>
      <c r="H382" s="12">
        <v>3780</v>
      </c>
      <c r="I382" s="12">
        <v>77220</v>
      </c>
      <c r="J382" s="12">
        <v>82350</v>
      </c>
      <c r="K382" s="12">
        <f>sales_table[[#This Row],[Sales]]-sales_table[[#This Row],[COGS]]</f>
        <v>5130</v>
      </c>
      <c r="L382" s="12">
        <f>sales_table[[#This Row],[sales after discount]]-sales_table[[#This Row],[COGS]]</f>
        <v>1012.5</v>
      </c>
      <c r="M382" s="12">
        <f>sales_table[[#This Row],[Sales]]*0.95</f>
        <v>78232.5</v>
      </c>
      <c r="N382" s="13">
        <f>(sales_table[[#This Row],[Profit]]/sales_table[[#This Row],[Sales]])</f>
        <v>6.2295081967213117E-2</v>
      </c>
    </row>
    <row r="383" spans="1:14">
      <c r="A383" s="42">
        <v>41036</v>
      </c>
      <c r="B383" t="s">
        <v>22</v>
      </c>
      <c r="C383" t="s">
        <v>23</v>
      </c>
      <c r="D383" t="s">
        <v>42</v>
      </c>
      <c r="E383" t="s">
        <v>16</v>
      </c>
      <c r="F383" s="12">
        <v>6</v>
      </c>
      <c r="G383" s="12">
        <v>3546</v>
      </c>
      <c r="H383" s="12">
        <v>3780</v>
      </c>
      <c r="I383" s="12">
        <v>82566</v>
      </c>
      <c r="J383" s="12">
        <v>89100</v>
      </c>
      <c r="K383" s="12">
        <f>sales_table[[#This Row],[Sales]]-sales_table[[#This Row],[COGS]]</f>
        <v>6534</v>
      </c>
      <c r="L383" s="12">
        <f>sales_table[[#This Row],[sales after discount]]-sales_table[[#This Row],[COGS]]</f>
        <v>2079</v>
      </c>
      <c r="M383" s="12">
        <f>sales_table[[#This Row],[Sales]]*0.95</f>
        <v>84645</v>
      </c>
      <c r="N383" s="13">
        <f>(sales_table[[#This Row],[Profit]]/sales_table[[#This Row],[Sales]])</f>
        <v>7.3333333333333334E-2</v>
      </c>
    </row>
    <row r="384" spans="1:14">
      <c r="A384" s="42">
        <v>41036</v>
      </c>
      <c r="B384" t="s">
        <v>24</v>
      </c>
      <c r="C384" t="s">
        <v>25</v>
      </c>
      <c r="D384" t="s">
        <v>35</v>
      </c>
      <c r="E384" t="s">
        <v>13</v>
      </c>
      <c r="F384" s="12">
        <v>22</v>
      </c>
      <c r="G384" s="12">
        <v>7506</v>
      </c>
      <c r="H384" s="12">
        <v>8100</v>
      </c>
      <c r="I384" s="12">
        <v>77220</v>
      </c>
      <c r="J384" s="12">
        <v>82350</v>
      </c>
      <c r="K384" s="12">
        <f>sales_table[[#This Row],[Sales]]-sales_table[[#This Row],[COGS]]</f>
        <v>5130</v>
      </c>
      <c r="L384" s="12">
        <f>sales_table[[#This Row],[sales after discount]]-sales_table[[#This Row],[COGS]]</f>
        <v>1012.5</v>
      </c>
      <c r="M384" s="12">
        <f>sales_table[[#This Row],[Sales]]*0.95</f>
        <v>78232.5</v>
      </c>
      <c r="N384" s="13">
        <f>(sales_table[[#This Row],[Profit]]/sales_table[[#This Row],[Sales]])</f>
        <v>6.2295081967213117E-2</v>
      </c>
    </row>
    <row r="385" spans="1:14">
      <c r="A385" s="42">
        <v>41036</v>
      </c>
      <c r="B385" t="s">
        <v>10</v>
      </c>
      <c r="C385" t="s">
        <v>11</v>
      </c>
      <c r="D385" t="s">
        <v>41</v>
      </c>
      <c r="E385" t="s">
        <v>13</v>
      </c>
      <c r="F385" s="12">
        <v>6</v>
      </c>
      <c r="G385" s="12">
        <v>3924</v>
      </c>
      <c r="H385" s="12">
        <v>4230</v>
      </c>
      <c r="I385" s="12">
        <v>53136</v>
      </c>
      <c r="J385" s="12">
        <v>56700</v>
      </c>
      <c r="K385" s="12">
        <f>sales_table[[#This Row],[Sales]]-sales_table[[#This Row],[COGS]]</f>
        <v>3564</v>
      </c>
      <c r="L385" s="12">
        <f>sales_table[[#This Row],[sales after discount]]-sales_table[[#This Row],[COGS]]</f>
        <v>729</v>
      </c>
      <c r="M385" s="12">
        <f>sales_table[[#This Row],[Sales]]*0.95</f>
        <v>53865</v>
      </c>
      <c r="N385" s="13">
        <f>(sales_table[[#This Row],[Profit]]/sales_table[[#This Row],[Sales]])</f>
        <v>6.2857142857142861E-2</v>
      </c>
    </row>
    <row r="386" spans="1:14">
      <c r="A386" s="42">
        <v>41036</v>
      </c>
      <c r="B386" t="s">
        <v>29</v>
      </c>
      <c r="C386" t="s">
        <v>30</v>
      </c>
      <c r="D386" t="s">
        <v>36</v>
      </c>
      <c r="E386" t="s">
        <v>13</v>
      </c>
      <c r="F386" s="12">
        <v>6</v>
      </c>
      <c r="G386" s="12">
        <v>4482</v>
      </c>
      <c r="H386" s="12">
        <v>4770</v>
      </c>
      <c r="I386" s="12">
        <v>33696</v>
      </c>
      <c r="J386" s="12">
        <v>36000</v>
      </c>
      <c r="K386" s="12">
        <f>sales_table[[#This Row],[Sales]]-sales_table[[#This Row],[COGS]]</f>
        <v>2304</v>
      </c>
      <c r="L386" s="12">
        <f>sales_table[[#This Row],[sales after discount]]-sales_table[[#This Row],[COGS]]</f>
        <v>504</v>
      </c>
      <c r="M386" s="12">
        <f>sales_table[[#This Row],[Sales]]*0.95</f>
        <v>34200</v>
      </c>
      <c r="N386" s="13">
        <f>(sales_table[[#This Row],[Profit]]/sales_table[[#This Row],[Sales]])</f>
        <v>6.4000000000000001E-2</v>
      </c>
    </row>
    <row r="387" spans="1:14">
      <c r="A387" s="42">
        <v>41037</v>
      </c>
      <c r="B387" t="s">
        <v>29</v>
      </c>
      <c r="C387" t="s">
        <v>30</v>
      </c>
      <c r="D387" t="s">
        <v>39</v>
      </c>
      <c r="E387" t="s">
        <v>13</v>
      </c>
      <c r="F387" s="12">
        <v>2</v>
      </c>
      <c r="G387" s="12">
        <v>3546</v>
      </c>
      <c r="H387" s="12">
        <v>3780</v>
      </c>
      <c r="I387" s="12">
        <v>59616</v>
      </c>
      <c r="J387" s="12">
        <v>63360</v>
      </c>
      <c r="K387" s="12">
        <f>sales_table[[#This Row],[Sales]]-sales_table[[#This Row],[COGS]]</f>
        <v>3744</v>
      </c>
      <c r="L387" s="12">
        <f>sales_table[[#This Row],[sales after discount]]-sales_table[[#This Row],[COGS]]</f>
        <v>576</v>
      </c>
      <c r="M387" s="12">
        <f>sales_table[[#This Row],[Sales]]*0.95</f>
        <v>60192</v>
      </c>
      <c r="N387" s="13">
        <f>(sales_table[[#This Row],[Profit]]/sales_table[[#This Row],[Sales]])</f>
        <v>5.909090909090909E-2</v>
      </c>
    </row>
    <row r="388" spans="1:14">
      <c r="A388" s="42">
        <v>41038</v>
      </c>
      <c r="B388" t="s">
        <v>17</v>
      </c>
      <c r="C388" t="s">
        <v>18</v>
      </c>
      <c r="D388" t="s">
        <v>21</v>
      </c>
      <c r="E388" t="s">
        <v>13</v>
      </c>
      <c r="F388" s="12">
        <v>24</v>
      </c>
      <c r="G388" s="12">
        <v>3726</v>
      </c>
      <c r="H388" s="12">
        <v>3960</v>
      </c>
      <c r="I388" s="12">
        <v>8784</v>
      </c>
      <c r="J388" s="12">
        <v>9360</v>
      </c>
      <c r="K388" s="12">
        <f>sales_table[[#This Row],[Sales]]-sales_table[[#This Row],[COGS]]</f>
        <v>576</v>
      </c>
      <c r="L388" s="12">
        <f>sales_table[[#This Row],[sales after discount]]-sales_table[[#This Row],[COGS]]</f>
        <v>108</v>
      </c>
      <c r="M388" s="12">
        <f>sales_table[[#This Row],[Sales]]*0.95</f>
        <v>8892</v>
      </c>
      <c r="N388" s="13">
        <f>(sales_table[[#This Row],[Profit]]/sales_table[[#This Row],[Sales]])</f>
        <v>6.1538461538461542E-2</v>
      </c>
    </row>
    <row r="389" spans="1:14">
      <c r="A389" s="42">
        <v>41039</v>
      </c>
      <c r="B389" t="s">
        <v>10</v>
      </c>
      <c r="C389" t="s">
        <v>11</v>
      </c>
      <c r="D389" t="s">
        <v>37</v>
      </c>
      <c r="E389" t="s">
        <v>13</v>
      </c>
      <c r="F389" s="12">
        <v>11</v>
      </c>
      <c r="G389" s="12">
        <v>2106</v>
      </c>
      <c r="H389" s="12">
        <v>2250</v>
      </c>
      <c r="I389" s="12">
        <v>26892</v>
      </c>
      <c r="J389" s="12">
        <v>28620</v>
      </c>
      <c r="K389" s="12">
        <f>sales_table[[#This Row],[Sales]]-sales_table[[#This Row],[COGS]]</f>
        <v>1728</v>
      </c>
      <c r="L389" s="12">
        <f>sales_table[[#This Row],[sales after discount]]-sales_table[[#This Row],[COGS]]</f>
        <v>297</v>
      </c>
      <c r="M389" s="12">
        <f>sales_table[[#This Row],[Sales]]*0.95</f>
        <v>27189</v>
      </c>
      <c r="N389" s="13">
        <f>(sales_table[[#This Row],[Profit]]/sales_table[[#This Row],[Sales]])</f>
        <v>6.0377358490566038E-2</v>
      </c>
    </row>
    <row r="390" spans="1:14">
      <c r="A390" s="42">
        <v>41039</v>
      </c>
      <c r="B390" t="s">
        <v>17</v>
      </c>
      <c r="C390" t="s">
        <v>18</v>
      </c>
      <c r="D390" t="s">
        <v>19</v>
      </c>
      <c r="E390" t="s">
        <v>13</v>
      </c>
      <c r="F390" s="12">
        <v>10</v>
      </c>
      <c r="G390" s="12">
        <v>3546</v>
      </c>
      <c r="H390" s="12">
        <v>3780</v>
      </c>
      <c r="I390" s="12">
        <v>67626</v>
      </c>
      <c r="J390" s="12">
        <v>71910</v>
      </c>
      <c r="K390" s="12">
        <f>sales_table[[#This Row],[Sales]]-sales_table[[#This Row],[COGS]]</f>
        <v>4284</v>
      </c>
      <c r="L390" s="12">
        <f>sales_table[[#This Row],[sales after discount]]-sales_table[[#This Row],[COGS]]</f>
        <v>688.5</v>
      </c>
      <c r="M390" s="12">
        <f>sales_table[[#This Row],[Sales]]*0.95</f>
        <v>68314.5</v>
      </c>
      <c r="N390" s="13">
        <f>(sales_table[[#This Row],[Profit]]/sales_table[[#This Row],[Sales]])</f>
        <v>5.9574468085106386E-2</v>
      </c>
    </row>
    <row r="391" spans="1:14">
      <c r="A391" s="42">
        <v>41039</v>
      </c>
      <c r="B391" t="s">
        <v>10</v>
      </c>
      <c r="C391" t="s">
        <v>11</v>
      </c>
      <c r="D391" t="s">
        <v>42</v>
      </c>
      <c r="E391" t="s">
        <v>16</v>
      </c>
      <c r="F391" s="12">
        <v>7</v>
      </c>
      <c r="G391" s="12">
        <v>3384</v>
      </c>
      <c r="H391" s="12">
        <v>3600</v>
      </c>
      <c r="I391" s="12">
        <v>67554</v>
      </c>
      <c r="J391" s="12">
        <v>72900</v>
      </c>
      <c r="K391" s="12">
        <f>sales_table[[#This Row],[Sales]]-sales_table[[#This Row],[COGS]]</f>
        <v>5346</v>
      </c>
      <c r="L391" s="12">
        <f>sales_table[[#This Row],[sales after discount]]-sales_table[[#This Row],[COGS]]</f>
        <v>1701</v>
      </c>
      <c r="M391" s="12">
        <f>sales_table[[#This Row],[Sales]]*0.95</f>
        <v>69255</v>
      </c>
      <c r="N391" s="13">
        <f>(sales_table[[#This Row],[Profit]]/sales_table[[#This Row],[Sales]])</f>
        <v>7.3333333333333334E-2</v>
      </c>
    </row>
    <row r="392" spans="1:14">
      <c r="A392" s="42">
        <v>41040</v>
      </c>
      <c r="B392" t="s">
        <v>17</v>
      </c>
      <c r="C392" t="s">
        <v>18</v>
      </c>
      <c r="D392" t="s">
        <v>42</v>
      </c>
      <c r="E392" t="s">
        <v>16</v>
      </c>
      <c r="F392" s="12">
        <v>22</v>
      </c>
      <c r="G392" s="12">
        <v>2106</v>
      </c>
      <c r="H392" s="12">
        <v>2250</v>
      </c>
      <c r="I392" s="12">
        <v>105084</v>
      </c>
      <c r="J392" s="12">
        <v>113400</v>
      </c>
      <c r="K392" s="12">
        <f>sales_table[[#This Row],[Sales]]-sales_table[[#This Row],[COGS]]</f>
        <v>8316</v>
      </c>
      <c r="L392" s="12">
        <f>sales_table[[#This Row],[sales after discount]]-sales_table[[#This Row],[COGS]]</f>
        <v>2646</v>
      </c>
      <c r="M392" s="12">
        <f>sales_table[[#This Row],[Sales]]*0.95</f>
        <v>107730</v>
      </c>
      <c r="N392" s="13">
        <f>(sales_table[[#This Row],[Profit]]/sales_table[[#This Row],[Sales]])</f>
        <v>7.3333333333333334E-2</v>
      </c>
    </row>
    <row r="393" spans="1:14">
      <c r="A393" s="42">
        <v>41041</v>
      </c>
      <c r="B393" t="s">
        <v>29</v>
      </c>
      <c r="C393" t="s">
        <v>30</v>
      </c>
      <c r="D393" t="s">
        <v>43</v>
      </c>
      <c r="E393" t="s">
        <v>13</v>
      </c>
      <c r="F393" s="12">
        <v>7</v>
      </c>
      <c r="G393" s="12">
        <v>3924</v>
      </c>
      <c r="H393" s="12">
        <v>4230</v>
      </c>
      <c r="I393" s="12">
        <v>57528</v>
      </c>
      <c r="J393" s="12">
        <v>61200</v>
      </c>
      <c r="K393" s="12">
        <f>sales_table[[#This Row],[Sales]]-sales_table[[#This Row],[COGS]]</f>
        <v>3672</v>
      </c>
      <c r="L393" s="12">
        <f>sales_table[[#This Row],[sales after discount]]-sales_table[[#This Row],[COGS]]</f>
        <v>612</v>
      </c>
      <c r="M393" s="12">
        <f>sales_table[[#This Row],[Sales]]*0.95</f>
        <v>58140</v>
      </c>
      <c r="N393" s="13">
        <f>(sales_table[[#This Row],[Profit]]/sales_table[[#This Row],[Sales]])</f>
        <v>0.06</v>
      </c>
    </row>
    <row r="394" spans="1:14">
      <c r="A394" s="42">
        <v>41041</v>
      </c>
      <c r="B394" t="s">
        <v>34</v>
      </c>
      <c r="C394" t="s">
        <v>25</v>
      </c>
      <c r="D394" t="s">
        <v>15</v>
      </c>
      <c r="E394" t="s">
        <v>16</v>
      </c>
      <c r="F394" s="12">
        <v>18</v>
      </c>
      <c r="G394" s="12">
        <v>3582</v>
      </c>
      <c r="H394" s="12">
        <v>3870</v>
      </c>
      <c r="I394" s="12">
        <v>78804</v>
      </c>
      <c r="J394" s="12">
        <v>85140</v>
      </c>
      <c r="K394" s="12">
        <f>sales_table[[#This Row],[Sales]]-sales_table[[#This Row],[COGS]]</f>
        <v>6336</v>
      </c>
      <c r="L394" s="12">
        <f>sales_table[[#This Row],[sales after discount]]-sales_table[[#This Row],[COGS]]</f>
        <v>2079</v>
      </c>
      <c r="M394" s="12">
        <f>sales_table[[#This Row],[Sales]]*0.95</f>
        <v>80883</v>
      </c>
      <c r="N394" s="13">
        <f>(sales_table[[#This Row],[Profit]]/sales_table[[#This Row],[Sales]])</f>
        <v>7.441860465116279E-2</v>
      </c>
    </row>
    <row r="395" spans="1:14">
      <c r="A395" s="42">
        <v>41041</v>
      </c>
      <c r="B395" t="s">
        <v>10</v>
      </c>
      <c r="C395" t="s">
        <v>11</v>
      </c>
      <c r="D395" t="s">
        <v>21</v>
      </c>
      <c r="E395" t="s">
        <v>13</v>
      </c>
      <c r="F395" s="12">
        <v>12</v>
      </c>
      <c r="G395" s="12">
        <v>3582</v>
      </c>
      <c r="H395" s="12">
        <v>3870</v>
      </c>
      <c r="I395" s="12">
        <v>48312</v>
      </c>
      <c r="J395" s="12">
        <v>51480</v>
      </c>
      <c r="K395" s="12">
        <f>sales_table[[#This Row],[Sales]]-sales_table[[#This Row],[COGS]]</f>
        <v>3168</v>
      </c>
      <c r="L395" s="12">
        <f>sales_table[[#This Row],[sales after discount]]-sales_table[[#This Row],[COGS]]</f>
        <v>594</v>
      </c>
      <c r="M395" s="12">
        <f>sales_table[[#This Row],[Sales]]*0.95</f>
        <v>48906</v>
      </c>
      <c r="N395" s="13">
        <f>(sales_table[[#This Row],[Profit]]/sales_table[[#This Row],[Sales]])</f>
        <v>6.1538461538461542E-2</v>
      </c>
    </row>
    <row r="396" spans="1:14">
      <c r="A396" s="42">
        <v>41041</v>
      </c>
      <c r="B396" t="s">
        <v>14</v>
      </c>
      <c r="C396" t="s">
        <v>11</v>
      </c>
      <c r="D396" t="s">
        <v>41</v>
      </c>
      <c r="E396" t="s">
        <v>13</v>
      </c>
      <c r="F396" s="12">
        <v>19</v>
      </c>
      <c r="G396" s="12">
        <v>3726</v>
      </c>
      <c r="H396" s="12">
        <v>3960</v>
      </c>
      <c r="I396" s="12">
        <v>14760</v>
      </c>
      <c r="J396" s="12">
        <v>15750</v>
      </c>
      <c r="K396" s="12">
        <f>sales_table[[#This Row],[Sales]]-sales_table[[#This Row],[COGS]]</f>
        <v>990</v>
      </c>
      <c r="L396" s="12">
        <f>sales_table[[#This Row],[sales after discount]]-sales_table[[#This Row],[COGS]]</f>
        <v>202.5</v>
      </c>
      <c r="M396" s="12">
        <f>sales_table[[#This Row],[Sales]]*0.95</f>
        <v>14962.5</v>
      </c>
      <c r="N396" s="13">
        <f>(sales_table[[#This Row],[Profit]]/sales_table[[#This Row],[Sales]])</f>
        <v>6.2857142857142861E-2</v>
      </c>
    </row>
    <row r="397" spans="1:14">
      <c r="A397" s="42">
        <v>41042</v>
      </c>
      <c r="B397" t="s">
        <v>31</v>
      </c>
      <c r="C397" t="s">
        <v>30</v>
      </c>
      <c r="D397" t="s">
        <v>21</v>
      </c>
      <c r="E397" t="s">
        <v>13</v>
      </c>
      <c r="F397" s="12">
        <v>23</v>
      </c>
      <c r="G397" s="12">
        <v>3582</v>
      </c>
      <c r="H397" s="12">
        <v>3870</v>
      </c>
      <c r="I397" s="12">
        <v>43920</v>
      </c>
      <c r="J397" s="12">
        <v>46800</v>
      </c>
      <c r="K397" s="12">
        <f>sales_table[[#This Row],[Sales]]-sales_table[[#This Row],[COGS]]</f>
        <v>2880</v>
      </c>
      <c r="L397" s="12">
        <f>sales_table[[#This Row],[sales after discount]]-sales_table[[#This Row],[COGS]]</f>
        <v>540</v>
      </c>
      <c r="M397" s="12">
        <f>sales_table[[#This Row],[Sales]]*0.95</f>
        <v>44460</v>
      </c>
      <c r="N397" s="13">
        <f>(sales_table[[#This Row],[Profit]]/sales_table[[#This Row],[Sales]])</f>
        <v>6.1538461538461542E-2</v>
      </c>
    </row>
    <row r="398" spans="1:14">
      <c r="A398" s="42">
        <v>41043</v>
      </c>
      <c r="B398" t="s">
        <v>34</v>
      </c>
      <c r="C398" t="s">
        <v>25</v>
      </c>
      <c r="D398" t="s">
        <v>21</v>
      </c>
      <c r="E398" t="s">
        <v>13</v>
      </c>
      <c r="F398" s="12">
        <v>3</v>
      </c>
      <c r="G398" s="12">
        <v>2952</v>
      </c>
      <c r="H398" s="12">
        <v>3150</v>
      </c>
      <c r="I398" s="12">
        <v>39528</v>
      </c>
      <c r="J398" s="12">
        <v>42120</v>
      </c>
      <c r="K398" s="12">
        <f>sales_table[[#This Row],[Sales]]-sales_table[[#This Row],[COGS]]</f>
        <v>2592</v>
      </c>
      <c r="L398" s="12">
        <f>sales_table[[#This Row],[sales after discount]]-sales_table[[#This Row],[COGS]]</f>
        <v>486</v>
      </c>
      <c r="M398" s="12">
        <f>sales_table[[#This Row],[Sales]]*0.95</f>
        <v>40014</v>
      </c>
      <c r="N398" s="13">
        <f>(sales_table[[#This Row],[Profit]]/sales_table[[#This Row],[Sales]])</f>
        <v>6.1538461538461542E-2</v>
      </c>
    </row>
    <row r="399" spans="1:14">
      <c r="A399" s="42">
        <v>41043</v>
      </c>
      <c r="B399" t="s">
        <v>29</v>
      </c>
      <c r="C399" t="s">
        <v>30</v>
      </c>
      <c r="D399" t="s">
        <v>21</v>
      </c>
      <c r="E399" t="s">
        <v>13</v>
      </c>
      <c r="F399" s="12">
        <v>24</v>
      </c>
      <c r="G399" s="12">
        <v>3978</v>
      </c>
      <c r="H399" s="12">
        <v>4230</v>
      </c>
      <c r="I399" s="12">
        <v>24156</v>
      </c>
      <c r="J399" s="12">
        <v>25740</v>
      </c>
      <c r="K399" s="12">
        <f>sales_table[[#This Row],[Sales]]-sales_table[[#This Row],[COGS]]</f>
        <v>1584</v>
      </c>
      <c r="L399" s="12">
        <f>sales_table[[#This Row],[sales after discount]]-sales_table[[#This Row],[COGS]]</f>
        <v>297</v>
      </c>
      <c r="M399" s="12">
        <f>sales_table[[#This Row],[Sales]]*0.95</f>
        <v>24453</v>
      </c>
      <c r="N399" s="13">
        <f>(sales_table[[#This Row],[Profit]]/sales_table[[#This Row],[Sales]])</f>
        <v>6.1538461538461542E-2</v>
      </c>
    </row>
    <row r="400" spans="1:14">
      <c r="A400" s="42">
        <v>41043</v>
      </c>
      <c r="B400" t="s">
        <v>14</v>
      </c>
      <c r="C400" t="s">
        <v>11</v>
      </c>
      <c r="D400" t="s">
        <v>12</v>
      </c>
      <c r="E400" t="s">
        <v>13</v>
      </c>
      <c r="F400" s="12">
        <v>25</v>
      </c>
      <c r="G400" s="12">
        <v>2034</v>
      </c>
      <c r="H400" s="12">
        <v>2160</v>
      </c>
      <c r="I400" s="12">
        <v>14238</v>
      </c>
      <c r="J400" s="12">
        <v>15120</v>
      </c>
      <c r="K400" s="12">
        <f>sales_table[[#This Row],[Sales]]-sales_table[[#This Row],[COGS]]</f>
        <v>882</v>
      </c>
      <c r="L400" s="12">
        <f>sales_table[[#This Row],[sales after discount]]-sales_table[[#This Row],[COGS]]</f>
        <v>126</v>
      </c>
      <c r="M400" s="12">
        <f>sales_table[[#This Row],[Sales]]*0.95</f>
        <v>14364</v>
      </c>
      <c r="N400" s="13">
        <f>(sales_table[[#This Row],[Profit]]/sales_table[[#This Row],[Sales]])</f>
        <v>5.8333333333333334E-2</v>
      </c>
    </row>
    <row r="401" spans="1:14">
      <c r="A401" s="42">
        <v>41044</v>
      </c>
      <c r="B401" t="s">
        <v>20</v>
      </c>
      <c r="C401" t="s">
        <v>18</v>
      </c>
      <c r="D401" t="s">
        <v>42</v>
      </c>
      <c r="E401" t="s">
        <v>16</v>
      </c>
      <c r="F401" s="12">
        <v>5</v>
      </c>
      <c r="G401" s="12">
        <v>3924</v>
      </c>
      <c r="H401" s="12">
        <v>4230</v>
      </c>
      <c r="I401" s="12">
        <v>30024</v>
      </c>
      <c r="J401" s="12">
        <v>32400</v>
      </c>
      <c r="K401" s="12">
        <f>sales_table[[#This Row],[Sales]]-sales_table[[#This Row],[COGS]]</f>
        <v>2376</v>
      </c>
      <c r="L401" s="12">
        <f>sales_table[[#This Row],[sales after discount]]-sales_table[[#This Row],[COGS]]</f>
        <v>756</v>
      </c>
      <c r="M401" s="12">
        <f>sales_table[[#This Row],[Sales]]*0.95</f>
        <v>30780</v>
      </c>
      <c r="N401" s="13">
        <f>(sales_table[[#This Row],[Profit]]/sales_table[[#This Row],[Sales]])</f>
        <v>7.3333333333333334E-2</v>
      </c>
    </row>
    <row r="402" spans="1:14">
      <c r="A402" s="42">
        <v>41045</v>
      </c>
      <c r="B402" t="s">
        <v>14</v>
      </c>
      <c r="C402" t="s">
        <v>11</v>
      </c>
      <c r="D402" t="s">
        <v>42</v>
      </c>
      <c r="E402" t="s">
        <v>16</v>
      </c>
      <c r="F402" s="12">
        <v>2</v>
      </c>
      <c r="G402" s="12">
        <v>5832</v>
      </c>
      <c r="H402" s="12">
        <v>6210</v>
      </c>
      <c r="I402" s="12">
        <v>135108</v>
      </c>
      <c r="J402" s="12">
        <v>145800</v>
      </c>
      <c r="K402" s="12">
        <f>sales_table[[#This Row],[Sales]]-sales_table[[#This Row],[COGS]]</f>
        <v>10692</v>
      </c>
      <c r="L402" s="12">
        <f>sales_table[[#This Row],[sales after discount]]-sales_table[[#This Row],[COGS]]</f>
        <v>3402</v>
      </c>
      <c r="M402" s="12">
        <f>sales_table[[#This Row],[Sales]]*0.95</f>
        <v>138510</v>
      </c>
      <c r="N402" s="13">
        <f>(sales_table[[#This Row],[Profit]]/sales_table[[#This Row],[Sales]])</f>
        <v>7.3333333333333334E-2</v>
      </c>
    </row>
    <row r="403" spans="1:14">
      <c r="A403" s="42">
        <v>41045</v>
      </c>
      <c r="B403" t="s">
        <v>31</v>
      </c>
      <c r="C403" t="s">
        <v>30</v>
      </c>
      <c r="D403" t="s">
        <v>43</v>
      </c>
      <c r="E403" t="s">
        <v>13</v>
      </c>
      <c r="F403" s="12">
        <v>14</v>
      </c>
      <c r="G403" s="12">
        <v>3546</v>
      </c>
      <c r="H403" s="12">
        <v>3780</v>
      </c>
      <c r="I403" s="12">
        <v>30456</v>
      </c>
      <c r="J403" s="12">
        <v>32400</v>
      </c>
      <c r="K403" s="12">
        <f>sales_table[[#This Row],[Sales]]-sales_table[[#This Row],[COGS]]</f>
        <v>1944</v>
      </c>
      <c r="L403" s="12">
        <f>sales_table[[#This Row],[sales after discount]]-sales_table[[#This Row],[COGS]]</f>
        <v>324</v>
      </c>
      <c r="M403" s="12">
        <f>sales_table[[#This Row],[Sales]]*0.95</f>
        <v>30780</v>
      </c>
      <c r="N403" s="13">
        <f>(sales_table[[#This Row],[Profit]]/sales_table[[#This Row],[Sales]])</f>
        <v>0.06</v>
      </c>
    </row>
    <row r="404" spans="1:14">
      <c r="A404" s="42">
        <v>41045</v>
      </c>
      <c r="B404" t="s">
        <v>10</v>
      </c>
      <c r="C404" t="s">
        <v>11</v>
      </c>
      <c r="D404" t="s">
        <v>32</v>
      </c>
      <c r="E404" t="s">
        <v>13</v>
      </c>
      <c r="F404" s="12">
        <v>6</v>
      </c>
      <c r="G404" s="12">
        <v>2034</v>
      </c>
      <c r="H404" s="12">
        <v>2160</v>
      </c>
      <c r="I404" s="12">
        <v>21276</v>
      </c>
      <c r="J404" s="12">
        <v>22680</v>
      </c>
      <c r="K404" s="12">
        <f>sales_table[[#This Row],[Sales]]-sales_table[[#This Row],[COGS]]</f>
        <v>1404</v>
      </c>
      <c r="L404" s="12">
        <f>sales_table[[#This Row],[sales after discount]]-sales_table[[#This Row],[COGS]]</f>
        <v>270</v>
      </c>
      <c r="M404" s="12">
        <f>sales_table[[#This Row],[Sales]]*0.95</f>
        <v>21546</v>
      </c>
      <c r="N404" s="13">
        <f>(sales_table[[#This Row],[Profit]]/sales_table[[#This Row],[Sales]])</f>
        <v>6.1904761904761907E-2</v>
      </c>
    </row>
    <row r="405" spans="1:14">
      <c r="A405" s="42">
        <v>41046</v>
      </c>
      <c r="B405" t="s">
        <v>29</v>
      </c>
      <c r="C405" t="s">
        <v>30</v>
      </c>
      <c r="D405" t="s">
        <v>15</v>
      </c>
      <c r="E405" t="s">
        <v>16</v>
      </c>
      <c r="F405" s="12">
        <v>13</v>
      </c>
      <c r="G405" s="12">
        <v>2034</v>
      </c>
      <c r="H405" s="12">
        <v>2160</v>
      </c>
      <c r="I405" s="12">
        <v>53730</v>
      </c>
      <c r="J405" s="12">
        <v>58050</v>
      </c>
      <c r="K405" s="12">
        <f>sales_table[[#This Row],[Sales]]-sales_table[[#This Row],[COGS]]</f>
        <v>4320</v>
      </c>
      <c r="L405" s="12">
        <f>sales_table[[#This Row],[sales after discount]]-sales_table[[#This Row],[COGS]]</f>
        <v>1417.5</v>
      </c>
      <c r="M405" s="12">
        <f>sales_table[[#This Row],[Sales]]*0.95</f>
        <v>55147.5</v>
      </c>
      <c r="N405" s="13">
        <f>(sales_table[[#This Row],[Profit]]/sales_table[[#This Row],[Sales]])</f>
        <v>7.441860465116279E-2</v>
      </c>
    </row>
    <row r="406" spans="1:14">
      <c r="A406" s="42">
        <v>41046</v>
      </c>
      <c r="B406" t="s">
        <v>29</v>
      </c>
      <c r="C406" t="s">
        <v>30</v>
      </c>
      <c r="D406" t="s">
        <v>28</v>
      </c>
      <c r="E406" t="s">
        <v>13</v>
      </c>
      <c r="F406" s="12">
        <v>4</v>
      </c>
      <c r="G406" s="12">
        <v>3042</v>
      </c>
      <c r="H406" s="12">
        <v>3240</v>
      </c>
      <c r="I406" s="12">
        <v>104976</v>
      </c>
      <c r="J406" s="12">
        <v>111780</v>
      </c>
      <c r="K406" s="12">
        <f>sales_table[[#This Row],[Sales]]-sales_table[[#This Row],[COGS]]</f>
        <v>6804</v>
      </c>
      <c r="L406" s="12">
        <f>sales_table[[#This Row],[sales after discount]]-sales_table[[#This Row],[COGS]]</f>
        <v>1215</v>
      </c>
      <c r="M406" s="12">
        <f>sales_table[[#This Row],[Sales]]*0.95</f>
        <v>106191</v>
      </c>
      <c r="N406" s="13">
        <f>(sales_table[[#This Row],[Profit]]/sales_table[[#This Row],[Sales]])</f>
        <v>6.0869565217391307E-2</v>
      </c>
    </row>
    <row r="407" spans="1:14">
      <c r="A407" s="42">
        <v>41047</v>
      </c>
      <c r="B407" t="s">
        <v>34</v>
      </c>
      <c r="C407" t="s">
        <v>25</v>
      </c>
      <c r="D407" t="s">
        <v>38</v>
      </c>
      <c r="E407" t="s">
        <v>13</v>
      </c>
      <c r="F407" s="12">
        <v>21</v>
      </c>
      <c r="G407" s="12">
        <v>3042</v>
      </c>
      <c r="H407" s="12">
        <v>3240</v>
      </c>
      <c r="I407" s="12">
        <v>49644</v>
      </c>
      <c r="J407" s="12">
        <v>52920</v>
      </c>
      <c r="K407" s="12">
        <f>sales_table[[#This Row],[Sales]]-sales_table[[#This Row],[COGS]]</f>
        <v>3276</v>
      </c>
      <c r="L407" s="12">
        <f>sales_table[[#This Row],[sales after discount]]-sales_table[[#This Row],[COGS]]</f>
        <v>630</v>
      </c>
      <c r="M407" s="12">
        <f>sales_table[[#This Row],[Sales]]*0.95</f>
        <v>50274</v>
      </c>
      <c r="N407" s="13">
        <f>(sales_table[[#This Row],[Profit]]/sales_table[[#This Row],[Sales]])</f>
        <v>6.1904761904761907E-2</v>
      </c>
    </row>
    <row r="408" spans="1:14">
      <c r="A408" s="42">
        <v>41048</v>
      </c>
      <c r="B408" t="s">
        <v>10</v>
      </c>
      <c r="C408" t="s">
        <v>11</v>
      </c>
      <c r="D408" t="s">
        <v>32</v>
      </c>
      <c r="E408" t="s">
        <v>13</v>
      </c>
      <c r="F408" s="12">
        <v>16</v>
      </c>
      <c r="G408" s="12">
        <v>3726</v>
      </c>
      <c r="H408" s="12">
        <v>3960</v>
      </c>
      <c r="I408" s="12">
        <v>67374</v>
      </c>
      <c r="J408" s="12">
        <v>71820</v>
      </c>
      <c r="K408" s="12">
        <f>sales_table[[#This Row],[Sales]]-sales_table[[#This Row],[COGS]]</f>
        <v>4446</v>
      </c>
      <c r="L408" s="12">
        <f>sales_table[[#This Row],[sales after discount]]-sales_table[[#This Row],[COGS]]</f>
        <v>855</v>
      </c>
      <c r="M408" s="12">
        <f>sales_table[[#This Row],[Sales]]*0.95</f>
        <v>68229</v>
      </c>
      <c r="N408" s="13">
        <f>(sales_table[[#This Row],[Profit]]/sales_table[[#This Row],[Sales]])</f>
        <v>6.1904761904761907E-2</v>
      </c>
    </row>
    <row r="409" spans="1:14">
      <c r="A409" s="42">
        <v>41048</v>
      </c>
      <c r="B409" t="s">
        <v>14</v>
      </c>
      <c r="C409" t="s">
        <v>11</v>
      </c>
      <c r="D409" t="s">
        <v>35</v>
      </c>
      <c r="E409" t="s">
        <v>13</v>
      </c>
      <c r="F409" s="12">
        <v>10</v>
      </c>
      <c r="G409" s="12">
        <v>2196</v>
      </c>
      <c r="H409" s="12">
        <v>2340</v>
      </c>
      <c r="I409" s="12">
        <v>10296</v>
      </c>
      <c r="J409" s="12">
        <v>10980</v>
      </c>
      <c r="K409" s="12">
        <f>sales_table[[#This Row],[Sales]]-sales_table[[#This Row],[COGS]]</f>
        <v>684</v>
      </c>
      <c r="L409" s="12">
        <f>sales_table[[#This Row],[sales after discount]]-sales_table[[#This Row],[COGS]]</f>
        <v>135</v>
      </c>
      <c r="M409" s="12">
        <f>sales_table[[#This Row],[Sales]]*0.95</f>
        <v>10431</v>
      </c>
      <c r="N409" s="13">
        <f>(sales_table[[#This Row],[Profit]]/sales_table[[#This Row],[Sales]])</f>
        <v>6.2295081967213117E-2</v>
      </c>
    </row>
    <row r="410" spans="1:14">
      <c r="A410" s="42">
        <v>41048</v>
      </c>
      <c r="B410" t="s">
        <v>10</v>
      </c>
      <c r="C410" t="s">
        <v>11</v>
      </c>
      <c r="D410" t="s">
        <v>39</v>
      </c>
      <c r="E410" t="s">
        <v>13</v>
      </c>
      <c r="F410" s="12">
        <v>3</v>
      </c>
      <c r="G410" s="12">
        <v>4482</v>
      </c>
      <c r="H410" s="12">
        <v>4770</v>
      </c>
      <c r="I410" s="12">
        <v>67068</v>
      </c>
      <c r="J410" s="12">
        <v>71280</v>
      </c>
      <c r="K410" s="12">
        <f>sales_table[[#This Row],[Sales]]-sales_table[[#This Row],[COGS]]</f>
        <v>4212</v>
      </c>
      <c r="L410" s="12">
        <f>sales_table[[#This Row],[sales after discount]]-sales_table[[#This Row],[COGS]]</f>
        <v>648</v>
      </c>
      <c r="M410" s="12">
        <f>sales_table[[#This Row],[Sales]]*0.95</f>
        <v>67716</v>
      </c>
      <c r="N410" s="13">
        <f>(sales_table[[#This Row],[Profit]]/sales_table[[#This Row],[Sales]])</f>
        <v>5.909090909090909E-2</v>
      </c>
    </row>
    <row r="411" spans="1:14">
      <c r="A411" s="42">
        <v>41049</v>
      </c>
      <c r="B411" t="s">
        <v>27</v>
      </c>
      <c r="C411" t="s">
        <v>23</v>
      </c>
      <c r="D411" t="s">
        <v>40</v>
      </c>
      <c r="E411" t="s">
        <v>16</v>
      </c>
      <c r="F411" s="12">
        <v>1</v>
      </c>
      <c r="G411" s="12">
        <v>5148</v>
      </c>
      <c r="H411" s="12">
        <v>5490</v>
      </c>
      <c r="I411" s="12">
        <v>66708</v>
      </c>
      <c r="J411" s="12">
        <v>71910</v>
      </c>
      <c r="K411" s="12">
        <f>sales_table[[#This Row],[Sales]]-sales_table[[#This Row],[COGS]]</f>
        <v>5202</v>
      </c>
      <c r="L411" s="12">
        <f>sales_table[[#This Row],[sales after discount]]-sales_table[[#This Row],[COGS]]</f>
        <v>1606.5</v>
      </c>
      <c r="M411" s="12">
        <f>sales_table[[#This Row],[Sales]]*0.95</f>
        <v>68314.5</v>
      </c>
      <c r="N411" s="13">
        <f>(sales_table[[#This Row],[Profit]]/sales_table[[#This Row],[Sales]])</f>
        <v>7.2340425531914887E-2</v>
      </c>
    </row>
    <row r="412" spans="1:14">
      <c r="A412" s="42">
        <v>41049</v>
      </c>
      <c r="B412" t="s">
        <v>31</v>
      </c>
      <c r="C412" t="s">
        <v>30</v>
      </c>
      <c r="D412" t="s">
        <v>41</v>
      </c>
      <c r="E412" t="s">
        <v>13</v>
      </c>
      <c r="F412" s="12">
        <v>13</v>
      </c>
      <c r="G412" s="12">
        <v>3978</v>
      </c>
      <c r="H412" s="12">
        <v>4230</v>
      </c>
      <c r="I412" s="12">
        <v>44280</v>
      </c>
      <c r="J412" s="12">
        <v>47250</v>
      </c>
      <c r="K412" s="12">
        <f>sales_table[[#This Row],[Sales]]-sales_table[[#This Row],[COGS]]</f>
        <v>2970</v>
      </c>
      <c r="L412" s="12">
        <f>sales_table[[#This Row],[sales after discount]]-sales_table[[#This Row],[COGS]]</f>
        <v>607.5</v>
      </c>
      <c r="M412" s="12">
        <f>sales_table[[#This Row],[Sales]]*0.95</f>
        <v>44887.5</v>
      </c>
      <c r="N412" s="13">
        <f>(sales_table[[#This Row],[Profit]]/sales_table[[#This Row],[Sales]])</f>
        <v>6.2857142857142861E-2</v>
      </c>
    </row>
    <row r="413" spans="1:14">
      <c r="A413" s="42">
        <v>41049</v>
      </c>
      <c r="B413" t="s">
        <v>22</v>
      </c>
      <c r="C413" t="s">
        <v>23</v>
      </c>
      <c r="D413" t="s">
        <v>15</v>
      </c>
      <c r="E413" t="s">
        <v>16</v>
      </c>
      <c r="F413" s="12">
        <v>15</v>
      </c>
      <c r="G413" s="12">
        <v>2106</v>
      </c>
      <c r="H413" s="12">
        <v>2250</v>
      </c>
      <c r="I413" s="12">
        <v>46566</v>
      </c>
      <c r="J413" s="12">
        <v>50310</v>
      </c>
      <c r="K413" s="12">
        <f>sales_table[[#This Row],[Sales]]-sales_table[[#This Row],[COGS]]</f>
        <v>3744</v>
      </c>
      <c r="L413" s="12">
        <f>sales_table[[#This Row],[sales after discount]]-sales_table[[#This Row],[COGS]]</f>
        <v>1228.5</v>
      </c>
      <c r="M413" s="12">
        <f>sales_table[[#This Row],[Sales]]*0.95</f>
        <v>47794.5</v>
      </c>
      <c r="N413" s="13">
        <f>(sales_table[[#This Row],[Profit]]/sales_table[[#This Row],[Sales]])</f>
        <v>7.441860465116279E-2</v>
      </c>
    </row>
    <row r="414" spans="1:14">
      <c r="A414" s="42">
        <v>41049</v>
      </c>
      <c r="B414" t="s">
        <v>24</v>
      </c>
      <c r="C414" t="s">
        <v>25</v>
      </c>
      <c r="D414" t="s">
        <v>19</v>
      </c>
      <c r="E414" t="s">
        <v>13</v>
      </c>
      <c r="F414" s="12">
        <v>5</v>
      </c>
      <c r="G414" s="12">
        <v>3978</v>
      </c>
      <c r="H414" s="12">
        <v>4230</v>
      </c>
      <c r="I414" s="12">
        <v>31824</v>
      </c>
      <c r="J414" s="12">
        <v>33840</v>
      </c>
      <c r="K414" s="12">
        <f>sales_table[[#This Row],[Sales]]-sales_table[[#This Row],[COGS]]</f>
        <v>2016</v>
      </c>
      <c r="L414" s="12">
        <f>sales_table[[#This Row],[sales after discount]]-sales_table[[#This Row],[COGS]]</f>
        <v>324</v>
      </c>
      <c r="M414" s="12">
        <f>sales_table[[#This Row],[Sales]]*0.95</f>
        <v>32148</v>
      </c>
      <c r="N414" s="13">
        <f>(sales_table[[#This Row],[Profit]]/sales_table[[#This Row],[Sales]])</f>
        <v>5.9574468085106386E-2</v>
      </c>
    </row>
    <row r="415" spans="1:14">
      <c r="A415" s="42">
        <v>41050</v>
      </c>
      <c r="B415" t="s">
        <v>34</v>
      </c>
      <c r="C415" t="s">
        <v>25</v>
      </c>
      <c r="D415" t="s">
        <v>28</v>
      </c>
      <c r="E415" t="s">
        <v>13</v>
      </c>
      <c r="F415" s="12">
        <v>25</v>
      </c>
      <c r="G415" s="12">
        <v>2034</v>
      </c>
      <c r="H415" s="12">
        <v>2160</v>
      </c>
      <c r="I415" s="12">
        <v>69984</v>
      </c>
      <c r="J415" s="12">
        <v>74520</v>
      </c>
      <c r="K415" s="12">
        <f>sales_table[[#This Row],[Sales]]-sales_table[[#This Row],[COGS]]</f>
        <v>4536</v>
      </c>
      <c r="L415" s="12">
        <f>sales_table[[#This Row],[sales after discount]]-sales_table[[#This Row],[COGS]]</f>
        <v>810</v>
      </c>
      <c r="M415" s="12">
        <f>sales_table[[#This Row],[Sales]]*0.95</f>
        <v>70794</v>
      </c>
      <c r="N415" s="13">
        <f>(sales_table[[#This Row],[Profit]]/sales_table[[#This Row],[Sales]])</f>
        <v>6.0869565217391307E-2</v>
      </c>
    </row>
    <row r="416" spans="1:14">
      <c r="A416" s="42">
        <v>41050</v>
      </c>
      <c r="B416" t="s">
        <v>29</v>
      </c>
      <c r="C416" t="s">
        <v>30</v>
      </c>
      <c r="D416" t="s">
        <v>32</v>
      </c>
      <c r="E416" t="s">
        <v>13</v>
      </c>
      <c r="F416" s="12">
        <v>8</v>
      </c>
      <c r="G416" s="12">
        <v>2034</v>
      </c>
      <c r="H416" s="12">
        <v>2160</v>
      </c>
      <c r="I416" s="12">
        <v>78012</v>
      </c>
      <c r="J416" s="12">
        <v>83160</v>
      </c>
      <c r="K416" s="12">
        <f>sales_table[[#This Row],[Sales]]-sales_table[[#This Row],[COGS]]</f>
        <v>5148</v>
      </c>
      <c r="L416" s="12">
        <f>sales_table[[#This Row],[sales after discount]]-sales_table[[#This Row],[COGS]]</f>
        <v>990</v>
      </c>
      <c r="M416" s="12">
        <f>sales_table[[#This Row],[Sales]]*0.95</f>
        <v>79002</v>
      </c>
      <c r="N416" s="13">
        <f>(sales_table[[#This Row],[Profit]]/sales_table[[#This Row],[Sales]])</f>
        <v>6.1904761904761907E-2</v>
      </c>
    </row>
    <row r="417" spans="1:14">
      <c r="A417" s="42">
        <v>41050</v>
      </c>
      <c r="B417" t="s">
        <v>31</v>
      </c>
      <c r="C417" t="s">
        <v>30</v>
      </c>
      <c r="D417" t="s">
        <v>19</v>
      </c>
      <c r="E417" t="s">
        <v>13</v>
      </c>
      <c r="F417" s="12">
        <v>21</v>
      </c>
      <c r="G417" s="12">
        <v>3582</v>
      </c>
      <c r="H417" s="12">
        <v>3870</v>
      </c>
      <c r="I417" s="12">
        <v>95472</v>
      </c>
      <c r="J417" s="12">
        <v>101520</v>
      </c>
      <c r="K417" s="12">
        <f>sales_table[[#This Row],[Sales]]-sales_table[[#This Row],[COGS]]</f>
        <v>6048</v>
      </c>
      <c r="L417" s="12">
        <f>sales_table[[#This Row],[sales after discount]]-sales_table[[#This Row],[COGS]]</f>
        <v>972</v>
      </c>
      <c r="M417" s="12">
        <f>sales_table[[#This Row],[Sales]]*0.95</f>
        <v>96444</v>
      </c>
      <c r="N417" s="13">
        <f>(sales_table[[#This Row],[Profit]]/sales_table[[#This Row],[Sales]])</f>
        <v>5.9574468085106386E-2</v>
      </c>
    </row>
    <row r="418" spans="1:14">
      <c r="A418" s="42">
        <v>41051</v>
      </c>
      <c r="B418" t="s">
        <v>17</v>
      </c>
      <c r="C418" t="s">
        <v>18</v>
      </c>
      <c r="D418" t="s">
        <v>19</v>
      </c>
      <c r="E418" t="s">
        <v>13</v>
      </c>
      <c r="F418" s="12">
        <v>16</v>
      </c>
      <c r="G418" s="12">
        <v>3978</v>
      </c>
      <c r="H418" s="12">
        <v>4230</v>
      </c>
      <c r="I418" s="12">
        <v>79560</v>
      </c>
      <c r="J418" s="12">
        <v>84600</v>
      </c>
      <c r="K418" s="12">
        <f>sales_table[[#This Row],[Sales]]-sales_table[[#This Row],[COGS]]</f>
        <v>5040</v>
      </c>
      <c r="L418" s="12">
        <f>sales_table[[#This Row],[sales after discount]]-sales_table[[#This Row],[COGS]]</f>
        <v>810</v>
      </c>
      <c r="M418" s="12">
        <f>sales_table[[#This Row],[Sales]]*0.95</f>
        <v>80370</v>
      </c>
      <c r="N418" s="13">
        <f>(sales_table[[#This Row],[Profit]]/sales_table[[#This Row],[Sales]])</f>
        <v>5.9574468085106386E-2</v>
      </c>
    </row>
    <row r="419" spans="1:14">
      <c r="A419" s="42">
        <v>41051</v>
      </c>
      <c r="B419" t="s">
        <v>24</v>
      </c>
      <c r="C419" t="s">
        <v>25</v>
      </c>
      <c r="D419" t="s">
        <v>41</v>
      </c>
      <c r="E419" t="s">
        <v>13</v>
      </c>
      <c r="F419" s="12">
        <v>23</v>
      </c>
      <c r="G419" s="12">
        <v>2196</v>
      </c>
      <c r="H419" s="12">
        <v>2340</v>
      </c>
      <c r="I419" s="12">
        <v>35424</v>
      </c>
      <c r="J419" s="12">
        <v>37800</v>
      </c>
      <c r="K419" s="12">
        <f>sales_table[[#This Row],[Sales]]-sales_table[[#This Row],[COGS]]</f>
        <v>2376</v>
      </c>
      <c r="L419" s="12">
        <f>sales_table[[#This Row],[sales after discount]]-sales_table[[#This Row],[COGS]]</f>
        <v>486</v>
      </c>
      <c r="M419" s="12">
        <f>sales_table[[#This Row],[Sales]]*0.95</f>
        <v>35910</v>
      </c>
      <c r="N419" s="13">
        <f>(sales_table[[#This Row],[Profit]]/sales_table[[#This Row],[Sales]])</f>
        <v>6.2857142857142861E-2</v>
      </c>
    </row>
    <row r="420" spans="1:14">
      <c r="A420" s="42">
        <v>41051</v>
      </c>
      <c r="B420" t="s">
        <v>31</v>
      </c>
      <c r="C420" t="s">
        <v>30</v>
      </c>
      <c r="D420" t="s">
        <v>26</v>
      </c>
      <c r="E420" t="s">
        <v>13</v>
      </c>
      <c r="F420" s="12">
        <v>22</v>
      </c>
      <c r="G420" s="12">
        <v>3978</v>
      </c>
      <c r="H420" s="12">
        <v>4230</v>
      </c>
      <c r="I420" s="12">
        <v>3042</v>
      </c>
      <c r="J420" s="12">
        <v>3240</v>
      </c>
      <c r="K420" s="12">
        <f>sales_table[[#This Row],[Sales]]-sales_table[[#This Row],[COGS]]</f>
        <v>198</v>
      </c>
      <c r="L420" s="12">
        <f>sales_table[[#This Row],[sales after discount]]-sales_table[[#This Row],[COGS]]</f>
        <v>36</v>
      </c>
      <c r="M420" s="12">
        <f>sales_table[[#This Row],[Sales]]*0.95</f>
        <v>3078</v>
      </c>
      <c r="N420" s="13">
        <f>(sales_table[[#This Row],[Profit]]/sales_table[[#This Row],[Sales]])</f>
        <v>6.1111111111111109E-2</v>
      </c>
    </row>
    <row r="421" spans="1:14">
      <c r="A421" s="42">
        <v>41052</v>
      </c>
      <c r="B421" t="s">
        <v>20</v>
      </c>
      <c r="C421" t="s">
        <v>18</v>
      </c>
      <c r="D421" t="s">
        <v>12</v>
      </c>
      <c r="E421" t="s">
        <v>13</v>
      </c>
      <c r="F421" s="12">
        <v>13</v>
      </c>
      <c r="G421" s="12">
        <v>3978</v>
      </c>
      <c r="H421" s="12">
        <v>4230</v>
      </c>
      <c r="I421" s="12">
        <v>44748</v>
      </c>
      <c r="J421" s="12">
        <v>47520</v>
      </c>
      <c r="K421" s="12">
        <f>sales_table[[#This Row],[Sales]]-sales_table[[#This Row],[COGS]]</f>
        <v>2772</v>
      </c>
      <c r="L421" s="12">
        <f>sales_table[[#This Row],[sales after discount]]-sales_table[[#This Row],[COGS]]</f>
        <v>396</v>
      </c>
      <c r="M421" s="12">
        <f>sales_table[[#This Row],[Sales]]*0.95</f>
        <v>45144</v>
      </c>
      <c r="N421" s="13">
        <f>(sales_table[[#This Row],[Profit]]/sales_table[[#This Row],[Sales]])</f>
        <v>5.8333333333333334E-2</v>
      </c>
    </row>
    <row r="422" spans="1:14">
      <c r="A422" s="42">
        <v>41052</v>
      </c>
      <c r="B422" t="s">
        <v>14</v>
      </c>
      <c r="C422" t="s">
        <v>11</v>
      </c>
      <c r="D422" t="s">
        <v>42</v>
      </c>
      <c r="E422" t="s">
        <v>16</v>
      </c>
      <c r="F422" s="12">
        <v>27</v>
      </c>
      <c r="G422" s="12">
        <v>3042</v>
      </c>
      <c r="H422" s="12">
        <v>3240</v>
      </c>
      <c r="I422" s="12">
        <v>150120</v>
      </c>
      <c r="J422" s="12">
        <v>162000</v>
      </c>
      <c r="K422" s="12">
        <f>sales_table[[#This Row],[Sales]]-sales_table[[#This Row],[COGS]]</f>
        <v>11880</v>
      </c>
      <c r="L422" s="12">
        <f>sales_table[[#This Row],[sales after discount]]-sales_table[[#This Row],[COGS]]</f>
        <v>3780</v>
      </c>
      <c r="M422" s="12">
        <f>sales_table[[#This Row],[Sales]]*0.95</f>
        <v>153900</v>
      </c>
      <c r="N422" s="13">
        <f>(sales_table[[#This Row],[Profit]]/sales_table[[#This Row],[Sales]])</f>
        <v>7.3333333333333334E-2</v>
      </c>
    </row>
    <row r="423" spans="1:14">
      <c r="A423" s="42">
        <v>41052</v>
      </c>
      <c r="B423" t="s">
        <v>27</v>
      </c>
      <c r="C423" t="s">
        <v>23</v>
      </c>
      <c r="D423" t="s">
        <v>15</v>
      </c>
      <c r="E423" t="s">
        <v>16</v>
      </c>
      <c r="F423" s="12">
        <v>27</v>
      </c>
      <c r="G423" s="12">
        <v>3978</v>
      </c>
      <c r="H423" s="12">
        <v>4230</v>
      </c>
      <c r="I423" s="12">
        <v>32238</v>
      </c>
      <c r="J423" s="12">
        <v>34830</v>
      </c>
      <c r="K423" s="12">
        <f>sales_table[[#This Row],[Sales]]-sales_table[[#This Row],[COGS]]</f>
        <v>2592</v>
      </c>
      <c r="L423" s="12">
        <f>sales_table[[#This Row],[sales after discount]]-sales_table[[#This Row],[COGS]]</f>
        <v>850.5</v>
      </c>
      <c r="M423" s="12">
        <f>sales_table[[#This Row],[Sales]]*0.95</f>
        <v>33088.5</v>
      </c>
      <c r="N423" s="13">
        <f>(sales_table[[#This Row],[Profit]]/sales_table[[#This Row],[Sales]])</f>
        <v>7.441860465116279E-2</v>
      </c>
    </row>
    <row r="424" spans="1:14">
      <c r="A424" s="42">
        <v>41052</v>
      </c>
      <c r="B424" t="s">
        <v>22</v>
      </c>
      <c r="C424" t="s">
        <v>23</v>
      </c>
      <c r="D424" t="s">
        <v>33</v>
      </c>
      <c r="E424" t="s">
        <v>13</v>
      </c>
      <c r="F424" s="12">
        <v>27</v>
      </c>
      <c r="G424" s="12">
        <v>3978</v>
      </c>
      <c r="H424" s="12">
        <v>4230</v>
      </c>
      <c r="I424" s="12">
        <v>27846</v>
      </c>
      <c r="J424" s="12">
        <v>29610</v>
      </c>
      <c r="K424" s="12">
        <f>sales_table[[#This Row],[Sales]]-sales_table[[#This Row],[COGS]]</f>
        <v>1764</v>
      </c>
      <c r="L424" s="12">
        <f>sales_table[[#This Row],[sales after discount]]-sales_table[[#This Row],[COGS]]</f>
        <v>283.5</v>
      </c>
      <c r="M424" s="12">
        <f>sales_table[[#This Row],[Sales]]*0.95</f>
        <v>28129.5</v>
      </c>
      <c r="N424" s="13">
        <f>(sales_table[[#This Row],[Profit]]/sales_table[[#This Row],[Sales]])</f>
        <v>5.9574468085106386E-2</v>
      </c>
    </row>
    <row r="425" spans="1:14">
      <c r="A425" s="42">
        <v>41053</v>
      </c>
      <c r="B425" t="s">
        <v>31</v>
      </c>
      <c r="C425" t="s">
        <v>30</v>
      </c>
      <c r="D425" t="s">
        <v>39</v>
      </c>
      <c r="E425" t="s">
        <v>13</v>
      </c>
      <c r="F425" s="12">
        <v>27</v>
      </c>
      <c r="G425" s="12">
        <v>5832</v>
      </c>
      <c r="H425" s="12">
        <v>6210</v>
      </c>
      <c r="I425" s="12">
        <v>67068</v>
      </c>
      <c r="J425" s="12">
        <v>71280</v>
      </c>
      <c r="K425" s="12">
        <f>sales_table[[#This Row],[Sales]]-sales_table[[#This Row],[COGS]]</f>
        <v>4212</v>
      </c>
      <c r="L425" s="12">
        <f>sales_table[[#This Row],[sales after discount]]-sales_table[[#This Row],[COGS]]</f>
        <v>648</v>
      </c>
      <c r="M425" s="12">
        <f>sales_table[[#This Row],[Sales]]*0.95</f>
        <v>67716</v>
      </c>
      <c r="N425" s="13">
        <f>(sales_table[[#This Row],[Profit]]/sales_table[[#This Row],[Sales]])</f>
        <v>5.909090909090909E-2</v>
      </c>
    </row>
    <row r="426" spans="1:14">
      <c r="A426" s="42">
        <v>41053</v>
      </c>
      <c r="B426" t="s">
        <v>34</v>
      </c>
      <c r="C426" t="s">
        <v>25</v>
      </c>
      <c r="D426" t="s">
        <v>37</v>
      </c>
      <c r="E426" t="s">
        <v>13</v>
      </c>
      <c r="F426" s="12">
        <v>27</v>
      </c>
      <c r="G426" s="12">
        <v>2196</v>
      </c>
      <c r="H426" s="12">
        <v>2340</v>
      </c>
      <c r="I426" s="12">
        <v>76194</v>
      </c>
      <c r="J426" s="12">
        <v>81090</v>
      </c>
      <c r="K426" s="12">
        <f>sales_table[[#This Row],[Sales]]-sales_table[[#This Row],[COGS]]</f>
        <v>4896</v>
      </c>
      <c r="L426" s="12">
        <f>sales_table[[#This Row],[sales after discount]]-sales_table[[#This Row],[COGS]]</f>
        <v>841.5</v>
      </c>
      <c r="M426" s="12">
        <f>sales_table[[#This Row],[Sales]]*0.95</f>
        <v>77035.5</v>
      </c>
      <c r="N426" s="13">
        <f>(sales_table[[#This Row],[Profit]]/sales_table[[#This Row],[Sales]])</f>
        <v>6.0377358490566038E-2</v>
      </c>
    </row>
    <row r="427" spans="1:14">
      <c r="A427" s="42">
        <v>41053</v>
      </c>
      <c r="B427" t="s">
        <v>10</v>
      </c>
      <c r="C427" t="s">
        <v>11</v>
      </c>
      <c r="D427" t="s">
        <v>21</v>
      </c>
      <c r="E427" t="s">
        <v>13</v>
      </c>
      <c r="F427" s="12">
        <v>27</v>
      </c>
      <c r="G427" s="12">
        <v>3546</v>
      </c>
      <c r="H427" s="12">
        <v>3780</v>
      </c>
      <c r="I427" s="12">
        <v>21960</v>
      </c>
      <c r="J427" s="12">
        <v>23400</v>
      </c>
      <c r="K427" s="12">
        <f>sales_table[[#This Row],[Sales]]-sales_table[[#This Row],[COGS]]</f>
        <v>1440</v>
      </c>
      <c r="L427" s="12">
        <f>sales_table[[#This Row],[sales after discount]]-sales_table[[#This Row],[COGS]]</f>
        <v>270</v>
      </c>
      <c r="M427" s="12">
        <f>sales_table[[#This Row],[Sales]]*0.95</f>
        <v>22230</v>
      </c>
      <c r="N427" s="13">
        <f>(sales_table[[#This Row],[Profit]]/sales_table[[#This Row],[Sales]])</f>
        <v>6.1538461538461542E-2</v>
      </c>
    </row>
    <row r="428" spans="1:14">
      <c r="A428" s="42">
        <v>41053</v>
      </c>
      <c r="B428" t="s">
        <v>27</v>
      </c>
      <c r="C428" t="s">
        <v>23</v>
      </c>
      <c r="D428" t="s">
        <v>28</v>
      </c>
      <c r="E428" t="s">
        <v>13</v>
      </c>
      <c r="F428" s="12">
        <v>12</v>
      </c>
      <c r="G428" s="12">
        <v>3582</v>
      </c>
      <c r="H428" s="12">
        <v>3870</v>
      </c>
      <c r="I428" s="12">
        <v>52488</v>
      </c>
      <c r="J428" s="12">
        <v>55890</v>
      </c>
      <c r="K428" s="12">
        <f>sales_table[[#This Row],[Sales]]-sales_table[[#This Row],[COGS]]</f>
        <v>3402</v>
      </c>
      <c r="L428" s="12">
        <f>sales_table[[#This Row],[sales after discount]]-sales_table[[#This Row],[COGS]]</f>
        <v>607.5</v>
      </c>
      <c r="M428" s="12">
        <f>sales_table[[#This Row],[Sales]]*0.95</f>
        <v>53095.5</v>
      </c>
      <c r="N428" s="13">
        <f>(sales_table[[#This Row],[Profit]]/sales_table[[#This Row],[Sales]])</f>
        <v>6.0869565217391307E-2</v>
      </c>
    </row>
    <row r="429" spans="1:14">
      <c r="A429" s="42">
        <v>41054</v>
      </c>
      <c r="B429" t="s">
        <v>22</v>
      </c>
      <c r="C429" t="s">
        <v>23</v>
      </c>
      <c r="D429" t="s">
        <v>33</v>
      </c>
      <c r="E429" t="s">
        <v>13</v>
      </c>
      <c r="F429" s="12">
        <v>18</v>
      </c>
      <c r="G429" s="12">
        <v>3978</v>
      </c>
      <c r="H429" s="12">
        <v>4230</v>
      </c>
      <c r="I429" s="12">
        <v>47736</v>
      </c>
      <c r="J429" s="12">
        <v>50760</v>
      </c>
      <c r="K429" s="12">
        <f>sales_table[[#This Row],[Sales]]-sales_table[[#This Row],[COGS]]</f>
        <v>3024</v>
      </c>
      <c r="L429" s="12">
        <f>sales_table[[#This Row],[sales after discount]]-sales_table[[#This Row],[COGS]]</f>
        <v>486</v>
      </c>
      <c r="M429" s="12">
        <f>sales_table[[#This Row],[Sales]]*0.95</f>
        <v>48222</v>
      </c>
      <c r="N429" s="13">
        <f>(sales_table[[#This Row],[Profit]]/sales_table[[#This Row],[Sales]])</f>
        <v>5.9574468085106386E-2</v>
      </c>
    </row>
    <row r="430" spans="1:14">
      <c r="A430" s="42">
        <v>41054</v>
      </c>
      <c r="B430" t="s">
        <v>24</v>
      </c>
      <c r="C430" t="s">
        <v>25</v>
      </c>
      <c r="D430" t="s">
        <v>12</v>
      </c>
      <c r="E430" t="s">
        <v>13</v>
      </c>
      <c r="F430" s="12">
        <v>8</v>
      </c>
      <c r="G430" s="12">
        <v>3978</v>
      </c>
      <c r="H430" s="12">
        <v>4230</v>
      </c>
      <c r="I430" s="12">
        <v>16272</v>
      </c>
      <c r="J430" s="12">
        <v>17280</v>
      </c>
      <c r="K430" s="12">
        <f>sales_table[[#This Row],[Sales]]-sales_table[[#This Row],[COGS]]</f>
        <v>1008</v>
      </c>
      <c r="L430" s="12">
        <f>sales_table[[#This Row],[sales after discount]]-sales_table[[#This Row],[COGS]]</f>
        <v>144</v>
      </c>
      <c r="M430" s="12">
        <f>sales_table[[#This Row],[Sales]]*0.95</f>
        <v>16416</v>
      </c>
      <c r="N430" s="13">
        <f>(sales_table[[#This Row],[Profit]]/sales_table[[#This Row],[Sales]])</f>
        <v>5.8333333333333334E-2</v>
      </c>
    </row>
    <row r="431" spans="1:14">
      <c r="A431" s="42">
        <v>41054</v>
      </c>
      <c r="B431" t="s">
        <v>29</v>
      </c>
      <c r="C431" t="s">
        <v>30</v>
      </c>
      <c r="D431" t="s">
        <v>36</v>
      </c>
      <c r="E431" t="s">
        <v>13</v>
      </c>
      <c r="F431" s="12">
        <v>21</v>
      </c>
      <c r="G431" s="12">
        <v>2034</v>
      </c>
      <c r="H431" s="12">
        <v>2160</v>
      </c>
      <c r="I431" s="12">
        <v>4212</v>
      </c>
      <c r="J431" s="12">
        <v>4500</v>
      </c>
      <c r="K431" s="12">
        <f>sales_table[[#This Row],[Sales]]-sales_table[[#This Row],[COGS]]</f>
        <v>288</v>
      </c>
      <c r="L431" s="12">
        <f>sales_table[[#This Row],[sales after discount]]-sales_table[[#This Row],[COGS]]</f>
        <v>63</v>
      </c>
      <c r="M431" s="12">
        <f>sales_table[[#This Row],[Sales]]*0.95</f>
        <v>4275</v>
      </c>
      <c r="N431" s="13">
        <f>(sales_table[[#This Row],[Profit]]/sales_table[[#This Row],[Sales]])</f>
        <v>6.4000000000000001E-2</v>
      </c>
    </row>
    <row r="432" spans="1:14">
      <c r="A432" s="42">
        <v>41054</v>
      </c>
      <c r="B432" t="s">
        <v>27</v>
      </c>
      <c r="C432" t="s">
        <v>23</v>
      </c>
      <c r="D432" t="s">
        <v>35</v>
      </c>
      <c r="E432" t="s">
        <v>13</v>
      </c>
      <c r="F432" s="12">
        <v>25</v>
      </c>
      <c r="G432" s="12">
        <v>3042</v>
      </c>
      <c r="H432" s="12">
        <v>3240</v>
      </c>
      <c r="I432" s="12">
        <v>66924</v>
      </c>
      <c r="J432" s="12">
        <v>71370</v>
      </c>
      <c r="K432" s="12">
        <f>sales_table[[#This Row],[Sales]]-sales_table[[#This Row],[COGS]]</f>
        <v>4446</v>
      </c>
      <c r="L432" s="12">
        <f>sales_table[[#This Row],[sales after discount]]-sales_table[[#This Row],[COGS]]</f>
        <v>877.5</v>
      </c>
      <c r="M432" s="12">
        <f>sales_table[[#This Row],[Sales]]*0.95</f>
        <v>67801.5</v>
      </c>
      <c r="N432" s="13">
        <f>(sales_table[[#This Row],[Profit]]/sales_table[[#This Row],[Sales]])</f>
        <v>6.2295081967213117E-2</v>
      </c>
    </row>
    <row r="433" spans="1:14">
      <c r="A433" s="42">
        <v>41054</v>
      </c>
      <c r="B433" t="s">
        <v>20</v>
      </c>
      <c r="C433" t="s">
        <v>18</v>
      </c>
      <c r="D433" t="s">
        <v>37</v>
      </c>
      <c r="E433" t="s">
        <v>13</v>
      </c>
      <c r="F433" s="12">
        <v>12</v>
      </c>
      <c r="G433" s="12">
        <v>5148</v>
      </c>
      <c r="H433" s="12">
        <v>5490</v>
      </c>
      <c r="I433" s="12">
        <v>112050</v>
      </c>
      <c r="J433" s="12">
        <v>119250</v>
      </c>
      <c r="K433" s="12">
        <f>sales_table[[#This Row],[Sales]]-sales_table[[#This Row],[COGS]]</f>
        <v>7200</v>
      </c>
      <c r="L433" s="12">
        <f>sales_table[[#This Row],[sales after discount]]-sales_table[[#This Row],[COGS]]</f>
        <v>1237.5</v>
      </c>
      <c r="M433" s="12">
        <f>sales_table[[#This Row],[Sales]]*0.95</f>
        <v>113287.5</v>
      </c>
      <c r="N433" s="13">
        <f>(sales_table[[#This Row],[Profit]]/sales_table[[#This Row],[Sales]])</f>
        <v>6.0377358490566038E-2</v>
      </c>
    </row>
    <row r="434" spans="1:14">
      <c r="A434" s="42">
        <v>41055</v>
      </c>
      <c r="B434" t="s">
        <v>17</v>
      </c>
      <c r="C434" t="s">
        <v>18</v>
      </c>
      <c r="D434" t="s">
        <v>41</v>
      </c>
      <c r="E434" t="s">
        <v>13</v>
      </c>
      <c r="F434" s="12">
        <v>9</v>
      </c>
      <c r="G434" s="12">
        <v>2106</v>
      </c>
      <c r="H434" s="12">
        <v>2250</v>
      </c>
      <c r="I434" s="12">
        <v>8856</v>
      </c>
      <c r="J434" s="12">
        <v>9450</v>
      </c>
      <c r="K434" s="12">
        <f>sales_table[[#This Row],[Sales]]-sales_table[[#This Row],[COGS]]</f>
        <v>594</v>
      </c>
      <c r="L434" s="12">
        <f>sales_table[[#This Row],[sales after discount]]-sales_table[[#This Row],[COGS]]</f>
        <v>121.5</v>
      </c>
      <c r="M434" s="12">
        <f>sales_table[[#This Row],[Sales]]*0.95</f>
        <v>8977.5</v>
      </c>
      <c r="N434" s="13">
        <f>(sales_table[[#This Row],[Profit]]/sales_table[[#This Row],[Sales]])</f>
        <v>6.2857142857142861E-2</v>
      </c>
    </row>
    <row r="435" spans="1:14">
      <c r="A435" s="42">
        <v>41056</v>
      </c>
      <c r="B435" t="s">
        <v>22</v>
      </c>
      <c r="C435" t="s">
        <v>23</v>
      </c>
      <c r="D435" t="s">
        <v>39</v>
      </c>
      <c r="E435" t="s">
        <v>13</v>
      </c>
      <c r="F435" s="12">
        <v>23</v>
      </c>
      <c r="G435" s="12">
        <v>4482</v>
      </c>
      <c r="H435" s="12">
        <v>4770</v>
      </c>
      <c r="I435" s="12">
        <v>59616</v>
      </c>
      <c r="J435" s="12">
        <v>63360</v>
      </c>
      <c r="K435" s="12">
        <f>sales_table[[#This Row],[Sales]]-sales_table[[#This Row],[COGS]]</f>
        <v>3744</v>
      </c>
      <c r="L435" s="12">
        <f>sales_table[[#This Row],[sales after discount]]-sales_table[[#This Row],[COGS]]</f>
        <v>576</v>
      </c>
      <c r="M435" s="12">
        <f>sales_table[[#This Row],[Sales]]*0.95</f>
        <v>60192</v>
      </c>
      <c r="N435" s="13">
        <f>(sales_table[[#This Row],[Profit]]/sales_table[[#This Row],[Sales]])</f>
        <v>5.909090909090909E-2</v>
      </c>
    </row>
    <row r="436" spans="1:14">
      <c r="A436" s="42">
        <v>41056</v>
      </c>
      <c r="B436" t="s">
        <v>17</v>
      </c>
      <c r="C436" t="s">
        <v>18</v>
      </c>
      <c r="D436" t="s">
        <v>43</v>
      </c>
      <c r="E436" t="s">
        <v>13</v>
      </c>
      <c r="F436" s="12">
        <v>23</v>
      </c>
      <c r="G436" s="12">
        <v>3546</v>
      </c>
      <c r="H436" s="12">
        <v>3780</v>
      </c>
      <c r="I436" s="12">
        <v>71064</v>
      </c>
      <c r="J436" s="12">
        <v>75600</v>
      </c>
      <c r="K436" s="12">
        <f>sales_table[[#This Row],[Sales]]-sales_table[[#This Row],[COGS]]</f>
        <v>4536</v>
      </c>
      <c r="L436" s="12">
        <f>sales_table[[#This Row],[sales after discount]]-sales_table[[#This Row],[COGS]]</f>
        <v>756</v>
      </c>
      <c r="M436" s="12">
        <f>sales_table[[#This Row],[Sales]]*0.95</f>
        <v>71820</v>
      </c>
      <c r="N436" s="13">
        <f>(sales_table[[#This Row],[Profit]]/sales_table[[#This Row],[Sales]])</f>
        <v>0.06</v>
      </c>
    </row>
    <row r="437" spans="1:14">
      <c r="A437" s="42">
        <v>41056</v>
      </c>
      <c r="B437" t="s">
        <v>22</v>
      </c>
      <c r="C437" t="s">
        <v>23</v>
      </c>
      <c r="D437" t="s">
        <v>43</v>
      </c>
      <c r="E437" t="s">
        <v>13</v>
      </c>
      <c r="F437" s="12">
        <v>20</v>
      </c>
      <c r="G437" s="12">
        <v>4482</v>
      </c>
      <c r="H437" s="12">
        <v>4770</v>
      </c>
      <c r="I437" s="12">
        <v>40608</v>
      </c>
      <c r="J437" s="12">
        <v>43200</v>
      </c>
      <c r="K437" s="12">
        <f>sales_table[[#This Row],[Sales]]-sales_table[[#This Row],[COGS]]</f>
        <v>2592</v>
      </c>
      <c r="L437" s="12">
        <f>sales_table[[#This Row],[sales after discount]]-sales_table[[#This Row],[COGS]]</f>
        <v>432</v>
      </c>
      <c r="M437" s="12">
        <f>sales_table[[#This Row],[Sales]]*0.95</f>
        <v>41040</v>
      </c>
      <c r="N437" s="13">
        <f>(sales_table[[#This Row],[Profit]]/sales_table[[#This Row],[Sales]])</f>
        <v>0.06</v>
      </c>
    </row>
    <row r="438" spans="1:14">
      <c r="A438" s="42">
        <v>41056</v>
      </c>
      <c r="B438" t="s">
        <v>31</v>
      </c>
      <c r="C438" t="s">
        <v>30</v>
      </c>
      <c r="D438" t="s">
        <v>40</v>
      </c>
      <c r="E438" t="s">
        <v>16</v>
      </c>
      <c r="F438" s="12">
        <v>25</v>
      </c>
      <c r="G438" s="12">
        <v>4482</v>
      </c>
      <c r="H438" s="12">
        <v>4770</v>
      </c>
      <c r="I438" s="12">
        <v>31392</v>
      </c>
      <c r="J438" s="12">
        <v>33840</v>
      </c>
      <c r="K438" s="12">
        <f>sales_table[[#This Row],[Sales]]-sales_table[[#This Row],[COGS]]</f>
        <v>2448</v>
      </c>
      <c r="L438" s="12">
        <f>sales_table[[#This Row],[sales after discount]]-sales_table[[#This Row],[COGS]]</f>
        <v>756</v>
      </c>
      <c r="M438" s="12">
        <f>sales_table[[#This Row],[Sales]]*0.95</f>
        <v>32148</v>
      </c>
      <c r="N438" s="13">
        <f>(sales_table[[#This Row],[Profit]]/sales_table[[#This Row],[Sales]])</f>
        <v>7.2340425531914887E-2</v>
      </c>
    </row>
    <row r="439" spans="1:14">
      <c r="A439" s="42">
        <v>41057</v>
      </c>
      <c r="B439" t="s">
        <v>20</v>
      </c>
      <c r="C439" t="s">
        <v>18</v>
      </c>
      <c r="D439" t="s">
        <v>28</v>
      </c>
      <c r="E439" t="s">
        <v>13</v>
      </c>
      <c r="F439" s="12">
        <v>4</v>
      </c>
      <c r="G439" s="12">
        <v>2034</v>
      </c>
      <c r="H439" s="12">
        <v>2160</v>
      </c>
      <c r="I439" s="12">
        <v>99144</v>
      </c>
      <c r="J439" s="12">
        <v>105570</v>
      </c>
      <c r="K439" s="12">
        <f>sales_table[[#This Row],[Sales]]-sales_table[[#This Row],[COGS]]</f>
        <v>6426</v>
      </c>
      <c r="L439" s="12">
        <f>sales_table[[#This Row],[sales after discount]]-sales_table[[#This Row],[COGS]]</f>
        <v>1147.5</v>
      </c>
      <c r="M439" s="12">
        <f>sales_table[[#This Row],[Sales]]*0.95</f>
        <v>100291.5</v>
      </c>
      <c r="N439" s="13">
        <f>(sales_table[[#This Row],[Profit]]/sales_table[[#This Row],[Sales]])</f>
        <v>6.0869565217391307E-2</v>
      </c>
    </row>
    <row r="440" spans="1:14">
      <c r="A440" s="42">
        <v>41057</v>
      </c>
      <c r="B440" t="s">
        <v>22</v>
      </c>
      <c r="C440" t="s">
        <v>23</v>
      </c>
      <c r="D440" t="s">
        <v>33</v>
      </c>
      <c r="E440" t="s">
        <v>13</v>
      </c>
      <c r="F440" s="12">
        <v>24</v>
      </c>
      <c r="G440" s="12">
        <v>3978</v>
      </c>
      <c r="H440" s="12">
        <v>4230</v>
      </c>
      <c r="I440" s="12">
        <v>87516</v>
      </c>
      <c r="J440" s="12">
        <v>93060</v>
      </c>
      <c r="K440" s="12">
        <f>sales_table[[#This Row],[Sales]]-sales_table[[#This Row],[COGS]]</f>
        <v>5544</v>
      </c>
      <c r="L440" s="12">
        <f>sales_table[[#This Row],[sales after discount]]-sales_table[[#This Row],[COGS]]</f>
        <v>891</v>
      </c>
      <c r="M440" s="12">
        <f>sales_table[[#This Row],[Sales]]*0.95</f>
        <v>88407</v>
      </c>
      <c r="N440" s="13">
        <f>(sales_table[[#This Row],[Profit]]/sales_table[[#This Row],[Sales]])</f>
        <v>5.9574468085106386E-2</v>
      </c>
    </row>
    <row r="441" spans="1:14">
      <c r="A441" s="42">
        <v>41057</v>
      </c>
      <c r="B441" t="s">
        <v>14</v>
      </c>
      <c r="C441" t="s">
        <v>11</v>
      </c>
      <c r="D441" t="s">
        <v>35</v>
      </c>
      <c r="E441" t="s">
        <v>13</v>
      </c>
      <c r="F441" s="12">
        <v>24</v>
      </c>
      <c r="G441" s="12">
        <v>5832</v>
      </c>
      <c r="H441" s="12">
        <v>6210</v>
      </c>
      <c r="I441" s="12">
        <v>20592</v>
      </c>
      <c r="J441" s="12">
        <v>21960</v>
      </c>
      <c r="K441" s="12">
        <f>sales_table[[#This Row],[Sales]]-sales_table[[#This Row],[COGS]]</f>
        <v>1368</v>
      </c>
      <c r="L441" s="12">
        <f>sales_table[[#This Row],[sales after discount]]-sales_table[[#This Row],[COGS]]</f>
        <v>270</v>
      </c>
      <c r="M441" s="12">
        <f>sales_table[[#This Row],[Sales]]*0.95</f>
        <v>20862</v>
      </c>
      <c r="N441" s="13">
        <f>(sales_table[[#This Row],[Profit]]/sales_table[[#This Row],[Sales]])</f>
        <v>6.2295081967213117E-2</v>
      </c>
    </row>
    <row r="442" spans="1:14">
      <c r="A442" s="42">
        <v>41058</v>
      </c>
      <c r="B442" t="s">
        <v>20</v>
      </c>
      <c r="C442" t="s">
        <v>18</v>
      </c>
      <c r="D442" t="s">
        <v>35</v>
      </c>
      <c r="E442" t="s">
        <v>13</v>
      </c>
      <c r="F442" s="12">
        <v>16</v>
      </c>
      <c r="G442" s="12">
        <v>3978</v>
      </c>
      <c r="H442" s="12">
        <v>4230</v>
      </c>
      <c r="I442" s="12">
        <v>82368</v>
      </c>
      <c r="J442" s="12">
        <v>87840</v>
      </c>
      <c r="K442" s="12">
        <f>sales_table[[#This Row],[Sales]]-sales_table[[#This Row],[COGS]]</f>
        <v>5472</v>
      </c>
      <c r="L442" s="12">
        <f>sales_table[[#This Row],[sales after discount]]-sales_table[[#This Row],[COGS]]</f>
        <v>1080</v>
      </c>
      <c r="M442" s="12">
        <f>sales_table[[#This Row],[Sales]]*0.95</f>
        <v>83448</v>
      </c>
      <c r="N442" s="13">
        <f>(sales_table[[#This Row],[Profit]]/sales_table[[#This Row],[Sales]])</f>
        <v>6.2295081967213117E-2</v>
      </c>
    </row>
    <row r="443" spans="1:14">
      <c r="A443" s="42">
        <v>41059</v>
      </c>
      <c r="B443" t="s">
        <v>24</v>
      </c>
      <c r="C443" t="s">
        <v>25</v>
      </c>
      <c r="D443" t="s">
        <v>40</v>
      </c>
      <c r="E443" t="s">
        <v>16</v>
      </c>
      <c r="F443" s="12">
        <v>6</v>
      </c>
      <c r="G443" s="12">
        <v>3978</v>
      </c>
      <c r="H443" s="12">
        <v>4230</v>
      </c>
      <c r="I443" s="12">
        <v>94176</v>
      </c>
      <c r="J443" s="12">
        <v>101520</v>
      </c>
      <c r="K443" s="12">
        <f>sales_table[[#This Row],[Sales]]-sales_table[[#This Row],[COGS]]</f>
        <v>7344</v>
      </c>
      <c r="L443" s="12">
        <f>sales_table[[#This Row],[sales after discount]]-sales_table[[#This Row],[COGS]]</f>
        <v>2268</v>
      </c>
      <c r="M443" s="12">
        <f>sales_table[[#This Row],[Sales]]*0.95</f>
        <v>96444</v>
      </c>
      <c r="N443" s="13">
        <f>(sales_table[[#This Row],[Profit]]/sales_table[[#This Row],[Sales]])</f>
        <v>7.2340425531914887E-2</v>
      </c>
    </row>
    <row r="444" spans="1:14">
      <c r="A444" s="42">
        <v>41059</v>
      </c>
      <c r="B444" t="s">
        <v>31</v>
      </c>
      <c r="C444" t="s">
        <v>30</v>
      </c>
      <c r="D444" t="s">
        <v>35</v>
      </c>
      <c r="E444" t="s">
        <v>13</v>
      </c>
      <c r="F444" s="12">
        <v>4</v>
      </c>
      <c r="G444" s="12">
        <v>5148</v>
      </c>
      <c r="H444" s="12">
        <v>5490</v>
      </c>
      <c r="I444" s="12">
        <v>66924</v>
      </c>
      <c r="J444" s="12">
        <v>71370</v>
      </c>
      <c r="K444" s="12">
        <f>sales_table[[#This Row],[Sales]]-sales_table[[#This Row],[COGS]]</f>
        <v>4446</v>
      </c>
      <c r="L444" s="12">
        <f>sales_table[[#This Row],[sales after discount]]-sales_table[[#This Row],[COGS]]</f>
        <v>877.5</v>
      </c>
      <c r="M444" s="12">
        <f>sales_table[[#This Row],[Sales]]*0.95</f>
        <v>67801.5</v>
      </c>
      <c r="N444" s="13">
        <f>(sales_table[[#This Row],[Profit]]/sales_table[[#This Row],[Sales]])</f>
        <v>6.2295081967213117E-2</v>
      </c>
    </row>
    <row r="445" spans="1:14">
      <c r="A445" s="42">
        <v>41059</v>
      </c>
      <c r="B445" t="s">
        <v>10</v>
      </c>
      <c r="C445" t="s">
        <v>11</v>
      </c>
      <c r="D445" t="s">
        <v>19</v>
      </c>
      <c r="E445" t="s">
        <v>13</v>
      </c>
      <c r="F445" s="12">
        <v>24</v>
      </c>
      <c r="G445" s="12">
        <v>5832</v>
      </c>
      <c r="H445" s="12">
        <v>6210</v>
      </c>
      <c r="I445" s="12">
        <v>31824</v>
      </c>
      <c r="J445" s="12">
        <v>33840</v>
      </c>
      <c r="K445" s="12">
        <f>sales_table[[#This Row],[Sales]]-sales_table[[#This Row],[COGS]]</f>
        <v>2016</v>
      </c>
      <c r="L445" s="12">
        <f>sales_table[[#This Row],[sales after discount]]-sales_table[[#This Row],[COGS]]</f>
        <v>324</v>
      </c>
      <c r="M445" s="12">
        <f>sales_table[[#This Row],[Sales]]*0.95</f>
        <v>32148</v>
      </c>
      <c r="N445" s="13">
        <f>(sales_table[[#This Row],[Profit]]/sales_table[[#This Row],[Sales]])</f>
        <v>5.9574468085106386E-2</v>
      </c>
    </row>
    <row r="446" spans="1:14">
      <c r="A446" s="42">
        <v>41059</v>
      </c>
      <c r="B446" t="s">
        <v>34</v>
      </c>
      <c r="C446" t="s">
        <v>25</v>
      </c>
      <c r="D446" t="s">
        <v>26</v>
      </c>
      <c r="E446" t="s">
        <v>13</v>
      </c>
      <c r="F446" s="12">
        <v>21</v>
      </c>
      <c r="G446" s="12">
        <v>2034</v>
      </c>
      <c r="H446" s="12">
        <v>2160</v>
      </c>
      <c r="I446" s="12">
        <v>39546</v>
      </c>
      <c r="J446" s="12">
        <v>42120</v>
      </c>
      <c r="K446" s="12">
        <f>sales_table[[#This Row],[Sales]]-sales_table[[#This Row],[COGS]]</f>
        <v>2574</v>
      </c>
      <c r="L446" s="12">
        <f>sales_table[[#This Row],[sales after discount]]-sales_table[[#This Row],[COGS]]</f>
        <v>468</v>
      </c>
      <c r="M446" s="12">
        <f>sales_table[[#This Row],[Sales]]*0.95</f>
        <v>40014</v>
      </c>
      <c r="N446" s="13">
        <f>(sales_table[[#This Row],[Profit]]/sales_table[[#This Row],[Sales]])</f>
        <v>6.1111111111111109E-2</v>
      </c>
    </row>
    <row r="447" spans="1:14">
      <c r="A447" s="42">
        <v>41059</v>
      </c>
      <c r="B447" t="s">
        <v>22</v>
      </c>
      <c r="C447" t="s">
        <v>23</v>
      </c>
      <c r="D447" t="s">
        <v>40</v>
      </c>
      <c r="E447" t="s">
        <v>16</v>
      </c>
      <c r="F447" s="12">
        <v>13</v>
      </c>
      <c r="G447" s="12">
        <v>5832</v>
      </c>
      <c r="H447" s="12">
        <v>6210</v>
      </c>
      <c r="I447" s="12">
        <v>82404</v>
      </c>
      <c r="J447" s="12">
        <v>88830</v>
      </c>
      <c r="K447" s="12">
        <f>sales_table[[#This Row],[Sales]]-sales_table[[#This Row],[COGS]]</f>
        <v>6426</v>
      </c>
      <c r="L447" s="12">
        <f>sales_table[[#This Row],[sales after discount]]-sales_table[[#This Row],[COGS]]</f>
        <v>1984.5</v>
      </c>
      <c r="M447" s="12">
        <f>sales_table[[#This Row],[Sales]]*0.95</f>
        <v>84388.5</v>
      </c>
      <c r="N447" s="13">
        <f>(sales_table[[#This Row],[Profit]]/sales_table[[#This Row],[Sales]])</f>
        <v>7.2340425531914887E-2</v>
      </c>
    </row>
    <row r="448" spans="1:14">
      <c r="A448" s="42">
        <v>41060</v>
      </c>
      <c r="B448" t="s">
        <v>22</v>
      </c>
      <c r="C448" t="s">
        <v>23</v>
      </c>
      <c r="D448" t="s">
        <v>15</v>
      </c>
      <c r="E448" t="s">
        <v>16</v>
      </c>
      <c r="F448" s="12">
        <v>2</v>
      </c>
      <c r="G448" s="12">
        <v>3546</v>
      </c>
      <c r="H448" s="12">
        <v>3780</v>
      </c>
      <c r="I448" s="12">
        <v>25074</v>
      </c>
      <c r="J448" s="12">
        <v>27090</v>
      </c>
      <c r="K448" s="12">
        <f>sales_table[[#This Row],[Sales]]-sales_table[[#This Row],[COGS]]</f>
        <v>2016</v>
      </c>
      <c r="L448" s="12">
        <f>sales_table[[#This Row],[sales after discount]]-sales_table[[#This Row],[COGS]]</f>
        <v>661.5</v>
      </c>
      <c r="M448" s="12">
        <f>sales_table[[#This Row],[Sales]]*0.95</f>
        <v>25735.5</v>
      </c>
      <c r="N448" s="13">
        <f>(sales_table[[#This Row],[Profit]]/sales_table[[#This Row],[Sales]])</f>
        <v>7.441860465116279E-2</v>
      </c>
    </row>
    <row r="449" spans="1:14">
      <c r="A449" s="42">
        <v>41060</v>
      </c>
      <c r="B449" t="s">
        <v>10</v>
      </c>
      <c r="C449" t="s">
        <v>11</v>
      </c>
      <c r="D449" t="s">
        <v>33</v>
      </c>
      <c r="E449" t="s">
        <v>13</v>
      </c>
      <c r="F449" s="12">
        <v>20</v>
      </c>
      <c r="G449" s="12">
        <v>3726</v>
      </c>
      <c r="H449" s="12">
        <v>3960</v>
      </c>
      <c r="I449" s="12">
        <v>23868</v>
      </c>
      <c r="J449" s="12">
        <v>25380</v>
      </c>
      <c r="K449" s="12">
        <f>sales_table[[#This Row],[Sales]]-sales_table[[#This Row],[COGS]]</f>
        <v>1512</v>
      </c>
      <c r="L449" s="12">
        <f>sales_table[[#This Row],[sales after discount]]-sales_table[[#This Row],[COGS]]</f>
        <v>243</v>
      </c>
      <c r="M449" s="12">
        <f>sales_table[[#This Row],[Sales]]*0.95</f>
        <v>24111</v>
      </c>
      <c r="N449" s="13">
        <f>(sales_table[[#This Row],[Profit]]/sales_table[[#This Row],[Sales]])</f>
        <v>5.9574468085106386E-2</v>
      </c>
    </row>
    <row r="450" spans="1:14">
      <c r="A450" s="42">
        <v>41060</v>
      </c>
      <c r="B450" t="s">
        <v>34</v>
      </c>
      <c r="C450" t="s">
        <v>25</v>
      </c>
      <c r="D450" t="s">
        <v>38</v>
      </c>
      <c r="E450" t="s">
        <v>13</v>
      </c>
      <c r="F450" s="12">
        <v>21</v>
      </c>
      <c r="G450" s="12">
        <v>3978</v>
      </c>
      <c r="H450" s="12">
        <v>4230</v>
      </c>
      <c r="I450" s="12">
        <v>53190</v>
      </c>
      <c r="J450" s="12">
        <v>56700</v>
      </c>
      <c r="K450" s="12">
        <f>sales_table[[#This Row],[Sales]]-sales_table[[#This Row],[COGS]]</f>
        <v>3510</v>
      </c>
      <c r="L450" s="12">
        <f>sales_table[[#This Row],[sales after discount]]-sales_table[[#This Row],[COGS]]</f>
        <v>675</v>
      </c>
      <c r="M450" s="12">
        <f>sales_table[[#This Row],[Sales]]*0.95</f>
        <v>53865</v>
      </c>
      <c r="N450" s="13">
        <f>(sales_table[[#This Row],[Profit]]/sales_table[[#This Row],[Sales]])</f>
        <v>6.1904761904761907E-2</v>
      </c>
    </row>
    <row r="451" spans="1:14">
      <c r="A451" s="42">
        <v>41061</v>
      </c>
      <c r="B451" t="s">
        <v>17</v>
      </c>
      <c r="C451" t="s">
        <v>18</v>
      </c>
      <c r="D451" t="s">
        <v>19</v>
      </c>
      <c r="E451" t="s">
        <v>13</v>
      </c>
      <c r="F451" s="12">
        <v>12</v>
      </c>
      <c r="G451" s="12">
        <v>3042</v>
      </c>
      <c r="H451" s="12">
        <v>3240</v>
      </c>
      <c r="I451" s="12">
        <v>15912</v>
      </c>
      <c r="J451" s="12">
        <v>16920</v>
      </c>
      <c r="K451" s="12">
        <f>sales_table[[#This Row],[Sales]]-sales_table[[#This Row],[COGS]]</f>
        <v>1008</v>
      </c>
      <c r="L451" s="12">
        <f>sales_table[[#This Row],[sales after discount]]-sales_table[[#This Row],[COGS]]</f>
        <v>162</v>
      </c>
      <c r="M451" s="12">
        <f>sales_table[[#This Row],[Sales]]*0.95</f>
        <v>16074</v>
      </c>
      <c r="N451" s="13">
        <f>(sales_table[[#This Row],[Profit]]/sales_table[[#This Row],[Sales]])</f>
        <v>5.9574468085106386E-2</v>
      </c>
    </row>
    <row r="452" spans="1:14">
      <c r="A452" s="42">
        <v>41061</v>
      </c>
      <c r="B452" t="s">
        <v>14</v>
      </c>
      <c r="C452" t="s">
        <v>11</v>
      </c>
      <c r="D452" t="s">
        <v>39</v>
      </c>
      <c r="E452" t="s">
        <v>13</v>
      </c>
      <c r="F452" s="12">
        <v>23</v>
      </c>
      <c r="G452" s="12">
        <v>3546</v>
      </c>
      <c r="H452" s="12">
        <v>3780</v>
      </c>
      <c r="I452" s="12">
        <v>3726</v>
      </c>
      <c r="J452" s="12">
        <v>3960</v>
      </c>
      <c r="K452" s="12">
        <f>sales_table[[#This Row],[Sales]]-sales_table[[#This Row],[COGS]]</f>
        <v>234</v>
      </c>
      <c r="L452" s="12">
        <f>sales_table[[#This Row],[sales after discount]]-sales_table[[#This Row],[COGS]]</f>
        <v>36</v>
      </c>
      <c r="M452" s="12">
        <f>sales_table[[#This Row],[Sales]]*0.95</f>
        <v>3762</v>
      </c>
      <c r="N452" s="13">
        <f>(sales_table[[#This Row],[Profit]]/sales_table[[#This Row],[Sales]])</f>
        <v>5.909090909090909E-2</v>
      </c>
    </row>
    <row r="453" spans="1:14">
      <c r="A453" s="42">
        <v>41061</v>
      </c>
      <c r="B453" t="s">
        <v>17</v>
      </c>
      <c r="C453" t="s">
        <v>18</v>
      </c>
      <c r="D453" t="s">
        <v>43</v>
      </c>
      <c r="E453" t="s">
        <v>13</v>
      </c>
      <c r="F453" s="12">
        <v>23</v>
      </c>
      <c r="G453" s="12">
        <v>4482</v>
      </c>
      <c r="H453" s="12">
        <v>4770</v>
      </c>
      <c r="I453" s="12">
        <v>20304</v>
      </c>
      <c r="J453" s="12">
        <v>21600</v>
      </c>
      <c r="K453" s="12">
        <f>sales_table[[#This Row],[Sales]]-sales_table[[#This Row],[COGS]]</f>
        <v>1296</v>
      </c>
      <c r="L453" s="12">
        <f>sales_table[[#This Row],[sales after discount]]-sales_table[[#This Row],[COGS]]</f>
        <v>216</v>
      </c>
      <c r="M453" s="12">
        <f>sales_table[[#This Row],[Sales]]*0.95</f>
        <v>20520</v>
      </c>
      <c r="N453" s="13">
        <f>(sales_table[[#This Row],[Profit]]/sales_table[[#This Row],[Sales]])</f>
        <v>0.06</v>
      </c>
    </row>
    <row r="454" spans="1:14">
      <c r="A454" s="42">
        <v>41061</v>
      </c>
      <c r="B454" t="s">
        <v>14</v>
      </c>
      <c r="C454" t="s">
        <v>11</v>
      </c>
      <c r="D454" t="s">
        <v>43</v>
      </c>
      <c r="E454" t="s">
        <v>13</v>
      </c>
      <c r="F454" s="12">
        <v>24</v>
      </c>
      <c r="G454" s="12">
        <v>3924</v>
      </c>
      <c r="H454" s="12">
        <v>4230</v>
      </c>
      <c r="I454" s="12">
        <v>20304</v>
      </c>
      <c r="J454" s="12">
        <v>21600</v>
      </c>
      <c r="K454" s="12">
        <f>sales_table[[#This Row],[Sales]]-sales_table[[#This Row],[COGS]]</f>
        <v>1296</v>
      </c>
      <c r="L454" s="12">
        <f>sales_table[[#This Row],[sales after discount]]-sales_table[[#This Row],[COGS]]</f>
        <v>216</v>
      </c>
      <c r="M454" s="12">
        <f>sales_table[[#This Row],[Sales]]*0.95</f>
        <v>20520</v>
      </c>
      <c r="N454" s="13">
        <f>(sales_table[[#This Row],[Profit]]/sales_table[[#This Row],[Sales]])</f>
        <v>0.06</v>
      </c>
    </row>
    <row r="455" spans="1:14">
      <c r="A455" s="42">
        <v>41062</v>
      </c>
      <c r="B455" t="s">
        <v>31</v>
      </c>
      <c r="C455" t="s">
        <v>30</v>
      </c>
      <c r="D455" t="s">
        <v>26</v>
      </c>
      <c r="E455" t="s">
        <v>13</v>
      </c>
      <c r="F455" s="12">
        <v>25</v>
      </c>
      <c r="G455" s="12">
        <v>2952</v>
      </c>
      <c r="H455" s="12">
        <v>3150</v>
      </c>
      <c r="I455" s="12">
        <v>42588</v>
      </c>
      <c r="J455" s="12">
        <v>45360</v>
      </c>
      <c r="K455" s="12">
        <f>sales_table[[#This Row],[Sales]]-sales_table[[#This Row],[COGS]]</f>
        <v>2772</v>
      </c>
      <c r="L455" s="12">
        <f>sales_table[[#This Row],[sales after discount]]-sales_table[[#This Row],[COGS]]</f>
        <v>504</v>
      </c>
      <c r="M455" s="12">
        <f>sales_table[[#This Row],[Sales]]*0.95</f>
        <v>43092</v>
      </c>
      <c r="N455" s="13">
        <f>(sales_table[[#This Row],[Profit]]/sales_table[[#This Row],[Sales]])</f>
        <v>6.1111111111111109E-2</v>
      </c>
    </row>
    <row r="456" spans="1:14">
      <c r="A456" s="42">
        <v>41062</v>
      </c>
      <c r="B456" t="s">
        <v>10</v>
      </c>
      <c r="C456" t="s">
        <v>11</v>
      </c>
      <c r="D456" t="s">
        <v>12</v>
      </c>
      <c r="E456" t="s">
        <v>13</v>
      </c>
      <c r="F456" s="12">
        <v>17</v>
      </c>
      <c r="G456" s="12">
        <v>3726</v>
      </c>
      <c r="H456" s="12">
        <v>3960</v>
      </c>
      <c r="I456" s="12">
        <v>6102</v>
      </c>
      <c r="J456" s="12">
        <v>6480</v>
      </c>
      <c r="K456" s="12">
        <f>sales_table[[#This Row],[Sales]]-sales_table[[#This Row],[COGS]]</f>
        <v>378</v>
      </c>
      <c r="L456" s="12">
        <f>sales_table[[#This Row],[sales after discount]]-sales_table[[#This Row],[COGS]]</f>
        <v>54</v>
      </c>
      <c r="M456" s="12">
        <f>sales_table[[#This Row],[Sales]]*0.95</f>
        <v>6156</v>
      </c>
      <c r="N456" s="13">
        <f>(sales_table[[#This Row],[Profit]]/sales_table[[#This Row],[Sales]])</f>
        <v>5.8333333333333334E-2</v>
      </c>
    </row>
    <row r="457" spans="1:14">
      <c r="A457" s="42">
        <v>41063</v>
      </c>
      <c r="B457" t="s">
        <v>20</v>
      </c>
      <c r="C457" t="s">
        <v>18</v>
      </c>
      <c r="D457" t="s">
        <v>36</v>
      </c>
      <c r="E457" t="s">
        <v>13</v>
      </c>
      <c r="F457" s="12">
        <v>21</v>
      </c>
      <c r="G457" s="12">
        <v>3978</v>
      </c>
      <c r="H457" s="12">
        <v>4230</v>
      </c>
      <c r="I457" s="12">
        <v>2106</v>
      </c>
      <c r="J457" s="12">
        <v>2250</v>
      </c>
      <c r="K457" s="12">
        <f>sales_table[[#This Row],[Sales]]-sales_table[[#This Row],[COGS]]</f>
        <v>144</v>
      </c>
      <c r="L457" s="12">
        <f>sales_table[[#This Row],[sales after discount]]-sales_table[[#This Row],[COGS]]</f>
        <v>31.5</v>
      </c>
      <c r="M457" s="12">
        <f>sales_table[[#This Row],[Sales]]*0.95</f>
        <v>2137.5</v>
      </c>
      <c r="N457" s="13">
        <f>(sales_table[[#This Row],[Profit]]/sales_table[[#This Row],[Sales]])</f>
        <v>6.4000000000000001E-2</v>
      </c>
    </row>
    <row r="458" spans="1:14">
      <c r="A458" s="42">
        <v>41063</v>
      </c>
      <c r="B458" t="s">
        <v>31</v>
      </c>
      <c r="C458" t="s">
        <v>30</v>
      </c>
      <c r="D458" t="s">
        <v>12</v>
      </c>
      <c r="E458" t="s">
        <v>13</v>
      </c>
      <c r="F458" s="12">
        <v>9</v>
      </c>
      <c r="G458" s="12">
        <v>3726</v>
      </c>
      <c r="H458" s="12">
        <v>3960</v>
      </c>
      <c r="I458" s="12">
        <v>8136</v>
      </c>
      <c r="J458" s="12">
        <v>8640</v>
      </c>
      <c r="K458" s="12">
        <f>sales_table[[#This Row],[Sales]]-sales_table[[#This Row],[COGS]]</f>
        <v>504</v>
      </c>
      <c r="L458" s="12">
        <f>sales_table[[#This Row],[sales after discount]]-sales_table[[#This Row],[COGS]]</f>
        <v>72</v>
      </c>
      <c r="M458" s="12">
        <f>sales_table[[#This Row],[Sales]]*0.95</f>
        <v>8208</v>
      </c>
      <c r="N458" s="13">
        <f>(sales_table[[#This Row],[Profit]]/sales_table[[#This Row],[Sales]])</f>
        <v>5.8333333333333334E-2</v>
      </c>
    </row>
    <row r="459" spans="1:14">
      <c r="A459" s="42">
        <v>41063</v>
      </c>
      <c r="B459" t="s">
        <v>22</v>
      </c>
      <c r="C459" t="s">
        <v>23</v>
      </c>
      <c r="D459" t="s">
        <v>38</v>
      </c>
      <c r="E459" t="s">
        <v>13</v>
      </c>
      <c r="F459" s="12">
        <v>11</v>
      </c>
      <c r="G459" s="12">
        <v>4482</v>
      </c>
      <c r="H459" s="12">
        <v>4770</v>
      </c>
      <c r="I459" s="12">
        <v>63828</v>
      </c>
      <c r="J459" s="12">
        <v>68040</v>
      </c>
      <c r="K459" s="12">
        <f>sales_table[[#This Row],[Sales]]-sales_table[[#This Row],[COGS]]</f>
        <v>4212</v>
      </c>
      <c r="L459" s="12">
        <f>sales_table[[#This Row],[sales after discount]]-sales_table[[#This Row],[COGS]]</f>
        <v>810</v>
      </c>
      <c r="M459" s="12">
        <f>sales_table[[#This Row],[Sales]]*0.95</f>
        <v>64638</v>
      </c>
      <c r="N459" s="13">
        <f>(sales_table[[#This Row],[Profit]]/sales_table[[#This Row],[Sales]])</f>
        <v>6.1904761904761907E-2</v>
      </c>
    </row>
    <row r="460" spans="1:14">
      <c r="A460" s="42">
        <v>41063</v>
      </c>
      <c r="B460" t="s">
        <v>29</v>
      </c>
      <c r="C460" t="s">
        <v>30</v>
      </c>
      <c r="D460" t="s">
        <v>43</v>
      </c>
      <c r="E460" t="s">
        <v>13</v>
      </c>
      <c r="F460" s="12">
        <v>4</v>
      </c>
      <c r="G460" s="12">
        <v>3582</v>
      </c>
      <c r="H460" s="12">
        <v>3870</v>
      </c>
      <c r="I460" s="12">
        <v>27072</v>
      </c>
      <c r="J460" s="12">
        <v>28800</v>
      </c>
      <c r="K460" s="12">
        <f>sales_table[[#This Row],[Sales]]-sales_table[[#This Row],[COGS]]</f>
        <v>1728</v>
      </c>
      <c r="L460" s="12">
        <f>sales_table[[#This Row],[sales after discount]]-sales_table[[#This Row],[COGS]]</f>
        <v>288</v>
      </c>
      <c r="M460" s="12">
        <f>sales_table[[#This Row],[Sales]]*0.95</f>
        <v>27360</v>
      </c>
      <c r="N460" s="13">
        <f>(sales_table[[#This Row],[Profit]]/sales_table[[#This Row],[Sales]])</f>
        <v>0.06</v>
      </c>
    </row>
    <row r="461" spans="1:14">
      <c r="A461" s="42">
        <v>41064</v>
      </c>
      <c r="B461" t="s">
        <v>29</v>
      </c>
      <c r="C461" t="s">
        <v>30</v>
      </c>
      <c r="D461" t="s">
        <v>15</v>
      </c>
      <c r="E461" t="s">
        <v>16</v>
      </c>
      <c r="F461" s="12">
        <v>22</v>
      </c>
      <c r="G461" s="12">
        <v>4482</v>
      </c>
      <c r="H461" s="12">
        <v>4770</v>
      </c>
      <c r="I461" s="12">
        <v>82386</v>
      </c>
      <c r="J461" s="12">
        <v>89010</v>
      </c>
      <c r="K461" s="12">
        <f>sales_table[[#This Row],[Sales]]-sales_table[[#This Row],[COGS]]</f>
        <v>6624</v>
      </c>
      <c r="L461" s="12">
        <f>sales_table[[#This Row],[sales after discount]]-sales_table[[#This Row],[COGS]]</f>
        <v>2173.5</v>
      </c>
      <c r="M461" s="12">
        <f>sales_table[[#This Row],[Sales]]*0.95</f>
        <v>84559.5</v>
      </c>
      <c r="N461" s="13">
        <f>(sales_table[[#This Row],[Profit]]/sales_table[[#This Row],[Sales]])</f>
        <v>7.441860465116279E-2</v>
      </c>
    </row>
    <row r="462" spans="1:14">
      <c r="A462" s="42">
        <v>41064</v>
      </c>
      <c r="B462" t="s">
        <v>24</v>
      </c>
      <c r="C462" t="s">
        <v>25</v>
      </c>
      <c r="D462" t="s">
        <v>37</v>
      </c>
      <c r="E462" t="s">
        <v>13</v>
      </c>
      <c r="F462" s="12">
        <v>15</v>
      </c>
      <c r="G462" s="12">
        <v>3924</v>
      </c>
      <c r="H462" s="12">
        <v>4230</v>
      </c>
      <c r="I462" s="12">
        <v>71712</v>
      </c>
      <c r="J462" s="12">
        <v>76320</v>
      </c>
      <c r="K462" s="12">
        <f>sales_table[[#This Row],[Sales]]-sales_table[[#This Row],[COGS]]</f>
        <v>4608</v>
      </c>
      <c r="L462" s="12">
        <f>sales_table[[#This Row],[sales after discount]]-sales_table[[#This Row],[COGS]]</f>
        <v>792</v>
      </c>
      <c r="M462" s="12">
        <f>sales_table[[#This Row],[Sales]]*0.95</f>
        <v>72504</v>
      </c>
      <c r="N462" s="13">
        <f>(sales_table[[#This Row],[Profit]]/sales_table[[#This Row],[Sales]])</f>
        <v>6.0377358490566038E-2</v>
      </c>
    </row>
    <row r="463" spans="1:14">
      <c r="A463" s="42">
        <v>41064</v>
      </c>
      <c r="B463" t="s">
        <v>29</v>
      </c>
      <c r="C463" t="s">
        <v>30</v>
      </c>
      <c r="D463" t="s">
        <v>38</v>
      </c>
      <c r="E463" t="s">
        <v>13</v>
      </c>
      <c r="F463" s="12">
        <v>23</v>
      </c>
      <c r="G463" s="12">
        <v>7506</v>
      </c>
      <c r="H463" s="12">
        <v>8100</v>
      </c>
      <c r="I463" s="12">
        <v>60282</v>
      </c>
      <c r="J463" s="12">
        <v>64260</v>
      </c>
      <c r="K463" s="12">
        <f>sales_table[[#This Row],[Sales]]-sales_table[[#This Row],[COGS]]</f>
        <v>3978</v>
      </c>
      <c r="L463" s="12">
        <f>sales_table[[#This Row],[sales after discount]]-sales_table[[#This Row],[COGS]]</f>
        <v>765</v>
      </c>
      <c r="M463" s="12">
        <f>sales_table[[#This Row],[Sales]]*0.95</f>
        <v>61047</v>
      </c>
      <c r="N463" s="13">
        <f>(sales_table[[#This Row],[Profit]]/sales_table[[#This Row],[Sales]])</f>
        <v>6.1904761904761907E-2</v>
      </c>
    </row>
    <row r="464" spans="1:14">
      <c r="A464" s="42">
        <v>41065</v>
      </c>
      <c r="B464" t="s">
        <v>31</v>
      </c>
      <c r="C464" t="s">
        <v>30</v>
      </c>
      <c r="D464" t="s">
        <v>12</v>
      </c>
      <c r="E464" t="s">
        <v>13</v>
      </c>
      <c r="F464" s="12">
        <v>9</v>
      </c>
      <c r="G464" s="12">
        <v>3546</v>
      </c>
      <c r="H464" s="12">
        <v>3780</v>
      </c>
      <c r="I464" s="12">
        <v>20340</v>
      </c>
      <c r="J464" s="12">
        <v>21600</v>
      </c>
      <c r="K464" s="12">
        <f>sales_table[[#This Row],[Sales]]-sales_table[[#This Row],[COGS]]</f>
        <v>1260</v>
      </c>
      <c r="L464" s="12">
        <f>sales_table[[#This Row],[sales after discount]]-sales_table[[#This Row],[COGS]]</f>
        <v>180</v>
      </c>
      <c r="M464" s="12">
        <f>sales_table[[#This Row],[Sales]]*0.95</f>
        <v>20520</v>
      </c>
      <c r="N464" s="13">
        <f>(sales_table[[#This Row],[Profit]]/sales_table[[#This Row],[Sales]])</f>
        <v>5.8333333333333334E-2</v>
      </c>
    </row>
    <row r="465" spans="1:14">
      <c r="A465" s="42">
        <v>41065</v>
      </c>
      <c r="B465" t="s">
        <v>24</v>
      </c>
      <c r="C465" t="s">
        <v>25</v>
      </c>
      <c r="D465" t="s">
        <v>37</v>
      </c>
      <c r="E465" t="s">
        <v>13</v>
      </c>
      <c r="F465" s="12">
        <v>7</v>
      </c>
      <c r="G465" s="12">
        <v>3042</v>
      </c>
      <c r="H465" s="12">
        <v>3240</v>
      </c>
      <c r="I465" s="12">
        <v>103086</v>
      </c>
      <c r="J465" s="12">
        <v>109710</v>
      </c>
      <c r="K465" s="12">
        <f>sales_table[[#This Row],[Sales]]-sales_table[[#This Row],[COGS]]</f>
        <v>6624</v>
      </c>
      <c r="L465" s="12">
        <f>sales_table[[#This Row],[sales after discount]]-sales_table[[#This Row],[COGS]]</f>
        <v>1138.5</v>
      </c>
      <c r="M465" s="12">
        <f>sales_table[[#This Row],[Sales]]*0.95</f>
        <v>104224.5</v>
      </c>
      <c r="N465" s="13">
        <f>(sales_table[[#This Row],[Profit]]/sales_table[[#This Row],[Sales]])</f>
        <v>6.0377358490566038E-2</v>
      </c>
    </row>
    <row r="466" spans="1:14">
      <c r="A466" s="42">
        <v>41066</v>
      </c>
      <c r="B466" t="s">
        <v>20</v>
      </c>
      <c r="C466" t="s">
        <v>18</v>
      </c>
      <c r="D466" t="s">
        <v>19</v>
      </c>
      <c r="E466" t="s">
        <v>13</v>
      </c>
      <c r="F466" s="12">
        <v>25</v>
      </c>
      <c r="G466" s="12">
        <v>3042</v>
      </c>
      <c r="H466" s="12">
        <v>3240</v>
      </c>
      <c r="I466" s="12">
        <v>31824</v>
      </c>
      <c r="J466" s="12">
        <v>33840</v>
      </c>
      <c r="K466" s="12">
        <f>sales_table[[#This Row],[Sales]]-sales_table[[#This Row],[COGS]]</f>
        <v>2016</v>
      </c>
      <c r="L466" s="12">
        <f>sales_table[[#This Row],[sales after discount]]-sales_table[[#This Row],[COGS]]</f>
        <v>324</v>
      </c>
      <c r="M466" s="12">
        <f>sales_table[[#This Row],[Sales]]*0.95</f>
        <v>32148</v>
      </c>
      <c r="N466" s="13">
        <f>(sales_table[[#This Row],[Profit]]/sales_table[[#This Row],[Sales]])</f>
        <v>5.9574468085106386E-2</v>
      </c>
    </row>
    <row r="467" spans="1:14">
      <c r="A467" s="42">
        <v>41067</v>
      </c>
      <c r="B467" t="s">
        <v>31</v>
      </c>
      <c r="C467" t="s">
        <v>30</v>
      </c>
      <c r="D467" t="s">
        <v>26</v>
      </c>
      <c r="E467" t="s">
        <v>13</v>
      </c>
      <c r="F467" s="12">
        <v>10</v>
      </c>
      <c r="G467" s="12">
        <v>3978</v>
      </c>
      <c r="H467" s="12">
        <v>4230</v>
      </c>
      <c r="I467" s="12">
        <v>48672</v>
      </c>
      <c r="J467" s="12">
        <v>51840</v>
      </c>
      <c r="K467" s="12">
        <f>sales_table[[#This Row],[Sales]]-sales_table[[#This Row],[COGS]]</f>
        <v>3168</v>
      </c>
      <c r="L467" s="12">
        <f>sales_table[[#This Row],[sales after discount]]-sales_table[[#This Row],[COGS]]</f>
        <v>576</v>
      </c>
      <c r="M467" s="12">
        <f>sales_table[[#This Row],[Sales]]*0.95</f>
        <v>49248</v>
      </c>
      <c r="N467" s="13">
        <f>(sales_table[[#This Row],[Profit]]/sales_table[[#This Row],[Sales]])</f>
        <v>6.1111111111111109E-2</v>
      </c>
    </row>
    <row r="468" spans="1:14">
      <c r="A468" s="42">
        <v>41067</v>
      </c>
      <c r="B468" t="s">
        <v>29</v>
      </c>
      <c r="C468" t="s">
        <v>30</v>
      </c>
      <c r="D468" t="s">
        <v>35</v>
      </c>
      <c r="E468" t="s">
        <v>13</v>
      </c>
      <c r="F468" s="12">
        <v>8</v>
      </c>
      <c r="G468" s="12">
        <v>5148</v>
      </c>
      <c r="H468" s="12">
        <v>5490</v>
      </c>
      <c r="I468" s="12">
        <v>92664</v>
      </c>
      <c r="J468" s="12">
        <v>98820</v>
      </c>
      <c r="K468" s="12">
        <f>sales_table[[#This Row],[Sales]]-sales_table[[#This Row],[COGS]]</f>
        <v>6156</v>
      </c>
      <c r="L468" s="12">
        <f>sales_table[[#This Row],[sales after discount]]-sales_table[[#This Row],[COGS]]</f>
        <v>1215</v>
      </c>
      <c r="M468" s="12">
        <f>sales_table[[#This Row],[Sales]]*0.95</f>
        <v>93879</v>
      </c>
      <c r="N468" s="13">
        <f>(sales_table[[#This Row],[Profit]]/sales_table[[#This Row],[Sales]])</f>
        <v>6.2295081967213117E-2</v>
      </c>
    </row>
    <row r="469" spans="1:14">
      <c r="A469" s="42">
        <v>41067</v>
      </c>
      <c r="B469" t="s">
        <v>22</v>
      </c>
      <c r="C469" t="s">
        <v>23</v>
      </c>
      <c r="D469" t="s">
        <v>36</v>
      </c>
      <c r="E469" t="s">
        <v>13</v>
      </c>
      <c r="F469" s="12">
        <v>18</v>
      </c>
      <c r="G469" s="12">
        <v>3042</v>
      </c>
      <c r="H469" s="12">
        <v>3240</v>
      </c>
      <c r="I469" s="12">
        <v>23166</v>
      </c>
      <c r="J469" s="12">
        <v>24750</v>
      </c>
      <c r="K469" s="12">
        <f>sales_table[[#This Row],[Sales]]-sales_table[[#This Row],[COGS]]</f>
        <v>1584</v>
      </c>
      <c r="L469" s="12">
        <f>sales_table[[#This Row],[sales after discount]]-sales_table[[#This Row],[COGS]]</f>
        <v>346.5</v>
      </c>
      <c r="M469" s="12">
        <f>sales_table[[#This Row],[Sales]]*0.95</f>
        <v>23512.5</v>
      </c>
      <c r="N469" s="13">
        <f>(sales_table[[#This Row],[Profit]]/sales_table[[#This Row],[Sales]])</f>
        <v>6.4000000000000001E-2</v>
      </c>
    </row>
    <row r="470" spans="1:14">
      <c r="A470" s="42">
        <v>41067</v>
      </c>
      <c r="B470" t="s">
        <v>17</v>
      </c>
      <c r="C470" t="s">
        <v>18</v>
      </c>
      <c r="D470" t="s">
        <v>21</v>
      </c>
      <c r="E470" t="s">
        <v>13</v>
      </c>
      <c r="F470" s="12">
        <v>8</v>
      </c>
      <c r="G470" s="12">
        <v>5148</v>
      </c>
      <c r="H470" s="12">
        <v>5490</v>
      </c>
      <c r="I470" s="12">
        <v>46116</v>
      </c>
      <c r="J470" s="12">
        <v>49140</v>
      </c>
      <c r="K470" s="12">
        <f>sales_table[[#This Row],[Sales]]-sales_table[[#This Row],[COGS]]</f>
        <v>3024</v>
      </c>
      <c r="L470" s="12">
        <f>sales_table[[#This Row],[sales after discount]]-sales_table[[#This Row],[COGS]]</f>
        <v>567</v>
      </c>
      <c r="M470" s="12">
        <f>sales_table[[#This Row],[Sales]]*0.95</f>
        <v>46683</v>
      </c>
      <c r="N470" s="13">
        <f>(sales_table[[#This Row],[Profit]]/sales_table[[#This Row],[Sales]])</f>
        <v>6.1538461538461542E-2</v>
      </c>
    </row>
    <row r="471" spans="1:14">
      <c r="A471" s="42">
        <v>41068</v>
      </c>
      <c r="B471" t="s">
        <v>17</v>
      </c>
      <c r="C471" t="s">
        <v>18</v>
      </c>
      <c r="D471" t="s">
        <v>38</v>
      </c>
      <c r="E471" t="s">
        <v>13</v>
      </c>
      <c r="F471" s="12">
        <v>25</v>
      </c>
      <c r="G471" s="12">
        <v>7506</v>
      </c>
      <c r="H471" s="12">
        <v>8100</v>
      </c>
      <c r="I471" s="12">
        <v>24822</v>
      </c>
      <c r="J471" s="12">
        <v>26460</v>
      </c>
      <c r="K471" s="12">
        <f>sales_table[[#This Row],[Sales]]-sales_table[[#This Row],[COGS]]</f>
        <v>1638</v>
      </c>
      <c r="L471" s="12">
        <f>sales_table[[#This Row],[sales after discount]]-sales_table[[#This Row],[COGS]]</f>
        <v>315</v>
      </c>
      <c r="M471" s="12">
        <f>sales_table[[#This Row],[Sales]]*0.95</f>
        <v>25137</v>
      </c>
      <c r="N471" s="13">
        <f>(sales_table[[#This Row],[Profit]]/sales_table[[#This Row],[Sales]])</f>
        <v>6.1904761904761907E-2</v>
      </c>
    </row>
    <row r="472" spans="1:14">
      <c r="A472" s="42">
        <v>41069</v>
      </c>
      <c r="B472" t="s">
        <v>29</v>
      </c>
      <c r="C472" t="s">
        <v>30</v>
      </c>
      <c r="D472" t="s">
        <v>32</v>
      </c>
      <c r="E472" t="s">
        <v>13</v>
      </c>
      <c r="F472" s="12">
        <v>7</v>
      </c>
      <c r="G472" s="12">
        <v>3042</v>
      </c>
      <c r="H472" s="12">
        <v>3240</v>
      </c>
      <c r="I472" s="12">
        <v>53190</v>
      </c>
      <c r="J472" s="12">
        <v>56700</v>
      </c>
      <c r="K472" s="12">
        <f>sales_table[[#This Row],[Sales]]-sales_table[[#This Row],[COGS]]</f>
        <v>3510</v>
      </c>
      <c r="L472" s="12">
        <f>sales_table[[#This Row],[sales after discount]]-sales_table[[#This Row],[COGS]]</f>
        <v>675</v>
      </c>
      <c r="M472" s="12">
        <f>sales_table[[#This Row],[Sales]]*0.95</f>
        <v>53865</v>
      </c>
      <c r="N472" s="13">
        <f>(sales_table[[#This Row],[Profit]]/sales_table[[#This Row],[Sales]])</f>
        <v>6.1904761904761907E-2</v>
      </c>
    </row>
    <row r="473" spans="1:14">
      <c r="A473" s="42">
        <v>41069</v>
      </c>
      <c r="B473" t="s">
        <v>10</v>
      </c>
      <c r="C473" t="s">
        <v>11</v>
      </c>
      <c r="D473" t="s">
        <v>43</v>
      </c>
      <c r="E473" t="s">
        <v>13</v>
      </c>
      <c r="F473" s="12">
        <v>17</v>
      </c>
      <c r="G473" s="12">
        <v>3978</v>
      </c>
      <c r="H473" s="12">
        <v>4230</v>
      </c>
      <c r="I473" s="12">
        <v>23688</v>
      </c>
      <c r="J473" s="12">
        <v>25200</v>
      </c>
      <c r="K473" s="12">
        <f>sales_table[[#This Row],[Sales]]-sales_table[[#This Row],[COGS]]</f>
        <v>1512</v>
      </c>
      <c r="L473" s="12">
        <f>sales_table[[#This Row],[sales after discount]]-sales_table[[#This Row],[COGS]]</f>
        <v>252</v>
      </c>
      <c r="M473" s="12">
        <f>sales_table[[#This Row],[Sales]]*0.95</f>
        <v>23940</v>
      </c>
      <c r="N473" s="13">
        <f>(sales_table[[#This Row],[Profit]]/sales_table[[#This Row],[Sales]])</f>
        <v>0.06</v>
      </c>
    </row>
    <row r="474" spans="1:14">
      <c r="A474" s="42">
        <v>41069</v>
      </c>
      <c r="B474" t="s">
        <v>17</v>
      </c>
      <c r="C474" t="s">
        <v>18</v>
      </c>
      <c r="D474" t="s">
        <v>32</v>
      </c>
      <c r="E474" t="s">
        <v>13</v>
      </c>
      <c r="F474" s="12">
        <v>3</v>
      </c>
      <c r="G474" s="12">
        <v>2952</v>
      </c>
      <c r="H474" s="12">
        <v>3150</v>
      </c>
      <c r="I474" s="12">
        <v>42552</v>
      </c>
      <c r="J474" s="12">
        <v>45360</v>
      </c>
      <c r="K474" s="12">
        <f>sales_table[[#This Row],[Sales]]-sales_table[[#This Row],[COGS]]</f>
        <v>2808</v>
      </c>
      <c r="L474" s="12">
        <f>sales_table[[#This Row],[sales after discount]]-sales_table[[#This Row],[COGS]]</f>
        <v>540</v>
      </c>
      <c r="M474" s="12">
        <f>sales_table[[#This Row],[Sales]]*0.95</f>
        <v>43092</v>
      </c>
      <c r="N474" s="13">
        <f>(sales_table[[#This Row],[Profit]]/sales_table[[#This Row],[Sales]])</f>
        <v>6.1904761904761907E-2</v>
      </c>
    </row>
    <row r="475" spans="1:14">
      <c r="A475" s="42">
        <v>41069</v>
      </c>
      <c r="B475" t="s">
        <v>31</v>
      </c>
      <c r="C475" t="s">
        <v>30</v>
      </c>
      <c r="D475" t="s">
        <v>15</v>
      </c>
      <c r="E475" t="s">
        <v>16</v>
      </c>
      <c r="F475" s="12">
        <v>13</v>
      </c>
      <c r="G475" s="12">
        <v>2034</v>
      </c>
      <c r="H475" s="12">
        <v>2160</v>
      </c>
      <c r="I475" s="12">
        <v>28656</v>
      </c>
      <c r="J475" s="12">
        <v>30960</v>
      </c>
      <c r="K475" s="12">
        <f>sales_table[[#This Row],[Sales]]-sales_table[[#This Row],[COGS]]</f>
        <v>2304</v>
      </c>
      <c r="L475" s="12">
        <f>sales_table[[#This Row],[sales after discount]]-sales_table[[#This Row],[COGS]]</f>
        <v>756</v>
      </c>
      <c r="M475" s="12">
        <f>sales_table[[#This Row],[Sales]]*0.95</f>
        <v>29412</v>
      </c>
      <c r="N475" s="13">
        <f>(sales_table[[#This Row],[Profit]]/sales_table[[#This Row],[Sales]])</f>
        <v>7.441860465116279E-2</v>
      </c>
    </row>
    <row r="476" spans="1:14">
      <c r="A476" s="42">
        <v>41070</v>
      </c>
      <c r="B476" t="s">
        <v>27</v>
      </c>
      <c r="C476" t="s">
        <v>23</v>
      </c>
      <c r="D476" t="s">
        <v>32</v>
      </c>
      <c r="E476" t="s">
        <v>13</v>
      </c>
      <c r="F476" s="12">
        <v>17</v>
      </c>
      <c r="G476" s="12">
        <v>3582</v>
      </c>
      <c r="H476" s="12">
        <v>3870</v>
      </c>
      <c r="I476" s="12">
        <v>42552</v>
      </c>
      <c r="J476" s="12">
        <v>45360</v>
      </c>
      <c r="K476" s="12">
        <f>sales_table[[#This Row],[Sales]]-sales_table[[#This Row],[COGS]]</f>
        <v>2808</v>
      </c>
      <c r="L476" s="12">
        <f>sales_table[[#This Row],[sales after discount]]-sales_table[[#This Row],[COGS]]</f>
        <v>540</v>
      </c>
      <c r="M476" s="12">
        <f>sales_table[[#This Row],[Sales]]*0.95</f>
        <v>43092</v>
      </c>
      <c r="N476" s="13">
        <f>(sales_table[[#This Row],[Profit]]/sales_table[[#This Row],[Sales]])</f>
        <v>6.1904761904761907E-2</v>
      </c>
    </row>
    <row r="477" spans="1:14">
      <c r="A477" s="42">
        <v>41071</v>
      </c>
      <c r="B477" t="s">
        <v>10</v>
      </c>
      <c r="C477" t="s">
        <v>11</v>
      </c>
      <c r="D477" t="s">
        <v>39</v>
      </c>
      <c r="E477" t="s">
        <v>13</v>
      </c>
      <c r="F477" s="12">
        <v>22</v>
      </c>
      <c r="G477" s="12">
        <v>3978</v>
      </c>
      <c r="H477" s="12">
        <v>4230</v>
      </c>
      <c r="I477" s="12">
        <v>52164</v>
      </c>
      <c r="J477" s="12">
        <v>55440</v>
      </c>
      <c r="K477" s="12">
        <f>sales_table[[#This Row],[Sales]]-sales_table[[#This Row],[COGS]]</f>
        <v>3276</v>
      </c>
      <c r="L477" s="12">
        <f>sales_table[[#This Row],[sales after discount]]-sales_table[[#This Row],[COGS]]</f>
        <v>504</v>
      </c>
      <c r="M477" s="12">
        <f>sales_table[[#This Row],[Sales]]*0.95</f>
        <v>52668</v>
      </c>
      <c r="N477" s="13">
        <f>(sales_table[[#This Row],[Profit]]/sales_table[[#This Row],[Sales]])</f>
        <v>5.909090909090909E-2</v>
      </c>
    </row>
    <row r="478" spans="1:14">
      <c r="A478" s="42">
        <v>41071</v>
      </c>
      <c r="B478" t="s">
        <v>17</v>
      </c>
      <c r="C478" t="s">
        <v>18</v>
      </c>
      <c r="D478" t="s">
        <v>38</v>
      </c>
      <c r="E478" t="s">
        <v>13</v>
      </c>
      <c r="F478" s="12">
        <v>23</v>
      </c>
      <c r="G478" s="12">
        <v>2196</v>
      </c>
      <c r="H478" s="12">
        <v>2340</v>
      </c>
      <c r="I478" s="12">
        <v>88650</v>
      </c>
      <c r="J478" s="12">
        <v>94500</v>
      </c>
      <c r="K478" s="12">
        <f>sales_table[[#This Row],[Sales]]-sales_table[[#This Row],[COGS]]</f>
        <v>5850</v>
      </c>
      <c r="L478" s="12">
        <f>sales_table[[#This Row],[sales after discount]]-sales_table[[#This Row],[COGS]]</f>
        <v>1125</v>
      </c>
      <c r="M478" s="12">
        <f>sales_table[[#This Row],[Sales]]*0.95</f>
        <v>89775</v>
      </c>
      <c r="N478" s="13">
        <f>(sales_table[[#This Row],[Profit]]/sales_table[[#This Row],[Sales]])</f>
        <v>6.1904761904761907E-2</v>
      </c>
    </row>
    <row r="479" spans="1:14">
      <c r="A479" s="42">
        <v>41071</v>
      </c>
      <c r="B479" t="s">
        <v>29</v>
      </c>
      <c r="C479" t="s">
        <v>30</v>
      </c>
      <c r="D479" t="s">
        <v>33</v>
      </c>
      <c r="E479" t="s">
        <v>13</v>
      </c>
      <c r="F479" s="12">
        <v>1</v>
      </c>
      <c r="G479" s="12">
        <v>2034</v>
      </c>
      <c r="H479" s="12">
        <v>2160</v>
      </c>
      <c r="I479" s="12">
        <v>51714</v>
      </c>
      <c r="J479" s="12">
        <v>54990</v>
      </c>
      <c r="K479" s="12">
        <f>sales_table[[#This Row],[Sales]]-sales_table[[#This Row],[COGS]]</f>
        <v>3276</v>
      </c>
      <c r="L479" s="12">
        <f>sales_table[[#This Row],[sales after discount]]-sales_table[[#This Row],[COGS]]</f>
        <v>526.5</v>
      </c>
      <c r="M479" s="12">
        <f>sales_table[[#This Row],[Sales]]*0.95</f>
        <v>52240.5</v>
      </c>
      <c r="N479" s="13">
        <f>(sales_table[[#This Row],[Profit]]/sales_table[[#This Row],[Sales]])</f>
        <v>5.9574468085106386E-2</v>
      </c>
    </row>
    <row r="480" spans="1:14">
      <c r="A480" s="42">
        <v>41072</v>
      </c>
      <c r="B480" t="s">
        <v>27</v>
      </c>
      <c r="C480" t="s">
        <v>23</v>
      </c>
      <c r="D480" t="s">
        <v>43</v>
      </c>
      <c r="E480" t="s">
        <v>13</v>
      </c>
      <c r="F480" s="12">
        <v>25</v>
      </c>
      <c r="G480" s="12">
        <v>5148</v>
      </c>
      <c r="H480" s="12">
        <v>5490</v>
      </c>
      <c r="I480" s="12">
        <v>33840</v>
      </c>
      <c r="J480" s="12">
        <v>36000</v>
      </c>
      <c r="K480" s="12">
        <f>sales_table[[#This Row],[Sales]]-sales_table[[#This Row],[COGS]]</f>
        <v>2160</v>
      </c>
      <c r="L480" s="12">
        <f>sales_table[[#This Row],[sales after discount]]-sales_table[[#This Row],[COGS]]</f>
        <v>360</v>
      </c>
      <c r="M480" s="12">
        <f>sales_table[[#This Row],[Sales]]*0.95</f>
        <v>34200</v>
      </c>
      <c r="N480" s="13">
        <f>(sales_table[[#This Row],[Profit]]/sales_table[[#This Row],[Sales]])</f>
        <v>0.06</v>
      </c>
    </row>
    <row r="481" spans="1:14">
      <c r="A481" s="42">
        <v>41073</v>
      </c>
      <c r="B481" t="s">
        <v>17</v>
      </c>
      <c r="C481" t="s">
        <v>18</v>
      </c>
      <c r="D481" t="s">
        <v>33</v>
      </c>
      <c r="E481" t="s">
        <v>13</v>
      </c>
      <c r="F481" s="12">
        <v>22</v>
      </c>
      <c r="G481" s="12">
        <v>3384</v>
      </c>
      <c r="H481" s="12">
        <v>3600</v>
      </c>
      <c r="I481" s="12">
        <v>31824</v>
      </c>
      <c r="J481" s="12">
        <v>33840</v>
      </c>
      <c r="K481" s="12">
        <f>sales_table[[#This Row],[Sales]]-sales_table[[#This Row],[COGS]]</f>
        <v>2016</v>
      </c>
      <c r="L481" s="12">
        <f>sales_table[[#This Row],[sales after discount]]-sales_table[[#This Row],[COGS]]</f>
        <v>324</v>
      </c>
      <c r="M481" s="12">
        <f>sales_table[[#This Row],[Sales]]*0.95</f>
        <v>32148</v>
      </c>
      <c r="N481" s="13">
        <f>(sales_table[[#This Row],[Profit]]/sales_table[[#This Row],[Sales]])</f>
        <v>5.9574468085106386E-2</v>
      </c>
    </row>
    <row r="482" spans="1:14">
      <c r="A482" s="42">
        <v>41073</v>
      </c>
      <c r="B482" t="s">
        <v>29</v>
      </c>
      <c r="C482" t="s">
        <v>30</v>
      </c>
      <c r="D482" t="s">
        <v>12</v>
      </c>
      <c r="E482" t="s">
        <v>13</v>
      </c>
      <c r="F482" s="12">
        <v>2</v>
      </c>
      <c r="G482" s="12">
        <v>3978</v>
      </c>
      <c r="H482" s="12">
        <v>4230</v>
      </c>
      <c r="I482" s="12">
        <v>30510</v>
      </c>
      <c r="J482" s="12">
        <v>32400</v>
      </c>
      <c r="K482" s="12">
        <f>sales_table[[#This Row],[Sales]]-sales_table[[#This Row],[COGS]]</f>
        <v>1890</v>
      </c>
      <c r="L482" s="12">
        <f>sales_table[[#This Row],[sales after discount]]-sales_table[[#This Row],[COGS]]</f>
        <v>270</v>
      </c>
      <c r="M482" s="12">
        <f>sales_table[[#This Row],[Sales]]*0.95</f>
        <v>30780</v>
      </c>
      <c r="N482" s="13">
        <f>(sales_table[[#This Row],[Profit]]/sales_table[[#This Row],[Sales]])</f>
        <v>5.8333333333333334E-2</v>
      </c>
    </row>
    <row r="483" spans="1:14">
      <c r="A483" s="42">
        <v>41074</v>
      </c>
      <c r="B483" t="s">
        <v>31</v>
      </c>
      <c r="C483" t="s">
        <v>30</v>
      </c>
      <c r="D483" t="s">
        <v>40</v>
      </c>
      <c r="E483" t="s">
        <v>16</v>
      </c>
      <c r="F483" s="12">
        <v>11</v>
      </c>
      <c r="G483" s="12">
        <v>3582</v>
      </c>
      <c r="H483" s="12">
        <v>3870</v>
      </c>
      <c r="I483" s="12">
        <v>19620</v>
      </c>
      <c r="J483" s="12">
        <v>21150</v>
      </c>
      <c r="K483" s="12">
        <f>sales_table[[#This Row],[Sales]]-sales_table[[#This Row],[COGS]]</f>
        <v>1530</v>
      </c>
      <c r="L483" s="12">
        <f>sales_table[[#This Row],[sales after discount]]-sales_table[[#This Row],[COGS]]</f>
        <v>472.5</v>
      </c>
      <c r="M483" s="12">
        <f>sales_table[[#This Row],[Sales]]*0.95</f>
        <v>20092.5</v>
      </c>
      <c r="N483" s="13">
        <f>(sales_table[[#This Row],[Profit]]/sales_table[[#This Row],[Sales]])</f>
        <v>7.2340425531914887E-2</v>
      </c>
    </row>
    <row r="484" spans="1:14">
      <c r="A484" s="42">
        <v>41074</v>
      </c>
      <c r="B484" t="s">
        <v>20</v>
      </c>
      <c r="C484" t="s">
        <v>18</v>
      </c>
      <c r="D484" t="s">
        <v>15</v>
      </c>
      <c r="E484" t="s">
        <v>16</v>
      </c>
      <c r="F484" s="12">
        <v>11</v>
      </c>
      <c r="G484" s="12">
        <v>3546</v>
      </c>
      <c r="H484" s="12">
        <v>3780</v>
      </c>
      <c r="I484" s="12">
        <v>78804</v>
      </c>
      <c r="J484" s="12">
        <v>85140</v>
      </c>
      <c r="K484" s="12">
        <f>sales_table[[#This Row],[Sales]]-sales_table[[#This Row],[COGS]]</f>
        <v>6336</v>
      </c>
      <c r="L484" s="12">
        <f>sales_table[[#This Row],[sales after discount]]-sales_table[[#This Row],[COGS]]</f>
        <v>2079</v>
      </c>
      <c r="M484" s="12">
        <f>sales_table[[#This Row],[Sales]]*0.95</f>
        <v>80883</v>
      </c>
      <c r="N484" s="13">
        <f>(sales_table[[#This Row],[Profit]]/sales_table[[#This Row],[Sales]])</f>
        <v>7.441860465116279E-2</v>
      </c>
    </row>
    <row r="485" spans="1:14">
      <c r="A485" s="42">
        <v>41074</v>
      </c>
      <c r="B485" t="s">
        <v>20</v>
      </c>
      <c r="C485" t="s">
        <v>18</v>
      </c>
      <c r="D485" t="s">
        <v>37</v>
      </c>
      <c r="E485" t="s">
        <v>13</v>
      </c>
      <c r="F485" s="12">
        <v>1</v>
      </c>
      <c r="G485" s="12">
        <v>7506</v>
      </c>
      <c r="H485" s="12">
        <v>8100</v>
      </c>
      <c r="I485" s="12">
        <v>26892</v>
      </c>
      <c r="J485" s="12">
        <v>28620</v>
      </c>
      <c r="K485" s="12">
        <f>sales_table[[#This Row],[Sales]]-sales_table[[#This Row],[COGS]]</f>
        <v>1728</v>
      </c>
      <c r="L485" s="12">
        <f>sales_table[[#This Row],[sales after discount]]-sales_table[[#This Row],[COGS]]</f>
        <v>297</v>
      </c>
      <c r="M485" s="12">
        <f>sales_table[[#This Row],[Sales]]*0.95</f>
        <v>27189</v>
      </c>
      <c r="N485" s="13">
        <f>(sales_table[[#This Row],[Profit]]/sales_table[[#This Row],[Sales]])</f>
        <v>6.0377358490566038E-2</v>
      </c>
    </row>
    <row r="486" spans="1:14">
      <c r="A486" s="42">
        <v>41075</v>
      </c>
      <c r="B486" t="s">
        <v>17</v>
      </c>
      <c r="C486" t="s">
        <v>18</v>
      </c>
      <c r="D486" t="s">
        <v>15</v>
      </c>
      <c r="E486" t="s">
        <v>16</v>
      </c>
      <c r="F486" s="12">
        <v>14</v>
      </c>
      <c r="G486" s="12">
        <v>3978</v>
      </c>
      <c r="H486" s="12">
        <v>4230</v>
      </c>
      <c r="I486" s="12">
        <v>78804</v>
      </c>
      <c r="J486" s="12">
        <v>85140</v>
      </c>
      <c r="K486" s="12">
        <f>sales_table[[#This Row],[Sales]]-sales_table[[#This Row],[COGS]]</f>
        <v>6336</v>
      </c>
      <c r="L486" s="12">
        <f>sales_table[[#This Row],[sales after discount]]-sales_table[[#This Row],[COGS]]</f>
        <v>2079</v>
      </c>
      <c r="M486" s="12">
        <f>sales_table[[#This Row],[Sales]]*0.95</f>
        <v>80883</v>
      </c>
      <c r="N486" s="13">
        <f>(sales_table[[#This Row],[Profit]]/sales_table[[#This Row],[Sales]])</f>
        <v>7.441860465116279E-2</v>
      </c>
    </row>
    <row r="487" spans="1:14">
      <c r="A487" s="42">
        <v>41076</v>
      </c>
      <c r="B487" t="s">
        <v>29</v>
      </c>
      <c r="C487" t="s">
        <v>30</v>
      </c>
      <c r="D487" t="s">
        <v>40</v>
      </c>
      <c r="E487" t="s">
        <v>16</v>
      </c>
      <c r="F487" s="12">
        <v>11</v>
      </c>
      <c r="G487" s="12">
        <v>2034</v>
      </c>
      <c r="H487" s="12">
        <v>2160</v>
      </c>
      <c r="I487" s="12">
        <v>35316</v>
      </c>
      <c r="J487" s="12">
        <v>38070</v>
      </c>
      <c r="K487" s="12">
        <f>sales_table[[#This Row],[Sales]]-sales_table[[#This Row],[COGS]]</f>
        <v>2754</v>
      </c>
      <c r="L487" s="12">
        <f>sales_table[[#This Row],[sales after discount]]-sales_table[[#This Row],[COGS]]</f>
        <v>850.5</v>
      </c>
      <c r="M487" s="12">
        <f>sales_table[[#This Row],[Sales]]*0.95</f>
        <v>36166.5</v>
      </c>
      <c r="N487" s="13">
        <f>(sales_table[[#This Row],[Profit]]/sales_table[[#This Row],[Sales]])</f>
        <v>7.2340425531914887E-2</v>
      </c>
    </row>
    <row r="488" spans="1:14">
      <c r="A488" s="42">
        <v>41076</v>
      </c>
      <c r="B488" t="s">
        <v>17</v>
      </c>
      <c r="C488" t="s">
        <v>18</v>
      </c>
      <c r="D488" t="s">
        <v>42</v>
      </c>
      <c r="E488" t="s">
        <v>16</v>
      </c>
      <c r="F488" s="12">
        <v>8</v>
      </c>
      <c r="G488" s="12">
        <v>2952</v>
      </c>
      <c r="H488" s="12">
        <v>3150</v>
      </c>
      <c r="I488" s="12">
        <v>165132</v>
      </c>
      <c r="J488" s="12">
        <v>178200</v>
      </c>
      <c r="K488" s="12">
        <f>sales_table[[#This Row],[Sales]]-sales_table[[#This Row],[COGS]]</f>
        <v>13068</v>
      </c>
      <c r="L488" s="12">
        <f>sales_table[[#This Row],[sales after discount]]-sales_table[[#This Row],[COGS]]</f>
        <v>4158</v>
      </c>
      <c r="M488" s="12">
        <f>sales_table[[#This Row],[Sales]]*0.95</f>
        <v>169290</v>
      </c>
      <c r="N488" s="13">
        <f>(sales_table[[#This Row],[Profit]]/sales_table[[#This Row],[Sales]])</f>
        <v>7.3333333333333334E-2</v>
      </c>
    </row>
    <row r="489" spans="1:14">
      <c r="A489" s="42">
        <v>41076</v>
      </c>
      <c r="B489" t="s">
        <v>17</v>
      </c>
      <c r="C489" t="s">
        <v>18</v>
      </c>
      <c r="D489" t="s">
        <v>39</v>
      </c>
      <c r="E489" t="s">
        <v>13</v>
      </c>
      <c r="F489" s="12">
        <v>1</v>
      </c>
      <c r="G489" s="12">
        <v>3546</v>
      </c>
      <c r="H489" s="12">
        <v>3780</v>
      </c>
      <c r="I489" s="12">
        <v>63342</v>
      </c>
      <c r="J489" s="12">
        <v>67320</v>
      </c>
      <c r="K489" s="12">
        <f>sales_table[[#This Row],[Sales]]-sales_table[[#This Row],[COGS]]</f>
        <v>3978</v>
      </c>
      <c r="L489" s="12">
        <f>sales_table[[#This Row],[sales after discount]]-sales_table[[#This Row],[COGS]]</f>
        <v>612</v>
      </c>
      <c r="M489" s="12">
        <f>sales_table[[#This Row],[Sales]]*0.95</f>
        <v>63954</v>
      </c>
      <c r="N489" s="13">
        <f>(sales_table[[#This Row],[Profit]]/sales_table[[#This Row],[Sales]])</f>
        <v>5.909090909090909E-2</v>
      </c>
    </row>
    <row r="490" spans="1:14">
      <c r="A490" s="42">
        <v>41077</v>
      </c>
      <c r="B490" t="s">
        <v>24</v>
      </c>
      <c r="C490" t="s">
        <v>25</v>
      </c>
      <c r="D490" t="s">
        <v>21</v>
      </c>
      <c r="E490" t="s">
        <v>13</v>
      </c>
      <c r="F490" s="12">
        <v>24</v>
      </c>
      <c r="G490" s="12">
        <v>3546</v>
      </c>
      <c r="H490" s="12">
        <v>3780</v>
      </c>
      <c r="I490" s="12">
        <v>30744</v>
      </c>
      <c r="J490" s="12">
        <v>32760</v>
      </c>
      <c r="K490" s="12">
        <f>sales_table[[#This Row],[Sales]]-sales_table[[#This Row],[COGS]]</f>
        <v>2016</v>
      </c>
      <c r="L490" s="12">
        <f>sales_table[[#This Row],[sales after discount]]-sales_table[[#This Row],[COGS]]</f>
        <v>378</v>
      </c>
      <c r="M490" s="12">
        <f>sales_table[[#This Row],[Sales]]*0.95</f>
        <v>31122</v>
      </c>
      <c r="N490" s="13">
        <f>(sales_table[[#This Row],[Profit]]/sales_table[[#This Row],[Sales]])</f>
        <v>6.1538461538461542E-2</v>
      </c>
    </row>
    <row r="491" spans="1:14">
      <c r="A491" s="42">
        <v>41077</v>
      </c>
      <c r="B491" t="s">
        <v>24</v>
      </c>
      <c r="C491" t="s">
        <v>25</v>
      </c>
      <c r="D491" t="s">
        <v>36</v>
      </c>
      <c r="E491" t="s">
        <v>13</v>
      </c>
      <c r="F491" s="12">
        <v>15</v>
      </c>
      <c r="G491" s="12">
        <v>3978</v>
      </c>
      <c r="H491" s="12">
        <v>4230</v>
      </c>
      <c r="I491" s="12">
        <v>27378</v>
      </c>
      <c r="J491" s="12">
        <v>29250</v>
      </c>
      <c r="K491" s="12">
        <f>sales_table[[#This Row],[Sales]]-sales_table[[#This Row],[COGS]]</f>
        <v>1872</v>
      </c>
      <c r="L491" s="12">
        <f>sales_table[[#This Row],[sales after discount]]-sales_table[[#This Row],[COGS]]</f>
        <v>409.5</v>
      </c>
      <c r="M491" s="12">
        <f>sales_table[[#This Row],[Sales]]*0.95</f>
        <v>27787.5</v>
      </c>
      <c r="N491" s="13">
        <f>(sales_table[[#This Row],[Profit]]/sales_table[[#This Row],[Sales]])</f>
        <v>6.4000000000000001E-2</v>
      </c>
    </row>
    <row r="492" spans="1:14">
      <c r="A492" s="42">
        <v>41077</v>
      </c>
      <c r="B492" t="s">
        <v>10</v>
      </c>
      <c r="C492" t="s">
        <v>11</v>
      </c>
      <c r="D492" t="s">
        <v>41</v>
      </c>
      <c r="E492" t="s">
        <v>13</v>
      </c>
      <c r="F492" s="12">
        <v>20</v>
      </c>
      <c r="G492" s="12">
        <v>3546</v>
      </c>
      <c r="H492" s="12">
        <v>3780</v>
      </c>
      <c r="I492" s="12">
        <v>44280</v>
      </c>
      <c r="J492" s="12">
        <v>47250</v>
      </c>
      <c r="K492" s="12">
        <f>sales_table[[#This Row],[Sales]]-sales_table[[#This Row],[COGS]]</f>
        <v>2970</v>
      </c>
      <c r="L492" s="12">
        <f>sales_table[[#This Row],[sales after discount]]-sales_table[[#This Row],[COGS]]</f>
        <v>607.5</v>
      </c>
      <c r="M492" s="12">
        <f>sales_table[[#This Row],[Sales]]*0.95</f>
        <v>44887.5</v>
      </c>
      <c r="N492" s="13">
        <f>(sales_table[[#This Row],[Profit]]/sales_table[[#This Row],[Sales]])</f>
        <v>6.2857142857142861E-2</v>
      </c>
    </row>
    <row r="493" spans="1:14">
      <c r="A493" s="42">
        <v>41077</v>
      </c>
      <c r="B493" t="s">
        <v>27</v>
      </c>
      <c r="C493" t="s">
        <v>23</v>
      </c>
      <c r="D493" t="s">
        <v>15</v>
      </c>
      <c r="E493" t="s">
        <v>16</v>
      </c>
      <c r="F493" s="12">
        <v>1</v>
      </c>
      <c r="G493" s="12">
        <v>5148</v>
      </c>
      <c r="H493" s="12">
        <v>5490</v>
      </c>
      <c r="I493" s="12">
        <v>60894</v>
      </c>
      <c r="J493" s="12">
        <v>65790</v>
      </c>
      <c r="K493" s="12">
        <f>sales_table[[#This Row],[Sales]]-sales_table[[#This Row],[COGS]]</f>
        <v>4896</v>
      </c>
      <c r="L493" s="12">
        <f>sales_table[[#This Row],[sales after discount]]-sales_table[[#This Row],[COGS]]</f>
        <v>1606.5</v>
      </c>
      <c r="M493" s="12">
        <f>sales_table[[#This Row],[Sales]]*0.95</f>
        <v>62500.5</v>
      </c>
      <c r="N493" s="13">
        <f>(sales_table[[#This Row],[Profit]]/sales_table[[#This Row],[Sales]])</f>
        <v>7.441860465116279E-2</v>
      </c>
    </row>
    <row r="494" spans="1:14">
      <c r="A494" s="42">
        <v>41077</v>
      </c>
      <c r="B494" t="s">
        <v>22</v>
      </c>
      <c r="C494" t="s">
        <v>23</v>
      </c>
      <c r="D494" t="s">
        <v>43</v>
      </c>
      <c r="E494" t="s">
        <v>13</v>
      </c>
      <c r="F494" s="12">
        <v>5</v>
      </c>
      <c r="G494" s="12">
        <v>2196</v>
      </c>
      <c r="H494" s="12">
        <v>2340</v>
      </c>
      <c r="I494" s="12">
        <v>40608</v>
      </c>
      <c r="J494" s="12">
        <v>43200</v>
      </c>
      <c r="K494" s="12">
        <f>sales_table[[#This Row],[Sales]]-sales_table[[#This Row],[COGS]]</f>
        <v>2592</v>
      </c>
      <c r="L494" s="12">
        <f>sales_table[[#This Row],[sales after discount]]-sales_table[[#This Row],[COGS]]</f>
        <v>432</v>
      </c>
      <c r="M494" s="12">
        <f>sales_table[[#This Row],[Sales]]*0.95</f>
        <v>41040</v>
      </c>
      <c r="N494" s="13">
        <f>(sales_table[[#This Row],[Profit]]/sales_table[[#This Row],[Sales]])</f>
        <v>0.06</v>
      </c>
    </row>
    <row r="495" spans="1:14">
      <c r="A495" s="42">
        <v>41077</v>
      </c>
      <c r="B495" t="s">
        <v>10</v>
      </c>
      <c r="C495" t="s">
        <v>11</v>
      </c>
      <c r="D495" t="s">
        <v>41</v>
      </c>
      <c r="E495" t="s">
        <v>13</v>
      </c>
      <c r="F495" s="12">
        <v>2</v>
      </c>
      <c r="G495" s="12">
        <v>3924</v>
      </c>
      <c r="H495" s="12">
        <v>4230</v>
      </c>
      <c r="I495" s="12">
        <v>5904</v>
      </c>
      <c r="J495" s="12">
        <v>6300</v>
      </c>
      <c r="K495" s="12">
        <f>sales_table[[#This Row],[Sales]]-sales_table[[#This Row],[COGS]]</f>
        <v>396</v>
      </c>
      <c r="L495" s="12">
        <f>sales_table[[#This Row],[sales after discount]]-sales_table[[#This Row],[COGS]]</f>
        <v>81</v>
      </c>
      <c r="M495" s="12">
        <f>sales_table[[#This Row],[Sales]]*0.95</f>
        <v>5985</v>
      </c>
      <c r="N495" s="13">
        <f>(sales_table[[#This Row],[Profit]]/sales_table[[#This Row],[Sales]])</f>
        <v>6.2857142857142861E-2</v>
      </c>
    </row>
    <row r="496" spans="1:14">
      <c r="A496" s="42">
        <v>41078</v>
      </c>
      <c r="B496" t="s">
        <v>24</v>
      </c>
      <c r="C496" t="s">
        <v>25</v>
      </c>
      <c r="D496" t="s">
        <v>40</v>
      </c>
      <c r="E496" t="s">
        <v>16</v>
      </c>
      <c r="F496" s="12">
        <v>15</v>
      </c>
      <c r="G496" s="12">
        <v>3978</v>
      </c>
      <c r="H496" s="12">
        <v>4230</v>
      </c>
      <c r="I496" s="12">
        <v>27468</v>
      </c>
      <c r="J496" s="12">
        <v>29610</v>
      </c>
      <c r="K496" s="12">
        <f>sales_table[[#This Row],[Sales]]-sales_table[[#This Row],[COGS]]</f>
        <v>2142</v>
      </c>
      <c r="L496" s="12">
        <f>sales_table[[#This Row],[sales after discount]]-sales_table[[#This Row],[COGS]]</f>
        <v>661.5</v>
      </c>
      <c r="M496" s="12">
        <f>sales_table[[#This Row],[Sales]]*0.95</f>
        <v>28129.5</v>
      </c>
      <c r="N496" s="13">
        <f>(sales_table[[#This Row],[Profit]]/sales_table[[#This Row],[Sales]])</f>
        <v>7.2340425531914887E-2</v>
      </c>
    </row>
    <row r="497" spans="1:14">
      <c r="A497" s="42">
        <v>41078</v>
      </c>
      <c r="B497" t="s">
        <v>17</v>
      </c>
      <c r="C497" t="s">
        <v>18</v>
      </c>
      <c r="D497" t="s">
        <v>41</v>
      </c>
      <c r="E497" t="s">
        <v>13</v>
      </c>
      <c r="F497" s="12">
        <v>24</v>
      </c>
      <c r="G497" s="12">
        <v>2106</v>
      </c>
      <c r="H497" s="12">
        <v>2250</v>
      </c>
      <c r="I497" s="12">
        <v>35424</v>
      </c>
      <c r="J497" s="12">
        <v>37800</v>
      </c>
      <c r="K497" s="12">
        <f>sales_table[[#This Row],[Sales]]-sales_table[[#This Row],[COGS]]</f>
        <v>2376</v>
      </c>
      <c r="L497" s="12">
        <f>sales_table[[#This Row],[sales after discount]]-sales_table[[#This Row],[COGS]]</f>
        <v>486</v>
      </c>
      <c r="M497" s="12">
        <f>sales_table[[#This Row],[Sales]]*0.95</f>
        <v>35910</v>
      </c>
      <c r="N497" s="13">
        <f>(sales_table[[#This Row],[Profit]]/sales_table[[#This Row],[Sales]])</f>
        <v>6.2857142857142861E-2</v>
      </c>
    </row>
    <row r="498" spans="1:14">
      <c r="A498" s="42">
        <v>41078</v>
      </c>
      <c r="B498" t="s">
        <v>14</v>
      </c>
      <c r="C498" t="s">
        <v>11</v>
      </c>
      <c r="D498" t="s">
        <v>43</v>
      </c>
      <c r="E498" t="s">
        <v>13</v>
      </c>
      <c r="F498" s="12">
        <v>23</v>
      </c>
      <c r="G498" s="12">
        <v>5148</v>
      </c>
      <c r="H498" s="12">
        <v>5490</v>
      </c>
      <c r="I498" s="12">
        <v>50760</v>
      </c>
      <c r="J498" s="12">
        <v>54000</v>
      </c>
      <c r="K498" s="12">
        <f>sales_table[[#This Row],[Sales]]-sales_table[[#This Row],[COGS]]</f>
        <v>3240</v>
      </c>
      <c r="L498" s="12">
        <f>sales_table[[#This Row],[sales after discount]]-sales_table[[#This Row],[COGS]]</f>
        <v>540</v>
      </c>
      <c r="M498" s="12">
        <f>sales_table[[#This Row],[Sales]]*0.95</f>
        <v>51300</v>
      </c>
      <c r="N498" s="13">
        <f>(sales_table[[#This Row],[Profit]]/sales_table[[#This Row],[Sales]])</f>
        <v>0.06</v>
      </c>
    </row>
    <row r="499" spans="1:14">
      <c r="A499" s="42">
        <v>41078</v>
      </c>
      <c r="B499" t="s">
        <v>22</v>
      </c>
      <c r="C499" t="s">
        <v>23</v>
      </c>
      <c r="D499" t="s">
        <v>19</v>
      </c>
      <c r="E499" t="s">
        <v>13</v>
      </c>
      <c r="F499" s="12">
        <v>20</v>
      </c>
      <c r="G499" s="12">
        <v>3546</v>
      </c>
      <c r="H499" s="12">
        <v>3780</v>
      </c>
      <c r="I499" s="12">
        <v>83538</v>
      </c>
      <c r="J499" s="12">
        <v>88830</v>
      </c>
      <c r="K499" s="12">
        <f>sales_table[[#This Row],[Sales]]-sales_table[[#This Row],[COGS]]</f>
        <v>5292</v>
      </c>
      <c r="L499" s="12">
        <f>sales_table[[#This Row],[sales after discount]]-sales_table[[#This Row],[COGS]]</f>
        <v>850.5</v>
      </c>
      <c r="M499" s="12">
        <f>sales_table[[#This Row],[Sales]]*0.95</f>
        <v>84388.5</v>
      </c>
      <c r="N499" s="13">
        <f>(sales_table[[#This Row],[Profit]]/sales_table[[#This Row],[Sales]])</f>
        <v>5.9574468085106386E-2</v>
      </c>
    </row>
    <row r="500" spans="1:14">
      <c r="A500" s="42">
        <v>41079</v>
      </c>
      <c r="B500" t="s">
        <v>22</v>
      </c>
      <c r="C500" t="s">
        <v>23</v>
      </c>
      <c r="D500" t="s">
        <v>41</v>
      </c>
      <c r="E500" t="s">
        <v>13</v>
      </c>
      <c r="F500" s="12">
        <v>23</v>
      </c>
      <c r="G500" s="12">
        <v>3546</v>
      </c>
      <c r="H500" s="12">
        <v>3780</v>
      </c>
      <c r="I500" s="12">
        <v>29520</v>
      </c>
      <c r="J500" s="12">
        <v>31500</v>
      </c>
      <c r="K500" s="12">
        <f>sales_table[[#This Row],[Sales]]-sales_table[[#This Row],[COGS]]</f>
        <v>1980</v>
      </c>
      <c r="L500" s="12">
        <f>sales_table[[#This Row],[sales after discount]]-sales_table[[#This Row],[COGS]]</f>
        <v>405</v>
      </c>
      <c r="M500" s="12">
        <f>sales_table[[#This Row],[Sales]]*0.95</f>
        <v>29925</v>
      </c>
      <c r="N500" s="13">
        <f>(sales_table[[#This Row],[Profit]]/sales_table[[#This Row],[Sales]])</f>
        <v>6.2857142857142861E-2</v>
      </c>
    </row>
    <row r="501" spans="1:14">
      <c r="A501" s="42">
        <v>41081</v>
      </c>
      <c r="B501" t="s">
        <v>24</v>
      </c>
      <c r="C501" t="s">
        <v>25</v>
      </c>
      <c r="D501" t="s">
        <v>39</v>
      </c>
      <c r="E501" t="s">
        <v>13</v>
      </c>
      <c r="F501" s="12">
        <v>22</v>
      </c>
      <c r="G501" s="12">
        <v>5148</v>
      </c>
      <c r="H501" s="12">
        <v>5490</v>
      </c>
      <c r="I501" s="12">
        <v>33534</v>
      </c>
      <c r="J501" s="12">
        <v>35640</v>
      </c>
      <c r="K501" s="12">
        <f>sales_table[[#This Row],[Sales]]-sales_table[[#This Row],[COGS]]</f>
        <v>2106</v>
      </c>
      <c r="L501" s="12">
        <f>sales_table[[#This Row],[sales after discount]]-sales_table[[#This Row],[COGS]]</f>
        <v>324</v>
      </c>
      <c r="M501" s="12">
        <f>sales_table[[#This Row],[Sales]]*0.95</f>
        <v>33858</v>
      </c>
      <c r="N501" s="13">
        <f>(sales_table[[#This Row],[Profit]]/sales_table[[#This Row],[Sales]])</f>
        <v>5.909090909090909E-2</v>
      </c>
    </row>
    <row r="502" spans="1:14">
      <c r="A502" s="42">
        <v>41081</v>
      </c>
      <c r="B502" t="s">
        <v>27</v>
      </c>
      <c r="C502" t="s">
        <v>23</v>
      </c>
      <c r="D502" t="s">
        <v>33</v>
      </c>
      <c r="E502" t="s">
        <v>13</v>
      </c>
      <c r="F502" s="12">
        <v>10</v>
      </c>
      <c r="G502" s="12">
        <v>3384</v>
      </c>
      <c r="H502" s="12">
        <v>3600</v>
      </c>
      <c r="I502" s="12">
        <v>79560</v>
      </c>
      <c r="J502" s="12">
        <v>84600</v>
      </c>
      <c r="K502" s="12">
        <f>sales_table[[#This Row],[Sales]]-sales_table[[#This Row],[COGS]]</f>
        <v>5040</v>
      </c>
      <c r="L502" s="12">
        <f>sales_table[[#This Row],[sales after discount]]-sales_table[[#This Row],[COGS]]</f>
        <v>810</v>
      </c>
      <c r="M502" s="12">
        <f>sales_table[[#This Row],[Sales]]*0.95</f>
        <v>80370</v>
      </c>
      <c r="N502" s="13">
        <f>(sales_table[[#This Row],[Profit]]/sales_table[[#This Row],[Sales]])</f>
        <v>5.9574468085106386E-2</v>
      </c>
    </row>
    <row r="503" spans="1:14">
      <c r="A503" s="42">
        <v>41081</v>
      </c>
      <c r="B503" t="s">
        <v>10</v>
      </c>
      <c r="C503" t="s">
        <v>11</v>
      </c>
      <c r="D503" t="s">
        <v>15</v>
      </c>
      <c r="E503" t="s">
        <v>16</v>
      </c>
      <c r="F503" s="12">
        <v>5</v>
      </c>
      <c r="G503" s="12">
        <v>3042</v>
      </c>
      <c r="H503" s="12">
        <v>3240</v>
      </c>
      <c r="I503" s="12">
        <v>85968</v>
      </c>
      <c r="J503" s="12">
        <v>92880</v>
      </c>
      <c r="K503" s="12">
        <f>sales_table[[#This Row],[Sales]]-sales_table[[#This Row],[COGS]]</f>
        <v>6912</v>
      </c>
      <c r="L503" s="12">
        <f>sales_table[[#This Row],[sales after discount]]-sales_table[[#This Row],[COGS]]</f>
        <v>2268</v>
      </c>
      <c r="M503" s="12">
        <f>sales_table[[#This Row],[Sales]]*0.95</f>
        <v>88236</v>
      </c>
      <c r="N503" s="13">
        <f>(sales_table[[#This Row],[Profit]]/sales_table[[#This Row],[Sales]])</f>
        <v>7.441860465116279E-2</v>
      </c>
    </row>
    <row r="504" spans="1:14">
      <c r="A504" s="42">
        <v>41081</v>
      </c>
      <c r="B504" t="s">
        <v>22</v>
      </c>
      <c r="C504" t="s">
        <v>23</v>
      </c>
      <c r="D504" t="s">
        <v>38</v>
      </c>
      <c r="E504" t="s">
        <v>13</v>
      </c>
      <c r="F504" s="12">
        <v>12</v>
      </c>
      <c r="G504" s="12">
        <v>3978</v>
      </c>
      <c r="H504" s="12">
        <v>4230</v>
      </c>
      <c r="I504" s="12">
        <v>39006</v>
      </c>
      <c r="J504" s="12">
        <v>41580</v>
      </c>
      <c r="K504" s="12">
        <f>sales_table[[#This Row],[Sales]]-sales_table[[#This Row],[COGS]]</f>
        <v>2574</v>
      </c>
      <c r="L504" s="12">
        <f>sales_table[[#This Row],[sales after discount]]-sales_table[[#This Row],[COGS]]</f>
        <v>495</v>
      </c>
      <c r="M504" s="12">
        <f>sales_table[[#This Row],[Sales]]*0.95</f>
        <v>39501</v>
      </c>
      <c r="N504" s="13">
        <f>(sales_table[[#This Row],[Profit]]/sales_table[[#This Row],[Sales]])</f>
        <v>6.1904761904761907E-2</v>
      </c>
    </row>
    <row r="505" spans="1:14">
      <c r="A505" s="42">
        <v>41082</v>
      </c>
      <c r="B505" t="s">
        <v>22</v>
      </c>
      <c r="C505" t="s">
        <v>23</v>
      </c>
      <c r="D505" t="s">
        <v>26</v>
      </c>
      <c r="E505" t="s">
        <v>13</v>
      </c>
      <c r="F505" s="12">
        <v>19</v>
      </c>
      <c r="G505" s="12">
        <v>3978</v>
      </c>
      <c r="H505" s="12">
        <v>4230</v>
      </c>
      <c r="I505" s="12">
        <v>42588</v>
      </c>
      <c r="J505" s="12">
        <v>45360</v>
      </c>
      <c r="K505" s="12">
        <f>sales_table[[#This Row],[Sales]]-sales_table[[#This Row],[COGS]]</f>
        <v>2772</v>
      </c>
      <c r="L505" s="12">
        <f>sales_table[[#This Row],[sales after discount]]-sales_table[[#This Row],[COGS]]</f>
        <v>504</v>
      </c>
      <c r="M505" s="12">
        <f>sales_table[[#This Row],[Sales]]*0.95</f>
        <v>43092</v>
      </c>
      <c r="N505" s="13">
        <f>(sales_table[[#This Row],[Profit]]/sales_table[[#This Row],[Sales]])</f>
        <v>6.1111111111111109E-2</v>
      </c>
    </row>
    <row r="506" spans="1:14">
      <c r="A506" s="42">
        <v>41082</v>
      </c>
      <c r="B506" t="s">
        <v>20</v>
      </c>
      <c r="C506" t="s">
        <v>18</v>
      </c>
      <c r="D506" t="s">
        <v>15</v>
      </c>
      <c r="E506" t="s">
        <v>16</v>
      </c>
      <c r="F506" s="12">
        <v>18</v>
      </c>
      <c r="G506" s="12">
        <v>3924</v>
      </c>
      <c r="H506" s="12">
        <v>4230</v>
      </c>
      <c r="I506" s="12">
        <v>82386</v>
      </c>
      <c r="J506" s="12">
        <v>89010</v>
      </c>
      <c r="K506" s="12">
        <f>sales_table[[#This Row],[Sales]]-sales_table[[#This Row],[COGS]]</f>
        <v>6624</v>
      </c>
      <c r="L506" s="12">
        <f>sales_table[[#This Row],[sales after discount]]-sales_table[[#This Row],[COGS]]</f>
        <v>2173.5</v>
      </c>
      <c r="M506" s="12">
        <f>sales_table[[#This Row],[Sales]]*0.95</f>
        <v>84559.5</v>
      </c>
      <c r="N506" s="13">
        <f>(sales_table[[#This Row],[Profit]]/sales_table[[#This Row],[Sales]])</f>
        <v>7.441860465116279E-2</v>
      </c>
    </row>
    <row r="507" spans="1:14">
      <c r="A507" s="42">
        <v>41082</v>
      </c>
      <c r="B507" t="s">
        <v>10</v>
      </c>
      <c r="C507" t="s">
        <v>11</v>
      </c>
      <c r="D507" t="s">
        <v>12</v>
      </c>
      <c r="E507" t="s">
        <v>13</v>
      </c>
      <c r="F507" s="12">
        <v>1</v>
      </c>
      <c r="G507" s="12">
        <v>2952</v>
      </c>
      <c r="H507" s="12">
        <v>3150</v>
      </c>
      <c r="I507" s="12">
        <v>2034</v>
      </c>
      <c r="J507" s="12">
        <v>2160</v>
      </c>
      <c r="K507" s="12">
        <f>sales_table[[#This Row],[Sales]]-sales_table[[#This Row],[COGS]]</f>
        <v>126</v>
      </c>
      <c r="L507" s="12">
        <f>sales_table[[#This Row],[sales after discount]]-sales_table[[#This Row],[COGS]]</f>
        <v>18</v>
      </c>
      <c r="M507" s="12">
        <f>sales_table[[#This Row],[Sales]]*0.95</f>
        <v>2052</v>
      </c>
      <c r="N507" s="13">
        <f>(sales_table[[#This Row],[Profit]]/sales_table[[#This Row],[Sales]])</f>
        <v>5.8333333333333334E-2</v>
      </c>
    </row>
    <row r="508" spans="1:14">
      <c r="A508" s="42">
        <v>41083</v>
      </c>
      <c r="B508" t="s">
        <v>10</v>
      </c>
      <c r="C508" t="s">
        <v>11</v>
      </c>
      <c r="D508" t="s">
        <v>36</v>
      </c>
      <c r="E508" t="s">
        <v>13</v>
      </c>
      <c r="F508" s="12">
        <v>15</v>
      </c>
      <c r="G508" s="12">
        <v>3042</v>
      </c>
      <c r="H508" s="12">
        <v>3240</v>
      </c>
      <c r="I508" s="12">
        <v>4212</v>
      </c>
      <c r="J508" s="12">
        <v>4500</v>
      </c>
      <c r="K508" s="12">
        <f>sales_table[[#This Row],[Sales]]-sales_table[[#This Row],[COGS]]</f>
        <v>288</v>
      </c>
      <c r="L508" s="12">
        <f>sales_table[[#This Row],[sales after discount]]-sales_table[[#This Row],[COGS]]</f>
        <v>63</v>
      </c>
      <c r="M508" s="12">
        <f>sales_table[[#This Row],[Sales]]*0.95</f>
        <v>4275</v>
      </c>
      <c r="N508" s="13">
        <f>(sales_table[[#This Row],[Profit]]/sales_table[[#This Row],[Sales]])</f>
        <v>6.4000000000000001E-2</v>
      </c>
    </row>
    <row r="509" spans="1:14">
      <c r="A509" s="42">
        <v>41083</v>
      </c>
      <c r="B509" t="s">
        <v>24</v>
      </c>
      <c r="C509" t="s">
        <v>25</v>
      </c>
      <c r="D509" t="s">
        <v>12</v>
      </c>
      <c r="E509" t="s">
        <v>13</v>
      </c>
      <c r="F509" s="12">
        <v>4</v>
      </c>
      <c r="G509" s="12">
        <v>3978</v>
      </c>
      <c r="H509" s="12">
        <v>4230</v>
      </c>
      <c r="I509" s="12">
        <v>10170</v>
      </c>
      <c r="J509" s="12">
        <v>10800</v>
      </c>
      <c r="K509" s="12">
        <f>sales_table[[#This Row],[Sales]]-sales_table[[#This Row],[COGS]]</f>
        <v>630</v>
      </c>
      <c r="L509" s="12">
        <f>sales_table[[#This Row],[sales after discount]]-sales_table[[#This Row],[COGS]]</f>
        <v>90</v>
      </c>
      <c r="M509" s="12">
        <f>sales_table[[#This Row],[Sales]]*0.95</f>
        <v>10260</v>
      </c>
      <c r="N509" s="13">
        <f>(sales_table[[#This Row],[Profit]]/sales_table[[#This Row],[Sales]])</f>
        <v>5.8333333333333334E-2</v>
      </c>
    </row>
    <row r="510" spans="1:14">
      <c r="A510" s="42">
        <v>41083</v>
      </c>
      <c r="B510" t="s">
        <v>10</v>
      </c>
      <c r="C510" t="s">
        <v>11</v>
      </c>
      <c r="D510" t="s">
        <v>41</v>
      </c>
      <c r="E510" t="s">
        <v>13</v>
      </c>
      <c r="F510" s="12">
        <v>16</v>
      </c>
      <c r="G510" s="12">
        <v>2106</v>
      </c>
      <c r="H510" s="12">
        <v>2250</v>
      </c>
      <c r="I510" s="12">
        <v>41328</v>
      </c>
      <c r="J510" s="12">
        <v>44100</v>
      </c>
      <c r="K510" s="12">
        <f>sales_table[[#This Row],[Sales]]-sales_table[[#This Row],[COGS]]</f>
        <v>2772</v>
      </c>
      <c r="L510" s="12">
        <f>sales_table[[#This Row],[sales after discount]]-sales_table[[#This Row],[COGS]]</f>
        <v>567</v>
      </c>
      <c r="M510" s="12">
        <f>sales_table[[#This Row],[Sales]]*0.95</f>
        <v>41895</v>
      </c>
      <c r="N510" s="13">
        <f>(sales_table[[#This Row],[Profit]]/sales_table[[#This Row],[Sales]])</f>
        <v>6.2857142857142861E-2</v>
      </c>
    </row>
    <row r="511" spans="1:14">
      <c r="A511" s="42">
        <v>41084</v>
      </c>
      <c r="B511" t="s">
        <v>29</v>
      </c>
      <c r="C511" t="s">
        <v>30</v>
      </c>
      <c r="D511" t="s">
        <v>28</v>
      </c>
      <c r="E511" t="s">
        <v>13</v>
      </c>
      <c r="F511" s="12">
        <v>10</v>
      </c>
      <c r="G511" s="12">
        <v>2034</v>
      </c>
      <c r="H511" s="12">
        <v>2160</v>
      </c>
      <c r="I511" s="12">
        <v>46656</v>
      </c>
      <c r="J511" s="12">
        <v>49680</v>
      </c>
      <c r="K511" s="12">
        <f>sales_table[[#This Row],[Sales]]-sales_table[[#This Row],[COGS]]</f>
        <v>3024</v>
      </c>
      <c r="L511" s="12">
        <f>sales_table[[#This Row],[sales after discount]]-sales_table[[#This Row],[COGS]]</f>
        <v>540</v>
      </c>
      <c r="M511" s="12">
        <f>sales_table[[#This Row],[Sales]]*0.95</f>
        <v>47196</v>
      </c>
      <c r="N511" s="13">
        <f>(sales_table[[#This Row],[Profit]]/sales_table[[#This Row],[Sales]])</f>
        <v>6.0869565217391307E-2</v>
      </c>
    </row>
    <row r="512" spans="1:14">
      <c r="A512" s="42">
        <v>41084</v>
      </c>
      <c r="B512" t="s">
        <v>34</v>
      </c>
      <c r="C512" t="s">
        <v>25</v>
      </c>
      <c r="D512" t="s">
        <v>15</v>
      </c>
      <c r="E512" t="s">
        <v>16</v>
      </c>
      <c r="F512" s="12">
        <v>21</v>
      </c>
      <c r="G512" s="12">
        <v>4482</v>
      </c>
      <c r="H512" s="12">
        <v>4770</v>
      </c>
      <c r="I512" s="12">
        <v>82386</v>
      </c>
      <c r="J512" s="12">
        <v>89010</v>
      </c>
      <c r="K512" s="12">
        <f>sales_table[[#This Row],[Sales]]-sales_table[[#This Row],[COGS]]</f>
        <v>6624</v>
      </c>
      <c r="L512" s="12">
        <f>sales_table[[#This Row],[sales after discount]]-sales_table[[#This Row],[COGS]]</f>
        <v>2173.5</v>
      </c>
      <c r="M512" s="12">
        <f>sales_table[[#This Row],[Sales]]*0.95</f>
        <v>84559.5</v>
      </c>
      <c r="N512" s="13">
        <f>(sales_table[[#This Row],[Profit]]/sales_table[[#This Row],[Sales]])</f>
        <v>7.441860465116279E-2</v>
      </c>
    </row>
    <row r="513" spans="1:14">
      <c r="A513" s="42">
        <v>41084</v>
      </c>
      <c r="B513" t="s">
        <v>29</v>
      </c>
      <c r="C513" t="s">
        <v>30</v>
      </c>
      <c r="D513" t="s">
        <v>15</v>
      </c>
      <c r="E513" t="s">
        <v>16</v>
      </c>
      <c r="F513" s="12">
        <v>7</v>
      </c>
      <c r="G513" s="12">
        <v>3726</v>
      </c>
      <c r="H513" s="12">
        <v>3960</v>
      </c>
      <c r="I513" s="12">
        <v>46566</v>
      </c>
      <c r="J513" s="12">
        <v>50310</v>
      </c>
      <c r="K513" s="12">
        <f>sales_table[[#This Row],[Sales]]-sales_table[[#This Row],[COGS]]</f>
        <v>3744</v>
      </c>
      <c r="L513" s="12">
        <f>sales_table[[#This Row],[sales after discount]]-sales_table[[#This Row],[COGS]]</f>
        <v>1228.5</v>
      </c>
      <c r="M513" s="12">
        <f>sales_table[[#This Row],[Sales]]*0.95</f>
        <v>47794.5</v>
      </c>
      <c r="N513" s="13">
        <f>(sales_table[[#This Row],[Profit]]/sales_table[[#This Row],[Sales]])</f>
        <v>7.441860465116279E-2</v>
      </c>
    </row>
    <row r="514" spans="1:14">
      <c r="A514" s="42">
        <v>41084</v>
      </c>
      <c r="B514" t="s">
        <v>24</v>
      </c>
      <c r="C514" t="s">
        <v>25</v>
      </c>
      <c r="D514" t="s">
        <v>12</v>
      </c>
      <c r="E514" t="s">
        <v>13</v>
      </c>
      <c r="F514" s="12">
        <v>22</v>
      </c>
      <c r="G514" s="12">
        <v>2952</v>
      </c>
      <c r="H514" s="12">
        <v>3150</v>
      </c>
      <c r="I514" s="12">
        <v>26442</v>
      </c>
      <c r="J514" s="12">
        <v>28080</v>
      </c>
      <c r="K514" s="12">
        <f>sales_table[[#This Row],[Sales]]-sales_table[[#This Row],[COGS]]</f>
        <v>1638</v>
      </c>
      <c r="L514" s="12">
        <f>sales_table[[#This Row],[sales after discount]]-sales_table[[#This Row],[COGS]]</f>
        <v>234</v>
      </c>
      <c r="M514" s="12">
        <f>sales_table[[#This Row],[Sales]]*0.95</f>
        <v>26676</v>
      </c>
      <c r="N514" s="13">
        <f>(sales_table[[#This Row],[Profit]]/sales_table[[#This Row],[Sales]])</f>
        <v>5.8333333333333334E-2</v>
      </c>
    </row>
    <row r="515" spans="1:14">
      <c r="A515" s="42">
        <v>41084</v>
      </c>
      <c r="B515" t="s">
        <v>27</v>
      </c>
      <c r="C515" t="s">
        <v>23</v>
      </c>
      <c r="D515" t="s">
        <v>38</v>
      </c>
      <c r="E515" t="s">
        <v>13</v>
      </c>
      <c r="F515" s="12">
        <v>15</v>
      </c>
      <c r="G515" s="12">
        <v>3384</v>
      </c>
      <c r="H515" s="12">
        <v>3600</v>
      </c>
      <c r="I515" s="12">
        <v>24822</v>
      </c>
      <c r="J515" s="12">
        <v>26460</v>
      </c>
      <c r="K515" s="12">
        <f>sales_table[[#This Row],[Sales]]-sales_table[[#This Row],[COGS]]</f>
        <v>1638</v>
      </c>
      <c r="L515" s="12">
        <f>sales_table[[#This Row],[sales after discount]]-sales_table[[#This Row],[COGS]]</f>
        <v>315</v>
      </c>
      <c r="M515" s="12">
        <f>sales_table[[#This Row],[Sales]]*0.95</f>
        <v>25137</v>
      </c>
      <c r="N515" s="13">
        <f>(sales_table[[#This Row],[Profit]]/sales_table[[#This Row],[Sales]])</f>
        <v>6.1904761904761907E-2</v>
      </c>
    </row>
    <row r="516" spans="1:14">
      <c r="A516" s="42">
        <v>41084</v>
      </c>
      <c r="B516" t="s">
        <v>29</v>
      </c>
      <c r="C516" t="s">
        <v>30</v>
      </c>
      <c r="D516" t="s">
        <v>33</v>
      </c>
      <c r="E516" t="s">
        <v>13</v>
      </c>
      <c r="F516" s="12">
        <v>7</v>
      </c>
      <c r="G516" s="12">
        <v>3546</v>
      </c>
      <c r="H516" s="12">
        <v>3780</v>
      </c>
      <c r="I516" s="12">
        <v>3978</v>
      </c>
      <c r="J516" s="12">
        <v>4230</v>
      </c>
      <c r="K516" s="12">
        <f>sales_table[[#This Row],[Sales]]-sales_table[[#This Row],[COGS]]</f>
        <v>252</v>
      </c>
      <c r="L516" s="12">
        <f>sales_table[[#This Row],[sales after discount]]-sales_table[[#This Row],[COGS]]</f>
        <v>40.5</v>
      </c>
      <c r="M516" s="12">
        <f>sales_table[[#This Row],[Sales]]*0.95</f>
        <v>4018.5</v>
      </c>
      <c r="N516" s="13">
        <f>(sales_table[[#This Row],[Profit]]/sales_table[[#This Row],[Sales]])</f>
        <v>5.9574468085106386E-2</v>
      </c>
    </row>
    <row r="517" spans="1:14">
      <c r="A517" s="42">
        <v>41085</v>
      </c>
      <c r="B517" t="s">
        <v>10</v>
      </c>
      <c r="C517" t="s">
        <v>11</v>
      </c>
      <c r="D517" t="s">
        <v>26</v>
      </c>
      <c r="E517" t="s">
        <v>13</v>
      </c>
      <c r="F517" s="12">
        <v>17</v>
      </c>
      <c r="G517" s="12">
        <v>5148</v>
      </c>
      <c r="H517" s="12">
        <v>5490</v>
      </c>
      <c r="I517" s="12">
        <v>63882</v>
      </c>
      <c r="J517" s="12">
        <v>68040</v>
      </c>
      <c r="K517" s="12">
        <f>sales_table[[#This Row],[Sales]]-sales_table[[#This Row],[COGS]]</f>
        <v>4158</v>
      </c>
      <c r="L517" s="12">
        <f>sales_table[[#This Row],[sales after discount]]-sales_table[[#This Row],[COGS]]</f>
        <v>756</v>
      </c>
      <c r="M517" s="12">
        <f>sales_table[[#This Row],[Sales]]*0.95</f>
        <v>64638</v>
      </c>
      <c r="N517" s="13">
        <f>(sales_table[[#This Row],[Profit]]/sales_table[[#This Row],[Sales]])</f>
        <v>6.1111111111111109E-2</v>
      </c>
    </row>
    <row r="518" spans="1:14">
      <c r="A518" s="42">
        <v>41085</v>
      </c>
      <c r="B518" t="s">
        <v>14</v>
      </c>
      <c r="C518" t="s">
        <v>11</v>
      </c>
      <c r="D518" t="s">
        <v>39</v>
      </c>
      <c r="E518" t="s">
        <v>13</v>
      </c>
      <c r="F518" s="12">
        <v>20</v>
      </c>
      <c r="G518" s="12">
        <v>2034</v>
      </c>
      <c r="H518" s="12">
        <v>2160</v>
      </c>
      <c r="I518" s="12">
        <v>85698</v>
      </c>
      <c r="J518" s="12">
        <v>91080</v>
      </c>
      <c r="K518" s="12">
        <f>sales_table[[#This Row],[Sales]]-sales_table[[#This Row],[COGS]]</f>
        <v>5382</v>
      </c>
      <c r="L518" s="12">
        <f>sales_table[[#This Row],[sales after discount]]-sales_table[[#This Row],[COGS]]</f>
        <v>828</v>
      </c>
      <c r="M518" s="12">
        <f>sales_table[[#This Row],[Sales]]*0.95</f>
        <v>86526</v>
      </c>
      <c r="N518" s="13">
        <f>(sales_table[[#This Row],[Profit]]/sales_table[[#This Row],[Sales]])</f>
        <v>5.909090909090909E-2</v>
      </c>
    </row>
    <row r="519" spans="1:14">
      <c r="A519" s="42">
        <v>41086</v>
      </c>
      <c r="B519" t="s">
        <v>17</v>
      </c>
      <c r="C519" t="s">
        <v>18</v>
      </c>
      <c r="D519" t="s">
        <v>41</v>
      </c>
      <c r="E519" t="s">
        <v>13</v>
      </c>
      <c r="F519" s="12">
        <v>5</v>
      </c>
      <c r="G519" s="12">
        <v>2196</v>
      </c>
      <c r="H519" s="12">
        <v>2340</v>
      </c>
      <c r="I519" s="12">
        <v>64944</v>
      </c>
      <c r="J519" s="12">
        <v>69300</v>
      </c>
      <c r="K519" s="12">
        <f>sales_table[[#This Row],[Sales]]-sales_table[[#This Row],[COGS]]</f>
        <v>4356</v>
      </c>
      <c r="L519" s="12">
        <f>sales_table[[#This Row],[sales after discount]]-sales_table[[#This Row],[COGS]]</f>
        <v>891</v>
      </c>
      <c r="M519" s="12">
        <f>sales_table[[#This Row],[Sales]]*0.95</f>
        <v>65835</v>
      </c>
      <c r="N519" s="13">
        <f>(sales_table[[#This Row],[Profit]]/sales_table[[#This Row],[Sales]])</f>
        <v>6.2857142857142861E-2</v>
      </c>
    </row>
    <row r="520" spans="1:14">
      <c r="A520" s="42">
        <v>41086</v>
      </c>
      <c r="B520" t="s">
        <v>34</v>
      </c>
      <c r="C520" t="s">
        <v>25</v>
      </c>
      <c r="D520" t="s">
        <v>37</v>
      </c>
      <c r="E520" t="s">
        <v>13</v>
      </c>
      <c r="F520" s="12">
        <v>14</v>
      </c>
      <c r="G520" s="12">
        <v>3546</v>
      </c>
      <c r="H520" s="12">
        <v>3780</v>
      </c>
      <c r="I520" s="12">
        <v>71712</v>
      </c>
      <c r="J520" s="12">
        <v>76320</v>
      </c>
      <c r="K520" s="12">
        <f>sales_table[[#This Row],[Sales]]-sales_table[[#This Row],[COGS]]</f>
        <v>4608</v>
      </c>
      <c r="L520" s="12">
        <f>sales_table[[#This Row],[sales after discount]]-sales_table[[#This Row],[COGS]]</f>
        <v>792</v>
      </c>
      <c r="M520" s="12">
        <f>sales_table[[#This Row],[Sales]]*0.95</f>
        <v>72504</v>
      </c>
      <c r="N520" s="13">
        <f>(sales_table[[#This Row],[Profit]]/sales_table[[#This Row],[Sales]])</f>
        <v>6.0377358490566038E-2</v>
      </c>
    </row>
    <row r="521" spans="1:14">
      <c r="A521" s="42">
        <v>41086</v>
      </c>
      <c r="B521" t="s">
        <v>34</v>
      </c>
      <c r="C521" t="s">
        <v>25</v>
      </c>
      <c r="D521" t="s">
        <v>36</v>
      </c>
      <c r="E521" t="s">
        <v>13</v>
      </c>
      <c r="F521" s="12">
        <v>6</v>
      </c>
      <c r="G521" s="12">
        <v>3546</v>
      </c>
      <c r="H521" s="12">
        <v>3780</v>
      </c>
      <c r="I521" s="12">
        <v>44226</v>
      </c>
      <c r="J521" s="12">
        <v>47250</v>
      </c>
      <c r="K521" s="12">
        <f>sales_table[[#This Row],[Sales]]-sales_table[[#This Row],[COGS]]</f>
        <v>3024</v>
      </c>
      <c r="L521" s="12">
        <f>sales_table[[#This Row],[sales after discount]]-sales_table[[#This Row],[COGS]]</f>
        <v>661.5</v>
      </c>
      <c r="M521" s="12">
        <f>sales_table[[#This Row],[Sales]]*0.95</f>
        <v>44887.5</v>
      </c>
      <c r="N521" s="13">
        <f>(sales_table[[#This Row],[Profit]]/sales_table[[#This Row],[Sales]])</f>
        <v>6.4000000000000001E-2</v>
      </c>
    </row>
    <row r="522" spans="1:14">
      <c r="A522" s="42">
        <v>41086</v>
      </c>
      <c r="B522" t="s">
        <v>27</v>
      </c>
      <c r="C522" t="s">
        <v>23</v>
      </c>
      <c r="D522" t="s">
        <v>15</v>
      </c>
      <c r="E522" t="s">
        <v>16</v>
      </c>
      <c r="F522" s="12">
        <v>22</v>
      </c>
      <c r="G522" s="12">
        <v>7506</v>
      </c>
      <c r="H522" s="12">
        <v>8100</v>
      </c>
      <c r="I522" s="12">
        <v>71640</v>
      </c>
      <c r="J522" s="12">
        <v>77400</v>
      </c>
      <c r="K522" s="12">
        <f>sales_table[[#This Row],[Sales]]-sales_table[[#This Row],[COGS]]</f>
        <v>5760</v>
      </c>
      <c r="L522" s="12">
        <f>sales_table[[#This Row],[sales after discount]]-sales_table[[#This Row],[COGS]]</f>
        <v>1890</v>
      </c>
      <c r="M522" s="12">
        <f>sales_table[[#This Row],[Sales]]*0.95</f>
        <v>73530</v>
      </c>
      <c r="N522" s="13">
        <f>(sales_table[[#This Row],[Profit]]/sales_table[[#This Row],[Sales]])</f>
        <v>7.441860465116279E-2</v>
      </c>
    </row>
    <row r="523" spans="1:14">
      <c r="A523" s="42">
        <v>41087</v>
      </c>
      <c r="B523" t="s">
        <v>10</v>
      </c>
      <c r="C523" t="s">
        <v>11</v>
      </c>
      <c r="D523" t="s">
        <v>39</v>
      </c>
      <c r="E523" t="s">
        <v>13</v>
      </c>
      <c r="F523" s="12">
        <v>6</v>
      </c>
      <c r="G523" s="12">
        <v>3924</v>
      </c>
      <c r="H523" s="12">
        <v>4230</v>
      </c>
      <c r="I523" s="12">
        <v>33534</v>
      </c>
      <c r="J523" s="12">
        <v>35640</v>
      </c>
      <c r="K523" s="12">
        <f>sales_table[[#This Row],[Sales]]-sales_table[[#This Row],[COGS]]</f>
        <v>2106</v>
      </c>
      <c r="L523" s="12">
        <f>sales_table[[#This Row],[sales after discount]]-sales_table[[#This Row],[COGS]]</f>
        <v>324</v>
      </c>
      <c r="M523" s="12">
        <f>sales_table[[#This Row],[Sales]]*0.95</f>
        <v>33858</v>
      </c>
      <c r="N523" s="13">
        <f>(sales_table[[#This Row],[Profit]]/sales_table[[#This Row],[Sales]])</f>
        <v>5.909090909090909E-2</v>
      </c>
    </row>
    <row r="524" spans="1:14">
      <c r="A524" s="42">
        <v>41087</v>
      </c>
      <c r="B524" t="s">
        <v>10</v>
      </c>
      <c r="C524" t="s">
        <v>11</v>
      </c>
      <c r="D524" t="s">
        <v>12</v>
      </c>
      <c r="E524" t="s">
        <v>13</v>
      </c>
      <c r="F524" s="12">
        <v>6</v>
      </c>
      <c r="G524" s="12">
        <v>4482</v>
      </c>
      <c r="H524" s="12">
        <v>4770</v>
      </c>
      <c r="I524" s="12">
        <v>38646</v>
      </c>
      <c r="J524" s="12">
        <v>41040</v>
      </c>
      <c r="K524" s="12">
        <f>sales_table[[#This Row],[Sales]]-sales_table[[#This Row],[COGS]]</f>
        <v>2394</v>
      </c>
      <c r="L524" s="12">
        <f>sales_table[[#This Row],[sales after discount]]-sales_table[[#This Row],[COGS]]</f>
        <v>342</v>
      </c>
      <c r="M524" s="12">
        <f>sales_table[[#This Row],[Sales]]*0.95</f>
        <v>38988</v>
      </c>
      <c r="N524" s="13">
        <f>(sales_table[[#This Row],[Profit]]/sales_table[[#This Row],[Sales]])</f>
        <v>5.8333333333333334E-2</v>
      </c>
    </row>
    <row r="525" spans="1:14">
      <c r="A525" s="42">
        <v>41088</v>
      </c>
      <c r="B525" t="s">
        <v>17</v>
      </c>
      <c r="C525" t="s">
        <v>18</v>
      </c>
      <c r="D525" t="s">
        <v>42</v>
      </c>
      <c r="E525" t="s">
        <v>16</v>
      </c>
      <c r="F525" s="12">
        <v>2</v>
      </c>
      <c r="G525" s="12">
        <v>3546</v>
      </c>
      <c r="H525" s="12">
        <v>3780</v>
      </c>
      <c r="I525" s="12">
        <v>90072</v>
      </c>
      <c r="J525" s="12">
        <v>97200</v>
      </c>
      <c r="K525" s="12">
        <f>sales_table[[#This Row],[Sales]]-sales_table[[#This Row],[COGS]]</f>
        <v>7128</v>
      </c>
      <c r="L525" s="12">
        <f>sales_table[[#This Row],[sales after discount]]-sales_table[[#This Row],[COGS]]</f>
        <v>2268</v>
      </c>
      <c r="M525" s="12">
        <f>sales_table[[#This Row],[Sales]]*0.95</f>
        <v>92340</v>
      </c>
      <c r="N525" s="13">
        <f>(sales_table[[#This Row],[Profit]]/sales_table[[#This Row],[Sales]])</f>
        <v>7.3333333333333334E-2</v>
      </c>
    </row>
    <row r="526" spans="1:14">
      <c r="A526" s="42">
        <v>41088</v>
      </c>
      <c r="B526" t="s">
        <v>31</v>
      </c>
      <c r="C526" t="s">
        <v>30</v>
      </c>
      <c r="D526" t="s">
        <v>41</v>
      </c>
      <c r="E526" t="s">
        <v>13</v>
      </c>
      <c r="F526" s="12">
        <v>24</v>
      </c>
      <c r="G526" s="12">
        <v>3726</v>
      </c>
      <c r="H526" s="12">
        <v>3960</v>
      </c>
      <c r="I526" s="12">
        <v>67896</v>
      </c>
      <c r="J526" s="12">
        <v>72450</v>
      </c>
      <c r="K526" s="12">
        <f>sales_table[[#This Row],[Sales]]-sales_table[[#This Row],[COGS]]</f>
        <v>4554</v>
      </c>
      <c r="L526" s="12">
        <f>sales_table[[#This Row],[sales after discount]]-sales_table[[#This Row],[COGS]]</f>
        <v>931.5</v>
      </c>
      <c r="M526" s="12">
        <f>sales_table[[#This Row],[Sales]]*0.95</f>
        <v>68827.5</v>
      </c>
      <c r="N526" s="13">
        <f>(sales_table[[#This Row],[Profit]]/sales_table[[#This Row],[Sales]])</f>
        <v>6.2857142857142861E-2</v>
      </c>
    </row>
    <row r="527" spans="1:14">
      <c r="A527" s="42">
        <v>41088</v>
      </c>
      <c r="B527" t="s">
        <v>29</v>
      </c>
      <c r="C527" t="s">
        <v>30</v>
      </c>
      <c r="D527" t="s">
        <v>41</v>
      </c>
      <c r="E527" t="s">
        <v>13</v>
      </c>
      <c r="F527" s="12">
        <v>11</v>
      </c>
      <c r="G527" s="12">
        <v>2106</v>
      </c>
      <c r="H527" s="12">
        <v>2250</v>
      </c>
      <c r="I527" s="12">
        <v>29520</v>
      </c>
      <c r="J527" s="12">
        <v>31500</v>
      </c>
      <c r="K527" s="12">
        <f>sales_table[[#This Row],[Sales]]-sales_table[[#This Row],[COGS]]</f>
        <v>1980</v>
      </c>
      <c r="L527" s="12">
        <f>sales_table[[#This Row],[sales after discount]]-sales_table[[#This Row],[COGS]]</f>
        <v>405</v>
      </c>
      <c r="M527" s="12">
        <f>sales_table[[#This Row],[Sales]]*0.95</f>
        <v>29925</v>
      </c>
      <c r="N527" s="13">
        <f>(sales_table[[#This Row],[Profit]]/sales_table[[#This Row],[Sales]])</f>
        <v>6.2857142857142861E-2</v>
      </c>
    </row>
    <row r="528" spans="1:14">
      <c r="A528" s="42">
        <v>41089</v>
      </c>
      <c r="B528" t="s">
        <v>24</v>
      </c>
      <c r="C528" t="s">
        <v>25</v>
      </c>
      <c r="D528" t="s">
        <v>37</v>
      </c>
      <c r="E528" t="s">
        <v>13</v>
      </c>
      <c r="F528" s="12">
        <v>10</v>
      </c>
      <c r="G528" s="12">
        <v>3546</v>
      </c>
      <c r="H528" s="12">
        <v>3780</v>
      </c>
      <c r="I528" s="12">
        <v>40338</v>
      </c>
      <c r="J528" s="12">
        <v>42930</v>
      </c>
      <c r="K528" s="12">
        <f>sales_table[[#This Row],[Sales]]-sales_table[[#This Row],[COGS]]</f>
        <v>2592</v>
      </c>
      <c r="L528" s="12">
        <f>sales_table[[#This Row],[sales after discount]]-sales_table[[#This Row],[COGS]]</f>
        <v>445.5</v>
      </c>
      <c r="M528" s="12">
        <f>sales_table[[#This Row],[Sales]]*0.95</f>
        <v>40783.5</v>
      </c>
      <c r="N528" s="13">
        <f>(sales_table[[#This Row],[Profit]]/sales_table[[#This Row],[Sales]])</f>
        <v>6.0377358490566038E-2</v>
      </c>
    </row>
    <row r="529" spans="1:14">
      <c r="A529" s="42">
        <v>41089</v>
      </c>
      <c r="B529" t="s">
        <v>31</v>
      </c>
      <c r="C529" t="s">
        <v>30</v>
      </c>
      <c r="D529" t="s">
        <v>38</v>
      </c>
      <c r="E529" t="s">
        <v>13</v>
      </c>
      <c r="F529" s="12">
        <v>7</v>
      </c>
      <c r="G529" s="12">
        <v>3384</v>
      </c>
      <c r="H529" s="12">
        <v>3600</v>
      </c>
      <c r="I529" s="12">
        <v>81558</v>
      </c>
      <c r="J529" s="12">
        <v>86940</v>
      </c>
      <c r="K529" s="12">
        <f>sales_table[[#This Row],[Sales]]-sales_table[[#This Row],[COGS]]</f>
        <v>5382</v>
      </c>
      <c r="L529" s="12">
        <f>sales_table[[#This Row],[sales after discount]]-sales_table[[#This Row],[COGS]]</f>
        <v>1035</v>
      </c>
      <c r="M529" s="12">
        <f>sales_table[[#This Row],[Sales]]*0.95</f>
        <v>82593</v>
      </c>
      <c r="N529" s="13">
        <f>(sales_table[[#This Row],[Profit]]/sales_table[[#This Row],[Sales]])</f>
        <v>6.1904761904761907E-2</v>
      </c>
    </row>
    <row r="530" spans="1:14">
      <c r="A530" s="42">
        <v>41089</v>
      </c>
      <c r="B530" t="s">
        <v>10</v>
      </c>
      <c r="C530" t="s">
        <v>11</v>
      </c>
      <c r="D530" t="s">
        <v>21</v>
      </c>
      <c r="E530" t="s">
        <v>13</v>
      </c>
      <c r="F530" s="12">
        <v>22</v>
      </c>
      <c r="G530" s="12">
        <v>2106</v>
      </c>
      <c r="H530" s="12">
        <v>2250</v>
      </c>
      <c r="I530" s="12">
        <v>30744</v>
      </c>
      <c r="J530" s="12">
        <v>32760</v>
      </c>
      <c r="K530" s="12">
        <f>sales_table[[#This Row],[Sales]]-sales_table[[#This Row],[COGS]]</f>
        <v>2016</v>
      </c>
      <c r="L530" s="12">
        <f>sales_table[[#This Row],[sales after discount]]-sales_table[[#This Row],[COGS]]</f>
        <v>378</v>
      </c>
      <c r="M530" s="12">
        <f>sales_table[[#This Row],[Sales]]*0.95</f>
        <v>31122</v>
      </c>
      <c r="N530" s="13">
        <f>(sales_table[[#This Row],[Profit]]/sales_table[[#This Row],[Sales]])</f>
        <v>6.1538461538461542E-2</v>
      </c>
    </row>
    <row r="531" spans="1:14">
      <c r="A531" s="42">
        <v>41091</v>
      </c>
      <c r="B531" t="s">
        <v>14</v>
      </c>
      <c r="C531" t="s">
        <v>11</v>
      </c>
      <c r="D531" t="s">
        <v>35</v>
      </c>
      <c r="E531" t="s">
        <v>13</v>
      </c>
      <c r="F531" s="12">
        <v>7</v>
      </c>
      <c r="G531" s="12">
        <v>3924</v>
      </c>
      <c r="H531" s="12">
        <v>4230</v>
      </c>
      <c r="I531" s="12">
        <v>118404</v>
      </c>
      <c r="J531" s="12">
        <v>126270</v>
      </c>
      <c r="K531" s="12">
        <f>sales_table[[#This Row],[Sales]]-sales_table[[#This Row],[COGS]]</f>
        <v>7866</v>
      </c>
      <c r="L531" s="12">
        <f>sales_table[[#This Row],[sales after discount]]-sales_table[[#This Row],[COGS]]</f>
        <v>1552.5</v>
      </c>
      <c r="M531" s="12">
        <f>sales_table[[#This Row],[Sales]]*0.95</f>
        <v>119956.5</v>
      </c>
      <c r="N531" s="13">
        <f>(sales_table[[#This Row],[Profit]]/sales_table[[#This Row],[Sales]])</f>
        <v>6.2295081967213117E-2</v>
      </c>
    </row>
    <row r="532" spans="1:14">
      <c r="A532" s="42">
        <v>41092</v>
      </c>
      <c r="B532" t="s">
        <v>22</v>
      </c>
      <c r="C532" t="s">
        <v>23</v>
      </c>
      <c r="D532" t="s">
        <v>19</v>
      </c>
      <c r="E532" t="s">
        <v>13</v>
      </c>
      <c r="F532" s="12">
        <v>18</v>
      </c>
      <c r="G532" s="12">
        <v>3582</v>
      </c>
      <c r="H532" s="12">
        <v>3870</v>
      </c>
      <c r="I532" s="12">
        <v>27846</v>
      </c>
      <c r="J532" s="12">
        <v>29610</v>
      </c>
      <c r="K532" s="12">
        <f>sales_table[[#This Row],[Sales]]-sales_table[[#This Row],[COGS]]</f>
        <v>1764</v>
      </c>
      <c r="L532" s="12">
        <f>sales_table[[#This Row],[sales after discount]]-sales_table[[#This Row],[COGS]]</f>
        <v>283.5</v>
      </c>
      <c r="M532" s="12">
        <f>sales_table[[#This Row],[Sales]]*0.95</f>
        <v>28129.5</v>
      </c>
      <c r="N532" s="13">
        <f>(sales_table[[#This Row],[Profit]]/sales_table[[#This Row],[Sales]])</f>
        <v>5.9574468085106386E-2</v>
      </c>
    </row>
    <row r="533" spans="1:14">
      <c r="A533" s="42">
        <v>41092</v>
      </c>
      <c r="B533" t="s">
        <v>34</v>
      </c>
      <c r="C533" t="s">
        <v>25</v>
      </c>
      <c r="D533" t="s">
        <v>33</v>
      </c>
      <c r="E533" t="s">
        <v>13</v>
      </c>
      <c r="F533" s="12">
        <v>12</v>
      </c>
      <c r="G533" s="12">
        <v>3582</v>
      </c>
      <c r="H533" s="12">
        <v>3870</v>
      </c>
      <c r="I533" s="12">
        <v>71604</v>
      </c>
      <c r="J533" s="12">
        <v>76140</v>
      </c>
      <c r="K533" s="12">
        <f>sales_table[[#This Row],[Sales]]-sales_table[[#This Row],[COGS]]</f>
        <v>4536</v>
      </c>
      <c r="L533" s="12">
        <f>sales_table[[#This Row],[sales after discount]]-sales_table[[#This Row],[COGS]]</f>
        <v>729</v>
      </c>
      <c r="M533" s="12">
        <f>sales_table[[#This Row],[Sales]]*0.95</f>
        <v>72333</v>
      </c>
      <c r="N533" s="13">
        <f>(sales_table[[#This Row],[Profit]]/sales_table[[#This Row],[Sales]])</f>
        <v>5.9574468085106386E-2</v>
      </c>
    </row>
    <row r="534" spans="1:14">
      <c r="A534" s="42">
        <v>41092</v>
      </c>
      <c r="B534" t="s">
        <v>17</v>
      </c>
      <c r="C534" t="s">
        <v>18</v>
      </c>
      <c r="D534" t="s">
        <v>41</v>
      </c>
      <c r="E534" t="s">
        <v>13</v>
      </c>
      <c r="F534" s="12">
        <v>19</v>
      </c>
      <c r="G534" s="12">
        <v>3726</v>
      </c>
      <c r="H534" s="12">
        <v>3960</v>
      </c>
      <c r="I534" s="12">
        <v>11808</v>
      </c>
      <c r="J534" s="12">
        <v>12600</v>
      </c>
      <c r="K534" s="12">
        <f>sales_table[[#This Row],[Sales]]-sales_table[[#This Row],[COGS]]</f>
        <v>792</v>
      </c>
      <c r="L534" s="12">
        <f>sales_table[[#This Row],[sales after discount]]-sales_table[[#This Row],[COGS]]</f>
        <v>162</v>
      </c>
      <c r="M534" s="12">
        <f>sales_table[[#This Row],[Sales]]*0.95</f>
        <v>11970</v>
      </c>
      <c r="N534" s="13">
        <f>(sales_table[[#This Row],[Profit]]/sales_table[[#This Row],[Sales]])</f>
        <v>6.2857142857142861E-2</v>
      </c>
    </row>
    <row r="535" spans="1:14">
      <c r="A535" s="42">
        <v>41092</v>
      </c>
      <c r="B535" t="s">
        <v>29</v>
      </c>
      <c r="C535" t="s">
        <v>30</v>
      </c>
      <c r="D535" t="s">
        <v>35</v>
      </c>
      <c r="E535" t="s">
        <v>13</v>
      </c>
      <c r="F535" s="12">
        <v>23</v>
      </c>
      <c r="G535" s="12">
        <v>3582</v>
      </c>
      <c r="H535" s="12">
        <v>3870</v>
      </c>
      <c r="I535" s="12">
        <v>113256</v>
      </c>
      <c r="J535" s="12">
        <v>120780</v>
      </c>
      <c r="K535" s="12">
        <f>sales_table[[#This Row],[Sales]]-sales_table[[#This Row],[COGS]]</f>
        <v>7524</v>
      </c>
      <c r="L535" s="12">
        <f>sales_table[[#This Row],[sales after discount]]-sales_table[[#This Row],[COGS]]</f>
        <v>1485</v>
      </c>
      <c r="M535" s="12">
        <f>sales_table[[#This Row],[Sales]]*0.95</f>
        <v>114741</v>
      </c>
      <c r="N535" s="13">
        <f>(sales_table[[#This Row],[Profit]]/sales_table[[#This Row],[Sales]])</f>
        <v>6.2295081967213117E-2</v>
      </c>
    </row>
    <row r="536" spans="1:14">
      <c r="A536" s="42">
        <v>41093</v>
      </c>
      <c r="B536" t="s">
        <v>29</v>
      </c>
      <c r="C536" t="s">
        <v>30</v>
      </c>
      <c r="D536" t="s">
        <v>32</v>
      </c>
      <c r="E536" t="s">
        <v>13</v>
      </c>
      <c r="F536" s="12">
        <v>3</v>
      </c>
      <c r="G536" s="12">
        <v>2952</v>
      </c>
      <c r="H536" s="12">
        <v>3150</v>
      </c>
      <c r="I536" s="12">
        <v>63828</v>
      </c>
      <c r="J536" s="12">
        <v>68040</v>
      </c>
      <c r="K536" s="12">
        <f>sales_table[[#This Row],[Sales]]-sales_table[[#This Row],[COGS]]</f>
        <v>4212</v>
      </c>
      <c r="L536" s="12">
        <f>sales_table[[#This Row],[sales after discount]]-sales_table[[#This Row],[COGS]]</f>
        <v>810</v>
      </c>
      <c r="M536" s="12">
        <f>sales_table[[#This Row],[Sales]]*0.95</f>
        <v>64638</v>
      </c>
      <c r="N536" s="13">
        <f>(sales_table[[#This Row],[Profit]]/sales_table[[#This Row],[Sales]])</f>
        <v>6.1904761904761907E-2</v>
      </c>
    </row>
    <row r="537" spans="1:14">
      <c r="A537" s="42">
        <v>41094</v>
      </c>
      <c r="B537" t="s">
        <v>14</v>
      </c>
      <c r="C537" t="s">
        <v>11</v>
      </c>
      <c r="D537" t="s">
        <v>40</v>
      </c>
      <c r="E537" t="s">
        <v>16</v>
      </c>
      <c r="F537" s="12">
        <v>24</v>
      </c>
      <c r="G537" s="12">
        <v>3978</v>
      </c>
      <c r="H537" s="12">
        <v>4230</v>
      </c>
      <c r="I537" s="12">
        <v>74556</v>
      </c>
      <c r="J537" s="12">
        <v>80370</v>
      </c>
      <c r="K537" s="12">
        <f>sales_table[[#This Row],[Sales]]-sales_table[[#This Row],[COGS]]</f>
        <v>5814</v>
      </c>
      <c r="L537" s="12">
        <f>sales_table[[#This Row],[sales after discount]]-sales_table[[#This Row],[COGS]]</f>
        <v>1795.5</v>
      </c>
      <c r="M537" s="12">
        <f>sales_table[[#This Row],[Sales]]*0.95</f>
        <v>76351.5</v>
      </c>
      <c r="N537" s="13">
        <f>(sales_table[[#This Row],[Profit]]/sales_table[[#This Row],[Sales]])</f>
        <v>7.2340425531914887E-2</v>
      </c>
    </row>
    <row r="538" spans="1:14">
      <c r="A538" s="42">
        <v>41095</v>
      </c>
      <c r="B538" t="s">
        <v>22</v>
      </c>
      <c r="C538" t="s">
        <v>23</v>
      </c>
      <c r="D538" t="s">
        <v>43</v>
      </c>
      <c r="E538" t="s">
        <v>13</v>
      </c>
      <c r="F538" s="12">
        <v>25</v>
      </c>
      <c r="G538" s="12">
        <v>2034</v>
      </c>
      <c r="H538" s="12">
        <v>2160</v>
      </c>
      <c r="I538" s="12">
        <v>77832</v>
      </c>
      <c r="J538" s="12">
        <v>82800</v>
      </c>
      <c r="K538" s="12">
        <f>sales_table[[#This Row],[Sales]]-sales_table[[#This Row],[COGS]]</f>
        <v>4968</v>
      </c>
      <c r="L538" s="12">
        <f>sales_table[[#This Row],[sales after discount]]-sales_table[[#This Row],[COGS]]</f>
        <v>828</v>
      </c>
      <c r="M538" s="12">
        <f>sales_table[[#This Row],[Sales]]*0.95</f>
        <v>78660</v>
      </c>
      <c r="N538" s="13">
        <f>(sales_table[[#This Row],[Profit]]/sales_table[[#This Row],[Sales]])</f>
        <v>0.06</v>
      </c>
    </row>
    <row r="539" spans="1:14">
      <c r="A539" s="42">
        <v>41096</v>
      </c>
      <c r="B539" t="s">
        <v>10</v>
      </c>
      <c r="C539" t="s">
        <v>11</v>
      </c>
      <c r="D539" t="s">
        <v>40</v>
      </c>
      <c r="E539" t="s">
        <v>16</v>
      </c>
      <c r="F539" s="12">
        <v>5</v>
      </c>
      <c r="G539" s="12">
        <v>3924</v>
      </c>
      <c r="H539" s="12">
        <v>4230</v>
      </c>
      <c r="I539" s="12">
        <v>19620</v>
      </c>
      <c r="J539" s="12">
        <v>21150</v>
      </c>
      <c r="K539" s="12">
        <f>sales_table[[#This Row],[Sales]]-sales_table[[#This Row],[COGS]]</f>
        <v>1530</v>
      </c>
      <c r="L539" s="12">
        <f>sales_table[[#This Row],[sales after discount]]-sales_table[[#This Row],[COGS]]</f>
        <v>472.5</v>
      </c>
      <c r="M539" s="12">
        <f>sales_table[[#This Row],[Sales]]*0.95</f>
        <v>20092.5</v>
      </c>
      <c r="N539" s="13">
        <f>(sales_table[[#This Row],[Profit]]/sales_table[[#This Row],[Sales]])</f>
        <v>7.2340425531914887E-2</v>
      </c>
    </row>
    <row r="540" spans="1:14">
      <c r="A540" s="42">
        <v>41096</v>
      </c>
      <c r="B540" t="s">
        <v>14</v>
      </c>
      <c r="C540" t="s">
        <v>11</v>
      </c>
      <c r="D540" t="s">
        <v>40</v>
      </c>
      <c r="E540" t="s">
        <v>16</v>
      </c>
      <c r="F540" s="12">
        <v>2</v>
      </c>
      <c r="G540" s="12">
        <v>5832</v>
      </c>
      <c r="H540" s="12">
        <v>6210</v>
      </c>
      <c r="I540" s="12">
        <v>90252</v>
      </c>
      <c r="J540" s="12">
        <v>97290</v>
      </c>
      <c r="K540" s="12">
        <f>sales_table[[#This Row],[Sales]]-sales_table[[#This Row],[COGS]]</f>
        <v>7038</v>
      </c>
      <c r="L540" s="12">
        <f>sales_table[[#This Row],[sales after discount]]-sales_table[[#This Row],[COGS]]</f>
        <v>2173.5</v>
      </c>
      <c r="M540" s="12">
        <f>sales_table[[#This Row],[Sales]]*0.95</f>
        <v>92425.5</v>
      </c>
      <c r="N540" s="13">
        <f>(sales_table[[#This Row],[Profit]]/sales_table[[#This Row],[Sales]])</f>
        <v>7.2340425531914887E-2</v>
      </c>
    </row>
    <row r="541" spans="1:14">
      <c r="A541" s="42">
        <v>41096</v>
      </c>
      <c r="B541" t="s">
        <v>31</v>
      </c>
      <c r="C541" t="s">
        <v>30</v>
      </c>
      <c r="D541" t="s">
        <v>43</v>
      </c>
      <c r="E541" t="s">
        <v>13</v>
      </c>
      <c r="F541" s="12">
        <v>14</v>
      </c>
      <c r="G541" s="12">
        <v>3546</v>
      </c>
      <c r="H541" s="12">
        <v>3780</v>
      </c>
      <c r="I541" s="12">
        <v>23688</v>
      </c>
      <c r="J541" s="12">
        <v>25200</v>
      </c>
      <c r="K541" s="12">
        <f>sales_table[[#This Row],[Sales]]-sales_table[[#This Row],[COGS]]</f>
        <v>1512</v>
      </c>
      <c r="L541" s="12">
        <f>sales_table[[#This Row],[sales after discount]]-sales_table[[#This Row],[COGS]]</f>
        <v>252</v>
      </c>
      <c r="M541" s="12">
        <f>sales_table[[#This Row],[Sales]]*0.95</f>
        <v>23940</v>
      </c>
      <c r="N541" s="13">
        <f>(sales_table[[#This Row],[Profit]]/sales_table[[#This Row],[Sales]])</f>
        <v>0.06</v>
      </c>
    </row>
    <row r="542" spans="1:14">
      <c r="A542" s="42">
        <v>41097</v>
      </c>
      <c r="B542" t="s">
        <v>20</v>
      </c>
      <c r="C542" t="s">
        <v>18</v>
      </c>
      <c r="D542" t="s">
        <v>26</v>
      </c>
      <c r="E542" t="s">
        <v>13</v>
      </c>
      <c r="F542" s="12">
        <v>6</v>
      </c>
      <c r="G542" s="12">
        <v>2034</v>
      </c>
      <c r="H542" s="12">
        <v>2160</v>
      </c>
      <c r="I542" s="12">
        <v>42588</v>
      </c>
      <c r="J542" s="12">
        <v>45360</v>
      </c>
      <c r="K542" s="12">
        <f>sales_table[[#This Row],[Sales]]-sales_table[[#This Row],[COGS]]</f>
        <v>2772</v>
      </c>
      <c r="L542" s="12">
        <f>sales_table[[#This Row],[sales after discount]]-sales_table[[#This Row],[COGS]]</f>
        <v>504</v>
      </c>
      <c r="M542" s="12">
        <f>sales_table[[#This Row],[Sales]]*0.95</f>
        <v>43092</v>
      </c>
      <c r="N542" s="13">
        <f>(sales_table[[#This Row],[Profit]]/sales_table[[#This Row],[Sales]])</f>
        <v>6.1111111111111109E-2</v>
      </c>
    </row>
    <row r="543" spans="1:14">
      <c r="A543" s="42">
        <v>41098</v>
      </c>
      <c r="B543" t="s">
        <v>24</v>
      </c>
      <c r="C543" t="s">
        <v>25</v>
      </c>
      <c r="D543" t="s">
        <v>19</v>
      </c>
      <c r="E543" t="s">
        <v>13</v>
      </c>
      <c r="F543" s="12">
        <v>13</v>
      </c>
      <c r="G543" s="12">
        <v>2034</v>
      </c>
      <c r="H543" s="12">
        <v>2160</v>
      </c>
      <c r="I543" s="12">
        <v>47736</v>
      </c>
      <c r="J543" s="12">
        <v>50760</v>
      </c>
      <c r="K543" s="12">
        <f>sales_table[[#This Row],[Sales]]-sales_table[[#This Row],[COGS]]</f>
        <v>3024</v>
      </c>
      <c r="L543" s="12">
        <f>sales_table[[#This Row],[sales after discount]]-sales_table[[#This Row],[COGS]]</f>
        <v>486</v>
      </c>
      <c r="M543" s="12">
        <f>sales_table[[#This Row],[Sales]]*0.95</f>
        <v>48222</v>
      </c>
      <c r="N543" s="13">
        <f>(sales_table[[#This Row],[Profit]]/sales_table[[#This Row],[Sales]])</f>
        <v>5.9574468085106386E-2</v>
      </c>
    </row>
    <row r="544" spans="1:14">
      <c r="A544" s="42">
        <v>41098</v>
      </c>
      <c r="B544" t="s">
        <v>17</v>
      </c>
      <c r="C544" t="s">
        <v>18</v>
      </c>
      <c r="D544" t="s">
        <v>26</v>
      </c>
      <c r="E544" t="s">
        <v>13</v>
      </c>
      <c r="F544" s="12">
        <v>4</v>
      </c>
      <c r="G544" s="12">
        <v>3042</v>
      </c>
      <c r="H544" s="12">
        <v>3240</v>
      </c>
      <c r="I544" s="12">
        <v>57798</v>
      </c>
      <c r="J544" s="12">
        <v>61560</v>
      </c>
      <c r="K544" s="12">
        <f>sales_table[[#This Row],[Sales]]-sales_table[[#This Row],[COGS]]</f>
        <v>3762</v>
      </c>
      <c r="L544" s="12">
        <f>sales_table[[#This Row],[sales after discount]]-sales_table[[#This Row],[COGS]]</f>
        <v>684</v>
      </c>
      <c r="M544" s="12">
        <f>sales_table[[#This Row],[Sales]]*0.95</f>
        <v>58482</v>
      </c>
      <c r="N544" s="13">
        <f>(sales_table[[#This Row],[Profit]]/sales_table[[#This Row],[Sales]])</f>
        <v>6.1111111111111109E-2</v>
      </c>
    </row>
    <row r="545" spans="1:14">
      <c r="A545" s="42">
        <v>41098</v>
      </c>
      <c r="B545" t="s">
        <v>22</v>
      </c>
      <c r="C545" t="s">
        <v>23</v>
      </c>
      <c r="D545" t="s">
        <v>28</v>
      </c>
      <c r="E545" t="s">
        <v>13</v>
      </c>
      <c r="F545" s="12">
        <v>21</v>
      </c>
      <c r="G545" s="12">
        <v>3042</v>
      </c>
      <c r="H545" s="12">
        <v>3240</v>
      </c>
      <c r="I545" s="12">
        <v>58320</v>
      </c>
      <c r="J545" s="12">
        <v>62100</v>
      </c>
      <c r="K545" s="12">
        <f>sales_table[[#This Row],[Sales]]-sales_table[[#This Row],[COGS]]</f>
        <v>3780</v>
      </c>
      <c r="L545" s="12">
        <f>sales_table[[#This Row],[sales after discount]]-sales_table[[#This Row],[COGS]]</f>
        <v>675</v>
      </c>
      <c r="M545" s="12">
        <f>sales_table[[#This Row],[Sales]]*0.95</f>
        <v>58995</v>
      </c>
      <c r="N545" s="13">
        <f>(sales_table[[#This Row],[Profit]]/sales_table[[#This Row],[Sales]])</f>
        <v>6.0869565217391307E-2</v>
      </c>
    </row>
    <row r="546" spans="1:14">
      <c r="A546" s="42">
        <v>41098</v>
      </c>
      <c r="B546" t="s">
        <v>34</v>
      </c>
      <c r="C546" t="s">
        <v>25</v>
      </c>
      <c r="D546" t="s">
        <v>15</v>
      </c>
      <c r="E546" t="s">
        <v>16</v>
      </c>
      <c r="F546" s="12">
        <v>16</v>
      </c>
      <c r="G546" s="12">
        <v>3726</v>
      </c>
      <c r="H546" s="12">
        <v>3960</v>
      </c>
      <c r="I546" s="12">
        <v>78804</v>
      </c>
      <c r="J546" s="12">
        <v>85140</v>
      </c>
      <c r="K546" s="12">
        <f>sales_table[[#This Row],[Sales]]-sales_table[[#This Row],[COGS]]</f>
        <v>6336</v>
      </c>
      <c r="L546" s="12">
        <f>sales_table[[#This Row],[sales after discount]]-sales_table[[#This Row],[COGS]]</f>
        <v>2079</v>
      </c>
      <c r="M546" s="12">
        <f>sales_table[[#This Row],[Sales]]*0.95</f>
        <v>80883</v>
      </c>
      <c r="N546" s="13">
        <f>(sales_table[[#This Row],[Profit]]/sales_table[[#This Row],[Sales]])</f>
        <v>7.441860465116279E-2</v>
      </c>
    </row>
    <row r="547" spans="1:14">
      <c r="A547" s="42">
        <v>41098</v>
      </c>
      <c r="B547" t="s">
        <v>10</v>
      </c>
      <c r="C547" t="s">
        <v>11</v>
      </c>
      <c r="D547" t="s">
        <v>36</v>
      </c>
      <c r="E547" t="s">
        <v>13</v>
      </c>
      <c r="F547" s="12">
        <v>10</v>
      </c>
      <c r="G547" s="12">
        <v>2196</v>
      </c>
      <c r="H547" s="12">
        <v>2340</v>
      </c>
      <c r="I547" s="12">
        <v>10530</v>
      </c>
      <c r="J547" s="12">
        <v>11250</v>
      </c>
      <c r="K547" s="12">
        <f>sales_table[[#This Row],[Sales]]-sales_table[[#This Row],[COGS]]</f>
        <v>720</v>
      </c>
      <c r="L547" s="12">
        <f>sales_table[[#This Row],[sales after discount]]-sales_table[[#This Row],[COGS]]</f>
        <v>157.5</v>
      </c>
      <c r="M547" s="12">
        <f>sales_table[[#This Row],[Sales]]*0.95</f>
        <v>10687.5</v>
      </c>
      <c r="N547" s="13">
        <f>(sales_table[[#This Row],[Profit]]/sales_table[[#This Row],[Sales]])</f>
        <v>6.4000000000000001E-2</v>
      </c>
    </row>
    <row r="548" spans="1:14">
      <c r="A548" s="42">
        <v>41099</v>
      </c>
      <c r="B548" t="s">
        <v>17</v>
      </c>
      <c r="C548" t="s">
        <v>18</v>
      </c>
      <c r="D548" t="s">
        <v>40</v>
      </c>
      <c r="E548" t="s">
        <v>16</v>
      </c>
      <c r="F548" s="12">
        <v>3</v>
      </c>
      <c r="G548" s="12">
        <v>4482</v>
      </c>
      <c r="H548" s="12">
        <v>4770</v>
      </c>
      <c r="I548" s="12">
        <v>43164</v>
      </c>
      <c r="J548" s="12">
        <v>46530</v>
      </c>
      <c r="K548" s="12">
        <f>sales_table[[#This Row],[Sales]]-sales_table[[#This Row],[COGS]]</f>
        <v>3366</v>
      </c>
      <c r="L548" s="12">
        <f>sales_table[[#This Row],[sales after discount]]-sales_table[[#This Row],[COGS]]</f>
        <v>1039.5</v>
      </c>
      <c r="M548" s="12">
        <f>sales_table[[#This Row],[Sales]]*0.95</f>
        <v>44203.5</v>
      </c>
      <c r="N548" s="13">
        <f>(sales_table[[#This Row],[Profit]]/sales_table[[#This Row],[Sales]])</f>
        <v>7.2340425531914887E-2</v>
      </c>
    </row>
    <row r="549" spans="1:14">
      <c r="A549" s="42">
        <v>41099</v>
      </c>
      <c r="B549" t="s">
        <v>24</v>
      </c>
      <c r="C549" t="s">
        <v>25</v>
      </c>
      <c r="D549" t="s">
        <v>39</v>
      </c>
      <c r="E549" t="s">
        <v>13</v>
      </c>
      <c r="F549" s="12">
        <v>1</v>
      </c>
      <c r="G549" s="12">
        <v>5148</v>
      </c>
      <c r="H549" s="12">
        <v>5490</v>
      </c>
      <c r="I549" s="12">
        <v>40986</v>
      </c>
      <c r="J549" s="12">
        <v>43560</v>
      </c>
      <c r="K549" s="12">
        <f>sales_table[[#This Row],[Sales]]-sales_table[[#This Row],[COGS]]</f>
        <v>2574</v>
      </c>
      <c r="L549" s="12">
        <f>sales_table[[#This Row],[sales after discount]]-sales_table[[#This Row],[COGS]]</f>
        <v>396</v>
      </c>
      <c r="M549" s="12">
        <f>sales_table[[#This Row],[Sales]]*0.95</f>
        <v>41382</v>
      </c>
      <c r="N549" s="13">
        <f>(sales_table[[#This Row],[Profit]]/sales_table[[#This Row],[Sales]])</f>
        <v>5.909090909090909E-2</v>
      </c>
    </row>
    <row r="550" spans="1:14">
      <c r="A550" s="42">
        <v>41099</v>
      </c>
      <c r="B550" t="s">
        <v>31</v>
      </c>
      <c r="C550" t="s">
        <v>30</v>
      </c>
      <c r="D550" t="s">
        <v>15</v>
      </c>
      <c r="E550" t="s">
        <v>16</v>
      </c>
      <c r="F550" s="12">
        <v>13</v>
      </c>
      <c r="G550" s="12">
        <v>3978</v>
      </c>
      <c r="H550" s="12">
        <v>4230</v>
      </c>
      <c r="I550" s="12">
        <v>28656</v>
      </c>
      <c r="J550" s="12">
        <v>30960</v>
      </c>
      <c r="K550" s="12">
        <f>sales_table[[#This Row],[Sales]]-sales_table[[#This Row],[COGS]]</f>
        <v>2304</v>
      </c>
      <c r="L550" s="12">
        <f>sales_table[[#This Row],[sales after discount]]-sales_table[[#This Row],[COGS]]</f>
        <v>756</v>
      </c>
      <c r="M550" s="12">
        <f>sales_table[[#This Row],[Sales]]*0.95</f>
        <v>29412</v>
      </c>
      <c r="N550" s="13">
        <f>(sales_table[[#This Row],[Profit]]/sales_table[[#This Row],[Sales]])</f>
        <v>7.441860465116279E-2</v>
      </c>
    </row>
    <row r="551" spans="1:14">
      <c r="A551" s="42">
        <v>41099</v>
      </c>
      <c r="B551" t="s">
        <v>10</v>
      </c>
      <c r="C551" t="s">
        <v>11</v>
      </c>
      <c r="D551" t="s">
        <v>15</v>
      </c>
      <c r="E551" t="s">
        <v>16</v>
      </c>
      <c r="F551" s="12">
        <v>15</v>
      </c>
      <c r="G551" s="12">
        <v>2106</v>
      </c>
      <c r="H551" s="12">
        <v>2250</v>
      </c>
      <c r="I551" s="12">
        <v>10746</v>
      </c>
      <c r="J551" s="12">
        <v>11610</v>
      </c>
      <c r="K551" s="12">
        <f>sales_table[[#This Row],[Sales]]-sales_table[[#This Row],[COGS]]</f>
        <v>864</v>
      </c>
      <c r="L551" s="12">
        <f>sales_table[[#This Row],[sales after discount]]-sales_table[[#This Row],[COGS]]</f>
        <v>283.5</v>
      </c>
      <c r="M551" s="12">
        <f>sales_table[[#This Row],[Sales]]*0.95</f>
        <v>11029.5</v>
      </c>
      <c r="N551" s="13">
        <f>(sales_table[[#This Row],[Profit]]/sales_table[[#This Row],[Sales]])</f>
        <v>7.441860465116279E-2</v>
      </c>
    </row>
    <row r="552" spans="1:14">
      <c r="A552" s="42">
        <v>41099</v>
      </c>
      <c r="B552" t="s">
        <v>27</v>
      </c>
      <c r="C552" t="s">
        <v>23</v>
      </c>
      <c r="D552" t="s">
        <v>35</v>
      </c>
      <c r="E552" t="s">
        <v>13</v>
      </c>
      <c r="F552" s="12">
        <v>5</v>
      </c>
      <c r="G552" s="12">
        <v>3978</v>
      </c>
      <c r="H552" s="12">
        <v>4230</v>
      </c>
      <c r="I552" s="12">
        <v>5148</v>
      </c>
      <c r="J552" s="12">
        <v>5490</v>
      </c>
      <c r="K552" s="12">
        <f>sales_table[[#This Row],[Sales]]-sales_table[[#This Row],[COGS]]</f>
        <v>342</v>
      </c>
      <c r="L552" s="12">
        <f>sales_table[[#This Row],[sales after discount]]-sales_table[[#This Row],[COGS]]</f>
        <v>67.5</v>
      </c>
      <c r="M552" s="12">
        <f>sales_table[[#This Row],[Sales]]*0.95</f>
        <v>5215.5</v>
      </c>
      <c r="N552" s="13">
        <f>(sales_table[[#This Row],[Profit]]/sales_table[[#This Row],[Sales]])</f>
        <v>6.2295081967213117E-2</v>
      </c>
    </row>
    <row r="553" spans="1:14">
      <c r="A553" s="42">
        <v>41099</v>
      </c>
      <c r="B553" t="s">
        <v>24</v>
      </c>
      <c r="C553" t="s">
        <v>25</v>
      </c>
      <c r="D553" t="s">
        <v>42</v>
      </c>
      <c r="E553" t="s">
        <v>16</v>
      </c>
      <c r="F553" s="12">
        <v>25</v>
      </c>
      <c r="G553" s="12">
        <v>2034</v>
      </c>
      <c r="H553" s="12">
        <v>2160</v>
      </c>
      <c r="I553" s="12">
        <v>135108</v>
      </c>
      <c r="J553" s="12">
        <v>145800</v>
      </c>
      <c r="K553" s="12">
        <f>sales_table[[#This Row],[Sales]]-sales_table[[#This Row],[COGS]]</f>
        <v>10692</v>
      </c>
      <c r="L553" s="12">
        <f>sales_table[[#This Row],[sales after discount]]-sales_table[[#This Row],[COGS]]</f>
        <v>3402</v>
      </c>
      <c r="M553" s="12">
        <f>sales_table[[#This Row],[Sales]]*0.95</f>
        <v>138510</v>
      </c>
      <c r="N553" s="13">
        <f>(sales_table[[#This Row],[Profit]]/sales_table[[#This Row],[Sales]])</f>
        <v>7.3333333333333334E-2</v>
      </c>
    </row>
    <row r="554" spans="1:14">
      <c r="A554" s="42">
        <v>41099</v>
      </c>
      <c r="B554" t="s">
        <v>29</v>
      </c>
      <c r="C554" t="s">
        <v>30</v>
      </c>
      <c r="D554" t="s">
        <v>41</v>
      </c>
      <c r="E554" t="s">
        <v>13</v>
      </c>
      <c r="F554" s="12">
        <v>8</v>
      </c>
      <c r="G554" s="12">
        <v>2034</v>
      </c>
      <c r="H554" s="12">
        <v>2160</v>
      </c>
      <c r="I554" s="12">
        <v>67896</v>
      </c>
      <c r="J554" s="12">
        <v>72450</v>
      </c>
      <c r="K554" s="12">
        <f>sales_table[[#This Row],[Sales]]-sales_table[[#This Row],[COGS]]</f>
        <v>4554</v>
      </c>
      <c r="L554" s="12">
        <f>sales_table[[#This Row],[sales after discount]]-sales_table[[#This Row],[COGS]]</f>
        <v>931.5</v>
      </c>
      <c r="M554" s="12">
        <f>sales_table[[#This Row],[Sales]]*0.95</f>
        <v>68827.5</v>
      </c>
      <c r="N554" s="13">
        <f>(sales_table[[#This Row],[Profit]]/sales_table[[#This Row],[Sales]])</f>
        <v>6.2857142857142861E-2</v>
      </c>
    </row>
    <row r="555" spans="1:14">
      <c r="A555" s="42">
        <v>41099</v>
      </c>
      <c r="B555" t="s">
        <v>17</v>
      </c>
      <c r="C555" t="s">
        <v>18</v>
      </c>
      <c r="D555" t="s">
        <v>38</v>
      </c>
      <c r="E555" t="s">
        <v>13</v>
      </c>
      <c r="F555" s="12">
        <v>21</v>
      </c>
      <c r="G555" s="12">
        <v>3582</v>
      </c>
      <c r="H555" s="12">
        <v>3870</v>
      </c>
      <c r="I555" s="12">
        <v>17730</v>
      </c>
      <c r="J555" s="12">
        <v>18900</v>
      </c>
      <c r="K555" s="12">
        <f>sales_table[[#This Row],[Sales]]-sales_table[[#This Row],[COGS]]</f>
        <v>1170</v>
      </c>
      <c r="L555" s="12">
        <f>sales_table[[#This Row],[sales after discount]]-sales_table[[#This Row],[COGS]]</f>
        <v>225</v>
      </c>
      <c r="M555" s="12">
        <f>sales_table[[#This Row],[Sales]]*0.95</f>
        <v>17955</v>
      </c>
      <c r="N555" s="13">
        <f>(sales_table[[#This Row],[Profit]]/sales_table[[#This Row],[Sales]])</f>
        <v>6.1904761904761907E-2</v>
      </c>
    </row>
    <row r="556" spans="1:14">
      <c r="A556" s="42">
        <v>41100</v>
      </c>
      <c r="B556" t="s">
        <v>20</v>
      </c>
      <c r="C556" t="s">
        <v>18</v>
      </c>
      <c r="D556" t="s">
        <v>37</v>
      </c>
      <c r="E556" t="s">
        <v>13</v>
      </c>
      <c r="F556" s="12">
        <v>16</v>
      </c>
      <c r="G556" s="12">
        <v>3978</v>
      </c>
      <c r="H556" s="12">
        <v>4230</v>
      </c>
      <c r="I556" s="12">
        <v>112050</v>
      </c>
      <c r="J556" s="12">
        <v>119250</v>
      </c>
      <c r="K556" s="12">
        <f>sales_table[[#This Row],[Sales]]-sales_table[[#This Row],[COGS]]</f>
        <v>7200</v>
      </c>
      <c r="L556" s="12">
        <f>sales_table[[#This Row],[sales after discount]]-sales_table[[#This Row],[COGS]]</f>
        <v>1237.5</v>
      </c>
      <c r="M556" s="12">
        <f>sales_table[[#This Row],[Sales]]*0.95</f>
        <v>113287.5</v>
      </c>
      <c r="N556" s="13">
        <f>(sales_table[[#This Row],[Profit]]/sales_table[[#This Row],[Sales]])</f>
        <v>6.0377358490566038E-2</v>
      </c>
    </row>
    <row r="557" spans="1:14">
      <c r="A557" s="42">
        <v>41100</v>
      </c>
      <c r="B557" t="s">
        <v>10</v>
      </c>
      <c r="C557" t="s">
        <v>11</v>
      </c>
      <c r="D557" t="s">
        <v>40</v>
      </c>
      <c r="E557" t="s">
        <v>16</v>
      </c>
      <c r="F557" s="12">
        <v>23</v>
      </c>
      <c r="G557" s="12">
        <v>2196</v>
      </c>
      <c r="H557" s="12">
        <v>2340</v>
      </c>
      <c r="I557" s="12">
        <v>7848</v>
      </c>
      <c r="J557" s="12">
        <v>8460</v>
      </c>
      <c r="K557" s="12">
        <f>sales_table[[#This Row],[Sales]]-sales_table[[#This Row],[COGS]]</f>
        <v>612</v>
      </c>
      <c r="L557" s="12">
        <f>sales_table[[#This Row],[sales after discount]]-sales_table[[#This Row],[COGS]]</f>
        <v>189</v>
      </c>
      <c r="M557" s="12">
        <f>sales_table[[#This Row],[Sales]]*0.95</f>
        <v>8037</v>
      </c>
      <c r="N557" s="13">
        <f>(sales_table[[#This Row],[Profit]]/sales_table[[#This Row],[Sales]])</f>
        <v>7.2340425531914887E-2</v>
      </c>
    </row>
    <row r="558" spans="1:14">
      <c r="A558" s="42">
        <v>41100</v>
      </c>
      <c r="B558" t="s">
        <v>22</v>
      </c>
      <c r="C558" t="s">
        <v>23</v>
      </c>
      <c r="D558" t="s">
        <v>19</v>
      </c>
      <c r="E558" t="s">
        <v>13</v>
      </c>
      <c r="F558" s="12">
        <v>22</v>
      </c>
      <c r="G558" s="12">
        <v>3978</v>
      </c>
      <c r="H558" s="12">
        <v>4230</v>
      </c>
      <c r="I558" s="12">
        <v>75582</v>
      </c>
      <c r="J558" s="12">
        <v>80370</v>
      </c>
      <c r="K558" s="12">
        <f>sales_table[[#This Row],[Sales]]-sales_table[[#This Row],[COGS]]</f>
        <v>4788</v>
      </c>
      <c r="L558" s="12">
        <f>sales_table[[#This Row],[sales after discount]]-sales_table[[#This Row],[COGS]]</f>
        <v>769.5</v>
      </c>
      <c r="M558" s="12">
        <f>sales_table[[#This Row],[Sales]]*0.95</f>
        <v>76351.5</v>
      </c>
      <c r="N558" s="13">
        <f>(sales_table[[#This Row],[Profit]]/sales_table[[#This Row],[Sales]])</f>
        <v>5.9574468085106386E-2</v>
      </c>
    </row>
    <row r="559" spans="1:14">
      <c r="A559" s="42">
        <v>41100</v>
      </c>
      <c r="B559" t="s">
        <v>24</v>
      </c>
      <c r="C559" t="s">
        <v>25</v>
      </c>
      <c r="D559" t="s">
        <v>28</v>
      </c>
      <c r="E559" t="s">
        <v>13</v>
      </c>
      <c r="F559" s="12">
        <v>13</v>
      </c>
      <c r="G559" s="12">
        <v>3978</v>
      </c>
      <c r="H559" s="12">
        <v>4230</v>
      </c>
      <c r="I559" s="12">
        <v>52488</v>
      </c>
      <c r="J559" s="12">
        <v>55890</v>
      </c>
      <c r="K559" s="12">
        <f>sales_table[[#This Row],[Sales]]-sales_table[[#This Row],[COGS]]</f>
        <v>3402</v>
      </c>
      <c r="L559" s="12">
        <f>sales_table[[#This Row],[sales after discount]]-sales_table[[#This Row],[COGS]]</f>
        <v>607.5</v>
      </c>
      <c r="M559" s="12">
        <f>sales_table[[#This Row],[Sales]]*0.95</f>
        <v>53095.5</v>
      </c>
      <c r="N559" s="13">
        <f>(sales_table[[#This Row],[Profit]]/sales_table[[#This Row],[Sales]])</f>
        <v>6.0869565217391307E-2</v>
      </c>
    </row>
    <row r="560" spans="1:14">
      <c r="A560" s="42">
        <v>41101</v>
      </c>
      <c r="B560" t="s">
        <v>27</v>
      </c>
      <c r="C560" t="s">
        <v>23</v>
      </c>
      <c r="D560" t="s">
        <v>38</v>
      </c>
      <c r="E560" t="s">
        <v>13</v>
      </c>
      <c r="F560" s="12">
        <v>27</v>
      </c>
      <c r="G560" s="12">
        <v>3042</v>
      </c>
      <c r="H560" s="12">
        <v>3240</v>
      </c>
      <c r="I560" s="12">
        <v>39006</v>
      </c>
      <c r="J560" s="12">
        <v>41580</v>
      </c>
      <c r="K560" s="12">
        <f>sales_table[[#This Row],[Sales]]-sales_table[[#This Row],[COGS]]</f>
        <v>2574</v>
      </c>
      <c r="L560" s="12">
        <f>sales_table[[#This Row],[sales after discount]]-sales_table[[#This Row],[COGS]]</f>
        <v>495</v>
      </c>
      <c r="M560" s="12">
        <f>sales_table[[#This Row],[Sales]]*0.95</f>
        <v>39501</v>
      </c>
      <c r="N560" s="13">
        <f>(sales_table[[#This Row],[Profit]]/sales_table[[#This Row],[Sales]])</f>
        <v>6.1904761904761907E-2</v>
      </c>
    </row>
    <row r="561" spans="1:14">
      <c r="A561" s="42">
        <v>41101</v>
      </c>
      <c r="B561" t="s">
        <v>34</v>
      </c>
      <c r="C561" t="s">
        <v>25</v>
      </c>
      <c r="D561" t="s">
        <v>41</v>
      </c>
      <c r="E561" t="s">
        <v>13</v>
      </c>
      <c r="F561" s="12">
        <v>27</v>
      </c>
      <c r="G561" s="12">
        <v>3978</v>
      </c>
      <c r="H561" s="12">
        <v>4230</v>
      </c>
      <c r="I561" s="12">
        <v>50184</v>
      </c>
      <c r="J561" s="12">
        <v>53550</v>
      </c>
      <c r="K561" s="12">
        <f>sales_table[[#This Row],[Sales]]-sales_table[[#This Row],[COGS]]</f>
        <v>3366</v>
      </c>
      <c r="L561" s="12">
        <f>sales_table[[#This Row],[sales after discount]]-sales_table[[#This Row],[COGS]]</f>
        <v>688.5</v>
      </c>
      <c r="M561" s="12">
        <f>sales_table[[#This Row],[Sales]]*0.95</f>
        <v>50872.5</v>
      </c>
      <c r="N561" s="13">
        <f>(sales_table[[#This Row],[Profit]]/sales_table[[#This Row],[Sales]])</f>
        <v>6.2857142857142861E-2</v>
      </c>
    </row>
    <row r="562" spans="1:14">
      <c r="A562" s="42">
        <v>41101</v>
      </c>
      <c r="B562" t="s">
        <v>22</v>
      </c>
      <c r="C562" t="s">
        <v>23</v>
      </c>
      <c r="D562" t="s">
        <v>26</v>
      </c>
      <c r="E562" t="s">
        <v>13</v>
      </c>
      <c r="F562" s="12">
        <v>27</v>
      </c>
      <c r="G562" s="12">
        <v>3978</v>
      </c>
      <c r="H562" s="12">
        <v>4230</v>
      </c>
      <c r="I562" s="12">
        <v>69966</v>
      </c>
      <c r="J562" s="12">
        <v>74520</v>
      </c>
      <c r="K562" s="12">
        <f>sales_table[[#This Row],[Sales]]-sales_table[[#This Row],[COGS]]</f>
        <v>4554</v>
      </c>
      <c r="L562" s="12">
        <f>sales_table[[#This Row],[sales after discount]]-sales_table[[#This Row],[COGS]]</f>
        <v>828</v>
      </c>
      <c r="M562" s="12">
        <f>sales_table[[#This Row],[Sales]]*0.95</f>
        <v>70794</v>
      </c>
      <c r="N562" s="13">
        <f>(sales_table[[#This Row],[Profit]]/sales_table[[#This Row],[Sales]])</f>
        <v>6.1111111111111109E-2</v>
      </c>
    </row>
    <row r="563" spans="1:14">
      <c r="A563" s="42">
        <v>41101</v>
      </c>
      <c r="B563" t="s">
        <v>17</v>
      </c>
      <c r="C563" t="s">
        <v>18</v>
      </c>
      <c r="D563" t="s">
        <v>42</v>
      </c>
      <c r="E563" t="s">
        <v>16</v>
      </c>
      <c r="F563" s="12">
        <v>27</v>
      </c>
      <c r="G563" s="12">
        <v>5832</v>
      </c>
      <c r="H563" s="12">
        <v>6210</v>
      </c>
      <c r="I563" s="12">
        <v>135108</v>
      </c>
      <c r="J563" s="12">
        <v>145800</v>
      </c>
      <c r="K563" s="12">
        <f>sales_table[[#This Row],[Sales]]-sales_table[[#This Row],[COGS]]</f>
        <v>10692</v>
      </c>
      <c r="L563" s="12">
        <f>sales_table[[#This Row],[sales after discount]]-sales_table[[#This Row],[COGS]]</f>
        <v>3402</v>
      </c>
      <c r="M563" s="12">
        <f>sales_table[[#This Row],[Sales]]*0.95</f>
        <v>138510</v>
      </c>
      <c r="N563" s="13">
        <f>(sales_table[[#This Row],[Profit]]/sales_table[[#This Row],[Sales]])</f>
        <v>7.3333333333333334E-2</v>
      </c>
    </row>
    <row r="564" spans="1:14">
      <c r="A564" s="42">
        <v>41101</v>
      </c>
      <c r="B564" t="s">
        <v>27</v>
      </c>
      <c r="C564" t="s">
        <v>23</v>
      </c>
      <c r="D564" t="s">
        <v>40</v>
      </c>
      <c r="E564" t="s">
        <v>16</v>
      </c>
      <c r="F564" s="12">
        <v>27</v>
      </c>
      <c r="G564" s="12">
        <v>2196</v>
      </c>
      <c r="H564" s="12">
        <v>2340</v>
      </c>
      <c r="I564" s="12">
        <v>19620</v>
      </c>
      <c r="J564" s="12">
        <v>21150</v>
      </c>
      <c r="K564" s="12">
        <f>sales_table[[#This Row],[Sales]]-sales_table[[#This Row],[COGS]]</f>
        <v>1530</v>
      </c>
      <c r="L564" s="12">
        <f>sales_table[[#This Row],[sales after discount]]-sales_table[[#This Row],[COGS]]</f>
        <v>472.5</v>
      </c>
      <c r="M564" s="12">
        <f>sales_table[[#This Row],[Sales]]*0.95</f>
        <v>20092.5</v>
      </c>
      <c r="N564" s="13">
        <f>(sales_table[[#This Row],[Profit]]/sales_table[[#This Row],[Sales]])</f>
        <v>7.2340425531914887E-2</v>
      </c>
    </row>
    <row r="565" spans="1:14">
      <c r="A565" s="42">
        <v>41101</v>
      </c>
      <c r="B565" t="s">
        <v>10</v>
      </c>
      <c r="C565" t="s">
        <v>11</v>
      </c>
      <c r="D565" t="s">
        <v>26</v>
      </c>
      <c r="E565" t="s">
        <v>13</v>
      </c>
      <c r="F565" s="12">
        <v>27</v>
      </c>
      <c r="G565" s="12">
        <v>3546</v>
      </c>
      <c r="H565" s="12">
        <v>3780</v>
      </c>
      <c r="I565" s="12">
        <v>3042</v>
      </c>
      <c r="J565" s="12">
        <v>3240</v>
      </c>
      <c r="K565" s="12">
        <f>sales_table[[#This Row],[Sales]]-sales_table[[#This Row],[COGS]]</f>
        <v>198</v>
      </c>
      <c r="L565" s="12">
        <f>sales_table[[#This Row],[sales after discount]]-sales_table[[#This Row],[COGS]]</f>
        <v>36</v>
      </c>
      <c r="M565" s="12">
        <f>sales_table[[#This Row],[Sales]]*0.95</f>
        <v>3078</v>
      </c>
      <c r="N565" s="13">
        <f>(sales_table[[#This Row],[Profit]]/sales_table[[#This Row],[Sales]])</f>
        <v>6.1111111111111109E-2</v>
      </c>
    </row>
    <row r="566" spans="1:14">
      <c r="A566" s="42">
        <v>41101</v>
      </c>
      <c r="B566" t="s">
        <v>17</v>
      </c>
      <c r="C566" t="s">
        <v>18</v>
      </c>
      <c r="D566" t="s">
        <v>19</v>
      </c>
      <c r="E566" t="s">
        <v>13</v>
      </c>
      <c r="F566" s="12">
        <v>12</v>
      </c>
      <c r="G566" s="12">
        <v>3582</v>
      </c>
      <c r="H566" s="12">
        <v>3870</v>
      </c>
      <c r="I566" s="12">
        <v>71604</v>
      </c>
      <c r="J566" s="12">
        <v>76140</v>
      </c>
      <c r="K566" s="12">
        <f>sales_table[[#This Row],[Sales]]-sales_table[[#This Row],[COGS]]</f>
        <v>4536</v>
      </c>
      <c r="L566" s="12">
        <f>sales_table[[#This Row],[sales after discount]]-sales_table[[#This Row],[COGS]]</f>
        <v>729</v>
      </c>
      <c r="M566" s="12">
        <f>sales_table[[#This Row],[Sales]]*0.95</f>
        <v>72333</v>
      </c>
      <c r="N566" s="13">
        <f>(sales_table[[#This Row],[Profit]]/sales_table[[#This Row],[Sales]])</f>
        <v>5.9574468085106386E-2</v>
      </c>
    </row>
    <row r="567" spans="1:14">
      <c r="A567" s="42">
        <v>41101</v>
      </c>
      <c r="B567" t="s">
        <v>20</v>
      </c>
      <c r="C567" t="s">
        <v>18</v>
      </c>
      <c r="D567" t="s">
        <v>41</v>
      </c>
      <c r="E567" t="s">
        <v>13</v>
      </c>
      <c r="F567" s="12">
        <v>18</v>
      </c>
      <c r="G567" s="12">
        <v>3978</v>
      </c>
      <c r="H567" s="12">
        <v>4230</v>
      </c>
      <c r="I567" s="12">
        <v>5904</v>
      </c>
      <c r="J567" s="12">
        <v>6300</v>
      </c>
      <c r="K567" s="12">
        <f>sales_table[[#This Row],[Sales]]-sales_table[[#This Row],[COGS]]</f>
        <v>396</v>
      </c>
      <c r="L567" s="12">
        <f>sales_table[[#This Row],[sales after discount]]-sales_table[[#This Row],[COGS]]</f>
        <v>81</v>
      </c>
      <c r="M567" s="12">
        <f>sales_table[[#This Row],[Sales]]*0.95</f>
        <v>5985</v>
      </c>
      <c r="N567" s="13">
        <f>(sales_table[[#This Row],[Profit]]/sales_table[[#This Row],[Sales]])</f>
        <v>6.2857142857142861E-2</v>
      </c>
    </row>
    <row r="568" spans="1:14">
      <c r="A568" s="42">
        <v>41102</v>
      </c>
      <c r="B568" t="s">
        <v>29</v>
      </c>
      <c r="C568" t="s">
        <v>30</v>
      </c>
      <c r="D568" t="s">
        <v>21</v>
      </c>
      <c r="E568" t="s">
        <v>13</v>
      </c>
      <c r="F568" s="12">
        <v>8</v>
      </c>
      <c r="G568" s="12">
        <v>3978</v>
      </c>
      <c r="H568" s="12">
        <v>4230</v>
      </c>
      <c r="I568" s="12">
        <v>35136</v>
      </c>
      <c r="J568" s="12">
        <v>37440</v>
      </c>
      <c r="K568" s="12">
        <f>sales_table[[#This Row],[Sales]]-sales_table[[#This Row],[COGS]]</f>
        <v>2304</v>
      </c>
      <c r="L568" s="12">
        <f>sales_table[[#This Row],[sales after discount]]-sales_table[[#This Row],[COGS]]</f>
        <v>432</v>
      </c>
      <c r="M568" s="12">
        <f>sales_table[[#This Row],[Sales]]*0.95</f>
        <v>35568</v>
      </c>
      <c r="N568" s="13">
        <f>(sales_table[[#This Row],[Profit]]/sales_table[[#This Row],[Sales]])</f>
        <v>6.1538461538461542E-2</v>
      </c>
    </row>
    <row r="569" spans="1:14">
      <c r="A569" s="42">
        <v>41103</v>
      </c>
      <c r="B569" t="s">
        <v>34</v>
      </c>
      <c r="C569" t="s">
        <v>25</v>
      </c>
      <c r="D569" t="s">
        <v>39</v>
      </c>
      <c r="E569" t="s">
        <v>13</v>
      </c>
      <c r="F569" s="12">
        <v>21</v>
      </c>
      <c r="G569" s="12">
        <v>2034</v>
      </c>
      <c r="H569" s="12">
        <v>2160</v>
      </c>
      <c r="I569" s="12">
        <v>74520</v>
      </c>
      <c r="J569" s="12">
        <v>79200</v>
      </c>
      <c r="K569" s="12">
        <f>sales_table[[#This Row],[Sales]]-sales_table[[#This Row],[COGS]]</f>
        <v>4680</v>
      </c>
      <c r="L569" s="12">
        <f>sales_table[[#This Row],[sales after discount]]-sales_table[[#This Row],[COGS]]</f>
        <v>720</v>
      </c>
      <c r="M569" s="12">
        <f>sales_table[[#This Row],[Sales]]*0.95</f>
        <v>75240</v>
      </c>
      <c r="N569" s="13">
        <f>(sales_table[[#This Row],[Profit]]/sales_table[[#This Row],[Sales]])</f>
        <v>5.909090909090909E-2</v>
      </c>
    </row>
    <row r="570" spans="1:14">
      <c r="A570" s="42">
        <v>41103</v>
      </c>
      <c r="B570" t="s">
        <v>31</v>
      </c>
      <c r="C570" t="s">
        <v>30</v>
      </c>
      <c r="D570" t="s">
        <v>19</v>
      </c>
      <c r="E570" t="s">
        <v>13</v>
      </c>
      <c r="F570" s="12">
        <v>25</v>
      </c>
      <c r="G570" s="12">
        <v>3042</v>
      </c>
      <c r="H570" s="12">
        <v>3240</v>
      </c>
      <c r="I570" s="12">
        <v>51714</v>
      </c>
      <c r="J570" s="12">
        <v>54990</v>
      </c>
      <c r="K570" s="12">
        <f>sales_table[[#This Row],[Sales]]-sales_table[[#This Row],[COGS]]</f>
        <v>3276</v>
      </c>
      <c r="L570" s="12">
        <f>sales_table[[#This Row],[sales after discount]]-sales_table[[#This Row],[COGS]]</f>
        <v>526.5</v>
      </c>
      <c r="M570" s="12">
        <f>sales_table[[#This Row],[Sales]]*0.95</f>
        <v>52240.5</v>
      </c>
      <c r="N570" s="13">
        <f>(sales_table[[#This Row],[Profit]]/sales_table[[#This Row],[Sales]])</f>
        <v>5.9574468085106386E-2</v>
      </c>
    </row>
    <row r="571" spans="1:14">
      <c r="A571" s="42">
        <v>41104</v>
      </c>
      <c r="B571" t="s">
        <v>24</v>
      </c>
      <c r="C571" t="s">
        <v>25</v>
      </c>
      <c r="D571" t="s">
        <v>37</v>
      </c>
      <c r="E571" t="s">
        <v>13</v>
      </c>
      <c r="F571" s="12">
        <v>12</v>
      </c>
      <c r="G571" s="12">
        <v>5148</v>
      </c>
      <c r="H571" s="12">
        <v>5490</v>
      </c>
      <c r="I571" s="12">
        <v>94122</v>
      </c>
      <c r="J571" s="12">
        <v>100170</v>
      </c>
      <c r="K571" s="12">
        <f>sales_table[[#This Row],[Sales]]-sales_table[[#This Row],[COGS]]</f>
        <v>6048</v>
      </c>
      <c r="L571" s="12">
        <f>sales_table[[#This Row],[sales after discount]]-sales_table[[#This Row],[COGS]]</f>
        <v>1039.5</v>
      </c>
      <c r="M571" s="12">
        <f>sales_table[[#This Row],[Sales]]*0.95</f>
        <v>95161.5</v>
      </c>
      <c r="N571" s="13">
        <f>(sales_table[[#This Row],[Profit]]/sales_table[[#This Row],[Sales]])</f>
        <v>6.0377358490566038E-2</v>
      </c>
    </row>
    <row r="572" spans="1:14">
      <c r="A572" s="42">
        <v>41105</v>
      </c>
      <c r="B572" t="s">
        <v>22</v>
      </c>
      <c r="C572" t="s">
        <v>23</v>
      </c>
      <c r="D572" t="s">
        <v>32</v>
      </c>
      <c r="E572" t="s">
        <v>13</v>
      </c>
      <c r="F572" s="12">
        <v>9</v>
      </c>
      <c r="G572" s="12">
        <v>2106</v>
      </c>
      <c r="H572" s="12">
        <v>2250</v>
      </c>
      <c r="I572" s="12">
        <v>60282</v>
      </c>
      <c r="J572" s="12">
        <v>64260</v>
      </c>
      <c r="K572" s="12">
        <f>sales_table[[#This Row],[Sales]]-sales_table[[#This Row],[COGS]]</f>
        <v>3978</v>
      </c>
      <c r="L572" s="12">
        <f>sales_table[[#This Row],[sales after discount]]-sales_table[[#This Row],[COGS]]</f>
        <v>765</v>
      </c>
      <c r="M572" s="12">
        <f>sales_table[[#This Row],[Sales]]*0.95</f>
        <v>61047</v>
      </c>
      <c r="N572" s="13">
        <f>(sales_table[[#This Row],[Profit]]/sales_table[[#This Row],[Sales]])</f>
        <v>6.1904761904761907E-2</v>
      </c>
    </row>
    <row r="573" spans="1:14">
      <c r="A573" s="42">
        <v>41105</v>
      </c>
      <c r="B573" t="s">
        <v>20</v>
      </c>
      <c r="C573" t="s">
        <v>18</v>
      </c>
      <c r="D573" t="s">
        <v>26</v>
      </c>
      <c r="E573" t="s">
        <v>13</v>
      </c>
      <c r="F573" s="12">
        <v>23</v>
      </c>
      <c r="G573" s="12">
        <v>4482</v>
      </c>
      <c r="H573" s="12">
        <v>4770</v>
      </c>
      <c r="I573" s="12">
        <v>66924</v>
      </c>
      <c r="J573" s="12">
        <v>71280</v>
      </c>
      <c r="K573" s="12">
        <f>sales_table[[#This Row],[Sales]]-sales_table[[#This Row],[COGS]]</f>
        <v>4356</v>
      </c>
      <c r="L573" s="12">
        <f>sales_table[[#This Row],[sales after discount]]-sales_table[[#This Row],[COGS]]</f>
        <v>792</v>
      </c>
      <c r="M573" s="12">
        <f>sales_table[[#This Row],[Sales]]*0.95</f>
        <v>67716</v>
      </c>
      <c r="N573" s="13">
        <f>(sales_table[[#This Row],[Profit]]/sales_table[[#This Row],[Sales]])</f>
        <v>6.1111111111111109E-2</v>
      </c>
    </row>
    <row r="574" spans="1:14">
      <c r="A574" s="42">
        <v>41105</v>
      </c>
      <c r="B574" t="s">
        <v>27</v>
      </c>
      <c r="C574" t="s">
        <v>23</v>
      </c>
      <c r="D574" t="s">
        <v>32</v>
      </c>
      <c r="E574" t="s">
        <v>13</v>
      </c>
      <c r="F574" s="12">
        <v>23</v>
      </c>
      <c r="G574" s="12">
        <v>3546</v>
      </c>
      <c r="H574" s="12">
        <v>3780</v>
      </c>
      <c r="I574" s="12">
        <v>88650</v>
      </c>
      <c r="J574" s="12">
        <v>94500</v>
      </c>
      <c r="K574" s="12">
        <f>sales_table[[#This Row],[Sales]]-sales_table[[#This Row],[COGS]]</f>
        <v>5850</v>
      </c>
      <c r="L574" s="12">
        <f>sales_table[[#This Row],[sales after discount]]-sales_table[[#This Row],[COGS]]</f>
        <v>1125</v>
      </c>
      <c r="M574" s="12">
        <f>sales_table[[#This Row],[Sales]]*0.95</f>
        <v>89775</v>
      </c>
      <c r="N574" s="13">
        <f>(sales_table[[#This Row],[Profit]]/sales_table[[#This Row],[Sales]])</f>
        <v>6.1904761904761907E-2</v>
      </c>
    </row>
    <row r="575" spans="1:14">
      <c r="A575" s="42">
        <v>41105</v>
      </c>
      <c r="B575" t="s">
        <v>20</v>
      </c>
      <c r="C575" t="s">
        <v>18</v>
      </c>
      <c r="D575" t="s">
        <v>36</v>
      </c>
      <c r="E575" t="s">
        <v>13</v>
      </c>
      <c r="F575" s="12">
        <v>20</v>
      </c>
      <c r="G575" s="12">
        <v>4482</v>
      </c>
      <c r="H575" s="12">
        <v>4770</v>
      </c>
      <c r="I575" s="12">
        <v>4212</v>
      </c>
      <c r="J575" s="12">
        <v>4500</v>
      </c>
      <c r="K575" s="12">
        <f>sales_table[[#This Row],[Sales]]-sales_table[[#This Row],[COGS]]</f>
        <v>288</v>
      </c>
      <c r="L575" s="12">
        <f>sales_table[[#This Row],[sales after discount]]-sales_table[[#This Row],[COGS]]</f>
        <v>63</v>
      </c>
      <c r="M575" s="12">
        <f>sales_table[[#This Row],[Sales]]*0.95</f>
        <v>4275</v>
      </c>
      <c r="N575" s="13">
        <f>(sales_table[[#This Row],[Profit]]/sales_table[[#This Row],[Sales]])</f>
        <v>6.4000000000000001E-2</v>
      </c>
    </row>
    <row r="576" spans="1:14">
      <c r="A576" s="42">
        <v>41105</v>
      </c>
      <c r="B576" t="s">
        <v>27</v>
      </c>
      <c r="C576" t="s">
        <v>23</v>
      </c>
      <c r="D576" t="s">
        <v>21</v>
      </c>
      <c r="E576" t="s">
        <v>13</v>
      </c>
      <c r="F576" s="12">
        <v>25</v>
      </c>
      <c r="G576" s="12">
        <v>4482</v>
      </c>
      <c r="H576" s="12">
        <v>4770</v>
      </c>
      <c r="I576" s="12">
        <v>21960</v>
      </c>
      <c r="J576" s="12">
        <v>23400</v>
      </c>
      <c r="K576" s="12">
        <f>sales_table[[#This Row],[Sales]]-sales_table[[#This Row],[COGS]]</f>
        <v>1440</v>
      </c>
      <c r="L576" s="12">
        <f>sales_table[[#This Row],[sales after discount]]-sales_table[[#This Row],[COGS]]</f>
        <v>270</v>
      </c>
      <c r="M576" s="12">
        <f>sales_table[[#This Row],[Sales]]*0.95</f>
        <v>22230</v>
      </c>
      <c r="N576" s="13">
        <f>(sales_table[[#This Row],[Profit]]/sales_table[[#This Row],[Sales]])</f>
        <v>6.1538461538461542E-2</v>
      </c>
    </row>
    <row r="577" spans="1:14">
      <c r="A577" s="42">
        <v>41105</v>
      </c>
      <c r="B577" t="s">
        <v>17</v>
      </c>
      <c r="C577" t="s">
        <v>18</v>
      </c>
      <c r="D577" t="s">
        <v>38</v>
      </c>
      <c r="E577" t="s">
        <v>13</v>
      </c>
      <c r="F577" s="12">
        <v>4</v>
      </c>
      <c r="G577" s="12">
        <v>2034</v>
      </c>
      <c r="H577" s="12">
        <v>2160</v>
      </c>
      <c r="I577" s="12">
        <v>46098</v>
      </c>
      <c r="J577" s="12">
        <v>49140</v>
      </c>
      <c r="K577" s="12">
        <f>sales_table[[#This Row],[Sales]]-sales_table[[#This Row],[COGS]]</f>
        <v>3042</v>
      </c>
      <c r="L577" s="12">
        <f>sales_table[[#This Row],[sales after discount]]-sales_table[[#This Row],[COGS]]</f>
        <v>585</v>
      </c>
      <c r="M577" s="12">
        <f>sales_table[[#This Row],[Sales]]*0.95</f>
        <v>46683</v>
      </c>
      <c r="N577" s="13">
        <f>(sales_table[[#This Row],[Profit]]/sales_table[[#This Row],[Sales]])</f>
        <v>6.1904761904761907E-2</v>
      </c>
    </row>
    <row r="578" spans="1:14">
      <c r="A578" s="42">
        <v>41105</v>
      </c>
      <c r="B578" t="s">
        <v>20</v>
      </c>
      <c r="C578" t="s">
        <v>18</v>
      </c>
      <c r="D578" t="s">
        <v>39</v>
      </c>
      <c r="E578" t="s">
        <v>13</v>
      </c>
      <c r="F578" s="12">
        <v>24</v>
      </c>
      <c r="G578" s="12">
        <v>3978</v>
      </c>
      <c r="H578" s="12">
        <v>4230</v>
      </c>
      <c r="I578" s="12">
        <v>14904</v>
      </c>
      <c r="J578" s="12">
        <v>15840</v>
      </c>
      <c r="K578" s="12">
        <f>sales_table[[#This Row],[Sales]]-sales_table[[#This Row],[COGS]]</f>
        <v>936</v>
      </c>
      <c r="L578" s="12">
        <f>sales_table[[#This Row],[sales after discount]]-sales_table[[#This Row],[COGS]]</f>
        <v>144</v>
      </c>
      <c r="M578" s="12">
        <f>sales_table[[#This Row],[Sales]]*0.95</f>
        <v>15048</v>
      </c>
      <c r="N578" s="13">
        <f>(sales_table[[#This Row],[Profit]]/sales_table[[#This Row],[Sales]])</f>
        <v>5.909090909090909E-2</v>
      </c>
    </row>
    <row r="579" spans="1:14">
      <c r="A579" s="42">
        <v>41106</v>
      </c>
      <c r="B579" t="s">
        <v>17</v>
      </c>
      <c r="C579" t="s">
        <v>18</v>
      </c>
      <c r="D579" t="s">
        <v>21</v>
      </c>
      <c r="E579" t="s">
        <v>13</v>
      </c>
      <c r="F579" s="12">
        <v>24</v>
      </c>
      <c r="G579" s="12">
        <v>5832</v>
      </c>
      <c r="H579" s="12">
        <v>6210</v>
      </c>
      <c r="I579" s="12">
        <v>6588</v>
      </c>
      <c r="J579" s="12">
        <v>7020</v>
      </c>
      <c r="K579" s="12">
        <f>sales_table[[#This Row],[Sales]]-sales_table[[#This Row],[COGS]]</f>
        <v>432</v>
      </c>
      <c r="L579" s="12">
        <f>sales_table[[#This Row],[sales after discount]]-sales_table[[#This Row],[COGS]]</f>
        <v>81</v>
      </c>
      <c r="M579" s="12">
        <f>sales_table[[#This Row],[Sales]]*0.95</f>
        <v>6669</v>
      </c>
      <c r="N579" s="13">
        <f>(sales_table[[#This Row],[Profit]]/sales_table[[#This Row],[Sales]])</f>
        <v>6.1538461538461542E-2</v>
      </c>
    </row>
    <row r="580" spans="1:14">
      <c r="A580" s="42">
        <v>41106</v>
      </c>
      <c r="B580" t="s">
        <v>27</v>
      </c>
      <c r="C580" t="s">
        <v>23</v>
      </c>
      <c r="D580" t="s">
        <v>43</v>
      </c>
      <c r="E580" t="s">
        <v>13</v>
      </c>
      <c r="F580" s="12">
        <v>16</v>
      </c>
      <c r="G580" s="12">
        <v>3978</v>
      </c>
      <c r="H580" s="12">
        <v>4230</v>
      </c>
      <c r="I580" s="12">
        <v>37224</v>
      </c>
      <c r="J580" s="12">
        <v>39600</v>
      </c>
      <c r="K580" s="12">
        <f>sales_table[[#This Row],[Sales]]-sales_table[[#This Row],[COGS]]</f>
        <v>2376</v>
      </c>
      <c r="L580" s="12">
        <f>sales_table[[#This Row],[sales after discount]]-sales_table[[#This Row],[COGS]]</f>
        <v>396</v>
      </c>
      <c r="M580" s="12">
        <f>sales_table[[#This Row],[Sales]]*0.95</f>
        <v>37620</v>
      </c>
      <c r="N580" s="13">
        <f>(sales_table[[#This Row],[Profit]]/sales_table[[#This Row],[Sales]])</f>
        <v>0.06</v>
      </c>
    </row>
    <row r="581" spans="1:14">
      <c r="A581" s="42">
        <v>41106</v>
      </c>
      <c r="B581" t="s">
        <v>17</v>
      </c>
      <c r="C581" t="s">
        <v>18</v>
      </c>
      <c r="D581" t="s">
        <v>15</v>
      </c>
      <c r="E581" t="s">
        <v>16</v>
      </c>
      <c r="F581" s="12">
        <v>6</v>
      </c>
      <c r="G581" s="12">
        <v>3978</v>
      </c>
      <c r="H581" s="12">
        <v>4230</v>
      </c>
      <c r="I581" s="12">
        <v>53730</v>
      </c>
      <c r="J581" s="12">
        <v>58050</v>
      </c>
      <c r="K581" s="12">
        <f>sales_table[[#This Row],[Sales]]-sales_table[[#This Row],[COGS]]</f>
        <v>4320</v>
      </c>
      <c r="L581" s="12">
        <f>sales_table[[#This Row],[sales after discount]]-sales_table[[#This Row],[COGS]]</f>
        <v>1417.5</v>
      </c>
      <c r="M581" s="12">
        <f>sales_table[[#This Row],[Sales]]*0.95</f>
        <v>55147.5</v>
      </c>
      <c r="N581" s="13">
        <f>(sales_table[[#This Row],[Profit]]/sales_table[[#This Row],[Sales]])</f>
        <v>7.441860465116279E-2</v>
      </c>
    </row>
    <row r="582" spans="1:14">
      <c r="A582" s="42">
        <v>41106</v>
      </c>
      <c r="B582" t="s">
        <v>31</v>
      </c>
      <c r="C582" t="s">
        <v>30</v>
      </c>
      <c r="D582" t="s">
        <v>37</v>
      </c>
      <c r="E582" t="s">
        <v>13</v>
      </c>
      <c r="F582" s="12">
        <v>4</v>
      </c>
      <c r="G582" s="12">
        <v>5148</v>
      </c>
      <c r="H582" s="12">
        <v>5490</v>
      </c>
      <c r="I582" s="12">
        <v>17928</v>
      </c>
      <c r="J582" s="12">
        <v>19080</v>
      </c>
      <c r="K582" s="12">
        <f>sales_table[[#This Row],[Sales]]-sales_table[[#This Row],[COGS]]</f>
        <v>1152</v>
      </c>
      <c r="L582" s="12">
        <f>sales_table[[#This Row],[sales after discount]]-sales_table[[#This Row],[COGS]]</f>
        <v>198</v>
      </c>
      <c r="M582" s="12">
        <f>sales_table[[#This Row],[Sales]]*0.95</f>
        <v>18126</v>
      </c>
      <c r="N582" s="13">
        <f>(sales_table[[#This Row],[Profit]]/sales_table[[#This Row],[Sales]])</f>
        <v>6.0377358490566038E-2</v>
      </c>
    </row>
    <row r="583" spans="1:14">
      <c r="A583" s="42">
        <v>41107</v>
      </c>
      <c r="B583" t="s">
        <v>14</v>
      </c>
      <c r="C583" t="s">
        <v>11</v>
      </c>
      <c r="D583" t="s">
        <v>32</v>
      </c>
      <c r="E583" t="s">
        <v>13</v>
      </c>
      <c r="F583" s="12">
        <v>24</v>
      </c>
      <c r="G583" s="12">
        <v>5832</v>
      </c>
      <c r="H583" s="12">
        <v>6210</v>
      </c>
      <c r="I583" s="12">
        <v>42552</v>
      </c>
      <c r="J583" s="12">
        <v>45360</v>
      </c>
      <c r="K583" s="12">
        <f>sales_table[[#This Row],[Sales]]-sales_table[[#This Row],[COGS]]</f>
        <v>2808</v>
      </c>
      <c r="L583" s="12">
        <f>sales_table[[#This Row],[sales after discount]]-sales_table[[#This Row],[COGS]]</f>
        <v>540</v>
      </c>
      <c r="M583" s="12">
        <f>sales_table[[#This Row],[Sales]]*0.95</f>
        <v>43092</v>
      </c>
      <c r="N583" s="13">
        <f>(sales_table[[#This Row],[Profit]]/sales_table[[#This Row],[Sales]])</f>
        <v>6.1904761904761907E-2</v>
      </c>
    </row>
    <row r="584" spans="1:14">
      <c r="A584" s="42">
        <v>41107</v>
      </c>
      <c r="B584" t="s">
        <v>14</v>
      </c>
      <c r="C584" t="s">
        <v>11</v>
      </c>
      <c r="D584" t="s">
        <v>12</v>
      </c>
      <c r="E584" t="s">
        <v>13</v>
      </c>
      <c r="F584" s="12">
        <v>21</v>
      </c>
      <c r="G584" s="12">
        <v>2034</v>
      </c>
      <c r="H584" s="12">
        <v>2160</v>
      </c>
      <c r="I584" s="12">
        <v>36612</v>
      </c>
      <c r="J584" s="12">
        <v>38880</v>
      </c>
      <c r="K584" s="12">
        <f>sales_table[[#This Row],[Sales]]-sales_table[[#This Row],[COGS]]</f>
        <v>2268</v>
      </c>
      <c r="L584" s="12">
        <f>sales_table[[#This Row],[sales after discount]]-sales_table[[#This Row],[COGS]]</f>
        <v>324</v>
      </c>
      <c r="M584" s="12">
        <f>sales_table[[#This Row],[Sales]]*0.95</f>
        <v>36936</v>
      </c>
      <c r="N584" s="13">
        <f>(sales_table[[#This Row],[Profit]]/sales_table[[#This Row],[Sales]])</f>
        <v>5.8333333333333334E-2</v>
      </c>
    </row>
    <row r="585" spans="1:14">
      <c r="A585" s="42">
        <v>41107</v>
      </c>
      <c r="B585" t="s">
        <v>34</v>
      </c>
      <c r="C585" t="s">
        <v>25</v>
      </c>
      <c r="D585" t="s">
        <v>15</v>
      </c>
      <c r="E585" t="s">
        <v>16</v>
      </c>
      <c r="F585" s="12">
        <v>13</v>
      </c>
      <c r="G585" s="12">
        <v>5832</v>
      </c>
      <c r="H585" s="12">
        <v>6210</v>
      </c>
      <c r="I585" s="12">
        <v>39402</v>
      </c>
      <c r="J585" s="12">
        <v>42570</v>
      </c>
      <c r="K585" s="12">
        <f>sales_table[[#This Row],[Sales]]-sales_table[[#This Row],[COGS]]</f>
        <v>3168</v>
      </c>
      <c r="L585" s="12">
        <f>sales_table[[#This Row],[sales after discount]]-sales_table[[#This Row],[COGS]]</f>
        <v>1039.5</v>
      </c>
      <c r="M585" s="12">
        <f>sales_table[[#This Row],[Sales]]*0.95</f>
        <v>40441.5</v>
      </c>
      <c r="N585" s="13">
        <f>(sales_table[[#This Row],[Profit]]/sales_table[[#This Row],[Sales]])</f>
        <v>7.441860465116279E-2</v>
      </c>
    </row>
    <row r="586" spans="1:14">
      <c r="A586" s="42">
        <v>41107</v>
      </c>
      <c r="B586" t="s">
        <v>34</v>
      </c>
      <c r="C586" t="s">
        <v>25</v>
      </c>
      <c r="D586" t="s">
        <v>39</v>
      </c>
      <c r="E586" t="s">
        <v>13</v>
      </c>
      <c r="F586" s="12">
        <v>2</v>
      </c>
      <c r="G586" s="12">
        <v>3546</v>
      </c>
      <c r="H586" s="12">
        <v>3780</v>
      </c>
      <c r="I586" s="12">
        <v>3726</v>
      </c>
      <c r="J586" s="12">
        <v>3960</v>
      </c>
      <c r="K586" s="12">
        <f>sales_table[[#This Row],[Sales]]-sales_table[[#This Row],[COGS]]</f>
        <v>234</v>
      </c>
      <c r="L586" s="12">
        <f>sales_table[[#This Row],[sales after discount]]-sales_table[[#This Row],[COGS]]</f>
        <v>36</v>
      </c>
      <c r="M586" s="12">
        <f>sales_table[[#This Row],[Sales]]*0.95</f>
        <v>3762</v>
      </c>
      <c r="N586" s="13">
        <f>(sales_table[[#This Row],[Profit]]/sales_table[[#This Row],[Sales]])</f>
        <v>5.909090909090909E-2</v>
      </c>
    </row>
    <row r="587" spans="1:14">
      <c r="A587" s="42">
        <v>41108</v>
      </c>
      <c r="B587" t="s">
        <v>17</v>
      </c>
      <c r="C587" t="s">
        <v>18</v>
      </c>
      <c r="D587" t="s">
        <v>36</v>
      </c>
      <c r="E587" t="s">
        <v>13</v>
      </c>
      <c r="F587" s="12">
        <v>20</v>
      </c>
      <c r="G587" s="12">
        <v>3726</v>
      </c>
      <c r="H587" s="12">
        <v>3960</v>
      </c>
      <c r="I587" s="12">
        <v>27378</v>
      </c>
      <c r="J587" s="12">
        <v>29250</v>
      </c>
      <c r="K587" s="12">
        <f>sales_table[[#This Row],[Sales]]-sales_table[[#This Row],[COGS]]</f>
        <v>1872</v>
      </c>
      <c r="L587" s="12">
        <f>sales_table[[#This Row],[sales after discount]]-sales_table[[#This Row],[COGS]]</f>
        <v>409.5</v>
      </c>
      <c r="M587" s="12">
        <f>sales_table[[#This Row],[Sales]]*0.95</f>
        <v>27787.5</v>
      </c>
      <c r="N587" s="13">
        <f>(sales_table[[#This Row],[Profit]]/sales_table[[#This Row],[Sales]])</f>
        <v>6.4000000000000001E-2</v>
      </c>
    </row>
    <row r="588" spans="1:14">
      <c r="A588" s="42">
        <v>41108</v>
      </c>
      <c r="B588" t="s">
        <v>10</v>
      </c>
      <c r="C588" t="s">
        <v>11</v>
      </c>
      <c r="D588" t="s">
        <v>28</v>
      </c>
      <c r="E588" t="s">
        <v>13</v>
      </c>
      <c r="F588" s="12">
        <v>21</v>
      </c>
      <c r="G588" s="12">
        <v>3978</v>
      </c>
      <c r="H588" s="12">
        <v>4230</v>
      </c>
      <c r="I588" s="12">
        <v>99144</v>
      </c>
      <c r="J588" s="12">
        <v>105570</v>
      </c>
      <c r="K588" s="12">
        <f>sales_table[[#This Row],[Sales]]-sales_table[[#This Row],[COGS]]</f>
        <v>6426</v>
      </c>
      <c r="L588" s="12">
        <f>sales_table[[#This Row],[sales after discount]]-sales_table[[#This Row],[COGS]]</f>
        <v>1147.5</v>
      </c>
      <c r="M588" s="12">
        <f>sales_table[[#This Row],[Sales]]*0.95</f>
        <v>100291.5</v>
      </c>
      <c r="N588" s="13">
        <f>(sales_table[[#This Row],[Profit]]/sales_table[[#This Row],[Sales]])</f>
        <v>6.0869565217391307E-2</v>
      </c>
    </row>
    <row r="589" spans="1:14">
      <c r="A589" s="42">
        <v>41108</v>
      </c>
      <c r="B589" t="s">
        <v>20</v>
      </c>
      <c r="C589" t="s">
        <v>18</v>
      </c>
      <c r="D589" t="s">
        <v>41</v>
      </c>
      <c r="E589" t="s">
        <v>13</v>
      </c>
      <c r="F589" s="12">
        <v>12</v>
      </c>
      <c r="G589" s="12">
        <v>3042</v>
      </c>
      <c r="H589" s="12">
        <v>3240</v>
      </c>
      <c r="I589" s="12">
        <v>29520</v>
      </c>
      <c r="J589" s="12">
        <v>31500</v>
      </c>
      <c r="K589" s="12">
        <f>sales_table[[#This Row],[Sales]]-sales_table[[#This Row],[COGS]]</f>
        <v>1980</v>
      </c>
      <c r="L589" s="12">
        <f>sales_table[[#This Row],[sales after discount]]-sales_table[[#This Row],[COGS]]</f>
        <v>405</v>
      </c>
      <c r="M589" s="12">
        <f>sales_table[[#This Row],[Sales]]*0.95</f>
        <v>29925</v>
      </c>
      <c r="N589" s="13">
        <f>(sales_table[[#This Row],[Profit]]/sales_table[[#This Row],[Sales]])</f>
        <v>6.2857142857142861E-2</v>
      </c>
    </row>
    <row r="590" spans="1:14">
      <c r="A590" s="42">
        <v>41109</v>
      </c>
      <c r="B590" t="s">
        <v>20</v>
      </c>
      <c r="C590" t="s">
        <v>18</v>
      </c>
      <c r="D590" t="s">
        <v>28</v>
      </c>
      <c r="E590" t="s">
        <v>13</v>
      </c>
      <c r="F590" s="12">
        <v>23</v>
      </c>
      <c r="G590" s="12">
        <v>3546</v>
      </c>
      <c r="H590" s="12">
        <v>3780</v>
      </c>
      <c r="I590" s="12">
        <v>99144</v>
      </c>
      <c r="J590" s="12">
        <v>105570</v>
      </c>
      <c r="K590" s="12">
        <f>sales_table[[#This Row],[Sales]]-sales_table[[#This Row],[COGS]]</f>
        <v>6426</v>
      </c>
      <c r="L590" s="12">
        <f>sales_table[[#This Row],[sales after discount]]-sales_table[[#This Row],[COGS]]</f>
        <v>1147.5</v>
      </c>
      <c r="M590" s="12">
        <f>sales_table[[#This Row],[Sales]]*0.95</f>
        <v>100291.5</v>
      </c>
      <c r="N590" s="13">
        <f>(sales_table[[#This Row],[Profit]]/sales_table[[#This Row],[Sales]])</f>
        <v>6.0869565217391307E-2</v>
      </c>
    </row>
    <row r="591" spans="1:14">
      <c r="A591" s="42">
        <v>41109</v>
      </c>
      <c r="B591" t="s">
        <v>24</v>
      </c>
      <c r="C591" t="s">
        <v>25</v>
      </c>
      <c r="D591" t="s">
        <v>19</v>
      </c>
      <c r="E591" t="s">
        <v>13</v>
      </c>
      <c r="F591" s="12">
        <v>23</v>
      </c>
      <c r="G591" s="12">
        <v>4482</v>
      </c>
      <c r="H591" s="12">
        <v>4770</v>
      </c>
      <c r="I591" s="12">
        <v>11934</v>
      </c>
      <c r="J591" s="12">
        <v>12690</v>
      </c>
      <c r="K591" s="12">
        <f>sales_table[[#This Row],[Sales]]-sales_table[[#This Row],[COGS]]</f>
        <v>756</v>
      </c>
      <c r="L591" s="12">
        <f>sales_table[[#This Row],[sales after discount]]-sales_table[[#This Row],[COGS]]</f>
        <v>121.5</v>
      </c>
      <c r="M591" s="12">
        <f>sales_table[[#This Row],[Sales]]*0.95</f>
        <v>12055.5</v>
      </c>
      <c r="N591" s="13">
        <f>(sales_table[[#This Row],[Profit]]/sales_table[[#This Row],[Sales]])</f>
        <v>5.9574468085106386E-2</v>
      </c>
    </row>
    <row r="592" spans="1:14">
      <c r="A592" s="42">
        <v>41109</v>
      </c>
      <c r="B592" t="s">
        <v>20</v>
      </c>
      <c r="C592" t="s">
        <v>18</v>
      </c>
      <c r="D592" t="s">
        <v>37</v>
      </c>
      <c r="E592" t="s">
        <v>13</v>
      </c>
      <c r="F592" s="12">
        <v>24</v>
      </c>
      <c r="G592" s="12">
        <v>3924</v>
      </c>
      <c r="H592" s="12">
        <v>4230</v>
      </c>
      <c r="I592" s="12">
        <v>8964</v>
      </c>
      <c r="J592" s="12">
        <v>9540</v>
      </c>
      <c r="K592" s="12">
        <f>sales_table[[#This Row],[Sales]]-sales_table[[#This Row],[COGS]]</f>
        <v>576</v>
      </c>
      <c r="L592" s="12">
        <f>sales_table[[#This Row],[sales after discount]]-sales_table[[#This Row],[COGS]]</f>
        <v>99</v>
      </c>
      <c r="M592" s="12">
        <f>sales_table[[#This Row],[Sales]]*0.95</f>
        <v>9063</v>
      </c>
      <c r="N592" s="13">
        <f>(sales_table[[#This Row],[Profit]]/sales_table[[#This Row],[Sales]])</f>
        <v>6.0377358490566038E-2</v>
      </c>
    </row>
    <row r="593" spans="1:14">
      <c r="A593" s="42">
        <v>41110</v>
      </c>
      <c r="B593" t="s">
        <v>34</v>
      </c>
      <c r="C593" t="s">
        <v>25</v>
      </c>
      <c r="D593" t="s">
        <v>35</v>
      </c>
      <c r="E593" t="s">
        <v>13</v>
      </c>
      <c r="F593" s="12">
        <v>25</v>
      </c>
      <c r="G593" s="12">
        <v>2952</v>
      </c>
      <c r="H593" s="12">
        <v>3150</v>
      </c>
      <c r="I593" s="12">
        <v>128700</v>
      </c>
      <c r="J593" s="12">
        <v>137250</v>
      </c>
      <c r="K593" s="12">
        <f>sales_table[[#This Row],[Sales]]-sales_table[[#This Row],[COGS]]</f>
        <v>8550</v>
      </c>
      <c r="L593" s="12">
        <f>sales_table[[#This Row],[sales after discount]]-sales_table[[#This Row],[COGS]]</f>
        <v>1687.5</v>
      </c>
      <c r="M593" s="12">
        <f>sales_table[[#This Row],[Sales]]*0.95</f>
        <v>130387.5</v>
      </c>
      <c r="N593" s="13">
        <f>(sales_table[[#This Row],[Profit]]/sales_table[[#This Row],[Sales]])</f>
        <v>6.2295081967213117E-2</v>
      </c>
    </row>
    <row r="594" spans="1:14">
      <c r="A594" s="42">
        <v>41110</v>
      </c>
      <c r="B594" t="s">
        <v>17</v>
      </c>
      <c r="C594" t="s">
        <v>18</v>
      </c>
      <c r="D594" t="s">
        <v>28</v>
      </c>
      <c r="E594" t="s">
        <v>13</v>
      </c>
      <c r="F594" s="12">
        <v>17</v>
      </c>
      <c r="G594" s="12">
        <v>3726</v>
      </c>
      <c r="H594" s="12">
        <v>3960</v>
      </c>
      <c r="I594" s="12">
        <v>116640</v>
      </c>
      <c r="J594" s="12">
        <v>124200</v>
      </c>
      <c r="K594" s="12">
        <f>sales_table[[#This Row],[Sales]]-sales_table[[#This Row],[COGS]]</f>
        <v>7560</v>
      </c>
      <c r="L594" s="12">
        <f>sales_table[[#This Row],[sales after discount]]-sales_table[[#This Row],[COGS]]</f>
        <v>1350</v>
      </c>
      <c r="M594" s="12">
        <f>sales_table[[#This Row],[Sales]]*0.95</f>
        <v>117990</v>
      </c>
      <c r="N594" s="13">
        <f>(sales_table[[#This Row],[Profit]]/sales_table[[#This Row],[Sales]])</f>
        <v>6.0869565217391307E-2</v>
      </c>
    </row>
    <row r="595" spans="1:14">
      <c r="A595" s="42">
        <v>41110</v>
      </c>
      <c r="B595" t="s">
        <v>20</v>
      </c>
      <c r="C595" t="s">
        <v>18</v>
      </c>
      <c r="D595" t="s">
        <v>32</v>
      </c>
      <c r="E595" t="s">
        <v>13</v>
      </c>
      <c r="F595" s="12">
        <v>21</v>
      </c>
      <c r="G595" s="12">
        <v>3978</v>
      </c>
      <c r="H595" s="12">
        <v>4230</v>
      </c>
      <c r="I595" s="12">
        <v>17730</v>
      </c>
      <c r="J595" s="12">
        <v>18900</v>
      </c>
      <c r="K595" s="12">
        <f>sales_table[[#This Row],[Sales]]-sales_table[[#This Row],[COGS]]</f>
        <v>1170</v>
      </c>
      <c r="L595" s="12">
        <f>sales_table[[#This Row],[sales after discount]]-sales_table[[#This Row],[COGS]]</f>
        <v>225</v>
      </c>
      <c r="M595" s="12">
        <f>sales_table[[#This Row],[Sales]]*0.95</f>
        <v>17955</v>
      </c>
      <c r="N595" s="13">
        <f>(sales_table[[#This Row],[Profit]]/sales_table[[#This Row],[Sales]])</f>
        <v>6.1904761904761907E-2</v>
      </c>
    </row>
    <row r="596" spans="1:14">
      <c r="A596" s="42">
        <v>41110</v>
      </c>
      <c r="B596" t="s">
        <v>31</v>
      </c>
      <c r="C596" t="s">
        <v>30</v>
      </c>
      <c r="D596" t="s">
        <v>40</v>
      </c>
      <c r="E596" t="s">
        <v>16</v>
      </c>
      <c r="F596" s="12">
        <v>9</v>
      </c>
      <c r="G596" s="12">
        <v>3726</v>
      </c>
      <c r="H596" s="12">
        <v>3960</v>
      </c>
      <c r="I596" s="12">
        <v>27468</v>
      </c>
      <c r="J596" s="12">
        <v>29610</v>
      </c>
      <c r="K596" s="12">
        <f>sales_table[[#This Row],[Sales]]-sales_table[[#This Row],[COGS]]</f>
        <v>2142</v>
      </c>
      <c r="L596" s="12">
        <f>sales_table[[#This Row],[sales after discount]]-sales_table[[#This Row],[COGS]]</f>
        <v>661.5</v>
      </c>
      <c r="M596" s="12">
        <f>sales_table[[#This Row],[Sales]]*0.95</f>
        <v>28129.5</v>
      </c>
      <c r="N596" s="13">
        <f>(sales_table[[#This Row],[Profit]]/sales_table[[#This Row],[Sales]])</f>
        <v>7.2340425531914887E-2</v>
      </c>
    </row>
    <row r="597" spans="1:14">
      <c r="A597" s="42">
        <v>41110</v>
      </c>
      <c r="B597" t="s">
        <v>34</v>
      </c>
      <c r="C597" t="s">
        <v>25</v>
      </c>
      <c r="D597" t="s">
        <v>26</v>
      </c>
      <c r="E597" t="s">
        <v>13</v>
      </c>
      <c r="F597" s="12">
        <v>11</v>
      </c>
      <c r="G597" s="12">
        <v>4482</v>
      </c>
      <c r="H597" s="12">
        <v>4770</v>
      </c>
      <c r="I597" s="12">
        <v>54756</v>
      </c>
      <c r="J597" s="12">
        <v>58320</v>
      </c>
      <c r="K597" s="12">
        <f>sales_table[[#This Row],[Sales]]-sales_table[[#This Row],[COGS]]</f>
        <v>3564</v>
      </c>
      <c r="L597" s="12">
        <f>sales_table[[#This Row],[sales after discount]]-sales_table[[#This Row],[COGS]]</f>
        <v>648</v>
      </c>
      <c r="M597" s="12">
        <f>sales_table[[#This Row],[Sales]]*0.95</f>
        <v>55404</v>
      </c>
      <c r="N597" s="13">
        <f>(sales_table[[#This Row],[Profit]]/sales_table[[#This Row],[Sales]])</f>
        <v>6.1111111111111109E-2</v>
      </c>
    </row>
    <row r="598" spans="1:14">
      <c r="A598" s="42">
        <v>41111</v>
      </c>
      <c r="B598" t="s">
        <v>27</v>
      </c>
      <c r="C598" t="s">
        <v>23</v>
      </c>
      <c r="D598" t="s">
        <v>38</v>
      </c>
      <c r="E598" t="s">
        <v>13</v>
      </c>
      <c r="F598" s="12">
        <v>4</v>
      </c>
      <c r="G598" s="12">
        <v>3582</v>
      </c>
      <c r="H598" s="12">
        <v>3870</v>
      </c>
      <c r="I598" s="12">
        <v>42552</v>
      </c>
      <c r="J598" s="12">
        <v>45360</v>
      </c>
      <c r="K598" s="12">
        <f>sales_table[[#This Row],[Sales]]-sales_table[[#This Row],[COGS]]</f>
        <v>2808</v>
      </c>
      <c r="L598" s="12">
        <f>sales_table[[#This Row],[sales after discount]]-sales_table[[#This Row],[COGS]]</f>
        <v>540</v>
      </c>
      <c r="M598" s="12">
        <f>sales_table[[#This Row],[Sales]]*0.95</f>
        <v>43092</v>
      </c>
      <c r="N598" s="13">
        <f>(sales_table[[#This Row],[Profit]]/sales_table[[#This Row],[Sales]])</f>
        <v>6.1904761904761907E-2</v>
      </c>
    </row>
    <row r="599" spans="1:14">
      <c r="A599" s="42">
        <v>41111</v>
      </c>
      <c r="B599" t="s">
        <v>20</v>
      </c>
      <c r="C599" t="s">
        <v>18</v>
      </c>
      <c r="D599" t="s">
        <v>40</v>
      </c>
      <c r="E599" t="s">
        <v>16</v>
      </c>
      <c r="F599" s="12">
        <v>22</v>
      </c>
      <c r="G599" s="12">
        <v>4482</v>
      </c>
      <c r="H599" s="12">
        <v>4770</v>
      </c>
      <c r="I599" s="12">
        <v>23544</v>
      </c>
      <c r="J599" s="12">
        <v>25380</v>
      </c>
      <c r="K599" s="12">
        <f>sales_table[[#This Row],[Sales]]-sales_table[[#This Row],[COGS]]</f>
        <v>1836</v>
      </c>
      <c r="L599" s="12">
        <f>sales_table[[#This Row],[sales after discount]]-sales_table[[#This Row],[COGS]]</f>
        <v>567</v>
      </c>
      <c r="M599" s="12">
        <f>sales_table[[#This Row],[Sales]]*0.95</f>
        <v>24111</v>
      </c>
      <c r="N599" s="13">
        <f>(sales_table[[#This Row],[Profit]]/sales_table[[#This Row],[Sales]])</f>
        <v>7.2340425531914887E-2</v>
      </c>
    </row>
    <row r="600" spans="1:14">
      <c r="A600" s="42">
        <v>41111</v>
      </c>
      <c r="B600" t="s">
        <v>29</v>
      </c>
      <c r="C600" t="s">
        <v>30</v>
      </c>
      <c r="D600" t="s">
        <v>33</v>
      </c>
      <c r="E600" t="s">
        <v>13</v>
      </c>
      <c r="F600" s="12">
        <v>15</v>
      </c>
      <c r="G600" s="12">
        <v>3924</v>
      </c>
      <c r="H600" s="12">
        <v>4230</v>
      </c>
      <c r="I600" s="12">
        <v>75582</v>
      </c>
      <c r="J600" s="12">
        <v>80370</v>
      </c>
      <c r="K600" s="12">
        <f>sales_table[[#This Row],[Sales]]-sales_table[[#This Row],[COGS]]</f>
        <v>4788</v>
      </c>
      <c r="L600" s="12">
        <f>sales_table[[#This Row],[sales after discount]]-sales_table[[#This Row],[COGS]]</f>
        <v>769.5</v>
      </c>
      <c r="M600" s="12">
        <f>sales_table[[#This Row],[Sales]]*0.95</f>
        <v>76351.5</v>
      </c>
      <c r="N600" s="13">
        <f>(sales_table[[#This Row],[Profit]]/sales_table[[#This Row],[Sales]])</f>
        <v>5.9574468085106386E-2</v>
      </c>
    </row>
    <row r="601" spans="1:14">
      <c r="A601" s="42">
        <v>41111</v>
      </c>
      <c r="B601" t="s">
        <v>27</v>
      </c>
      <c r="C601" t="s">
        <v>23</v>
      </c>
      <c r="D601" t="s">
        <v>39</v>
      </c>
      <c r="E601" t="s">
        <v>13</v>
      </c>
      <c r="F601" s="12">
        <v>23</v>
      </c>
      <c r="G601" s="12">
        <v>7506</v>
      </c>
      <c r="H601" s="12">
        <v>8100</v>
      </c>
      <c r="I601" s="12">
        <v>44712</v>
      </c>
      <c r="J601" s="12">
        <v>47520</v>
      </c>
      <c r="K601" s="12">
        <f>sales_table[[#This Row],[Sales]]-sales_table[[#This Row],[COGS]]</f>
        <v>2808</v>
      </c>
      <c r="L601" s="12">
        <f>sales_table[[#This Row],[sales after discount]]-sales_table[[#This Row],[COGS]]</f>
        <v>432</v>
      </c>
      <c r="M601" s="12">
        <f>sales_table[[#This Row],[Sales]]*0.95</f>
        <v>45144</v>
      </c>
      <c r="N601" s="13">
        <f>(sales_table[[#This Row],[Profit]]/sales_table[[#This Row],[Sales]])</f>
        <v>5.909090909090909E-2</v>
      </c>
    </row>
    <row r="602" spans="1:14">
      <c r="A602" s="42">
        <v>41112</v>
      </c>
      <c r="B602" t="s">
        <v>20</v>
      </c>
      <c r="C602" t="s">
        <v>18</v>
      </c>
      <c r="D602" t="s">
        <v>19</v>
      </c>
      <c r="E602" t="s">
        <v>13</v>
      </c>
      <c r="F602" s="12">
        <v>9</v>
      </c>
      <c r="G602" s="12">
        <v>3546</v>
      </c>
      <c r="H602" s="12">
        <v>3780</v>
      </c>
      <c r="I602" s="12">
        <v>7956</v>
      </c>
      <c r="J602" s="12">
        <v>8460</v>
      </c>
      <c r="K602" s="12">
        <f>sales_table[[#This Row],[Sales]]-sales_table[[#This Row],[COGS]]</f>
        <v>504</v>
      </c>
      <c r="L602" s="12">
        <f>sales_table[[#This Row],[sales after discount]]-sales_table[[#This Row],[COGS]]</f>
        <v>81</v>
      </c>
      <c r="M602" s="12">
        <f>sales_table[[#This Row],[Sales]]*0.95</f>
        <v>8037</v>
      </c>
      <c r="N602" s="13">
        <f>(sales_table[[#This Row],[Profit]]/sales_table[[#This Row],[Sales]])</f>
        <v>5.9574468085106386E-2</v>
      </c>
    </row>
    <row r="603" spans="1:14">
      <c r="A603" s="42">
        <v>41112</v>
      </c>
      <c r="B603" t="s">
        <v>27</v>
      </c>
      <c r="C603" t="s">
        <v>23</v>
      </c>
      <c r="D603" t="s">
        <v>38</v>
      </c>
      <c r="E603" t="s">
        <v>13</v>
      </c>
      <c r="F603" s="12">
        <v>7</v>
      </c>
      <c r="G603" s="12">
        <v>3042</v>
      </c>
      <c r="H603" s="12">
        <v>3240</v>
      </c>
      <c r="I603" s="12">
        <v>88650</v>
      </c>
      <c r="J603" s="12">
        <v>94500</v>
      </c>
      <c r="K603" s="12">
        <f>sales_table[[#This Row],[Sales]]-sales_table[[#This Row],[COGS]]</f>
        <v>5850</v>
      </c>
      <c r="L603" s="12">
        <f>sales_table[[#This Row],[sales after discount]]-sales_table[[#This Row],[COGS]]</f>
        <v>1125</v>
      </c>
      <c r="M603" s="12">
        <f>sales_table[[#This Row],[Sales]]*0.95</f>
        <v>89775</v>
      </c>
      <c r="N603" s="13">
        <f>(sales_table[[#This Row],[Profit]]/sales_table[[#This Row],[Sales]])</f>
        <v>6.1904761904761907E-2</v>
      </c>
    </row>
    <row r="604" spans="1:14">
      <c r="A604" s="42">
        <v>41112</v>
      </c>
      <c r="B604" t="s">
        <v>10</v>
      </c>
      <c r="C604" t="s">
        <v>11</v>
      </c>
      <c r="D604" t="s">
        <v>42</v>
      </c>
      <c r="E604" t="s">
        <v>16</v>
      </c>
      <c r="F604" s="12">
        <v>25</v>
      </c>
      <c r="G604" s="12">
        <v>3042</v>
      </c>
      <c r="H604" s="12">
        <v>3240</v>
      </c>
      <c r="I604" s="12">
        <v>127602</v>
      </c>
      <c r="J604" s="12">
        <v>137700</v>
      </c>
      <c r="K604" s="12">
        <f>sales_table[[#This Row],[Sales]]-sales_table[[#This Row],[COGS]]</f>
        <v>10098</v>
      </c>
      <c r="L604" s="12">
        <f>sales_table[[#This Row],[sales after discount]]-sales_table[[#This Row],[COGS]]</f>
        <v>3213</v>
      </c>
      <c r="M604" s="12">
        <f>sales_table[[#This Row],[Sales]]*0.95</f>
        <v>130815</v>
      </c>
      <c r="N604" s="13">
        <f>(sales_table[[#This Row],[Profit]]/sales_table[[#This Row],[Sales]])</f>
        <v>7.3333333333333334E-2</v>
      </c>
    </row>
    <row r="605" spans="1:14">
      <c r="A605" s="42">
        <v>41113</v>
      </c>
      <c r="B605" t="s">
        <v>17</v>
      </c>
      <c r="C605" t="s">
        <v>18</v>
      </c>
      <c r="D605" t="s">
        <v>33</v>
      </c>
      <c r="E605" t="s">
        <v>13</v>
      </c>
      <c r="F605" s="12">
        <v>10</v>
      </c>
      <c r="G605" s="12">
        <v>3978</v>
      </c>
      <c r="H605" s="12">
        <v>4230</v>
      </c>
      <c r="I605" s="12">
        <v>63648</v>
      </c>
      <c r="J605" s="12">
        <v>67680</v>
      </c>
      <c r="K605" s="12">
        <f>sales_table[[#This Row],[Sales]]-sales_table[[#This Row],[COGS]]</f>
        <v>4032</v>
      </c>
      <c r="L605" s="12">
        <f>sales_table[[#This Row],[sales after discount]]-sales_table[[#This Row],[COGS]]</f>
        <v>648</v>
      </c>
      <c r="M605" s="12">
        <f>sales_table[[#This Row],[Sales]]*0.95</f>
        <v>64296</v>
      </c>
      <c r="N605" s="13">
        <f>(sales_table[[#This Row],[Profit]]/sales_table[[#This Row],[Sales]])</f>
        <v>5.9574468085106386E-2</v>
      </c>
    </row>
    <row r="606" spans="1:14">
      <c r="A606" s="42">
        <v>41113</v>
      </c>
      <c r="B606" t="s">
        <v>22</v>
      </c>
      <c r="C606" t="s">
        <v>23</v>
      </c>
      <c r="D606" t="s">
        <v>37</v>
      </c>
      <c r="E606" t="s">
        <v>13</v>
      </c>
      <c r="F606" s="12">
        <v>8</v>
      </c>
      <c r="G606" s="12">
        <v>5148</v>
      </c>
      <c r="H606" s="12">
        <v>5490</v>
      </c>
      <c r="I606" s="12">
        <v>4482</v>
      </c>
      <c r="J606" s="12">
        <v>4770</v>
      </c>
      <c r="K606" s="12">
        <f>sales_table[[#This Row],[Sales]]-sales_table[[#This Row],[COGS]]</f>
        <v>288</v>
      </c>
      <c r="L606" s="12">
        <f>sales_table[[#This Row],[sales after discount]]-sales_table[[#This Row],[COGS]]</f>
        <v>49.5</v>
      </c>
      <c r="M606" s="12">
        <f>sales_table[[#This Row],[Sales]]*0.95</f>
        <v>4531.5</v>
      </c>
      <c r="N606" s="13">
        <f>(sales_table[[#This Row],[Profit]]/sales_table[[#This Row],[Sales]])</f>
        <v>6.0377358490566038E-2</v>
      </c>
    </row>
    <row r="607" spans="1:14">
      <c r="A607" s="42">
        <v>41113</v>
      </c>
      <c r="B607" t="s">
        <v>20</v>
      </c>
      <c r="C607" t="s">
        <v>18</v>
      </c>
      <c r="D607" t="s">
        <v>37</v>
      </c>
      <c r="E607" t="s">
        <v>13</v>
      </c>
      <c r="F607" s="12">
        <v>18</v>
      </c>
      <c r="G607" s="12">
        <v>3042</v>
      </c>
      <c r="H607" s="12">
        <v>3240</v>
      </c>
      <c r="I607" s="12">
        <v>13446</v>
      </c>
      <c r="J607" s="12">
        <v>14310</v>
      </c>
      <c r="K607" s="12">
        <f>sales_table[[#This Row],[Sales]]-sales_table[[#This Row],[COGS]]</f>
        <v>864</v>
      </c>
      <c r="L607" s="12">
        <f>sales_table[[#This Row],[sales after discount]]-sales_table[[#This Row],[COGS]]</f>
        <v>148.5</v>
      </c>
      <c r="M607" s="12">
        <f>sales_table[[#This Row],[Sales]]*0.95</f>
        <v>13594.5</v>
      </c>
      <c r="N607" s="13">
        <f>(sales_table[[#This Row],[Profit]]/sales_table[[#This Row],[Sales]])</f>
        <v>6.0377358490566038E-2</v>
      </c>
    </row>
    <row r="608" spans="1:14">
      <c r="A608" s="42">
        <v>41113</v>
      </c>
      <c r="B608" t="s">
        <v>27</v>
      </c>
      <c r="C608" t="s">
        <v>23</v>
      </c>
      <c r="D608" t="s">
        <v>35</v>
      </c>
      <c r="E608" t="s">
        <v>13</v>
      </c>
      <c r="F608" s="12">
        <v>8</v>
      </c>
      <c r="G608" s="12">
        <v>5148</v>
      </c>
      <c r="H608" s="12">
        <v>5490</v>
      </c>
      <c r="I608" s="12">
        <v>20592</v>
      </c>
      <c r="J608" s="12">
        <v>21960</v>
      </c>
      <c r="K608" s="12">
        <f>sales_table[[#This Row],[Sales]]-sales_table[[#This Row],[COGS]]</f>
        <v>1368</v>
      </c>
      <c r="L608" s="12">
        <f>sales_table[[#This Row],[sales after discount]]-sales_table[[#This Row],[COGS]]</f>
        <v>270</v>
      </c>
      <c r="M608" s="12">
        <f>sales_table[[#This Row],[Sales]]*0.95</f>
        <v>20862</v>
      </c>
      <c r="N608" s="13">
        <f>(sales_table[[#This Row],[Profit]]/sales_table[[#This Row],[Sales]])</f>
        <v>6.2295081967213117E-2</v>
      </c>
    </row>
    <row r="609" spans="1:14">
      <c r="A609" s="42">
        <v>41114</v>
      </c>
      <c r="B609" t="s">
        <v>20</v>
      </c>
      <c r="C609" t="s">
        <v>18</v>
      </c>
      <c r="D609" t="s">
        <v>37</v>
      </c>
      <c r="E609" t="s">
        <v>13</v>
      </c>
      <c r="F609" s="12">
        <v>25</v>
      </c>
      <c r="G609" s="12">
        <v>7506</v>
      </c>
      <c r="H609" s="12">
        <v>8100</v>
      </c>
      <c r="I609" s="12">
        <v>4482</v>
      </c>
      <c r="J609" s="12">
        <v>4770</v>
      </c>
      <c r="K609" s="12">
        <f>sales_table[[#This Row],[Sales]]-sales_table[[#This Row],[COGS]]</f>
        <v>288</v>
      </c>
      <c r="L609" s="12">
        <f>sales_table[[#This Row],[sales after discount]]-sales_table[[#This Row],[COGS]]</f>
        <v>49.5</v>
      </c>
      <c r="M609" s="12">
        <f>sales_table[[#This Row],[Sales]]*0.95</f>
        <v>4531.5</v>
      </c>
      <c r="N609" s="13">
        <f>(sales_table[[#This Row],[Profit]]/sales_table[[#This Row],[Sales]])</f>
        <v>6.0377358490566038E-2</v>
      </c>
    </row>
    <row r="610" spans="1:14">
      <c r="A610" s="42">
        <v>41114</v>
      </c>
      <c r="B610" t="s">
        <v>31</v>
      </c>
      <c r="C610" t="s">
        <v>30</v>
      </c>
      <c r="D610" t="s">
        <v>41</v>
      </c>
      <c r="E610" t="s">
        <v>13</v>
      </c>
      <c r="F610" s="12">
        <v>7</v>
      </c>
      <c r="G610" s="12">
        <v>3042</v>
      </c>
      <c r="H610" s="12">
        <v>3240</v>
      </c>
      <c r="I610" s="12">
        <v>17712</v>
      </c>
      <c r="J610" s="12">
        <v>18900</v>
      </c>
      <c r="K610" s="12">
        <f>sales_table[[#This Row],[Sales]]-sales_table[[#This Row],[COGS]]</f>
        <v>1188</v>
      </c>
      <c r="L610" s="12">
        <f>sales_table[[#This Row],[sales after discount]]-sales_table[[#This Row],[COGS]]</f>
        <v>243</v>
      </c>
      <c r="M610" s="12">
        <f>sales_table[[#This Row],[Sales]]*0.95</f>
        <v>17955</v>
      </c>
      <c r="N610" s="13">
        <f>(sales_table[[#This Row],[Profit]]/sales_table[[#This Row],[Sales]])</f>
        <v>6.2857142857142861E-2</v>
      </c>
    </row>
    <row r="611" spans="1:14">
      <c r="A611" s="42">
        <v>41115</v>
      </c>
      <c r="B611" t="s">
        <v>27</v>
      </c>
      <c r="C611" t="s">
        <v>23</v>
      </c>
      <c r="D611" t="s">
        <v>43</v>
      </c>
      <c r="E611" t="s">
        <v>13</v>
      </c>
      <c r="F611" s="12">
        <v>17</v>
      </c>
      <c r="G611" s="12">
        <v>3978</v>
      </c>
      <c r="H611" s="12">
        <v>4230</v>
      </c>
      <c r="I611" s="12">
        <v>10152</v>
      </c>
      <c r="J611" s="12">
        <v>10800</v>
      </c>
      <c r="K611" s="12">
        <f>sales_table[[#This Row],[Sales]]-sales_table[[#This Row],[COGS]]</f>
        <v>648</v>
      </c>
      <c r="L611" s="12">
        <f>sales_table[[#This Row],[sales after discount]]-sales_table[[#This Row],[COGS]]</f>
        <v>108</v>
      </c>
      <c r="M611" s="12">
        <f>sales_table[[#This Row],[Sales]]*0.95</f>
        <v>10260</v>
      </c>
      <c r="N611" s="13">
        <f>(sales_table[[#This Row],[Profit]]/sales_table[[#This Row],[Sales]])</f>
        <v>0.06</v>
      </c>
    </row>
    <row r="612" spans="1:14">
      <c r="A612" s="42">
        <v>41115</v>
      </c>
      <c r="B612" t="s">
        <v>27</v>
      </c>
      <c r="C612" t="s">
        <v>23</v>
      </c>
      <c r="D612" t="s">
        <v>26</v>
      </c>
      <c r="E612" t="s">
        <v>13</v>
      </c>
      <c r="F612" s="12">
        <v>3</v>
      </c>
      <c r="G612" s="12">
        <v>2952</v>
      </c>
      <c r="H612" s="12">
        <v>3150</v>
      </c>
      <c r="I612" s="12">
        <v>27378</v>
      </c>
      <c r="J612" s="12">
        <v>29160</v>
      </c>
      <c r="K612" s="12">
        <f>sales_table[[#This Row],[Sales]]-sales_table[[#This Row],[COGS]]</f>
        <v>1782</v>
      </c>
      <c r="L612" s="12">
        <f>sales_table[[#This Row],[sales after discount]]-sales_table[[#This Row],[COGS]]</f>
        <v>324</v>
      </c>
      <c r="M612" s="12">
        <f>sales_table[[#This Row],[Sales]]*0.95</f>
        <v>27702</v>
      </c>
      <c r="N612" s="13">
        <f>(sales_table[[#This Row],[Profit]]/sales_table[[#This Row],[Sales]])</f>
        <v>6.1111111111111109E-2</v>
      </c>
    </row>
    <row r="613" spans="1:14">
      <c r="A613" s="42">
        <v>41115</v>
      </c>
      <c r="B613" t="s">
        <v>14</v>
      </c>
      <c r="C613" t="s">
        <v>11</v>
      </c>
      <c r="D613" t="s">
        <v>37</v>
      </c>
      <c r="E613" t="s">
        <v>13</v>
      </c>
      <c r="F613" s="12">
        <v>13</v>
      </c>
      <c r="G613" s="12">
        <v>2034</v>
      </c>
      <c r="H613" s="12">
        <v>2160</v>
      </c>
      <c r="I613" s="12">
        <v>58266</v>
      </c>
      <c r="J613" s="12">
        <v>62010</v>
      </c>
      <c r="K613" s="12">
        <f>sales_table[[#This Row],[Sales]]-sales_table[[#This Row],[COGS]]</f>
        <v>3744</v>
      </c>
      <c r="L613" s="12">
        <f>sales_table[[#This Row],[sales after discount]]-sales_table[[#This Row],[COGS]]</f>
        <v>643.5</v>
      </c>
      <c r="M613" s="12">
        <f>sales_table[[#This Row],[Sales]]*0.95</f>
        <v>58909.5</v>
      </c>
      <c r="N613" s="13">
        <f>(sales_table[[#This Row],[Profit]]/sales_table[[#This Row],[Sales]])</f>
        <v>6.0377358490566038E-2</v>
      </c>
    </row>
    <row r="614" spans="1:14">
      <c r="A614" s="42">
        <v>41115</v>
      </c>
      <c r="B614" t="s">
        <v>29</v>
      </c>
      <c r="C614" t="s">
        <v>30</v>
      </c>
      <c r="D614" t="s">
        <v>21</v>
      </c>
      <c r="E614" t="s">
        <v>13</v>
      </c>
      <c r="F614" s="12">
        <v>17</v>
      </c>
      <c r="G614" s="12">
        <v>3582</v>
      </c>
      <c r="H614" s="12">
        <v>3870</v>
      </c>
      <c r="I614" s="12">
        <v>15372</v>
      </c>
      <c r="J614" s="12">
        <v>16380</v>
      </c>
      <c r="K614" s="12">
        <f>sales_table[[#This Row],[Sales]]-sales_table[[#This Row],[COGS]]</f>
        <v>1008</v>
      </c>
      <c r="L614" s="12">
        <f>sales_table[[#This Row],[sales after discount]]-sales_table[[#This Row],[COGS]]</f>
        <v>189</v>
      </c>
      <c r="M614" s="12">
        <f>sales_table[[#This Row],[Sales]]*0.95</f>
        <v>15561</v>
      </c>
      <c r="N614" s="13">
        <f>(sales_table[[#This Row],[Profit]]/sales_table[[#This Row],[Sales]])</f>
        <v>6.1538461538461542E-2</v>
      </c>
    </row>
    <row r="615" spans="1:14">
      <c r="A615" s="42">
        <v>41115</v>
      </c>
      <c r="B615" t="s">
        <v>29</v>
      </c>
      <c r="C615" t="s">
        <v>30</v>
      </c>
      <c r="D615" t="s">
        <v>37</v>
      </c>
      <c r="E615" t="s">
        <v>13</v>
      </c>
      <c r="F615" s="12">
        <v>22</v>
      </c>
      <c r="G615" s="12">
        <v>3978</v>
      </c>
      <c r="H615" s="12">
        <v>4230</v>
      </c>
      <c r="I615" s="12">
        <v>22410</v>
      </c>
      <c r="J615" s="12">
        <v>23850</v>
      </c>
      <c r="K615" s="12">
        <f>sales_table[[#This Row],[Sales]]-sales_table[[#This Row],[COGS]]</f>
        <v>1440</v>
      </c>
      <c r="L615" s="12">
        <f>sales_table[[#This Row],[sales after discount]]-sales_table[[#This Row],[COGS]]</f>
        <v>247.5</v>
      </c>
      <c r="M615" s="12">
        <f>sales_table[[#This Row],[Sales]]*0.95</f>
        <v>22657.5</v>
      </c>
      <c r="N615" s="13">
        <f>(sales_table[[#This Row],[Profit]]/sales_table[[#This Row],[Sales]])</f>
        <v>6.0377358490566038E-2</v>
      </c>
    </row>
    <row r="616" spans="1:14">
      <c r="A616" s="42">
        <v>41116</v>
      </c>
      <c r="B616" t="s">
        <v>20</v>
      </c>
      <c r="C616" t="s">
        <v>18</v>
      </c>
      <c r="D616" t="s">
        <v>37</v>
      </c>
      <c r="E616" t="s">
        <v>13</v>
      </c>
      <c r="F616" s="12">
        <v>23</v>
      </c>
      <c r="G616" s="12">
        <v>2196</v>
      </c>
      <c r="H616" s="12">
        <v>2340</v>
      </c>
      <c r="I616" s="12">
        <v>80676</v>
      </c>
      <c r="J616" s="12">
        <v>85860</v>
      </c>
      <c r="K616" s="12">
        <f>sales_table[[#This Row],[Sales]]-sales_table[[#This Row],[COGS]]</f>
        <v>5184</v>
      </c>
      <c r="L616" s="12">
        <f>sales_table[[#This Row],[sales after discount]]-sales_table[[#This Row],[COGS]]</f>
        <v>891</v>
      </c>
      <c r="M616" s="12">
        <f>sales_table[[#This Row],[Sales]]*0.95</f>
        <v>81567</v>
      </c>
      <c r="N616" s="13">
        <f>(sales_table[[#This Row],[Profit]]/sales_table[[#This Row],[Sales]])</f>
        <v>6.0377358490566038E-2</v>
      </c>
    </row>
    <row r="617" spans="1:14">
      <c r="A617" s="42">
        <v>41116</v>
      </c>
      <c r="B617" t="s">
        <v>27</v>
      </c>
      <c r="C617" t="s">
        <v>23</v>
      </c>
      <c r="D617" t="s">
        <v>12</v>
      </c>
      <c r="E617" t="s">
        <v>13</v>
      </c>
      <c r="F617" s="12">
        <v>1</v>
      </c>
      <c r="G617" s="12">
        <v>2034</v>
      </c>
      <c r="H617" s="12">
        <v>2160</v>
      </c>
      <c r="I617" s="12">
        <v>14238</v>
      </c>
      <c r="J617" s="12">
        <v>15120</v>
      </c>
      <c r="K617" s="12">
        <f>sales_table[[#This Row],[Sales]]-sales_table[[#This Row],[COGS]]</f>
        <v>882</v>
      </c>
      <c r="L617" s="12">
        <f>sales_table[[#This Row],[sales after discount]]-sales_table[[#This Row],[COGS]]</f>
        <v>126</v>
      </c>
      <c r="M617" s="12">
        <f>sales_table[[#This Row],[Sales]]*0.95</f>
        <v>14364</v>
      </c>
      <c r="N617" s="13">
        <f>(sales_table[[#This Row],[Profit]]/sales_table[[#This Row],[Sales]])</f>
        <v>5.8333333333333334E-2</v>
      </c>
    </row>
    <row r="618" spans="1:14">
      <c r="A618" s="42">
        <v>41116</v>
      </c>
      <c r="B618" t="s">
        <v>22</v>
      </c>
      <c r="C618" t="s">
        <v>23</v>
      </c>
      <c r="D618" t="s">
        <v>38</v>
      </c>
      <c r="E618" t="s">
        <v>13</v>
      </c>
      <c r="F618" s="12">
        <v>25</v>
      </c>
      <c r="G618" s="12">
        <v>5148</v>
      </c>
      <c r="H618" s="12">
        <v>5490</v>
      </c>
      <c r="I618" s="12">
        <v>7092</v>
      </c>
      <c r="J618" s="12">
        <v>7560</v>
      </c>
      <c r="K618" s="12">
        <f>sales_table[[#This Row],[Sales]]-sales_table[[#This Row],[COGS]]</f>
        <v>468</v>
      </c>
      <c r="L618" s="12">
        <f>sales_table[[#This Row],[sales after discount]]-sales_table[[#This Row],[COGS]]</f>
        <v>90</v>
      </c>
      <c r="M618" s="12">
        <f>sales_table[[#This Row],[Sales]]*0.95</f>
        <v>7182</v>
      </c>
      <c r="N618" s="13">
        <f>(sales_table[[#This Row],[Profit]]/sales_table[[#This Row],[Sales]])</f>
        <v>6.1904761904761907E-2</v>
      </c>
    </row>
    <row r="619" spans="1:14">
      <c r="A619" s="42">
        <v>41117</v>
      </c>
      <c r="B619" t="s">
        <v>29</v>
      </c>
      <c r="C619" t="s">
        <v>30</v>
      </c>
      <c r="D619" t="s">
        <v>15</v>
      </c>
      <c r="E619" t="s">
        <v>16</v>
      </c>
      <c r="F619" s="12">
        <v>22</v>
      </c>
      <c r="G619" s="12">
        <v>3384</v>
      </c>
      <c r="H619" s="12">
        <v>3600</v>
      </c>
      <c r="I619" s="12">
        <v>68058</v>
      </c>
      <c r="J619" s="12">
        <v>73530</v>
      </c>
      <c r="K619" s="12">
        <f>sales_table[[#This Row],[Sales]]-sales_table[[#This Row],[COGS]]</f>
        <v>5472</v>
      </c>
      <c r="L619" s="12">
        <f>sales_table[[#This Row],[sales after discount]]-sales_table[[#This Row],[COGS]]</f>
        <v>1795.5</v>
      </c>
      <c r="M619" s="12">
        <f>sales_table[[#This Row],[Sales]]*0.95</f>
        <v>69853.5</v>
      </c>
      <c r="N619" s="13">
        <f>(sales_table[[#This Row],[Profit]]/sales_table[[#This Row],[Sales]])</f>
        <v>7.441860465116279E-2</v>
      </c>
    </row>
    <row r="620" spans="1:14">
      <c r="A620" s="42">
        <v>41117</v>
      </c>
      <c r="B620" t="s">
        <v>34</v>
      </c>
      <c r="C620" t="s">
        <v>25</v>
      </c>
      <c r="D620" t="s">
        <v>39</v>
      </c>
      <c r="E620" t="s">
        <v>13</v>
      </c>
      <c r="F620" s="12">
        <v>2</v>
      </c>
      <c r="G620" s="12">
        <v>3978</v>
      </c>
      <c r="H620" s="12">
        <v>4230</v>
      </c>
      <c r="I620" s="12">
        <v>40986</v>
      </c>
      <c r="J620" s="12">
        <v>43560</v>
      </c>
      <c r="K620" s="12">
        <f>sales_table[[#This Row],[Sales]]-sales_table[[#This Row],[COGS]]</f>
        <v>2574</v>
      </c>
      <c r="L620" s="12">
        <f>sales_table[[#This Row],[sales after discount]]-sales_table[[#This Row],[COGS]]</f>
        <v>396</v>
      </c>
      <c r="M620" s="12">
        <f>sales_table[[#This Row],[Sales]]*0.95</f>
        <v>41382</v>
      </c>
      <c r="N620" s="13">
        <f>(sales_table[[#This Row],[Profit]]/sales_table[[#This Row],[Sales]])</f>
        <v>5.909090909090909E-2</v>
      </c>
    </row>
    <row r="621" spans="1:14">
      <c r="A621" s="42">
        <v>41117</v>
      </c>
      <c r="B621" t="s">
        <v>29</v>
      </c>
      <c r="C621" t="s">
        <v>30</v>
      </c>
      <c r="D621" t="s">
        <v>15</v>
      </c>
      <c r="E621" t="s">
        <v>16</v>
      </c>
      <c r="F621" s="12">
        <v>11</v>
      </c>
      <c r="G621" s="12">
        <v>3582</v>
      </c>
      <c r="H621" s="12">
        <v>3870</v>
      </c>
      <c r="I621" s="12">
        <v>46566</v>
      </c>
      <c r="J621" s="12">
        <v>50310</v>
      </c>
      <c r="K621" s="12">
        <f>sales_table[[#This Row],[Sales]]-sales_table[[#This Row],[COGS]]</f>
        <v>3744</v>
      </c>
      <c r="L621" s="12">
        <f>sales_table[[#This Row],[sales after discount]]-sales_table[[#This Row],[COGS]]</f>
        <v>1228.5</v>
      </c>
      <c r="M621" s="12">
        <f>sales_table[[#This Row],[Sales]]*0.95</f>
        <v>47794.5</v>
      </c>
      <c r="N621" s="13">
        <f>(sales_table[[#This Row],[Profit]]/sales_table[[#This Row],[Sales]])</f>
        <v>7.441860465116279E-2</v>
      </c>
    </row>
    <row r="622" spans="1:14">
      <c r="A622" s="42">
        <v>41118</v>
      </c>
      <c r="B622" t="s">
        <v>29</v>
      </c>
      <c r="C622" t="s">
        <v>30</v>
      </c>
      <c r="D622" t="s">
        <v>35</v>
      </c>
      <c r="E622" t="s">
        <v>13</v>
      </c>
      <c r="F622" s="12">
        <v>11</v>
      </c>
      <c r="G622" s="12">
        <v>3546</v>
      </c>
      <c r="H622" s="12">
        <v>3780</v>
      </c>
      <c r="I622" s="12">
        <v>20592</v>
      </c>
      <c r="J622" s="12">
        <v>21960</v>
      </c>
      <c r="K622" s="12">
        <f>sales_table[[#This Row],[Sales]]-sales_table[[#This Row],[COGS]]</f>
        <v>1368</v>
      </c>
      <c r="L622" s="12">
        <f>sales_table[[#This Row],[sales after discount]]-sales_table[[#This Row],[COGS]]</f>
        <v>270</v>
      </c>
      <c r="M622" s="12">
        <f>sales_table[[#This Row],[Sales]]*0.95</f>
        <v>20862</v>
      </c>
      <c r="N622" s="13">
        <f>(sales_table[[#This Row],[Profit]]/sales_table[[#This Row],[Sales]])</f>
        <v>6.2295081967213117E-2</v>
      </c>
    </row>
    <row r="623" spans="1:14">
      <c r="A623" s="42">
        <v>41118</v>
      </c>
      <c r="B623" t="s">
        <v>31</v>
      </c>
      <c r="C623" t="s">
        <v>30</v>
      </c>
      <c r="D623" t="s">
        <v>26</v>
      </c>
      <c r="E623" t="s">
        <v>13</v>
      </c>
      <c r="F623" s="12">
        <v>1</v>
      </c>
      <c r="G623" s="12">
        <v>7506</v>
      </c>
      <c r="H623" s="12">
        <v>8100</v>
      </c>
      <c r="I623" s="12">
        <v>9126</v>
      </c>
      <c r="J623" s="12">
        <v>9720</v>
      </c>
      <c r="K623" s="12">
        <f>sales_table[[#This Row],[Sales]]-sales_table[[#This Row],[COGS]]</f>
        <v>594</v>
      </c>
      <c r="L623" s="12">
        <f>sales_table[[#This Row],[sales after discount]]-sales_table[[#This Row],[COGS]]</f>
        <v>108</v>
      </c>
      <c r="M623" s="12">
        <f>sales_table[[#This Row],[Sales]]*0.95</f>
        <v>9234</v>
      </c>
      <c r="N623" s="13">
        <f>(sales_table[[#This Row],[Profit]]/sales_table[[#This Row],[Sales]])</f>
        <v>6.1111111111111109E-2</v>
      </c>
    </row>
    <row r="624" spans="1:14">
      <c r="A624" s="42">
        <v>41118</v>
      </c>
      <c r="B624" t="s">
        <v>20</v>
      </c>
      <c r="C624" t="s">
        <v>18</v>
      </c>
      <c r="D624" t="s">
        <v>19</v>
      </c>
      <c r="E624" t="s">
        <v>13</v>
      </c>
      <c r="F624" s="12">
        <v>14</v>
      </c>
      <c r="G624" s="12">
        <v>3978</v>
      </c>
      <c r="H624" s="12">
        <v>4230</v>
      </c>
      <c r="I624" s="12">
        <v>31824</v>
      </c>
      <c r="J624" s="12">
        <v>33840</v>
      </c>
      <c r="K624" s="12">
        <f>sales_table[[#This Row],[Sales]]-sales_table[[#This Row],[COGS]]</f>
        <v>2016</v>
      </c>
      <c r="L624" s="12">
        <f>sales_table[[#This Row],[sales after discount]]-sales_table[[#This Row],[COGS]]</f>
        <v>324</v>
      </c>
      <c r="M624" s="12">
        <f>sales_table[[#This Row],[Sales]]*0.95</f>
        <v>32148</v>
      </c>
      <c r="N624" s="13">
        <f>(sales_table[[#This Row],[Profit]]/sales_table[[#This Row],[Sales]])</f>
        <v>5.9574468085106386E-2</v>
      </c>
    </row>
    <row r="625" spans="1:14">
      <c r="A625" s="42">
        <v>41118</v>
      </c>
      <c r="B625" t="s">
        <v>22</v>
      </c>
      <c r="C625" t="s">
        <v>23</v>
      </c>
      <c r="D625" t="s">
        <v>38</v>
      </c>
      <c r="E625" t="s">
        <v>13</v>
      </c>
      <c r="F625" s="12">
        <v>11</v>
      </c>
      <c r="G625" s="12">
        <v>2034</v>
      </c>
      <c r="H625" s="12">
        <v>2160</v>
      </c>
      <c r="I625" s="12">
        <v>7092</v>
      </c>
      <c r="J625" s="12">
        <v>7560</v>
      </c>
      <c r="K625" s="12">
        <f>sales_table[[#This Row],[Sales]]-sales_table[[#This Row],[COGS]]</f>
        <v>468</v>
      </c>
      <c r="L625" s="12">
        <f>sales_table[[#This Row],[sales after discount]]-sales_table[[#This Row],[COGS]]</f>
        <v>90</v>
      </c>
      <c r="M625" s="12">
        <f>sales_table[[#This Row],[Sales]]*0.95</f>
        <v>7182</v>
      </c>
      <c r="N625" s="13">
        <f>(sales_table[[#This Row],[Profit]]/sales_table[[#This Row],[Sales]])</f>
        <v>6.1904761904761907E-2</v>
      </c>
    </row>
    <row r="626" spans="1:14">
      <c r="A626" s="42">
        <v>41118</v>
      </c>
      <c r="B626" t="s">
        <v>20</v>
      </c>
      <c r="C626" t="s">
        <v>18</v>
      </c>
      <c r="D626" t="s">
        <v>19</v>
      </c>
      <c r="E626" t="s">
        <v>13</v>
      </c>
      <c r="F626" s="12">
        <v>8</v>
      </c>
      <c r="G626" s="12">
        <v>2952</v>
      </c>
      <c r="H626" s="12">
        <v>3150</v>
      </c>
      <c r="I626" s="12">
        <v>95472</v>
      </c>
      <c r="J626" s="12">
        <v>101520</v>
      </c>
      <c r="K626" s="12">
        <f>sales_table[[#This Row],[Sales]]-sales_table[[#This Row],[COGS]]</f>
        <v>6048</v>
      </c>
      <c r="L626" s="12">
        <f>sales_table[[#This Row],[sales after discount]]-sales_table[[#This Row],[COGS]]</f>
        <v>972</v>
      </c>
      <c r="M626" s="12">
        <f>sales_table[[#This Row],[Sales]]*0.95</f>
        <v>96444</v>
      </c>
      <c r="N626" s="13">
        <f>(sales_table[[#This Row],[Profit]]/sales_table[[#This Row],[Sales]])</f>
        <v>5.9574468085106386E-2</v>
      </c>
    </row>
    <row r="627" spans="1:14">
      <c r="A627" s="42">
        <v>41118</v>
      </c>
      <c r="B627" t="s">
        <v>27</v>
      </c>
      <c r="C627" t="s">
        <v>23</v>
      </c>
      <c r="D627" t="s">
        <v>36</v>
      </c>
      <c r="E627" t="s">
        <v>13</v>
      </c>
      <c r="F627" s="12">
        <v>1</v>
      </c>
      <c r="G627" s="12">
        <v>3546</v>
      </c>
      <c r="H627" s="12">
        <v>3780</v>
      </c>
      <c r="I627" s="12">
        <v>25272</v>
      </c>
      <c r="J627" s="12">
        <v>27000</v>
      </c>
      <c r="K627" s="12">
        <f>sales_table[[#This Row],[Sales]]-sales_table[[#This Row],[COGS]]</f>
        <v>1728</v>
      </c>
      <c r="L627" s="12">
        <f>sales_table[[#This Row],[sales after discount]]-sales_table[[#This Row],[COGS]]</f>
        <v>378</v>
      </c>
      <c r="M627" s="12">
        <f>sales_table[[#This Row],[Sales]]*0.95</f>
        <v>25650</v>
      </c>
      <c r="N627" s="13">
        <f>(sales_table[[#This Row],[Profit]]/sales_table[[#This Row],[Sales]])</f>
        <v>6.4000000000000001E-2</v>
      </c>
    </row>
    <row r="628" spans="1:14">
      <c r="A628" s="42">
        <v>41119</v>
      </c>
      <c r="B628" t="s">
        <v>34</v>
      </c>
      <c r="C628" t="s">
        <v>25</v>
      </c>
      <c r="D628" t="s">
        <v>33</v>
      </c>
      <c r="E628" t="s">
        <v>13</v>
      </c>
      <c r="F628" s="12">
        <v>24</v>
      </c>
      <c r="G628" s="12">
        <v>3546</v>
      </c>
      <c r="H628" s="12">
        <v>3780</v>
      </c>
      <c r="I628" s="12">
        <v>83538</v>
      </c>
      <c r="J628" s="12">
        <v>88830</v>
      </c>
      <c r="K628" s="12">
        <f>sales_table[[#This Row],[Sales]]-sales_table[[#This Row],[COGS]]</f>
        <v>5292</v>
      </c>
      <c r="L628" s="12">
        <f>sales_table[[#This Row],[sales after discount]]-sales_table[[#This Row],[COGS]]</f>
        <v>850.5</v>
      </c>
      <c r="M628" s="12">
        <f>sales_table[[#This Row],[Sales]]*0.95</f>
        <v>84388.5</v>
      </c>
      <c r="N628" s="13">
        <f>(sales_table[[#This Row],[Profit]]/sales_table[[#This Row],[Sales]])</f>
        <v>5.9574468085106386E-2</v>
      </c>
    </row>
    <row r="629" spans="1:14">
      <c r="A629" s="42">
        <v>41120</v>
      </c>
      <c r="B629" t="s">
        <v>10</v>
      </c>
      <c r="C629" t="s">
        <v>11</v>
      </c>
      <c r="D629" t="s">
        <v>41</v>
      </c>
      <c r="E629" t="s">
        <v>13</v>
      </c>
      <c r="F629" s="12">
        <v>15</v>
      </c>
      <c r="G629" s="12">
        <v>3978</v>
      </c>
      <c r="H629" s="12">
        <v>4230</v>
      </c>
      <c r="I629" s="12">
        <v>32472</v>
      </c>
      <c r="J629" s="12">
        <v>34650</v>
      </c>
      <c r="K629" s="12">
        <f>sales_table[[#This Row],[Sales]]-sales_table[[#This Row],[COGS]]</f>
        <v>2178</v>
      </c>
      <c r="L629" s="12">
        <f>sales_table[[#This Row],[sales after discount]]-sales_table[[#This Row],[COGS]]</f>
        <v>445.5</v>
      </c>
      <c r="M629" s="12">
        <f>sales_table[[#This Row],[Sales]]*0.95</f>
        <v>32917.5</v>
      </c>
      <c r="N629" s="13">
        <f>(sales_table[[#This Row],[Profit]]/sales_table[[#This Row],[Sales]])</f>
        <v>6.2857142857142861E-2</v>
      </c>
    </row>
    <row r="630" spans="1:14">
      <c r="A630" s="42">
        <v>41120</v>
      </c>
      <c r="B630" t="s">
        <v>29</v>
      </c>
      <c r="C630" t="s">
        <v>30</v>
      </c>
      <c r="D630" t="s">
        <v>33</v>
      </c>
      <c r="E630" t="s">
        <v>13</v>
      </c>
      <c r="F630" s="12">
        <v>20</v>
      </c>
      <c r="G630" s="12">
        <v>3546</v>
      </c>
      <c r="H630" s="12">
        <v>3780</v>
      </c>
      <c r="I630" s="12">
        <v>91494</v>
      </c>
      <c r="J630" s="12">
        <v>97290</v>
      </c>
      <c r="K630" s="12">
        <f>sales_table[[#This Row],[Sales]]-sales_table[[#This Row],[COGS]]</f>
        <v>5796</v>
      </c>
      <c r="L630" s="12">
        <f>sales_table[[#This Row],[sales after discount]]-sales_table[[#This Row],[COGS]]</f>
        <v>931.5</v>
      </c>
      <c r="M630" s="12">
        <f>sales_table[[#This Row],[Sales]]*0.95</f>
        <v>92425.5</v>
      </c>
      <c r="N630" s="13">
        <f>(sales_table[[#This Row],[Profit]]/sales_table[[#This Row],[Sales]])</f>
        <v>5.9574468085106386E-2</v>
      </c>
    </row>
    <row r="631" spans="1:14">
      <c r="A631" s="42">
        <v>41120</v>
      </c>
      <c r="B631" t="s">
        <v>10</v>
      </c>
      <c r="C631" t="s">
        <v>11</v>
      </c>
      <c r="D631" t="s">
        <v>28</v>
      </c>
      <c r="E631" t="s">
        <v>13</v>
      </c>
      <c r="F631" s="12">
        <v>1</v>
      </c>
      <c r="G631" s="12">
        <v>5148</v>
      </c>
      <c r="H631" s="12">
        <v>5490</v>
      </c>
      <c r="I631" s="12">
        <v>11664</v>
      </c>
      <c r="J631" s="12">
        <v>12420</v>
      </c>
      <c r="K631" s="12">
        <f>sales_table[[#This Row],[Sales]]-sales_table[[#This Row],[COGS]]</f>
        <v>756</v>
      </c>
      <c r="L631" s="12">
        <f>sales_table[[#This Row],[sales after discount]]-sales_table[[#This Row],[COGS]]</f>
        <v>135</v>
      </c>
      <c r="M631" s="12">
        <f>sales_table[[#This Row],[Sales]]*0.95</f>
        <v>11799</v>
      </c>
      <c r="N631" s="13">
        <f>(sales_table[[#This Row],[Profit]]/sales_table[[#This Row],[Sales]])</f>
        <v>6.0869565217391307E-2</v>
      </c>
    </row>
    <row r="632" spans="1:14">
      <c r="A632" s="42">
        <v>41120</v>
      </c>
      <c r="B632" t="s">
        <v>34</v>
      </c>
      <c r="C632" t="s">
        <v>25</v>
      </c>
      <c r="D632" t="s">
        <v>43</v>
      </c>
      <c r="E632" t="s">
        <v>13</v>
      </c>
      <c r="F632" s="12">
        <v>5</v>
      </c>
      <c r="G632" s="12">
        <v>2196</v>
      </c>
      <c r="H632" s="12">
        <v>2340</v>
      </c>
      <c r="I632" s="12">
        <v>43992</v>
      </c>
      <c r="J632" s="12">
        <v>46800</v>
      </c>
      <c r="K632" s="12">
        <f>sales_table[[#This Row],[Sales]]-sales_table[[#This Row],[COGS]]</f>
        <v>2808</v>
      </c>
      <c r="L632" s="12">
        <f>sales_table[[#This Row],[sales after discount]]-sales_table[[#This Row],[COGS]]</f>
        <v>468</v>
      </c>
      <c r="M632" s="12">
        <f>sales_table[[#This Row],[Sales]]*0.95</f>
        <v>44460</v>
      </c>
      <c r="N632" s="13">
        <f>(sales_table[[#This Row],[Profit]]/sales_table[[#This Row],[Sales]])</f>
        <v>0.06</v>
      </c>
    </row>
    <row r="633" spans="1:14">
      <c r="A633" s="42">
        <v>41121</v>
      </c>
      <c r="B633" t="s">
        <v>17</v>
      </c>
      <c r="C633" t="s">
        <v>18</v>
      </c>
      <c r="D633" t="s">
        <v>40</v>
      </c>
      <c r="E633" t="s">
        <v>16</v>
      </c>
      <c r="F633" s="12">
        <v>2</v>
      </c>
      <c r="G633" s="12">
        <v>3924</v>
      </c>
      <c r="H633" s="12">
        <v>4230</v>
      </c>
      <c r="I633" s="12">
        <v>47088</v>
      </c>
      <c r="J633" s="12">
        <v>50760</v>
      </c>
      <c r="K633" s="12">
        <f>sales_table[[#This Row],[Sales]]-sales_table[[#This Row],[COGS]]</f>
        <v>3672</v>
      </c>
      <c r="L633" s="12">
        <f>sales_table[[#This Row],[sales after discount]]-sales_table[[#This Row],[COGS]]</f>
        <v>1134</v>
      </c>
      <c r="M633" s="12">
        <f>sales_table[[#This Row],[Sales]]*0.95</f>
        <v>48222</v>
      </c>
      <c r="N633" s="13">
        <f>(sales_table[[#This Row],[Profit]]/sales_table[[#This Row],[Sales]])</f>
        <v>7.2340425531914887E-2</v>
      </c>
    </row>
    <row r="634" spans="1:14">
      <c r="A634" s="42">
        <v>41121</v>
      </c>
      <c r="B634" t="s">
        <v>31</v>
      </c>
      <c r="C634" t="s">
        <v>30</v>
      </c>
      <c r="D634" t="s">
        <v>35</v>
      </c>
      <c r="E634" t="s">
        <v>13</v>
      </c>
      <c r="F634" s="12">
        <v>15</v>
      </c>
      <c r="G634" s="12">
        <v>3978</v>
      </c>
      <c r="H634" s="12">
        <v>4230</v>
      </c>
      <c r="I634" s="12">
        <v>82368</v>
      </c>
      <c r="J634" s="12">
        <v>87840</v>
      </c>
      <c r="K634" s="12">
        <f>sales_table[[#This Row],[Sales]]-sales_table[[#This Row],[COGS]]</f>
        <v>5472</v>
      </c>
      <c r="L634" s="12">
        <f>sales_table[[#This Row],[sales after discount]]-sales_table[[#This Row],[COGS]]</f>
        <v>1080</v>
      </c>
      <c r="M634" s="12">
        <f>sales_table[[#This Row],[Sales]]*0.95</f>
        <v>83448</v>
      </c>
      <c r="N634" s="13">
        <f>(sales_table[[#This Row],[Profit]]/sales_table[[#This Row],[Sales]])</f>
        <v>6.2295081967213117E-2</v>
      </c>
    </row>
    <row r="635" spans="1:14">
      <c r="A635" s="42">
        <v>41121</v>
      </c>
      <c r="B635" t="s">
        <v>27</v>
      </c>
      <c r="C635" t="s">
        <v>23</v>
      </c>
      <c r="D635" t="s">
        <v>21</v>
      </c>
      <c r="E635" t="s">
        <v>13</v>
      </c>
      <c r="F635" s="12">
        <v>24</v>
      </c>
      <c r="G635" s="12">
        <v>2106</v>
      </c>
      <c r="H635" s="12">
        <v>2250</v>
      </c>
      <c r="I635" s="12">
        <v>10980</v>
      </c>
      <c r="J635" s="12">
        <v>11700</v>
      </c>
      <c r="K635" s="12">
        <f>sales_table[[#This Row],[Sales]]-sales_table[[#This Row],[COGS]]</f>
        <v>720</v>
      </c>
      <c r="L635" s="12">
        <f>sales_table[[#This Row],[sales after discount]]-sales_table[[#This Row],[COGS]]</f>
        <v>135</v>
      </c>
      <c r="M635" s="12">
        <f>sales_table[[#This Row],[Sales]]*0.95</f>
        <v>11115</v>
      </c>
      <c r="N635" s="13">
        <f>(sales_table[[#This Row],[Profit]]/sales_table[[#This Row],[Sales]])</f>
        <v>6.1538461538461542E-2</v>
      </c>
    </row>
    <row r="636" spans="1:14">
      <c r="A636" s="42">
        <v>41121</v>
      </c>
      <c r="B636" t="s">
        <v>31</v>
      </c>
      <c r="C636" t="s">
        <v>30</v>
      </c>
      <c r="D636" t="s">
        <v>40</v>
      </c>
      <c r="E636" t="s">
        <v>16</v>
      </c>
      <c r="F636" s="12">
        <v>23</v>
      </c>
      <c r="G636" s="12">
        <v>5148</v>
      </c>
      <c r="H636" s="12">
        <v>5490</v>
      </c>
      <c r="I636" s="12">
        <v>43164</v>
      </c>
      <c r="J636" s="12">
        <v>46530</v>
      </c>
      <c r="K636" s="12">
        <f>sales_table[[#This Row],[Sales]]-sales_table[[#This Row],[COGS]]</f>
        <v>3366</v>
      </c>
      <c r="L636" s="12">
        <f>sales_table[[#This Row],[sales after discount]]-sales_table[[#This Row],[COGS]]</f>
        <v>1039.5</v>
      </c>
      <c r="M636" s="12">
        <f>sales_table[[#This Row],[Sales]]*0.95</f>
        <v>44203.5</v>
      </c>
      <c r="N636" s="13">
        <f>(sales_table[[#This Row],[Profit]]/sales_table[[#This Row],[Sales]])</f>
        <v>7.2340425531914887E-2</v>
      </c>
    </row>
    <row r="637" spans="1:14">
      <c r="A637" s="42">
        <v>41122</v>
      </c>
      <c r="B637" t="s">
        <v>27</v>
      </c>
      <c r="C637" t="s">
        <v>23</v>
      </c>
      <c r="D637" t="s">
        <v>19</v>
      </c>
      <c r="E637" t="s">
        <v>13</v>
      </c>
      <c r="F637" s="12">
        <v>20</v>
      </c>
      <c r="G637" s="12">
        <v>3546</v>
      </c>
      <c r="H637" s="12">
        <v>3780</v>
      </c>
      <c r="I637" s="12">
        <v>39780</v>
      </c>
      <c r="J637" s="12">
        <v>42300</v>
      </c>
      <c r="K637" s="12">
        <f>sales_table[[#This Row],[Sales]]-sales_table[[#This Row],[COGS]]</f>
        <v>2520</v>
      </c>
      <c r="L637" s="12">
        <f>sales_table[[#This Row],[sales after discount]]-sales_table[[#This Row],[COGS]]</f>
        <v>405</v>
      </c>
      <c r="M637" s="12">
        <f>sales_table[[#This Row],[Sales]]*0.95</f>
        <v>40185</v>
      </c>
      <c r="N637" s="13">
        <f>(sales_table[[#This Row],[Profit]]/sales_table[[#This Row],[Sales]])</f>
        <v>5.9574468085106386E-2</v>
      </c>
    </row>
    <row r="638" spans="1:14">
      <c r="A638" s="42">
        <v>41122</v>
      </c>
      <c r="B638" t="s">
        <v>29</v>
      </c>
      <c r="C638" t="s">
        <v>30</v>
      </c>
      <c r="D638" t="s">
        <v>38</v>
      </c>
      <c r="E638" t="s">
        <v>13</v>
      </c>
      <c r="F638" s="12">
        <v>23</v>
      </c>
      <c r="G638" s="12">
        <v>3546</v>
      </c>
      <c r="H638" s="12">
        <v>3780</v>
      </c>
      <c r="I638" s="12">
        <v>49644</v>
      </c>
      <c r="J638" s="12">
        <v>52920</v>
      </c>
      <c r="K638" s="12">
        <f>sales_table[[#This Row],[Sales]]-sales_table[[#This Row],[COGS]]</f>
        <v>3276</v>
      </c>
      <c r="L638" s="12">
        <f>sales_table[[#This Row],[sales after discount]]-sales_table[[#This Row],[COGS]]</f>
        <v>630</v>
      </c>
      <c r="M638" s="12">
        <f>sales_table[[#This Row],[Sales]]*0.95</f>
        <v>50274</v>
      </c>
      <c r="N638" s="13">
        <f>(sales_table[[#This Row],[Profit]]/sales_table[[#This Row],[Sales]])</f>
        <v>6.1904761904761907E-2</v>
      </c>
    </row>
    <row r="639" spans="1:14">
      <c r="A639" s="42">
        <v>41123</v>
      </c>
      <c r="B639" t="s">
        <v>17</v>
      </c>
      <c r="C639" t="s">
        <v>18</v>
      </c>
      <c r="D639" t="s">
        <v>21</v>
      </c>
      <c r="E639" t="s">
        <v>13</v>
      </c>
      <c r="F639" s="12">
        <v>22</v>
      </c>
      <c r="G639" s="12">
        <v>5148</v>
      </c>
      <c r="H639" s="12">
        <v>5490</v>
      </c>
      <c r="I639" s="12">
        <v>19764</v>
      </c>
      <c r="J639" s="12">
        <v>21060</v>
      </c>
      <c r="K639" s="12">
        <f>sales_table[[#This Row],[Sales]]-sales_table[[#This Row],[COGS]]</f>
        <v>1296</v>
      </c>
      <c r="L639" s="12">
        <f>sales_table[[#This Row],[sales after discount]]-sales_table[[#This Row],[COGS]]</f>
        <v>243</v>
      </c>
      <c r="M639" s="12">
        <f>sales_table[[#This Row],[Sales]]*0.95</f>
        <v>20007</v>
      </c>
      <c r="N639" s="13">
        <f>(sales_table[[#This Row],[Profit]]/sales_table[[#This Row],[Sales]])</f>
        <v>6.1538461538461542E-2</v>
      </c>
    </row>
    <row r="640" spans="1:14">
      <c r="A640" s="42">
        <v>41123</v>
      </c>
      <c r="B640" t="s">
        <v>22</v>
      </c>
      <c r="C640" t="s">
        <v>23</v>
      </c>
      <c r="D640" t="s">
        <v>37</v>
      </c>
      <c r="E640" t="s">
        <v>13</v>
      </c>
      <c r="F640" s="12">
        <v>10</v>
      </c>
      <c r="G640" s="12">
        <v>3384</v>
      </c>
      <c r="H640" s="12">
        <v>3600</v>
      </c>
      <c r="I640" s="12">
        <v>26892</v>
      </c>
      <c r="J640" s="12">
        <v>28620</v>
      </c>
      <c r="K640" s="12">
        <f>sales_table[[#This Row],[Sales]]-sales_table[[#This Row],[COGS]]</f>
        <v>1728</v>
      </c>
      <c r="L640" s="12">
        <f>sales_table[[#This Row],[sales after discount]]-sales_table[[#This Row],[COGS]]</f>
        <v>297</v>
      </c>
      <c r="M640" s="12">
        <f>sales_table[[#This Row],[Sales]]*0.95</f>
        <v>27189</v>
      </c>
      <c r="N640" s="13">
        <f>(sales_table[[#This Row],[Profit]]/sales_table[[#This Row],[Sales]])</f>
        <v>6.0377358490566038E-2</v>
      </c>
    </row>
    <row r="641" spans="1:14">
      <c r="A641" s="42">
        <v>41123</v>
      </c>
      <c r="B641" t="s">
        <v>17</v>
      </c>
      <c r="C641" t="s">
        <v>18</v>
      </c>
      <c r="D641" t="s">
        <v>12</v>
      </c>
      <c r="E641" t="s">
        <v>13</v>
      </c>
      <c r="F641" s="12">
        <v>5</v>
      </c>
      <c r="G641" s="12">
        <v>3042</v>
      </c>
      <c r="H641" s="12">
        <v>3240</v>
      </c>
      <c r="I641" s="12">
        <v>20340</v>
      </c>
      <c r="J641" s="12">
        <v>21600</v>
      </c>
      <c r="K641" s="12">
        <f>sales_table[[#This Row],[Sales]]-sales_table[[#This Row],[COGS]]</f>
        <v>1260</v>
      </c>
      <c r="L641" s="12">
        <f>sales_table[[#This Row],[sales after discount]]-sales_table[[#This Row],[COGS]]</f>
        <v>180</v>
      </c>
      <c r="M641" s="12">
        <f>sales_table[[#This Row],[Sales]]*0.95</f>
        <v>20520</v>
      </c>
      <c r="N641" s="13">
        <f>(sales_table[[#This Row],[Profit]]/sales_table[[#This Row],[Sales]])</f>
        <v>5.8333333333333334E-2</v>
      </c>
    </row>
    <row r="642" spans="1:14">
      <c r="A642" s="42">
        <v>41124</v>
      </c>
      <c r="B642" t="s">
        <v>24</v>
      </c>
      <c r="C642" t="s">
        <v>25</v>
      </c>
      <c r="D642" t="s">
        <v>36</v>
      </c>
      <c r="E642" t="s">
        <v>13</v>
      </c>
      <c r="F642" s="12">
        <v>12</v>
      </c>
      <c r="G642" s="12">
        <v>3978</v>
      </c>
      <c r="H642" s="12">
        <v>4230</v>
      </c>
      <c r="I642" s="12">
        <v>27378</v>
      </c>
      <c r="J642" s="12">
        <v>29250</v>
      </c>
      <c r="K642" s="12">
        <f>sales_table[[#This Row],[Sales]]-sales_table[[#This Row],[COGS]]</f>
        <v>1872</v>
      </c>
      <c r="L642" s="12">
        <f>sales_table[[#This Row],[sales after discount]]-sales_table[[#This Row],[COGS]]</f>
        <v>409.5</v>
      </c>
      <c r="M642" s="12">
        <f>sales_table[[#This Row],[Sales]]*0.95</f>
        <v>27787.5</v>
      </c>
      <c r="N642" s="13">
        <f>(sales_table[[#This Row],[Profit]]/sales_table[[#This Row],[Sales]])</f>
        <v>6.4000000000000001E-2</v>
      </c>
    </row>
    <row r="643" spans="1:14">
      <c r="A643" s="42">
        <v>41124</v>
      </c>
      <c r="B643" t="s">
        <v>20</v>
      </c>
      <c r="C643" t="s">
        <v>18</v>
      </c>
      <c r="D643" t="s">
        <v>19</v>
      </c>
      <c r="E643" t="s">
        <v>13</v>
      </c>
      <c r="F643" s="12">
        <v>19</v>
      </c>
      <c r="G643" s="12">
        <v>3978</v>
      </c>
      <c r="H643" s="12">
        <v>4230</v>
      </c>
      <c r="I643" s="12">
        <v>63648</v>
      </c>
      <c r="J643" s="12">
        <v>67680</v>
      </c>
      <c r="K643" s="12">
        <f>sales_table[[#This Row],[Sales]]-sales_table[[#This Row],[COGS]]</f>
        <v>4032</v>
      </c>
      <c r="L643" s="12">
        <f>sales_table[[#This Row],[sales after discount]]-sales_table[[#This Row],[COGS]]</f>
        <v>648</v>
      </c>
      <c r="M643" s="12">
        <f>sales_table[[#This Row],[Sales]]*0.95</f>
        <v>64296</v>
      </c>
      <c r="N643" s="13">
        <f>(sales_table[[#This Row],[Profit]]/sales_table[[#This Row],[Sales]])</f>
        <v>5.9574468085106386E-2</v>
      </c>
    </row>
    <row r="644" spans="1:14">
      <c r="A644" s="42">
        <v>41125</v>
      </c>
      <c r="B644" t="s">
        <v>10</v>
      </c>
      <c r="C644" t="s">
        <v>11</v>
      </c>
      <c r="D644" t="s">
        <v>36</v>
      </c>
      <c r="E644" t="s">
        <v>13</v>
      </c>
      <c r="F644" s="12">
        <v>18</v>
      </c>
      <c r="G644" s="12">
        <v>3924</v>
      </c>
      <c r="H644" s="12">
        <v>4230</v>
      </c>
      <c r="I644" s="12">
        <v>16848</v>
      </c>
      <c r="J644" s="12">
        <v>18000</v>
      </c>
      <c r="K644" s="12">
        <f>sales_table[[#This Row],[Sales]]-sales_table[[#This Row],[COGS]]</f>
        <v>1152</v>
      </c>
      <c r="L644" s="12">
        <f>sales_table[[#This Row],[sales after discount]]-sales_table[[#This Row],[COGS]]</f>
        <v>252</v>
      </c>
      <c r="M644" s="12">
        <f>sales_table[[#This Row],[Sales]]*0.95</f>
        <v>17100</v>
      </c>
      <c r="N644" s="13">
        <f>(sales_table[[#This Row],[Profit]]/sales_table[[#This Row],[Sales]])</f>
        <v>6.4000000000000001E-2</v>
      </c>
    </row>
    <row r="645" spans="1:14">
      <c r="A645" s="42">
        <v>41125</v>
      </c>
      <c r="B645" t="s">
        <v>22</v>
      </c>
      <c r="C645" t="s">
        <v>23</v>
      </c>
      <c r="D645" t="s">
        <v>40</v>
      </c>
      <c r="E645" t="s">
        <v>16</v>
      </c>
      <c r="F645" s="12">
        <v>1</v>
      </c>
      <c r="G645" s="12">
        <v>2952</v>
      </c>
      <c r="H645" s="12">
        <v>3150</v>
      </c>
      <c r="I645" s="12">
        <v>19620</v>
      </c>
      <c r="J645" s="12">
        <v>21150</v>
      </c>
      <c r="K645" s="12">
        <f>sales_table[[#This Row],[Sales]]-sales_table[[#This Row],[COGS]]</f>
        <v>1530</v>
      </c>
      <c r="L645" s="12">
        <f>sales_table[[#This Row],[sales after discount]]-sales_table[[#This Row],[COGS]]</f>
        <v>472.5</v>
      </c>
      <c r="M645" s="12">
        <f>sales_table[[#This Row],[Sales]]*0.95</f>
        <v>20092.5</v>
      </c>
      <c r="N645" s="13">
        <f>(sales_table[[#This Row],[Profit]]/sales_table[[#This Row],[Sales]])</f>
        <v>7.2340425531914887E-2</v>
      </c>
    </row>
    <row r="646" spans="1:14">
      <c r="A646" s="42">
        <v>41125</v>
      </c>
      <c r="B646" t="s">
        <v>31</v>
      </c>
      <c r="C646" t="s">
        <v>30</v>
      </c>
      <c r="D646" t="s">
        <v>26</v>
      </c>
      <c r="E646" t="s">
        <v>13</v>
      </c>
      <c r="F646" s="12">
        <v>15</v>
      </c>
      <c r="G646" s="12">
        <v>3042</v>
      </c>
      <c r="H646" s="12">
        <v>3240</v>
      </c>
      <c r="I646" s="12">
        <v>18252</v>
      </c>
      <c r="J646" s="12">
        <v>19440</v>
      </c>
      <c r="K646" s="12">
        <f>sales_table[[#This Row],[Sales]]-sales_table[[#This Row],[COGS]]</f>
        <v>1188</v>
      </c>
      <c r="L646" s="12">
        <f>sales_table[[#This Row],[sales after discount]]-sales_table[[#This Row],[COGS]]</f>
        <v>216</v>
      </c>
      <c r="M646" s="12">
        <f>sales_table[[#This Row],[Sales]]*0.95</f>
        <v>18468</v>
      </c>
      <c r="N646" s="13">
        <f>(sales_table[[#This Row],[Profit]]/sales_table[[#This Row],[Sales]])</f>
        <v>6.1111111111111109E-2</v>
      </c>
    </row>
    <row r="647" spans="1:14">
      <c r="A647" s="42">
        <v>41125</v>
      </c>
      <c r="B647" t="s">
        <v>17</v>
      </c>
      <c r="C647" t="s">
        <v>18</v>
      </c>
      <c r="D647" t="s">
        <v>39</v>
      </c>
      <c r="E647" t="s">
        <v>13</v>
      </c>
      <c r="F647" s="12">
        <v>4</v>
      </c>
      <c r="G647" s="12">
        <v>3978</v>
      </c>
      <c r="H647" s="12">
        <v>4230</v>
      </c>
      <c r="I647" s="12">
        <v>11178</v>
      </c>
      <c r="J647" s="12">
        <v>11880</v>
      </c>
      <c r="K647" s="12">
        <f>sales_table[[#This Row],[Sales]]-sales_table[[#This Row],[COGS]]</f>
        <v>702</v>
      </c>
      <c r="L647" s="12">
        <f>sales_table[[#This Row],[sales after discount]]-sales_table[[#This Row],[COGS]]</f>
        <v>108</v>
      </c>
      <c r="M647" s="12">
        <f>sales_table[[#This Row],[Sales]]*0.95</f>
        <v>11286</v>
      </c>
      <c r="N647" s="13">
        <f>(sales_table[[#This Row],[Profit]]/sales_table[[#This Row],[Sales]])</f>
        <v>5.909090909090909E-2</v>
      </c>
    </row>
    <row r="648" spans="1:14">
      <c r="A648" s="42">
        <v>41126</v>
      </c>
      <c r="B648" t="s">
        <v>10</v>
      </c>
      <c r="C648" t="s">
        <v>11</v>
      </c>
      <c r="D648" t="s">
        <v>43</v>
      </c>
      <c r="E648" t="s">
        <v>13</v>
      </c>
      <c r="F648" s="12">
        <v>16</v>
      </c>
      <c r="G648" s="12">
        <v>2106</v>
      </c>
      <c r="H648" s="12">
        <v>2250</v>
      </c>
      <c r="I648" s="12">
        <v>23688</v>
      </c>
      <c r="J648" s="12">
        <v>25200</v>
      </c>
      <c r="K648" s="12">
        <f>sales_table[[#This Row],[Sales]]-sales_table[[#This Row],[COGS]]</f>
        <v>1512</v>
      </c>
      <c r="L648" s="12">
        <f>sales_table[[#This Row],[sales after discount]]-sales_table[[#This Row],[COGS]]</f>
        <v>252</v>
      </c>
      <c r="M648" s="12">
        <f>sales_table[[#This Row],[Sales]]*0.95</f>
        <v>23940</v>
      </c>
      <c r="N648" s="13">
        <f>(sales_table[[#This Row],[Profit]]/sales_table[[#This Row],[Sales]])</f>
        <v>0.06</v>
      </c>
    </row>
    <row r="649" spans="1:14">
      <c r="A649" s="42">
        <v>41126</v>
      </c>
      <c r="B649" t="s">
        <v>20</v>
      </c>
      <c r="C649" t="s">
        <v>18</v>
      </c>
      <c r="D649" t="s">
        <v>38</v>
      </c>
      <c r="E649" t="s">
        <v>13</v>
      </c>
      <c r="F649" s="12">
        <v>10</v>
      </c>
      <c r="G649" s="12">
        <v>2034</v>
      </c>
      <c r="H649" s="12">
        <v>2160</v>
      </c>
      <c r="I649" s="12">
        <v>78012</v>
      </c>
      <c r="J649" s="12">
        <v>83160</v>
      </c>
      <c r="K649" s="12">
        <f>sales_table[[#This Row],[Sales]]-sales_table[[#This Row],[COGS]]</f>
        <v>5148</v>
      </c>
      <c r="L649" s="12">
        <f>sales_table[[#This Row],[sales after discount]]-sales_table[[#This Row],[COGS]]</f>
        <v>990</v>
      </c>
      <c r="M649" s="12">
        <f>sales_table[[#This Row],[Sales]]*0.95</f>
        <v>79002</v>
      </c>
      <c r="N649" s="13">
        <f>(sales_table[[#This Row],[Profit]]/sales_table[[#This Row],[Sales]])</f>
        <v>6.1904761904761907E-2</v>
      </c>
    </row>
    <row r="650" spans="1:14">
      <c r="A650" s="42">
        <v>41126</v>
      </c>
      <c r="B650" t="s">
        <v>29</v>
      </c>
      <c r="C650" t="s">
        <v>30</v>
      </c>
      <c r="D650" t="s">
        <v>43</v>
      </c>
      <c r="E650" t="s">
        <v>13</v>
      </c>
      <c r="F650" s="12">
        <v>21</v>
      </c>
      <c r="G650" s="12">
        <v>4482</v>
      </c>
      <c r="H650" s="12">
        <v>4770</v>
      </c>
      <c r="I650" s="12">
        <v>50760</v>
      </c>
      <c r="J650" s="12">
        <v>54000</v>
      </c>
      <c r="K650" s="12">
        <f>sales_table[[#This Row],[Sales]]-sales_table[[#This Row],[COGS]]</f>
        <v>3240</v>
      </c>
      <c r="L650" s="12">
        <f>sales_table[[#This Row],[sales after discount]]-sales_table[[#This Row],[COGS]]</f>
        <v>540</v>
      </c>
      <c r="M650" s="12">
        <f>sales_table[[#This Row],[Sales]]*0.95</f>
        <v>51300</v>
      </c>
      <c r="N650" s="13">
        <f>(sales_table[[#This Row],[Profit]]/sales_table[[#This Row],[Sales]])</f>
        <v>0.06</v>
      </c>
    </row>
    <row r="651" spans="1:14">
      <c r="A651" s="42">
        <v>41127</v>
      </c>
      <c r="B651" t="s">
        <v>20</v>
      </c>
      <c r="C651" t="s">
        <v>18</v>
      </c>
      <c r="D651" t="s">
        <v>40</v>
      </c>
      <c r="E651" t="s">
        <v>16</v>
      </c>
      <c r="F651" s="12">
        <v>7</v>
      </c>
      <c r="G651" s="12">
        <v>3726</v>
      </c>
      <c r="H651" s="12">
        <v>3960</v>
      </c>
      <c r="I651" s="12">
        <v>86328</v>
      </c>
      <c r="J651" s="12">
        <v>93060</v>
      </c>
      <c r="K651" s="12">
        <f>sales_table[[#This Row],[Sales]]-sales_table[[#This Row],[COGS]]</f>
        <v>6732</v>
      </c>
      <c r="L651" s="12">
        <f>sales_table[[#This Row],[sales after discount]]-sales_table[[#This Row],[COGS]]</f>
        <v>2079</v>
      </c>
      <c r="M651" s="12">
        <f>sales_table[[#This Row],[Sales]]*0.95</f>
        <v>88407</v>
      </c>
      <c r="N651" s="13">
        <f>(sales_table[[#This Row],[Profit]]/sales_table[[#This Row],[Sales]])</f>
        <v>7.2340425531914887E-2</v>
      </c>
    </row>
    <row r="652" spans="1:14">
      <c r="A652" s="42">
        <v>41127</v>
      </c>
      <c r="B652" t="s">
        <v>29</v>
      </c>
      <c r="C652" t="s">
        <v>30</v>
      </c>
      <c r="D652" t="s">
        <v>12</v>
      </c>
      <c r="E652" t="s">
        <v>13</v>
      </c>
      <c r="F652" s="12">
        <v>22</v>
      </c>
      <c r="G652" s="12">
        <v>2952</v>
      </c>
      <c r="H652" s="12">
        <v>3150</v>
      </c>
      <c r="I652" s="12">
        <v>16272</v>
      </c>
      <c r="J652" s="12">
        <v>17280</v>
      </c>
      <c r="K652" s="12">
        <f>sales_table[[#This Row],[Sales]]-sales_table[[#This Row],[COGS]]</f>
        <v>1008</v>
      </c>
      <c r="L652" s="12">
        <f>sales_table[[#This Row],[sales after discount]]-sales_table[[#This Row],[COGS]]</f>
        <v>144</v>
      </c>
      <c r="M652" s="12">
        <f>sales_table[[#This Row],[Sales]]*0.95</f>
        <v>16416</v>
      </c>
      <c r="N652" s="13">
        <f>(sales_table[[#This Row],[Profit]]/sales_table[[#This Row],[Sales]])</f>
        <v>5.8333333333333334E-2</v>
      </c>
    </row>
    <row r="653" spans="1:14">
      <c r="A653" s="42">
        <v>41127</v>
      </c>
      <c r="B653" t="s">
        <v>17</v>
      </c>
      <c r="C653" t="s">
        <v>18</v>
      </c>
      <c r="D653" t="s">
        <v>15</v>
      </c>
      <c r="E653" t="s">
        <v>16</v>
      </c>
      <c r="F653" s="12">
        <v>15</v>
      </c>
      <c r="G653" s="12">
        <v>3384</v>
      </c>
      <c r="H653" s="12">
        <v>3600</v>
      </c>
      <c r="I653" s="12">
        <v>7164</v>
      </c>
      <c r="J653" s="12">
        <v>7740</v>
      </c>
      <c r="K653" s="12">
        <f>sales_table[[#This Row],[Sales]]-sales_table[[#This Row],[COGS]]</f>
        <v>576</v>
      </c>
      <c r="L653" s="12">
        <f>sales_table[[#This Row],[sales after discount]]-sales_table[[#This Row],[COGS]]</f>
        <v>189</v>
      </c>
      <c r="M653" s="12">
        <f>sales_table[[#This Row],[Sales]]*0.95</f>
        <v>7353</v>
      </c>
      <c r="N653" s="13">
        <f>(sales_table[[#This Row],[Profit]]/sales_table[[#This Row],[Sales]])</f>
        <v>7.441860465116279E-2</v>
      </c>
    </row>
    <row r="654" spans="1:14">
      <c r="A654" s="42">
        <v>41127</v>
      </c>
      <c r="B654" t="s">
        <v>29</v>
      </c>
      <c r="C654" t="s">
        <v>30</v>
      </c>
      <c r="D654" t="s">
        <v>38</v>
      </c>
      <c r="E654" t="s">
        <v>13</v>
      </c>
      <c r="F654" s="12">
        <v>7</v>
      </c>
      <c r="G654" s="12">
        <v>3546</v>
      </c>
      <c r="H654" s="12">
        <v>3780</v>
      </c>
      <c r="I654" s="12">
        <v>7092</v>
      </c>
      <c r="J654" s="12">
        <v>7560</v>
      </c>
      <c r="K654" s="12">
        <f>sales_table[[#This Row],[Sales]]-sales_table[[#This Row],[COGS]]</f>
        <v>468</v>
      </c>
      <c r="L654" s="12">
        <f>sales_table[[#This Row],[sales after discount]]-sales_table[[#This Row],[COGS]]</f>
        <v>90</v>
      </c>
      <c r="M654" s="12">
        <f>sales_table[[#This Row],[Sales]]*0.95</f>
        <v>7182</v>
      </c>
      <c r="N654" s="13">
        <f>(sales_table[[#This Row],[Profit]]/sales_table[[#This Row],[Sales]])</f>
        <v>6.1904761904761907E-2</v>
      </c>
    </row>
    <row r="655" spans="1:14">
      <c r="A655" s="42">
        <v>41127</v>
      </c>
      <c r="B655" t="s">
        <v>34</v>
      </c>
      <c r="C655" t="s">
        <v>25</v>
      </c>
      <c r="D655" t="s">
        <v>40</v>
      </c>
      <c r="E655" t="s">
        <v>16</v>
      </c>
      <c r="F655" s="12">
        <v>17</v>
      </c>
      <c r="G655" s="12">
        <v>5148</v>
      </c>
      <c r="H655" s="12">
        <v>5490</v>
      </c>
      <c r="I655" s="12">
        <v>43164</v>
      </c>
      <c r="J655" s="12">
        <v>46530</v>
      </c>
      <c r="K655" s="12">
        <f>sales_table[[#This Row],[Sales]]-sales_table[[#This Row],[COGS]]</f>
        <v>3366</v>
      </c>
      <c r="L655" s="12">
        <f>sales_table[[#This Row],[sales after discount]]-sales_table[[#This Row],[COGS]]</f>
        <v>1039.5</v>
      </c>
      <c r="M655" s="12">
        <f>sales_table[[#This Row],[Sales]]*0.95</f>
        <v>44203.5</v>
      </c>
      <c r="N655" s="13">
        <f>(sales_table[[#This Row],[Profit]]/sales_table[[#This Row],[Sales]])</f>
        <v>7.2340425531914887E-2</v>
      </c>
    </row>
    <row r="656" spans="1:14">
      <c r="A656" s="42">
        <v>41128</v>
      </c>
      <c r="B656" t="s">
        <v>24</v>
      </c>
      <c r="C656" t="s">
        <v>25</v>
      </c>
      <c r="D656" t="s">
        <v>39</v>
      </c>
      <c r="E656" t="s">
        <v>13</v>
      </c>
      <c r="F656" s="12">
        <v>20</v>
      </c>
      <c r="G656" s="12">
        <v>2034</v>
      </c>
      <c r="H656" s="12">
        <v>2160</v>
      </c>
      <c r="I656" s="12">
        <v>89424</v>
      </c>
      <c r="J656" s="12">
        <v>95040</v>
      </c>
      <c r="K656" s="12">
        <f>sales_table[[#This Row],[Sales]]-sales_table[[#This Row],[COGS]]</f>
        <v>5616</v>
      </c>
      <c r="L656" s="12">
        <f>sales_table[[#This Row],[sales after discount]]-sales_table[[#This Row],[COGS]]</f>
        <v>864</v>
      </c>
      <c r="M656" s="12">
        <f>sales_table[[#This Row],[Sales]]*0.95</f>
        <v>90288</v>
      </c>
      <c r="N656" s="13">
        <f>(sales_table[[#This Row],[Profit]]/sales_table[[#This Row],[Sales]])</f>
        <v>5.909090909090909E-2</v>
      </c>
    </row>
    <row r="657" spans="1:14">
      <c r="A657" s="42">
        <v>41129</v>
      </c>
      <c r="B657" t="s">
        <v>20</v>
      </c>
      <c r="C657" t="s">
        <v>18</v>
      </c>
      <c r="D657" t="s">
        <v>19</v>
      </c>
      <c r="E657" t="s">
        <v>13</v>
      </c>
      <c r="F657" s="12">
        <v>5</v>
      </c>
      <c r="G657" s="12">
        <v>2196</v>
      </c>
      <c r="H657" s="12">
        <v>2340</v>
      </c>
      <c r="I657" s="12">
        <v>59670</v>
      </c>
      <c r="J657" s="12">
        <v>63450</v>
      </c>
      <c r="K657" s="12">
        <f>sales_table[[#This Row],[Sales]]-sales_table[[#This Row],[COGS]]</f>
        <v>3780</v>
      </c>
      <c r="L657" s="12">
        <f>sales_table[[#This Row],[sales after discount]]-sales_table[[#This Row],[COGS]]</f>
        <v>607.5</v>
      </c>
      <c r="M657" s="12">
        <f>sales_table[[#This Row],[Sales]]*0.95</f>
        <v>60277.5</v>
      </c>
      <c r="N657" s="13">
        <f>(sales_table[[#This Row],[Profit]]/sales_table[[#This Row],[Sales]])</f>
        <v>5.9574468085106386E-2</v>
      </c>
    </row>
    <row r="658" spans="1:14">
      <c r="A658" s="42">
        <v>41130</v>
      </c>
      <c r="B658" t="s">
        <v>34</v>
      </c>
      <c r="C658" t="s">
        <v>25</v>
      </c>
      <c r="D658" t="s">
        <v>26</v>
      </c>
      <c r="E658" t="s">
        <v>13</v>
      </c>
      <c r="F658" s="12">
        <v>14</v>
      </c>
      <c r="G658" s="12">
        <v>3546</v>
      </c>
      <c r="H658" s="12">
        <v>3780</v>
      </c>
      <c r="I658" s="12">
        <v>18252</v>
      </c>
      <c r="J658" s="12">
        <v>19440</v>
      </c>
      <c r="K658" s="12">
        <f>sales_table[[#This Row],[Sales]]-sales_table[[#This Row],[COGS]]</f>
        <v>1188</v>
      </c>
      <c r="L658" s="12">
        <f>sales_table[[#This Row],[sales after discount]]-sales_table[[#This Row],[COGS]]</f>
        <v>216</v>
      </c>
      <c r="M658" s="12">
        <f>sales_table[[#This Row],[Sales]]*0.95</f>
        <v>18468</v>
      </c>
      <c r="N658" s="13">
        <f>(sales_table[[#This Row],[Profit]]/sales_table[[#This Row],[Sales]])</f>
        <v>6.1111111111111109E-2</v>
      </c>
    </row>
    <row r="659" spans="1:14">
      <c r="A659" s="42">
        <v>41130</v>
      </c>
      <c r="B659" t="s">
        <v>10</v>
      </c>
      <c r="C659" t="s">
        <v>11</v>
      </c>
      <c r="D659" t="s">
        <v>33</v>
      </c>
      <c r="E659" t="s">
        <v>13</v>
      </c>
      <c r="F659" s="12">
        <v>6</v>
      </c>
      <c r="G659" s="12">
        <v>3546</v>
      </c>
      <c r="H659" s="12">
        <v>3780</v>
      </c>
      <c r="I659" s="12">
        <v>31824</v>
      </c>
      <c r="J659" s="12">
        <v>33840</v>
      </c>
      <c r="K659" s="12">
        <f>sales_table[[#This Row],[Sales]]-sales_table[[#This Row],[COGS]]</f>
        <v>2016</v>
      </c>
      <c r="L659" s="12">
        <f>sales_table[[#This Row],[sales after discount]]-sales_table[[#This Row],[COGS]]</f>
        <v>324</v>
      </c>
      <c r="M659" s="12">
        <f>sales_table[[#This Row],[Sales]]*0.95</f>
        <v>32148</v>
      </c>
      <c r="N659" s="13">
        <f>(sales_table[[#This Row],[Profit]]/sales_table[[#This Row],[Sales]])</f>
        <v>5.9574468085106386E-2</v>
      </c>
    </row>
    <row r="660" spans="1:14">
      <c r="A660" s="42">
        <v>41130</v>
      </c>
      <c r="B660" t="s">
        <v>14</v>
      </c>
      <c r="C660" t="s">
        <v>11</v>
      </c>
      <c r="D660" t="s">
        <v>28</v>
      </c>
      <c r="E660" t="s">
        <v>13</v>
      </c>
      <c r="F660" s="12">
        <v>22</v>
      </c>
      <c r="G660" s="12">
        <v>7506</v>
      </c>
      <c r="H660" s="12">
        <v>8100</v>
      </c>
      <c r="I660" s="12">
        <v>17496</v>
      </c>
      <c r="J660" s="12">
        <v>18630</v>
      </c>
      <c r="K660" s="12">
        <f>sales_table[[#This Row],[Sales]]-sales_table[[#This Row],[COGS]]</f>
        <v>1134</v>
      </c>
      <c r="L660" s="12">
        <f>sales_table[[#This Row],[sales after discount]]-sales_table[[#This Row],[COGS]]</f>
        <v>202.5</v>
      </c>
      <c r="M660" s="12">
        <f>sales_table[[#This Row],[Sales]]*0.95</f>
        <v>17698.5</v>
      </c>
      <c r="N660" s="13">
        <f>(sales_table[[#This Row],[Profit]]/sales_table[[#This Row],[Sales]])</f>
        <v>6.0869565217391307E-2</v>
      </c>
    </row>
    <row r="661" spans="1:14">
      <c r="A661" s="42">
        <v>41130</v>
      </c>
      <c r="B661" t="s">
        <v>14</v>
      </c>
      <c r="C661" t="s">
        <v>11</v>
      </c>
      <c r="D661" t="s">
        <v>35</v>
      </c>
      <c r="E661" t="s">
        <v>13</v>
      </c>
      <c r="F661" s="12">
        <v>6</v>
      </c>
      <c r="G661" s="12">
        <v>3924</v>
      </c>
      <c r="H661" s="12">
        <v>4230</v>
      </c>
      <c r="I661" s="12">
        <v>46332</v>
      </c>
      <c r="J661" s="12">
        <v>49410</v>
      </c>
      <c r="K661" s="12">
        <f>sales_table[[#This Row],[Sales]]-sales_table[[#This Row],[COGS]]</f>
        <v>3078</v>
      </c>
      <c r="L661" s="12">
        <f>sales_table[[#This Row],[sales after discount]]-sales_table[[#This Row],[COGS]]</f>
        <v>607.5</v>
      </c>
      <c r="M661" s="12">
        <f>sales_table[[#This Row],[Sales]]*0.95</f>
        <v>46939.5</v>
      </c>
      <c r="N661" s="13">
        <f>(sales_table[[#This Row],[Profit]]/sales_table[[#This Row],[Sales]])</f>
        <v>6.2295081967213117E-2</v>
      </c>
    </row>
    <row r="662" spans="1:14">
      <c r="A662" s="42">
        <v>41131</v>
      </c>
      <c r="B662" t="s">
        <v>24</v>
      </c>
      <c r="C662" t="s">
        <v>25</v>
      </c>
      <c r="D662" t="s">
        <v>12</v>
      </c>
      <c r="E662" t="s">
        <v>13</v>
      </c>
      <c r="F662" s="12">
        <v>6</v>
      </c>
      <c r="G662" s="12">
        <v>4482</v>
      </c>
      <c r="H662" s="12">
        <v>4770</v>
      </c>
      <c r="I662" s="12">
        <v>16272</v>
      </c>
      <c r="J662" s="12">
        <v>17280</v>
      </c>
      <c r="K662" s="12">
        <f>sales_table[[#This Row],[Sales]]-sales_table[[#This Row],[COGS]]</f>
        <v>1008</v>
      </c>
      <c r="L662" s="12">
        <f>sales_table[[#This Row],[sales after discount]]-sales_table[[#This Row],[COGS]]</f>
        <v>144</v>
      </c>
      <c r="M662" s="12">
        <f>sales_table[[#This Row],[Sales]]*0.95</f>
        <v>16416</v>
      </c>
      <c r="N662" s="13">
        <f>(sales_table[[#This Row],[Profit]]/sales_table[[#This Row],[Sales]])</f>
        <v>5.8333333333333334E-2</v>
      </c>
    </row>
    <row r="663" spans="1:14">
      <c r="A663" s="42">
        <v>41131</v>
      </c>
      <c r="B663" t="s">
        <v>24</v>
      </c>
      <c r="C663" t="s">
        <v>25</v>
      </c>
      <c r="D663" t="s">
        <v>35</v>
      </c>
      <c r="E663" t="s">
        <v>13</v>
      </c>
      <c r="F663" s="12">
        <v>2</v>
      </c>
      <c r="G663" s="12">
        <v>3546</v>
      </c>
      <c r="H663" s="12">
        <v>3780</v>
      </c>
      <c r="I663" s="12">
        <v>61776</v>
      </c>
      <c r="J663" s="12">
        <v>65880</v>
      </c>
      <c r="K663" s="12">
        <f>sales_table[[#This Row],[Sales]]-sales_table[[#This Row],[COGS]]</f>
        <v>4104</v>
      </c>
      <c r="L663" s="12">
        <f>sales_table[[#This Row],[sales after discount]]-sales_table[[#This Row],[COGS]]</f>
        <v>810</v>
      </c>
      <c r="M663" s="12">
        <f>sales_table[[#This Row],[Sales]]*0.95</f>
        <v>62586</v>
      </c>
      <c r="N663" s="13">
        <f>(sales_table[[#This Row],[Profit]]/sales_table[[#This Row],[Sales]])</f>
        <v>6.2295081967213117E-2</v>
      </c>
    </row>
    <row r="664" spans="1:14">
      <c r="A664" s="42">
        <v>41131</v>
      </c>
      <c r="B664" t="s">
        <v>14</v>
      </c>
      <c r="C664" t="s">
        <v>11</v>
      </c>
      <c r="D664" t="s">
        <v>21</v>
      </c>
      <c r="E664" t="s">
        <v>13</v>
      </c>
      <c r="F664" s="12">
        <v>24</v>
      </c>
      <c r="G664" s="12">
        <v>3726</v>
      </c>
      <c r="H664" s="12">
        <v>3960</v>
      </c>
      <c r="I664" s="12">
        <v>19764</v>
      </c>
      <c r="J664" s="12">
        <v>21060</v>
      </c>
      <c r="K664" s="12">
        <f>sales_table[[#This Row],[Sales]]-sales_table[[#This Row],[COGS]]</f>
        <v>1296</v>
      </c>
      <c r="L664" s="12">
        <f>sales_table[[#This Row],[sales after discount]]-sales_table[[#This Row],[COGS]]</f>
        <v>243</v>
      </c>
      <c r="M664" s="12">
        <f>sales_table[[#This Row],[Sales]]*0.95</f>
        <v>20007</v>
      </c>
      <c r="N664" s="13">
        <f>(sales_table[[#This Row],[Profit]]/sales_table[[#This Row],[Sales]])</f>
        <v>6.1538461538461542E-2</v>
      </c>
    </row>
    <row r="665" spans="1:14">
      <c r="A665" s="42">
        <v>41131</v>
      </c>
      <c r="B665" t="s">
        <v>31</v>
      </c>
      <c r="C665" t="s">
        <v>30</v>
      </c>
      <c r="D665" t="s">
        <v>28</v>
      </c>
      <c r="E665" t="s">
        <v>13</v>
      </c>
      <c r="F665" s="12">
        <v>11</v>
      </c>
      <c r="G665" s="12">
        <v>2106</v>
      </c>
      <c r="H665" s="12">
        <v>2250</v>
      </c>
      <c r="I665" s="12">
        <v>46656</v>
      </c>
      <c r="J665" s="12">
        <v>49680</v>
      </c>
      <c r="K665" s="12">
        <f>sales_table[[#This Row],[Sales]]-sales_table[[#This Row],[COGS]]</f>
        <v>3024</v>
      </c>
      <c r="L665" s="12">
        <f>sales_table[[#This Row],[sales after discount]]-sales_table[[#This Row],[COGS]]</f>
        <v>540</v>
      </c>
      <c r="M665" s="12">
        <f>sales_table[[#This Row],[Sales]]*0.95</f>
        <v>47196</v>
      </c>
      <c r="N665" s="13">
        <f>(sales_table[[#This Row],[Profit]]/sales_table[[#This Row],[Sales]])</f>
        <v>6.0869565217391307E-2</v>
      </c>
    </row>
    <row r="666" spans="1:14">
      <c r="A666" s="42">
        <v>41132</v>
      </c>
      <c r="B666" t="s">
        <v>24</v>
      </c>
      <c r="C666" t="s">
        <v>25</v>
      </c>
      <c r="D666" t="s">
        <v>12</v>
      </c>
      <c r="E666" t="s">
        <v>13</v>
      </c>
      <c r="F666" s="12">
        <v>10</v>
      </c>
      <c r="G666" s="12">
        <v>3546</v>
      </c>
      <c r="H666" s="12">
        <v>3780</v>
      </c>
      <c r="I666" s="12">
        <v>36612</v>
      </c>
      <c r="J666" s="12">
        <v>38880</v>
      </c>
      <c r="K666" s="12">
        <f>sales_table[[#This Row],[Sales]]-sales_table[[#This Row],[COGS]]</f>
        <v>2268</v>
      </c>
      <c r="L666" s="12">
        <f>sales_table[[#This Row],[sales after discount]]-sales_table[[#This Row],[COGS]]</f>
        <v>324</v>
      </c>
      <c r="M666" s="12">
        <f>sales_table[[#This Row],[Sales]]*0.95</f>
        <v>36936</v>
      </c>
      <c r="N666" s="13">
        <f>(sales_table[[#This Row],[Profit]]/sales_table[[#This Row],[Sales]])</f>
        <v>5.8333333333333334E-2</v>
      </c>
    </row>
    <row r="667" spans="1:14">
      <c r="A667" s="42">
        <v>41132</v>
      </c>
      <c r="B667" t="s">
        <v>34</v>
      </c>
      <c r="C667" t="s">
        <v>25</v>
      </c>
      <c r="D667" t="s">
        <v>39</v>
      </c>
      <c r="E667" t="s">
        <v>13</v>
      </c>
      <c r="F667" s="12">
        <v>7</v>
      </c>
      <c r="G667" s="12">
        <v>3384</v>
      </c>
      <c r="H667" s="12">
        <v>3600</v>
      </c>
      <c r="I667" s="12">
        <v>33534</v>
      </c>
      <c r="J667" s="12">
        <v>35640</v>
      </c>
      <c r="K667" s="12">
        <f>sales_table[[#This Row],[Sales]]-sales_table[[#This Row],[COGS]]</f>
        <v>2106</v>
      </c>
      <c r="L667" s="12">
        <f>sales_table[[#This Row],[sales after discount]]-sales_table[[#This Row],[COGS]]</f>
        <v>324</v>
      </c>
      <c r="M667" s="12">
        <f>sales_table[[#This Row],[Sales]]*0.95</f>
        <v>33858</v>
      </c>
      <c r="N667" s="13">
        <f>(sales_table[[#This Row],[Profit]]/sales_table[[#This Row],[Sales]])</f>
        <v>5.909090909090909E-2</v>
      </c>
    </row>
    <row r="668" spans="1:14">
      <c r="A668" s="42">
        <v>41132</v>
      </c>
      <c r="B668" t="s">
        <v>20</v>
      </c>
      <c r="C668" t="s">
        <v>18</v>
      </c>
      <c r="D668" t="s">
        <v>19</v>
      </c>
      <c r="E668" t="s">
        <v>13</v>
      </c>
      <c r="F668" s="12">
        <v>22</v>
      </c>
      <c r="G668" s="12">
        <v>2106</v>
      </c>
      <c r="H668" s="12">
        <v>2250</v>
      </c>
      <c r="I668" s="12">
        <v>59670</v>
      </c>
      <c r="J668" s="12">
        <v>63450</v>
      </c>
      <c r="K668" s="12">
        <f>sales_table[[#This Row],[Sales]]-sales_table[[#This Row],[COGS]]</f>
        <v>3780</v>
      </c>
      <c r="L668" s="12">
        <f>sales_table[[#This Row],[sales after discount]]-sales_table[[#This Row],[COGS]]</f>
        <v>607.5</v>
      </c>
      <c r="M668" s="12">
        <f>sales_table[[#This Row],[Sales]]*0.95</f>
        <v>60277.5</v>
      </c>
      <c r="N668" s="13">
        <f>(sales_table[[#This Row],[Profit]]/sales_table[[#This Row],[Sales]])</f>
        <v>5.9574468085106386E-2</v>
      </c>
    </row>
    <row r="669" spans="1:14">
      <c r="A669" s="42">
        <v>41133</v>
      </c>
      <c r="B669" t="s">
        <v>29</v>
      </c>
      <c r="C669" t="s">
        <v>30</v>
      </c>
      <c r="D669" t="s">
        <v>37</v>
      </c>
      <c r="E669" t="s">
        <v>13</v>
      </c>
      <c r="F669" s="12">
        <v>7</v>
      </c>
      <c r="G669" s="12">
        <v>3924</v>
      </c>
      <c r="H669" s="12">
        <v>4230</v>
      </c>
      <c r="I669" s="12">
        <v>44820</v>
      </c>
      <c r="J669" s="12">
        <v>47700</v>
      </c>
      <c r="K669" s="12">
        <f>sales_table[[#This Row],[Sales]]-sales_table[[#This Row],[COGS]]</f>
        <v>2880</v>
      </c>
      <c r="L669" s="12">
        <f>sales_table[[#This Row],[sales after discount]]-sales_table[[#This Row],[COGS]]</f>
        <v>495</v>
      </c>
      <c r="M669" s="12">
        <f>sales_table[[#This Row],[Sales]]*0.95</f>
        <v>45315</v>
      </c>
      <c r="N669" s="13">
        <f>(sales_table[[#This Row],[Profit]]/sales_table[[#This Row],[Sales]])</f>
        <v>6.0377358490566038E-2</v>
      </c>
    </row>
    <row r="670" spans="1:14">
      <c r="A670" s="42">
        <v>41133</v>
      </c>
      <c r="B670" t="s">
        <v>24</v>
      </c>
      <c r="C670" t="s">
        <v>25</v>
      </c>
      <c r="D670" t="s">
        <v>12</v>
      </c>
      <c r="E670" t="s">
        <v>13</v>
      </c>
      <c r="F670" s="12">
        <v>18</v>
      </c>
      <c r="G670" s="12">
        <v>3582</v>
      </c>
      <c r="H670" s="12">
        <v>3870</v>
      </c>
      <c r="I670" s="12">
        <v>8136</v>
      </c>
      <c r="J670" s="12">
        <v>8640</v>
      </c>
      <c r="K670" s="12">
        <f>sales_table[[#This Row],[Sales]]-sales_table[[#This Row],[COGS]]</f>
        <v>504</v>
      </c>
      <c r="L670" s="12">
        <f>sales_table[[#This Row],[sales after discount]]-sales_table[[#This Row],[COGS]]</f>
        <v>72</v>
      </c>
      <c r="M670" s="12">
        <f>sales_table[[#This Row],[Sales]]*0.95</f>
        <v>8208</v>
      </c>
      <c r="N670" s="13">
        <f>(sales_table[[#This Row],[Profit]]/sales_table[[#This Row],[Sales]])</f>
        <v>5.8333333333333334E-2</v>
      </c>
    </row>
    <row r="671" spans="1:14">
      <c r="A671" s="42">
        <v>41133</v>
      </c>
      <c r="B671" t="s">
        <v>27</v>
      </c>
      <c r="C671" t="s">
        <v>23</v>
      </c>
      <c r="D671" t="s">
        <v>19</v>
      </c>
      <c r="E671" t="s">
        <v>13</v>
      </c>
      <c r="F671" s="12">
        <v>12</v>
      </c>
      <c r="G671" s="12">
        <v>3582</v>
      </c>
      <c r="H671" s="12">
        <v>3870</v>
      </c>
      <c r="I671" s="12">
        <v>15912</v>
      </c>
      <c r="J671" s="12">
        <v>16920</v>
      </c>
      <c r="K671" s="12">
        <f>sales_table[[#This Row],[Sales]]-sales_table[[#This Row],[COGS]]</f>
        <v>1008</v>
      </c>
      <c r="L671" s="12">
        <f>sales_table[[#This Row],[sales after discount]]-sales_table[[#This Row],[COGS]]</f>
        <v>162</v>
      </c>
      <c r="M671" s="12">
        <f>sales_table[[#This Row],[Sales]]*0.95</f>
        <v>16074</v>
      </c>
      <c r="N671" s="13">
        <f>(sales_table[[#This Row],[Profit]]/sales_table[[#This Row],[Sales]])</f>
        <v>5.9574468085106386E-2</v>
      </c>
    </row>
    <row r="672" spans="1:14">
      <c r="A672" s="42">
        <v>41133</v>
      </c>
      <c r="B672" t="s">
        <v>22</v>
      </c>
      <c r="C672" t="s">
        <v>23</v>
      </c>
      <c r="D672" t="s">
        <v>40</v>
      </c>
      <c r="E672" t="s">
        <v>16</v>
      </c>
      <c r="F672" s="12">
        <v>19</v>
      </c>
      <c r="G672" s="12">
        <v>3726</v>
      </c>
      <c r="H672" s="12">
        <v>3960</v>
      </c>
      <c r="I672" s="12">
        <v>7848</v>
      </c>
      <c r="J672" s="12">
        <v>8460</v>
      </c>
      <c r="K672" s="12">
        <f>sales_table[[#This Row],[Sales]]-sales_table[[#This Row],[COGS]]</f>
        <v>612</v>
      </c>
      <c r="L672" s="12">
        <f>sales_table[[#This Row],[sales after discount]]-sales_table[[#This Row],[COGS]]</f>
        <v>189</v>
      </c>
      <c r="M672" s="12">
        <f>sales_table[[#This Row],[Sales]]*0.95</f>
        <v>8037</v>
      </c>
      <c r="N672" s="13">
        <f>(sales_table[[#This Row],[Profit]]/sales_table[[#This Row],[Sales]])</f>
        <v>7.2340425531914887E-2</v>
      </c>
    </row>
    <row r="673" spans="1:14">
      <c r="A673" s="42">
        <v>41133</v>
      </c>
      <c r="B673" t="s">
        <v>34</v>
      </c>
      <c r="C673" t="s">
        <v>25</v>
      </c>
      <c r="D673" t="s">
        <v>35</v>
      </c>
      <c r="E673" t="s">
        <v>13</v>
      </c>
      <c r="F673" s="12">
        <v>23</v>
      </c>
      <c r="G673" s="12">
        <v>3582</v>
      </c>
      <c r="H673" s="12">
        <v>3870</v>
      </c>
      <c r="I673" s="12">
        <v>41184</v>
      </c>
      <c r="J673" s="12">
        <v>43920</v>
      </c>
      <c r="K673" s="12">
        <f>sales_table[[#This Row],[Sales]]-sales_table[[#This Row],[COGS]]</f>
        <v>2736</v>
      </c>
      <c r="L673" s="12">
        <f>sales_table[[#This Row],[sales after discount]]-sales_table[[#This Row],[COGS]]</f>
        <v>540</v>
      </c>
      <c r="M673" s="12">
        <f>sales_table[[#This Row],[Sales]]*0.95</f>
        <v>41724</v>
      </c>
      <c r="N673" s="13">
        <f>(sales_table[[#This Row],[Profit]]/sales_table[[#This Row],[Sales]])</f>
        <v>6.2295081967213117E-2</v>
      </c>
    </row>
    <row r="674" spans="1:14">
      <c r="A674" s="42">
        <v>41134</v>
      </c>
      <c r="B674" t="s">
        <v>20</v>
      </c>
      <c r="C674" t="s">
        <v>18</v>
      </c>
      <c r="D674" t="s">
        <v>42</v>
      </c>
      <c r="E674" t="s">
        <v>16</v>
      </c>
      <c r="F674" s="12">
        <v>3</v>
      </c>
      <c r="G674" s="12">
        <v>2952</v>
      </c>
      <c r="H674" s="12">
        <v>3150</v>
      </c>
      <c r="I674" s="12">
        <v>150120</v>
      </c>
      <c r="J674" s="12">
        <v>162000</v>
      </c>
      <c r="K674" s="12">
        <f>sales_table[[#This Row],[Sales]]-sales_table[[#This Row],[COGS]]</f>
        <v>11880</v>
      </c>
      <c r="L674" s="12">
        <f>sales_table[[#This Row],[sales after discount]]-sales_table[[#This Row],[COGS]]</f>
        <v>3780</v>
      </c>
      <c r="M674" s="12">
        <f>sales_table[[#This Row],[Sales]]*0.95</f>
        <v>153900</v>
      </c>
      <c r="N674" s="13">
        <f>(sales_table[[#This Row],[Profit]]/sales_table[[#This Row],[Sales]])</f>
        <v>7.3333333333333334E-2</v>
      </c>
    </row>
    <row r="675" spans="1:14">
      <c r="A675" s="42">
        <v>41134</v>
      </c>
      <c r="B675" t="s">
        <v>10</v>
      </c>
      <c r="C675" t="s">
        <v>11</v>
      </c>
      <c r="D675" t="s">
        <v>42</v>
      </c>
      <c r="E675" t="s">
        <v>16</v>
      </c>
      <c r="F675" s="12">
        <v>24</v>
      </c>
      <c r="G675" s="12">
        <v>3978</v>
      </c>
      <c r="H675" s="12">
        <v>4230</v>
      </c>
      <c r="I675" s="12">
        <v>52542</v>
      </c>
      <c r="J675" s="12">
        <v>56700</v>
      </c>
      <c r="K675" s="12">
        <f>sales_table[[#This Row],[Sales]]-sales_table[[#This Row],[COGS]]</f>
        <v>4158</v>
      </c>
      <c r="L675" s="12">
        <f>sales_table[[#This Row],[sales after discount]]-sales_table[[#This Row],[COGS]]</f>
        <v>1323</v>
      </c>
      <c r="M675" s="12">
        <f>sales_table[[#This Row],[Sales]]*0.95</f>
        <v>53865</v>
      </c>
      <c r="N675" s="13">
        <f>(sales_table[[#This Row],[Profit]]/sales_table[[#This Row],[Sales]])</f>
        <v>7.3333333333333334E-2</v>
      </c>
    </row>
    <row r="676" spans="1:14">
      <c r="A676" s="42">
        <v>41134</v>
      </c>
      <c r="B676" t="s">
        <v>29</v>
      </c>
      <c r="C676" t="s">
        <v>30</v>
      </c>
      <c r="D676" t="s">
        <v>42</v>
      </c>
      <c r="E676" t="s">
        <v>16</v>
      </c>
      <c r="F676" s="12">
        <v>25</v>
      </c>
      <c r="G676" s="12">
        <v>2034</v>
      </c>
      <c r="H676" s="12">
        <v>2160</v>
      </c>
      <c r="I676" s="12">
        <v>37530</v>
      </c>
      <c r="J676" s="12">
        <v>40500</v>
      </c>
      <c r="K676" s="12">
        <f>sales_table[[#This Row],[Sales]]-sales_table[[#This Row],[COGS]]</f>
        <v>2970</v>
      </c>
      <c r="L676" s="12">
        <f>sales_table[[#This Row],[sales after discount]]-sales_table[[#This Row],[COGS]]</f>
        <v>945</v>
      </c>
      <c r="M676" s="12">
        <f>sales_table[[#This Row],[Sales]]*0.95</f>
        <v>38475</v>
      </c>
      <c r="N676" s="13">
        <f>(sales_table[[#This Row],[Profit]]/sales_table[[#This Row],[Sales]])</f>
        <v>7.3333333333333334E-2</v>
      </c>
    </row>
    <row r="677" spans="1:14">
      <c r="A677" s="42">
        <v>41134</v>
      </c>
      <c r="B677" t="s">
        <v>17</v>
      </c>
      <c r="C677" t="s">
        <v>18</v>
      </c>
      <c r="D677" t="s">
        <v>42</v>
      </c>
      <c r="E677" t="s">
        <v>16</v>
      </c>
      <c r="F677" s="12">
        <v>5</v>
      </c>
      <c r="G677" s="12">
        <v>3924</v>
      </c>
      <c r="H677" s="12">
        <v>4230</v>
      </c>
      <c r="I677" s="12">
        <v>105084</v>
      </c>
      <c r="J677" s="12">
        <v>113400</v>
      </c>
      <c r="K677" s="12">
        <f>sales_table[[#This Row],[Sales]]-sales_table[[#This Row],[COGS]]</f>
        <v>8316</v>
      </c>
      <c r="L677" s="12">
        <f>sales_table[[#This Row],[sales after discount]]-sales_table[[#This Row],[COGS]]</f>
        <v>2646</v>
      </c>
      <c r="M677" s="12">
        <f>sales_table[[#This Row],[Sales]]*0.95</f>
        <v>107730</v>
      </c>
      <c r="N677" s="13">
        <f>(sales_table[[#This Row],[Profit]]/sales_table[[#This Row],[Sales]])</f>
        <v>7.3333333333333334E-2</v>
      </c>
    </row>
    <row r="678" spans="1:14">
      <c r="A678" s="42">
        <v>41134</v>
      </c>
      <c r="B678" t="s">
        <v>10</v>
      </c>
      <c r="C678" t="s">
        <v>11</v>
      </c>
      <c r="D678" t="s">
        <v>43</v>
      </c>
      <c r="E678" t="s">
        <v>13</v>
      </c>
      <c r="F678" s="12">
        <v>2</v>
      </c>
      <c r="G678" s="12">
        <v>5832</v>
      </c>
      <c r="H678" s="12">
        <v>6210</v>
      </c>
      <c r="I678" s="12">
        <v>33840</v>
      </c>
      <c r="J678" s="12">
        <v>36000</v>
      </c>
      <c r="K678" s="12">
        <f>sales_table[[#This Row],[Sales]]-sales_table[[#This Row],[COGS]]</f>
        <v>2160</v>
      </c>
      <c r="L678" s="12">
        <f>sales_table[[#This Row],[sales after discount]]-sales_table[[#This Row],[COGS]]</f>
        <v>360</v>
      </c>
      <c r="M678" s="12">
        <f>sales_table[[#This Row],[Sales]]*0.95</f>
        <v>34200</v>
      </c>
      <c r="N678" s="13">
        <f>(sales_table[[#This Row],[Profit]]/sales_table[[#This Row],[Sales]])</f>
        <v>0.06</v>
      </c>
    </row>
    <row r="679" spans="1:14">
      <c r="A679" s="42">
        <v>41135</v>
      </c>
      <c r="B679" t="s">
        <v>29</v>
      </c>
      <c r="C679" t="s">
        <v>30</v>
      </c>
      <c r="D679" t="s">
        <v>15</v>
      </c>
      <c r="E679" t="s">
        <v>16</v>
      </c>
      <c r="F679" s="12">
        <v>14</v>
      </c>
      <c r="G679" s="12">
        <v>3546</v>
      </c>
      <c r="H679" s="12">
        <v>3780</v>
      </c>
      <c r="I679" s="12">
        <v>14328</v>
      </c>
      <c r="J679" s="12">
        <v>15480</v>
      </c>
      <c r="K679" s="12">
        <f>sales_table[[#This Row],[Sales]]-sales_table[[#This Row],[COGS]]</f>
        <v>1152</v>
      </c>
      <c r="L679" s="12">
        <f>sales_table[[#This Row],[sales after discount]]-sales_table[[#This Row],[COGS]]</f>
        <v>378</v>
      </c>
      <c r="M679" s="12">
        <f>sales_table[[#This Row],[Sales]]*0.95</f>
        <v>14706</v>
      </c>
      <c r="N679" s="13">
        <f>(sales_table[[#This Row],[Profit]]/sales_table[[#This Row],[Sales]])</f>
        <v>7.441860465116279E-2</v>
      </c>
    </row>
    <row r="680" spans="1:14">
      <c r="A680" s="42">
        <v>41135</v>
      </c>
      <c r="B680" t="s">
        <v>29</v>
      </c>
      <c r="C680" t="s">
        <v>30</v>
      </c>
      <c r="D680" t="s">
        <v>39</v>
      </c>
      <c r="E680" t="s">
        <v>13</v>
      </c>
      <c r="F680" s="12">
        <v>6</v>
      </c>
      <c r="G680" s="12">
        <v>2034</v>
      </c>
      <c r="H680" s="12">
        <v>2160</v>
      </c>
      <c r="I680" s="12">
        <v>37260</v>
      </c>
      <c r="J680" s="12">
        <v>39600</v>
      </c>
      <c r="K680" s="12">
        <f>sales_table[[#This Row],[Sales]]-sales_table[[#This Row],[COGS]]</f>
        <v>2340</v>
      </c>
      <c r="L680" s="12">
        <f>sales_table[[#This Row],[sales after discount]]-sales_table[[#This Row],[COGS]]</f>
        <v>360</v>
      </c>
      <c r="M680" s="12">
        <f>sales_table[[#This Row],[Sales]]*0.95</f>
        <v>37620</v>
      </c>
      <c r="N680" s="13">
        <f>(sales_table[[#This Row],[Profit]]/sales_table[[#This Row],[Sales]])</f>
        <v>5.909090909090909E-2</v>
      </c>
    </row>
    <row r="681" spans="1:14">
      <c r="A681" s="42">
        <v>41136</v>
      </c>
      <c r="B681" t="s">
        <v>27</v>
      </c>
      <c r="C681" t="s">
        <v>23</v>
      </c>
      <c r="D681" t="s">
        <v>19</v>
      </c>
      <c r="E681" t="s">
        <v>13</v>
      </c>
      <c r="F681" s="12">
        <v>13</v>
      </c>
      <c r="G681" s="12">
        <v>2034</v>
      </c>
      <c r="H681" s="12">
        <v>2160</v>
      </c>
      <c r="I681" s="12">
        <v>67626</v>
      </c>
      <c r="J681" s="12">
        <v>71910</v>
      </c>
      <c r="K681" s="12">
        <f>sales_table[[#This Row],[Sales]]-sales_table[[#This Row],[COGS]]</f>
        <v>4284</v>
      </c>
      <c r="L681" s="12">
        <f>sales_table[[#This Row],[sales after discount]]-sales_table[[#This Row],[COGS]]</f>
        <v>688.5</v>
      </c>
      <c r="M681" s="12">
        <f>sales_table[[#This Row],[Sales]]*0.95</f>
        <v>68314.5</v>
      </c>
      <c r="N681" s="13">
        <f>(sales_table[[#This Row],[Profit]]/sales_table[[#This Row],[Sales]])</f>
        <v>5.9574468085106386E-2</v>
      </c>
    </row>
    <row r="682" spans="1:14">
      <c r="A682" s="42">
        <v>41136</v>
      </c>
      <c r="B682" t="s">
        <v>34</v>
      </c>
      <c r="C682" t="s">
        <v>25</v>
      </c>
      <c r="D682" t="s">
        <v>40</v>
      </c>
      <c r="E682" t="s">
        <v>16</v>
      </c>
      <c r="F682" s="12">
        <v>4</v>
      </c>
      <c r="G682" s="12">
        <v>3042</v>
      </c>
      <c r="H682" s="12">
        <v>3240</v>
      </c>
      <c r="I682" s="12">
        <v>62784</v>
      </c>
      <c r="J682" s="12">
        <v>67680</v>
      </c>
      <c r="K682" s="12">
        <f>sales_table[[#This Row],[Sales]]-sales_table[[#This Row],[COGS]]</f>
        <v>4896</v>
      </c>
      <c r="L682" s="12">
        <f>sales_table[[#This Row],[sales after discount]]-sales_table[[#This Row],[COGS]]</f>
        <v>1512</v>
      </c>
      <c r="M682" s="12">
        <f>sales_table[[#This Row],[Sales]]*0.95</f>
        <v>64296</v>
      </c>
      <c r="N682" s="13">
        <f>(sales_table[[#This Row],[Profit]]/sales_table[[#This Row],[Sales]])</f>
        <v>7.2340425531914887E-2</v>
      </c>
    </row>
    <row r="683" spans="1:14">
      <c r="A683" s="42">
        <v>41136</v>
      </c>
      <c r="B683" t="s">
        <v>31</v>
      </c>
      <c r="C683" t="s">
        <v>30</v>
      </c>
      <c r="D683" t="s">
        <v>32</v>
      </c>
      <c r="E683" t="s">
        <v>13</v>
      </c>
      <c r="F683" s="12">
        <v>21</v>
      </c>
      <c r="G683" s="12">
        <v>3042</v>
      </c>
      <c r="H683" s="12">
        <v>3240</v>
      </c>
      <c r="I683" s="12">
        <v>10638</v>
      </c>
      <c r="J683" s="12">
        <v>11340</v>
      </c>
      <c r="K683" s="12">
        <f>sales_table[[#This Row],[Sales]]-sales_table[[#This Row],[COGS]]</f>
        <v>702</v>
      </c>
      <c r="L683" s="12">
        <f>sales_table[[#This Row],[sales after discount]]-sales_table[[#This Row],[COGS]]</f>
        <v>135</v>
      </c>
      <c r="M683" s="12">
        <f>sales_table[[#This Row],[Sales]]*0.95</f>
        <v>10773</v>
      </c>
      <c r="N683" s="13">
        <f>(sales_table[[#This Row],[Profit]]/sales_table[[#This Row],[Sales]])</f>
        <v>6.1904761904761907E-2</v>
      </c>
    </row>
    <row r="684" spans="1:14">
      <c r="A684" s="42">
        <v>41137</v>
      </c>
      <c r="B684" t="s">
        <v>20</v>
      </c>
      <c r="C684" t="s">
        <v>18</v>
      </c>
      <c r="D684" t="s">
        <v>33</v>
      </c>
      <c r="E684" t="s">
        <v>13</v>
      </c>
      <c r="F684" s="12">
        <v>16</v>
      </c>
      <c r="G684" s="12">
        <v>3726</v>
      </c>
      <c r="H684" s="12">
        <v>3960</v>
      </c>
      <c r="I684" s="12">
        <v>47736</v>
      </c>
      <c r="J684" s="12">
        <v>50760</v>
      </c>
      <c r="K684" s="12">
        <f>sales_table[[#This Row],[Sales]]-sales_table[[#This Row],[COGS]]</f>
        <v>3024</v>
      </c>
      <c r="L684" s="12">
        <f>sales_table[[#This Row],[sales after discount]]-sales_table[[#This Row],[COGS]]</f>
        <v>486</v>
      </c>
      <c r="M684" s="12">
        <f>sales_table[[#This Row],[Sales]]*0.95</f>
        <v>48222</v>
      </c>
      <c r="N684" s="13">
        <f>(sales_table[[#This Row],[Profit]]/sales_table[[#This Row],[Sales]])</f>
        <v>5.9574468085106386E-2</v>
      </c>
    </row>
    <row r="685" spans="1:14">
      <c r="A685" s="42">
        <v>41137</v>
      </c>
      <c r="B685" t="s">
        <v>29</v>
      </c>
      <c r="C685" t="s">
        <v>30</v>
      </c>
      <c r="D685" t="s">
        <v>38</v>
      </c>
      <c r="E685" t="s">
        <v>13</v>
      </c>
      <c r="F685" s="12">
        <v>10</v>
      </c>
      <c r="G685" s="12">
        <v>2196</v>
      </c>
      <c r="H685" s="12">
        <v>2340</v>
      </c>
      <c r="I685" s="12">
        <v>14184</v>
      </c>
      <c r="J685" s="12">
        <v>15120</v>
      </c>
      <c r="K685" s="12">
        <f>sales_table[[#This Row],[Sales]]-sales_table[[#This Row],[COGS]]</f>
        <v>936</v>
      </c>
      <c r="L685" s="12">
        <f>sales_table[[#This Row],[sales after discount]]-sales_table[[#This Row],[COGS]]</f>
        <v>180</v>
      </c>
      <c r="M685" s="12">
        <f>sales_table[[#This Row],[Sales]]*0.95</f>
        <v>14364</v>
      </c>
      <c r="N685" s="13">
        <f>(sales_table[[#This Row],[Profit]]/sales_table[[#This Row],[Sales]])</f>
        <v>6.1904761904761907E-2</v>
      </c>
    </row>
    <row r="686" spans="1:14">
      <c r="A686" s="42">
        <v>41137</v>
      </c>
      <c r="B686" t="s">
        <v>34</v>
      </c>
      <c r="C686" t="s">
        <v>25</v>
      </c>
      <c r="D686" t="s">
        <v>37</v>
      </c>
      <c r="E686" t="s">
        <v>13</v>
      </c>
      <c r="F686" s="12">
        <v>3</v>
      </c>
      <c r="G686" s="12">
        <v>4482</v>
      </c>
      <c r="H686" s="12">
        <v>4770</v>
      </c>
      <c r="I686" s="12">
        <v>103086</v>
      </c>
      <c r="J686" s="12">
        <v>109710</v>
      </c>
      <c r="K686" s="12">
        <f>sales_table[[#This Row],[Sales]]-sales_table[[#This Row],[COGS]]</f>
        <v>6624</v>
      </c>
      <c r="L686" s="12">
        <f>sales_table[[#This Row],[sales after discount]]-sales_table[[#This Row],[COGS]]</f>
        <v>1138.5</v>
      </c>
      <c r="M686" s="12">
        <f>sales_table[[#This Row],[Sales]]*0.95</f>
        <v>104224.5</v>
      </c>
      <c r="N686" s="13">
        <f>(sales_table[[#This Row],[Profit]]/sales_table[[#This Row],[Sales]])</f>
        <v>6.0377358490566038E-2</v>
      </c>
    </row>
    <row r="687" spans="1:14">
      <c r="A687" s="42">
        <v>41137</v>
      </c>
      <c r="B687" t="s">
        <v>22</v>
      </c>
      <c r="C687" t="s">
        <v>23</v>
      </c>
      <c r="D687" t="s">
        <v>12</v>
      </c>
      <c r="E687" t="s">
        <v>13</v>
      </c>
      <c r="F687" s="12">
        <v>1</v>
      </c>
      <c r="G687" s="12">
        <v>5148</v>
      </c>
      <c r="H687" s="12">
        <v>5490</v>
      </c>
      <c r="I687" s="12">
        <v>22374</v>
      </c>
      <c r="J687" s="12">
        <v>23760</v>
      </c>
      <c r="K687" s="12">
        <f>sales_table[[#This Row],[Sales]]-sales_table[[#This Row],[COGS]]</f>
        <v>1386</v>
      </c>
      <c r="L687" s="12">
        <f>sales_table[[#This Row],[sales after discount]]-sales_table[[#This Row],[COGS]]</f>
        <v>198</v>
      </c>
      <c r="M687" s="12">
        <f>sales_table[[#This Row],[Sales]]*0.95</f>
        <v>22572</v>
      </c>
      <c r="N687" s="13">
        <f>(sales_table[[#This Row],[Profit]]/sales_table[[#This Row],[Sales]])</f>
        <v>5.8333333333333334E-2</v>
      </c>
    </row>
    <row r="688" spans="1:14">
      <c r="A688" s="42">
        <v>41137</v>
      </c>
      <c r="B688" t="s">
        <v>10</v>
      </c>
      <c r="C688" t="s">
        <v>11</v>
      </c>
      <c r="D688" t="s">
        <v>21</v>
      </c>
      <c r="E688" t="s">
        <v>13</v>
      </c>
      <c r="F688" s="12">
        <v>13</v>
      </c>
      <c r="G688" s="12">
        <v>3978</v>
      </c>
      <c r="H688" s="12">
        <v>4230</v>
      </c>
      <c r="I688" s="12">
        <v>15372</v>
      </c>
      <c r="J688" s="12">
        <v>16380</v>
      </c>
      <c r="K688" s="12">
        <f>sales_table[[#This Row],[Sales]]-sales_table[[#This Row],[COGS]]</f>
        <v>1008</v>
      </c>
      <c r="L688" s="12">
        <f>sales_table[[#This Row],[sales after discount]]-sales_table[[#This Row],[COGS]]</f>
        <v>189</v>
      </c>
      <c r="M688" s="12">
        <f>sales_table[[#This Row],[Sales]]*0.95</f>
        <v>15561</v>
      </c>
      <c r="N688" s="13">
        <f>(sales_table[[#This Row],[Profit]]/sales_table[[#This Row],[Sales]])</f>
        <v>6.1538461538461542E-2</v>
      </c>
    </row>
    <row r="689" spans="1:14">
      <c r="A689" s="42">
        <v>41138</v>
      </c>
      <c r="B689" t="s">
        <v>34</v>
      </c>
      <c r="C689" t="s">
        <v>25</v>
      </c>
      <c r="D689" t="s">
        <v>32</v>
      </c>
      <c r="E689" t="s">
        <v>13</v>
      </c>
      <c r="F689" s="12">
        <v>15</v>
      </c>
      <c r="G689" s="12">
        <v>2106</v>
      </c>
      <c r="H689" s="12">
        <v>2250</v>
      </c>
      <c r="I689" s="12">
        <v>10638</v>
      </c>
      <c r="J689" s="12">
        <v>11340</v>
      </c>
      <c r="K689" s="12">
        <f>sales_table[[#This Row],[Sales]]-sales_table[[#This Row],[COGS]]</f>
        <v>702</v>
      </c>
      <c r="L689" s="12">
        <f>sales_table[[#This Row],[sales after discount]]-sales_table[[#This Row],[COGS]]</f>
        <v>135</v>
      </c>
      <c r="M689" s="12">
        <f>sales_table[[#This Row],[Sales]]*0.95</f>
        <v>10773</v>
      </c>
      <c r="N689" s="13">
        <f>(sales_table[[#This Row],[Profit]]/sales_table[[#This Row],[Sales]])</f>
        <v>6.1904761904761907E-2</v>
      </c>
    </row>
    <row r="690" spans="1:14">
      <c r="A690" s="42">
        <v>41138</v>
      </c>
      <c r="B690" t="s">
        <v>27</v>
      </c>
      <c r="C690" t="s">
        <v>23</v>
      </c>
      <c r="D690" t="s">
        <v>41</v>
      </c>
      <c r="E690" t="s">
        <v>13</v>
      </c>
      <c r="F690" s="12">
        <v>5</v>
      </c>
      <c r="G690" s="12">
        <v>3978</v>
      </c>
      <c r="H690" s="12">
        <v>4230</v>
      </c>
      <c r="I690" s="12">
        <v>44280</v>
      </c>
      <c r="J690" s="12">
        <v>47250</v>
      </c>
      <c r="K690" s="12">
        <f>sales_table[[#This Row],[Sales]]-sales_table[[#This Row],[COGS]]</f>
        <v>2970</v>
      </c>
      <c r="L690" s="12">
        <f>sales_table[[#This Row],[sales after discount]]-sales_table[[#This Row],[COGS]]</f>
        <v>607.5</v>
      </c>
      <c r="M690" s="12">
        <f>sales_table[[#This Row],[Sales]]*0.95</f>
        <v>44887.5</v>
      </c>
      <c r="N690" s="13">
        <f>(sales_table[[#This Row],[Profit]]/sales_table[[#This Row],[Sales]])</f>
        <v>6.2857142857142861E-2</v>
      </c>
    </row>
    <row r="691" spans="1:14">
      <c r="A691" s="42">
        <v>41138</v>
      </c>
      <c r="B691" t="s">
        <v>27</v>
      </c>
      <c r="C691" t="s">
        <v>23</v>
      </c>
      <c r="D691" t="s">
        <v>39</v>
      </c>
      <c r="E691" t="s">
        <v>13</v>
      </c>
      <c r="F691" s="12">
        <v>25</v>
      </c>
      <c r="G691" s="12">
        <v>2034</v>
      </c>
      <c r="H691" s="12">
        <v>2160</v>
      </c>
      <c r="I691" s="12">
        <v>93150</v>
      </c>
      <c r="J691" s="12">
        <v>99000</v>
      </c>
      <c r="K691" s="12">
        <f>sales_table[[#This Row],[Sales]]-sales_table[[#This Row],[COGS]]</f>
        <v>5850</v>
      </c>
      <c r="L691" s="12">
        <f>sales_table[[#This Row],[sales after discount]]-sales_table[[#This Row],[COGS]]</f>
        <v>900</v>
      </c>
      <c r="M691" s="12">
        <f>sales_table[[#This Row],[Sales]]*0.95</f>
        <v>94050</v>
      </c>
      <c r="N691" s="13">
        <f>(sales_table[[#This Row],[Profit]]/sales_table[[#This Row],[Sales]])</f>
        <v>5.909090909090909E-2</v>
      </c>
    </row>
    <row r="692" spans="1:14">
      <c r="A692" s="42">
        <v>41138</v>
      </c>
      <c r="B692" t="s">
        <v>22</v>
      </c>
      <c r="C692" t="s">
        <v>23</v>
      </c>
      <c r="D692" t="s">
        <v>19</v>
      </c>
      <c r="E692" t="s">
        <v>13</v>
      </c>
      <c r="F692" s="12">
        <v>8</v>
      </c>
      <c r="G692" s="12">
        <v>2034</v>
      </c>
      <c r="H692" s="12">
        <v>2160</v>
      </c>
      <c r="I692" s="12">
        <v>75582</v>
      </c>
      <c r="J692" s="12">
        <v>80370</v>
      </c>
      <c r="K692" s="12">
        <f>sales_table[[#This Row],[Sales]]-sales_table[[#This Row],[COGS]]</f>
        <v>4788</v>
      </c>
      <c r="L692" s="12">
        <f>sales_table[[#This Row],[sales after discount]]-sales_table[[#This Row],[COGS]]</f>
        <v>769.5</v>
      </c>
      <c r="M692" s="12">
        <f>sales_table[[#This Row],[Sales]]*0.95</f>
        <v>76351.5</v>
      </c>
      <c r="N692" s="13">
        <f>(sales_table[[#This Row],[Profit]]/sales_table[[#This Row],[Sales]])</f>
        <v>5.9574468085106386E-2</v>
      </c>
    </row>
    <row r="693" spans="1:14">
      <c r="A693" s="42">
        <v>41138</v>
      </c>
      <c r="B693" t="s">
        <v>22</v>
      </c>
      <c r="C693" t="s">
        <v>23</v>
      </c>
      <c r="D693" t="s">
        <v>38</v>
      </c>
      <c r="E693" t="s">
        <v>13</v>
      </c>
      <c r="F693" s="12">
        <v>21</v>
      </c>
      <c r="G693" s="12">
        <v>3582</v>
      </c>
      <c r="H693" s="12">
        <v>3870</v>
      </c>
      <c r="I693" s="12">
        <v>39006</v>
      </c>
      <c r="J693" s="12">
        <v>41580</v>
      </c>
      <c r="K693" s="12">
        <f>sales_table[[#This Row],[Sales]]-sales_table[[#This Row],[COGS]]</f>
        <v>2574</v>
      </c>
      <c r="L693" s="12">
        <f>sales_table[[#This Row],[sales after discount]]-sales_table[[#This Row],[COGS]]</f>
        <v>495</v>
      </c>
      <c r="M693" s="12">
        <f>sales_table[[#This Row],[Sales]]*0.95</f>
        <v>39501</v>
      </c>
      <c r="N693" s="13">
        <f>(sales_table[[#This Row],[Profit]]/sales_table[[#This Row],[Sales]])</f>
        <v>6.1904761904761907E-2</v>
      </c>
    </row>
    <row r="694" spans="1:14">
      <c r="A694" s="42">
        <v>41139</v>
      </c>
      <c r="B694" t="s">
        <v>31</v>
      </c>
      <c r="C694" t="s">
        <v>30</v>
      </c>
      <c r="D694" t="s">
        <v>41</v>
      </c>
      <c r="E694" t="s">
        <v>13</v>
      </c>
      <c r="F694" s="12">
        <v>16</v>
      </c>
      <c r="G694" s="12">
        <v>3978</v>
      </c>
      <c r="H694" s="12">
        <v>4230</v>
      </c>
      <c r="I694" s="12">
        <v>61992</v>
      </c>
      <c r="J694" s="12">
        <v>66150</v>
      </c>
      <c r="K694" s="12">
        <f>sales_table[[#This Row],[Sales]]-sales_table[[#This Row],[COGS]]</f>
        <v>4158</v>
      </c>
      <c r="L694" s="12">
        <f>sales_table[[#This Row],[sales after discount]]-sales_table[[#This Row],[COGS]]</f>
        <v>850.5</v>
      </c>
      <c r="M694" s="12">
        <f>sales_table[[#This Row],[Sales]]*0.95</f>
        <v>62842.5</v>
      </c>
      <c r="N694" s="13">
        <f>(sales_table[[#This Row],[Profit]]/sales_table[[#This Row],[Sales]])</f>
        <v>6.2857142857142861E-2</v>
      </c>
    </row>
    <row r="695" spans="1:14">
      <c r="A695" s="42">
        <v>41139</v>
      </c>
      <c r="B695" t="s">
        <v>10</v>
      </c>
      <c r="C695" t="s">
        <v>11</v>
      </c>
      <c r="D695" t="s">
        <v>39</v>
      </c>
      <c r="E695" t="s">
        <v>13</v>
      </c>
      <c r="F695" s="12">
        <v>23</v>
      </c>
      <c r="G695" s="12">
        <v>2196</v>
      </c>
      <c r="H695" s="12">
        <v>2340</v>
      </c>
      <c r="I695" s="12">
        <v>93150</v>
      </c>
      <c r="J695" s="12">
        <v>99000</v>
      </c>
      <c r="K695" s="12">
        <f>sales_table[[#This Row],[Sales]]-sales_table[[#This Row],[COGS]]</f>
        <v>5850</v>
      </c>
      <c r="L695" s="12">
        <f>sales_table[[#This Row],[sales after discount]]-sales_table[[#This Row],[COGS]]</f>
        <v>900</v>
      </c>
      <c r="M695" s="12">
        <f>sales_table[[#This Row],[Sales]]*0.95</f>
        <v>94050</v>
      </c>
      <c r="N695" s="13">
        <f>(sales_table[[#This Row],[Profit]]/sales_table[[#This Row],[Sales]])</f>
        <v>5.909090909090909E-2</v>
      </c>
    </row>
    <row r="696" spans="1:14">
      <c r="A696" s="42">
        <v>41139</v>
      </c>
      <c r="B696" t="s">
        <v>22</v>
      </c>
      <c r="C696" t="s">
        <v>23</v>
      </c>
      <c r="D696" t="s">
        <v>19</v>
      </c>
      <c r="E696" t="s">
        <v>13</v>
      </c>
      <c r="F696" s="12">
        <v>22</v>
      </c>
      <c r="G696" s="12">
        <v>3978</v>
      </c>
      <c r="H696" s="12">
        <v>4230</v>
      </c>
      <c r="I696" s="12">
        <v>87516</v>
      </c>
      <c r="J696" s="12">
        <v>93060</v>
      </c>
      <c r="K696" s="12">
        <f>sales_table[[#This Row],[Sales]]-sales_table[[#This Row],[COGS]]</f>
        <v>5544</v>
      </c>
      <c r="L696" s="12">
        <f>sales_table[[#This Row],[sales after discount]]-sales_table[[#This Row],[COGS]]</f>
        <v>891</v>
      </c>
      <c r="M696" s="12">
        <f>sales_table[[#This Row],[Sales]]*0.95</f>
        <v>88407</v>
      </c>
      <c r="N696" s="13">
        <f>(sales_table[[#This Row],[Profit]]/sales_table[[#This Row],[Sales]])</f>
        <v>5.9574468085106386E-2</v>
      </c>
    </row>
    <row r="697" spans="1:14">
      <c r="A697" s="42">
        <v>41139</v>
      </c>
      <c r="B697" t="s">
        <v>34</v>
      </c>
      <c r="C697" t="s">
        <v>25</v>
      </c>
      <c r="D697" t="s">
        <v>28</v>
      </c>
      <c r="E697" t="s">
        <v>13</v>
      </c>
      <c r="F697" s="12">
        <v>13</v>
      </c>
      <c r="G697" s="12">
        <v>3978</v>
      </c>
      <c r="H697" s="12">
        <v>4230</v>
      </c>
      <c r="I697" s="12">
        <v>139968</v>
      </c>
      <c r="J697" s="12">
        <v>149040</v>
      </c>
      <c r="K697" s="12">
        <f>sales_table[[#This Row],[Sales]]-sales_table[[#This Row],[COGS]]</f>
        <v>9072</v>
      </c>
      <c r="L697" s="12">
        <f>sales_table[[#This Row],[sales after discount]]-sales_table[[#This Row],[COGS]]</f>
        <v>1620</v>
      </c>
      <c r="M697" s="12">
        <f>sales_table[[#This Row],[Sales]]*0.95</f>
        <v>141588</v>
      </c>
      <c r="N697" s="13">
        <f>(sales_table[[#This Row],[Profit]]/sales_table[[#This Row],[Sales]])</f>
        <v>6.0869565217391307E-2</v>
      </c>
    </row>
    <row r="698" spans="1:14">
      <c r="A698" s="42">
        <v>41140</v>
      </c>
      <c r="B698" t="s">
        <v>24</v>
      </c>
      <c r="C698" t="s">
        <v>25</v>
      </c>
      <c r="D698" t="s">
        <v>19</v>
      </c>
      <c r="E698" t="s">
        <v>13</v>
      </c>
      <c r="F698" s="12">
        <v>27</v>
      </c>
      <c r="G698" s="12">
        <v>3042</v>
      </c>
      <c r="H698" s="12">
        <v>3240</v>
      </c>
      <c r="I698" s="12">
        <v>59670</v>
      </c>
      <c r="J698" s="12">
        <v>63450</v>
      </c>
      <c r="K698" s="12">
        <f>sales_table[[#This Row],[Sales]]-sales_table[[#This Row],[COGS]]</f>
        <v>3780</v>
      </c>
      <c r="L698" s="12">
        <f>sales_table[[#This Row],[sales after discount]]-sales_table[[#This Row],[COGS]]</f>
        <v>607.5</v>
      </c>
      <c r="M698" s="12">
        <f>sales_table[[#This Row],[Sales]]*0.95</f>
        <v>60277.5</v>
      </c>
      <c r="N698" s="13">
        <f>(sales_table[[#This Row],[Profit]]/sales_table[[#This Row],[Sales]])</f>
        <v>5.9574468085106386E-2</v>
      </c>
    </row>
    <row r="699" spans="1:14">
      <c r="A699" s="42">
        <v>41141</v>
      </c>
      <c r="B699" t="s">
        <v>31</v>
      </c>
      <c r="C699" t="s">
        <v>30</v>
      </c>
      <c r="D699" t="s">
        <v>12</v>
      </c>
      <c r="E699" t="s">
        <v>13</v>
      </c>
      <c r="F699" s="12">
        <v>27</v>
      </c>
      <c r="G699" s="12">
        <v>3978</v>
      </c>
      <c r="H699" s="12">
        <v>4230</v>
      </c>
      <c r="I699" s="12">
        <v>46782</v>
      </c>
      <c r="J699" s="12">
        <v>49680</v>
      </c>
      <c r="K699" s="12">
        <f>sales_table[[#This Row],[Sales]]-sales_table[[#This Row],[COGS]]</f>
        <v>2898</v>
      </c>
      <c r="L699" s="12">
        <f>sales_table[[#This Row],[sales after discount]]-sales_table[[#This Row],[COGS]]</f>
        <v>414</v>
      </c>
      <c r="M699" s="12">
        <f>sales_table[[#This Row],[Sales]]*0.95</f>
        <v>47196</v>
      </c>
      <c r="N699" s="13">
        <f>(sales_table[[#This Row],[Profit]]/sales_table[[#This Row],[Sales]])</f>
        <v>5.8333333333333334E-2</v>
      </c>
    </row>
    <row r="700" spans="1:14">
      <c r="A700" s="42">
        <v>41141</v>
      </c>
      <c r="B700" t="s">
        <v>10</v>
      </c>
      <c r="C700" t="s">
        <v>11</v>
      </c>
      <c r="D700" t="s">
        <v>38</v>
      </c>
      <c r="E700" t="s">
        <v>13</v>
      </c>
      <c r="F700" s="12">
        <v>27</v>
      </c>
      <c r="G700" s="12">
        <v>3978</v>
      </c>
      <c r="H700" s="12">
        <v>4230</v>
      </c>
      <c r="I700" s="12">
        <v>17730</v>
      </c>
      <c r="J700" s="12">
        <v>18900</v>
      </c>
      <c r="K700" s="12">
        <f>sales_table[[#This Row],[Sales]]-sales_table[[#This Row],[COGS]]</f>
        <v>1170</v>
      </c>
      <c r="L700" s="12">
        <f>sales_table[[#This Row],[sales after discount]]-sales_table[[#This Row],[COGS]]</f>
        <v>225</v>
      </c>
      <c r="M700" s="12">
        <f>sales_table[[#This Row],[Sales]]*0.95</f>
        <v>17955</v>
      </c>
      <c r="N700" s="13">
        <f>(sales_table[[#This Row],[Profit]]/sales_table[[#This Row],[Sales]])</f>
        <v>6.1904761904761907E-2</v>
      </c>
    </row>
    <row r="701" spans="1:14">
      <c r="A701" s="42">
        <v>41142</v>
      </c>
      <c r="B701" t="s">
        <v>22</v>
      </c>
      <c r="C701" t="s">
        <v>23</v>
      </c>
      <c r="D701" t="s">
        <v>43</v>
      </c>
      <c r="E701" t="s">
        <v>13</v>
      </c>
      <c r="F701" s="12">
        <v>27</v>
      </c>
      <c r="G701" s="12">
        <v>5832</v>
      </c>
      <c r="H701" s="12">
        <v>6210</v>
      </c>
      <c r="I701" s="12">
        <v>60912</v>
      </c>
      <c r="J701" s="12">
        <v>64800</v>
      </c>
      <c r="K701" s="12">
        <f>sales_table[[#This Row],[Sales]]-sales_table[[#This Row],[COGS]]</f>
        <v>3888</v>
      </c>
      <c r="L701" s="12">
        <f>sales_table[[#This Row],[sales after discount]]-sales_table[[#This Row],[COGS]]</f>
        <v>648</v>
      </c>
      <c r="M701" s="12">
        <f>sales_table[[#This Row],[Sales]]*0.95</f>
        <v>61560</v>
      </c>
      <c r="N701" s="13">
        <f>(sales_table[[#This Row],[Profit]]/sales_table[[#This Row],[Sales]])</f>
        <v>0.06</v>
      </c>
    </row>
    <row r="702" spans="1:14">
      <c r="A702" s="42">
        <v>41142</v>
      </c>
      <c r="B702" t="s">
        <v>29</v>
      </c>
      <c r="C702" t="s">
        <v>30</v>
      </c>
      <c r="D702" t="s">
        <v>28</v>
      </c>
      <c r="E702" t="s">
        <v>13</v>
      </c>
      <c r="F702" s="12">
        <v>27</v>
      </c>
      <c r="G702" s="12">
        <v>2196</v>
      </c>
      <c r="H702" s="12">
        <v>2340</v>
      </c>
      <c r="I702" s="12">
        <v>139968</v>
      </c>
      <c r="J702" s="12">
        <v>149040</v>
      </c>
      <c r="K702" s="12">
        <f>sales_table[[#This Row],[Sales]]-sales_table[[#This Row],[COGS]]</f>
        <v>9072</v>
      </c>
      <c r="L702" s="12">
        <f>sales_table[[#This Row],[sales after discount]]-sales_table[[#This Row],[COGS]]</f>
        <v>1620</v>
      </c>
      <c r="M702" s="12">
        <f>sales_table[[#This Row],[Sales]]*0.95</f>
        <v>141588</v>
      </c>
      <c r="N702" s="13">
        <f>(sales_table[[#This Row],[Profit]]/sales_table[[#This Row],[Sales]])</f>
        <v>6.0869565217391307E-2</v>
      </c>
    </row>
    <row r="703" spans="1:14">
      <c r="A703" s="42">
        <v>41142</v>
      </c>
      <c r="B703" t="s">
        <v>27</v>
      </c>
      <c r="C703" t="s">
        <v>23</v>
      </c>
      <c r="D703" t="s">
        <v>35</v>
      </c>
      <c r="E703" t="s">
        <v>13</v>
      </c>
      <c r="F703" s="12">
        <v>27</v>
      </c>
      <c r="G703" s="12">
        <v>3546</v>
      </c>
      <c r="H703" s="12">
        <v>3780</v>
      </c>
      <c r="I703" s="12">
        <v>56628</v>
      </c>
      <c r="J703" s="12">
        <v>60390</v>
      </c>
      <c r="K703" s="12">
        <f>sales_table[[#This Row],[Sales]]-sales_table[[#This Row],[COGS]]</f>
        <v>3762</v>
      </c>
      <c r="L703" s="12">
        <f>sales_table[[#This Row],[sales after discount]]-sales_table[[#This Row],[COGS]]</f>
        <v>742.5</v>
      </c>
      <c r="M703" s="12">
        <f>sales_table[[#This Row],[Sales]]*0.95</f>
        <v>57370.5</v>
      </c>
      <c r="N703" s="13">
        <f>(sales_table[[#This Row],[Profit]]/sales_table[[#This Row],[Sales]])</f>
        <v>6.2295081967213117E-2</v>
      </c>
    </row>
    <row r="704" spans="1:14">
      <c r="A704" s="42">
        <v>41143</v>
      </c>
      <c r="B704" t="s">
        <v>17</v>
      </c>
      <c r="C704" t="s">
        <v>18</v>
      </c>
      <c r="D704" t="s">
        <v>28</v>
      </c>
      <c r="E704" t="s">
        <v>13</v>
      </c>
      <c r="F704" s="12">
        <v>12</v>
      </c>
      <c r="G704" s="12">
        <v>3582</v>
      </c>
      <c r="H704" s="12">
        <v>3870</v>
      </c>
      <c r="I704" s="12">
        <v>139968</v>
      </c>
      <c r="J704" s="12">
        <v>149040</v>
      </c>
      <c r="K704" s="12">
        <f>sales_table[[#This Row],[Sales]]-sales_table[[#This Row],[COGS]]</f>
        <v>9072</v>
      </c>
      <c r="L704" s="12">
        <f>sales_table[[#This Row],[sales after discount]]-sales_table[[#This Row],[COGS]]</f>
        <v>1620</v>
      </c>
      <c r="M704" s="12">
        <f>sales_table[[#This Row],[Sales]]*0.95</f>
        <v>141588</v>
      </c>
      <c r="N704" s="13">
        <f>(sales_table[[#This Row],[Profit]]/sales_table[[#This Row],[Sales]])</f>
        <v>6.0869565217391307E-2</v>
      </c>
    </row>
    <row r="705" spans="1:14">
      <c r="A705" s="42">
        <v>41143</v>
      </c>
      <c r="B705" t="s">
        <v>20</v>
      </c>
      <c r="C705" t="s">
        <v>18</v>
      </c>
      <c r="D705" t="s">
        <v>26</v>
      </c>
      <c r="E705" t="s">
        <v>13</v>
      </c>
      <c r="F705" s="12">
        <v>18</v>
      </c>
      <c r="G705" s="12">
        <v>3978</v>
      </c>
      <c r="H705" s="12">
        <v>4230</v>
      </c>
      <c r="I705" s="12">
        <v>9126</v>
      </c>
      <c r="J705" s="12">
        <v>9720</v>
      </c>
      <c r="K705" s="12">
        <f>sales_table[[#This Row],[Sales]]-sales_table[[#This Row],[COGS]]</f>
        <v>594</v>
      </c>
      <c r="L705" s="12">
        <f>sales_table[[#This Row],[sales after discount]]-sales_table[[#This Row],[COGS]]</f>
        <v>108</v>
      </c>
      <c r="M705" s="12">
        <f>sales_table[[#This Row],[Sales]]*0.95</f>
        <v>9234</v>
      </c>
      <c r="N705" s="13">
        <f>(sales_table[[#This Row],[Profit]]/sales_table[[#This Row],[Sales]])</f>
        <v>6.1111111111111109E-2</v>
      </c>
    </row>
    <row r="706" spans="1:14">
      <c r="A706" s="42">
        <v>41144</v>
      </c>
      <c r="B706" t="s">
        <v>31</v>
      </c>
      <c r="C706" t="s">
        <v>30</v>
      </c>
      <c r="D706" t="s">
        <v>12</v>
      </c>
      <c r="E706" t="s">
        <v>13</v>
      </c>
      <c r="F706" s="12">
        <v>8</v>
      </c>
      <c r="G706" s="12">
        <v>3978</v>
      </c>
      <c r="H706" s="12">
        <v>4230</v>
      </c>
      <c r="I706" s="12">
        <v>18306</v>
      </c>
      <c r="J706" s="12">
        <v>19440</v>
      </c>
      <c r="K706" s="12">
        <f>sales_table[[#This Row],[Sales]]-sales_table[[#This Row],[COGS]]</f>
        <v>1134</v>
      </c>
      <c r="L706" s="12">
        <f>sales_table[[#This Row],[sales after discount]]-sales_table[[#This Row],[COGS]]</f>
        <v>162</v>
      </c>
      <c r="M706" s="12">
        <f>sales_table[[#This Row],[Sales]]*0.95</f>
        <v>18468</v>
      </c>
      <c r="N706" s="13">
        <f>(sales_table[[#This Row],[Profit]]/sales_table[[#This Row],[Sales]])</f>
        <v>5.8333333333333334E-2</v>
      </c>
    </row>
    <row r="707" spans="1:14">
      <c r="A707" s="42">
        <v>41144</v>
      </c>
      <c r="B707" t="s">
        <v>34</v>
      </c>
      <c r="C707" t="s">
        <v>25</v>
      </c>
      <c r="D707" t="s">
        <v>40</v>
      </c>
      <c r="E707" t="s">
        <v>16</v>
      </c>
      <c r="F707" s="12">
        <v>21</v>
      </c>
      <c r="G707" s="12">
        <v>2034</v>
      </c>
      <c r="H707" s="12">
        <v>2160</v>
      </c>
      <c r="I707" s="12">
        <v>27468</v>
      </c>
      <c r="J707" s="12">
        <v>29610</v>
      </c>
      <c r="K707" s="12">
        <f>sales_table[[#This Row],[Sales]]-sales_table[[#This Row],[COGS]]</f>
        <v>2142</v>
      </c>
      <c r="L707" s="12">
        <f>sales_table[[#This Row],[sales after discount]]-sales_table[[#This Row],[COGS]]</f>
        <v>661.5</v>
      </c>
      <c r="M707" s="12">
        <f>sales_table[[#This Row],[Sales]]*0.95</f>
        <v>28129.5</v>
      </c>
      <c r="N707" s="13">
        <f>(sales_table[[#This Row],[Profit]]/sales_table[[#This Row],[Sales]])</f>
        <v>7.2340425531914887E-2</v>
      </c>
    </row>
    <row r="708" spans="1:14">
      <c r="A708" s="42">
        <v>41144</v>
      </c>
      <c r="B708" t="s">
        <v>29</v>
      </c>
      <c r="C708" t="s">
        <v>30</v>
      </c>
      <c r="D708" t="s">
        <v>37</v>
      </c>
      <c r="E708" t="s">
        <v>13</v>
      </c>
      <c r="F708" s="12">
        <v>25</v>
      </c>
      <c r="G708" s="12">
        <v>3042</v>
      </c>
      <c r="H708" s="12">
        <v>3240</v>
      </c>
      <c r="I708" s="12">
        <v>89640</v>
      </c>
      <c r="J708" s="12">
        <v>95400</v>
      </c>
      <c r="K708" s="12">
        <f>sales_table[[#This Row],[Sales]]-sales_table[[#This Row],[COGS]]</f>
        <v>5760</v>
      </c>
      <c r="L708" s="12">
        <f>sales_table[[#This Row],[sales after discount]]-sales_table[[#This Row],[COGS]]</f>
        <v>990</v>
      </c>
      <c r="M708" s="12">
        <f>sales_table[[#This Row],[Sales]]*0.95</f>
        <v>90630</v>
      </c>
      <c r="N708" s="13">
        <f>(sales_table[[#This Row],[Profit]]/sales_table[[#This Row],[Sales]])</f>
        <v>6.0377358490566038E-2</v>
      </c>
    </row>
    <row r="709" spans="1:14">
      <c r="A709" s="42">
        <v>41144</v>
      </c>
      <c r="B709" t="s">
        <v>20</v>
      </c>
      <c r="C709" t="s">
        <v>18</v>
      </c>
      <c r="D709" t="s">
        <v>19</v>
      </c>
      <c r="E709" t="s">
        <v>13</v>
      </c>
      <c r="F709" s="12">
        <v>12</v>
      </c>
      <c r="G709" s="12">
        <v>5148</v>
      </c>
      <c r="H709" s="12">
        <v>5490</v>
      </c>
      <c r="I709" s="12">
        <v>7956</v>
      </c>
      <c r="J709" s="12">
        <v>8460</v>
      </c>
      <c r="K709" s="12">
        <f>sales_table[[#This Row],[Sales]]-sales_table[[#This Row],[COGS]]</f>
        <v>504</v>
      </c>
      <c r="L709" s="12">
        <f>sales_table[[#This Row],[sales after discount]]-sales_table[[#This Row],[COGS]]</f>
        <v>81</v>
      </c>
      <c r="M709" s="12">
        <f>sales_table[[#This Row],[Sales]]*0.95</f>
        <v>8037</v>
      </c>
      <c r="N709" s="13">
        <f>(sales_table[[#This Row],[Profit]]/sales_table[[#This Row],[Sales]])</f>
        <v>5.9574468085106386E-2</v>
      </c>
    </row>
    <row r="710" spans="1:14">
      <c r="A710" s="42">
        <v>41144</v>
      </c>
      <c r="B710" t="s">
        <v>22</v>
      </c>
      <c r="C710" t="s">
        <v>23</v>
      </c>
      <c r="D710" t="s">
        <v>28</v>
      </c>
      <c r="E710" t="s">
        <v>13</v>
      </c>
      <c r="F710" s="12">
        <v>9</v>
      </c>
      <c r="G710" s="12">
        <v>2106</v>
      </c>
      <c r="H710" s="12">
        <v>2250</v>
      </c>
      <c r="I710" s="12">
        <v>134136</v>
      </c>
      <c r="J710" s="12">
        <v>142830</v>
      </c>
      <c r="K710" s="12">
        <f>sales_table[[#This Row],[Sales]]-sales_table[[#This Row],[COGS]]</f>
        <v>8694</v>
      </c>
      <c r="L710" s="12">
        <f>sales_table[[#This Row],[sales after discount]]-sales_table[[#This Row],[COGS]]</f>
        <v>1552.5</v>
      </c>
      <c r="M710" s="12">
        <f>sales_table[[#This Row],[Sales]]*0.95</f>
        <v>135688.5</v>
      </c>
      <c r="N710" s="13">
        <f>(sales_table[[#This Row],[Profit]]/sales_table[[#This Row],[Sales]])</f>
        <v>6.0869565217391307E-2</v>
      </c>
    </row>
    <row r="711" spans="1:14">
      <c r="A711" s="42">
        <v>41145</v>
      </c>
      <c r="B711" t="s">
        <v>22</v>
      </c>
      <c r="C711" t="s">
        <v>23</v>
      </c>
      <c r="D711" t="s">
        <v>36</v>
      </c>
      <c r="E711" t="s">
        <v>13</v>
      </c>
      <c r="F711" s="12">
        <v>23</v>
      </c>
      <c r="G711" s="12">
        <v>4482</v>
      </c>
      <c r="H711" s="12">
        <v>4770</v>
      </c>
      <c r="I711" s="12">
        <v>18954</v>
      </c>
      <c r="J711" s="12">
        <v>20250</v>
      </c>
      <c r="K711" s="12">
        <f>sales_table[[#This Row],[Sales]]-sales_table[[#This Row],[COGS]]</f>
        <v>1296</v>
      </c>
      <c r="L711" s="12">
        <f>sales_table[[#This Row],[sales after discount]]-sales_table[[#This Row],[COGS]]</f>
        <v>283.5</v>
      </c>
      <c r="M711" s="12">
        <f>sales_table[[#This Row],[Sales]]*0.95</f>
        <v>19237.5</v>
      </c>
      <c r="N711" s="13">
        <f>(sales_table[[#This Row],[Profit]]/sales_table[[#This Row],[Sales]])</f>
        <v>6.4000000000000001E-2</v>
      </c>
    </row>
    <row r="712" spans="1:14">
      <c r="A712" s="42">
        <v>41146</v>
      </c>
      <c r="B712" t="s">
        <v>14</v>
      </c>
      <c r="C712" t="s">
        <v>11</v>
      </c>
      <c r="D712" t="s">
        <v>32</v>
      </c>
      <c r="E712" t="s">
        <v>13</v>
      </c>
      <c r="F712" s="12">
        <v>23</v>
      </c>
      <c r="G712" s="12">
        <v>3546</v>
      </c>
      <c r="H712" s="12">
        <v>3780</v>
      </c>
      <c r="I712" s="12">
        <v>81558</v>
      </c>
      <c r="J712" s="12">
        <v>86940</v>
      </c>
      <c r="K712" s="12">
        <f>sales_table[[#This Row],[Sales]]-sales_table[[#This Row],[COGS]]</f>
        <v>5382</v>
      </c>
      <c r="L712" s="12">
        <f>sales_table[[#This Row],[sales after discount]]-sales_table[[#This Row],[COGS]]</f>
        <v>1035</v>
      </c>
      <c r="M712" s="12">
        <f>sales_table[[#This Row],[Sales]]*0.95</f>
        <v>82593</v>
      </c>
      <c r="N712" s="13">
        <f>(sales_table[[#This Row],[Profit]]/sales_table[[#This Row],[Sales]])</f>
        <v>6.1904761904761907E-2</v>
      </c>
    </row>
    <row r="713" spans="1:14">
      <c r="A713" s="42">
        <v>41147</v>
      </c>
      <c r="B713" t="s">
        <v>22</v>
      </c>
      <c r="C713" t="s">
        <v>23</v>
      </c>
      <c r="D713" t="s">
        <v>36</v>
      </c>
      <c r="E713" t="s">
        <v>13</v>
      </c>
      <c r="F713" s="12">
        <v>20</v>
      </c>
      <c r="G713" s="12">
        <v>4482</v>
      </c>
      <c r="H713" s="12">
        <v>4770</v>
      </c>
      <c r="I713" s="12">
        <v>14742</v>
      </c>
      <c r="J713" s="12">
        <v>15750</v>
      </c>
      <c r="K713" s="12">
        <f>sales_table[[#This Row],[Sales]]-sales_table[[#This Row],[COGS]]</f>
        <v>1008</v>
      </c>
      <c r="L713" s="12">
        <f>sales_table[[#This Row],[sales after discount]]-sales_table[[#This Row],[COGS]]</f>
        <v>220.5</v>
      </c>
      <c r="M713" s="12">
        <f>sales_table[[#This Row],[Sales]]*0.95</f>
        <v>14962.5</v>
      </c>
      <c r="N713" s="13">
        <f>(sales_table[[#This Row],[Profit]]/sales_table[[#This Row],[Sales]])</f>
        <v>6.4000000000000001E-2</v>
      </c>
    </row>
    <row r="714" spans="1:14">
      <c r="A714" s="42">
        <v>41147</v>
      </c>
      <c r="B714" t="s">
        <v>10</v>
      </c>
      <c r="C714" t="s">
        <v>11</v>
      </c>
      <c r="D714" t="s">
        <v>37</v>
      </c>
      <c r="E714" t="s">
        <v>13</v>
      </c>
      <c r="F714" s="12">
        <v>25</v>
      </c>
      <c r="G714" s="12">
        <v>4482</v>
      </c>
      <c r="H714" s="12">
        <v>4770</v>
      </c>
      <c r="I714" s="12">
        <v>67230</v>
      </c>
      <c r="J714" s="12">
        <v>71550</v>
      </c>
      <c r="K714" s="12">
        <f>sales_table[[#This Row],[Sales]]-sales_table[[#This Row],[COGS]]</f>
        <v>4320</v>
      </c>
      <c r="L714" s="12">
        <f>sales_table[[#This Row],[sales after discount]]-sales_table[[#This Row],[COGS]]</f>
        <v>742.5</v>
      </c>
      <c r="M714" s="12">
        <f>sales_table[[#This Row],[Sales]]*0.95</f>
        <v>67972.5</v>
      </c>
      <c r="N714" s="13">
        <f>(sales_table[[#This Row],[Profit]]/sales_table[[#This Row],[Sales]])</f>
        <v>6.0377358490566038E-2</v>
      </c>
    </row>
    <row r="715" spans="1:14">
      <c r="A715" s="42">
        <v>41147</v>
      </c>
      <c r="B715" t="s">
        <v>31</v>
      </c>
      <c r="C715" t="s">
        <v>30</v>
      </c>
      <c r="D715" t="s">
        <v>42</v>
      </c>
      <c r="E715" t="s">
        <v>16</v>
      </c>
      <c r="F715" s="12">
        <v>4</v>
      </c>
      <c r="G715" s="12">
        <v>2034</v>
      </c>
      <c r="H715" s="12">
        <v>2160</v>
      </c>
      <c r="I715" s="12">
        <v>60048</v>
      </c>
      <c r="J715" s="12">
        <v>64800</v>
      </c>
      <c r="K715" s="12">
        <f>sales_table[[#This Row],[Sales]]-sales_table[[#This Row],[COGS]]</f>
        <v>4752</v>
      </c>
      <c r="L715" s="12">
        <f>sales_table[[#This Row],[sales after discount]]-sales_table[[#This Row],[COGS]]</f>
        <v>1512</v>
      </c>
      <c r="M715" s="12">
        <f>sales_table[[#This Row],[Sales]]*0.95</f>
        <v>61560</v>
      </c>
      <c r="N715" s="13">
        <f>(sales_table[[#This Row],[Profit]]/sales_table[[#This Row],[Sales]])</f>
        <v>7.3333333333333334E-2</v>
      </c>
    </row>
    <row r="716" spans="1:14">
      <c r="A716" s="42">
        <v>41149</v>
      </c>
      <c r="B716" t="s">
        <v>20</v>
      </c>
      <c r="C716" t="s">
        <v>18</v>
      </c>
      <c r="D716" t="s">
        <v>35</v>
      </c>
      <c r="E716" t="s">
        <v>13</v>
      </c>
      <c r="F716" s="12">
        <v>24</v>
      </c>
      <c r="G716" s="12">
        <v>3978</v>
      </c>
      <c r="H716" s="12">
        <v>4230</v>
      </c>
      <c r="I716" s="12">
        <v>77220</v>
      </c>
      <c r="J716" s="12">
        <v>82350</v>
      </c>
      <c r="K716" s="12">
        <f>sales_table[[#This Row],[Sales]]-sales_table[[#This Row],[COGS]]</f>
        <v>5130</v>
      </c>
      <c r="L716" s="12">
        <f>sales_table[[#This Row],[sales after discount]]-sales_table[[#This Row],[COGS]]</f>
        <v>1012.5</v>
      </c>
      <c r="M716" s="12">
        <f>sales_table[[#This Row],[Sales]]*0.95</f>
        <v>78232.5</v>
      </c>
      <c r="N716" s="13">
        <f>(sales_table[[#This Row],[Profit]]/sales_table[[#This Row],[Sales]])</f>
        <v>6.2295081967213117E-2</v>
      </c>
    </row>
    <row r="717" spans="1:14">
      <c r="A717" s="42">
        <v>41149</v>
      </c>
      <c r="B717" t="s">
        <v>24</v>
      </c>
      <c r="C717" t="s">
        <v>25</v>
      </c>
      <c r="D717" t="s">
        <v>12</v>
      </c>
      <c r="E717" t="s">
        <v>13</v>
      </c>
      <c r="F717" s="12">
        <v>24</v>
      </c>
      <c r="G717" s="12">
        <v>5832</v>
      </c>
      <c r="H717" s="12">
        <v>6210</v>
      </c>
      <c r="I717" s="12">
        <v>12204</v>
      </c>
      <c r="J717" s="12">
        <v>12960</v>
      </c>
      <c r="K717" s="12">
        <f>sales_table[[#This Row],[Sales]]-sales_table[[#This Row],[COGS]]</f>
        <v>756</v>
      </c>
      <c r="L717" s="12">
        <f>sales_table[[#This Row],[sales after discount]]-sales_table[[#This Row],[COGS]]</f>
        <v>108</v>
      </c>
      <c r="M717" s="12">
        <f>sales_table[[#This Row],[Sales]]*0.95</f>
        <v>12312</v>
      </c>
      <c r="N717" s="13">
        <f>(sales_table[[#This Row],[Profit]]/sales_table[[#This Row],[Sales]])</f>
        <v>5.8333333333333334E-2</v>
      </c>
    </row>
    <row r="718" spans="1:14">
      <c r="A718" s="42">
        <v>41150</v>
      </c>
      <c r="B718" t="s">
        <v>27</v>
      </c>
      <c r="C718" t="s">
        <v>23</v>
      </c>
      <c r="D718" t="s">
        <v>42</v>
      </c>
      <c r="E718" t="s">
        <v>16</v>
      </c>
      <c r="F718" s="12">
        <v>16</v>
      </c>
      <c r="G718" s="12">
        <v>3978</v>
      </c>
      <c r="H718" s="12">
        <v>4230</v>
      </c>
      <c r="I718" s="12">
        <v>45036</v>
      </c>
      <c r="J718" s="12">
        <v>48600</v>
      </c>
      <c r="K718" s="12">
        <f>sales_table[[#This Row],[Sales]]-sales_table[[#This Row],[COGS]]</f>
        <v>3564</v>
      </c>
      <c r="L718" s="12">
        <f>sales_table[[#This Row],[sales after discount]]-sales_table[[#This Row],[COGS]]</f>
        <v>1134</v>
      </c>
      <c r="M718" s="12">
        <f>sales_table[[#This Row],[Sales]]*0.95</f>
        <v>46170</v>
      </c>
      <c r="N718" s="13">
        <f>(sales_table[[#This Row],[Profit]]/sales_table[[#This Row],[Sales]])</f>
        <v>7.3333333333333334E-2</v>
      </c>
    </row>
    <row r="719" spans="1:14">
      <c r="A719" s="42">
        <v>41150</v>
      </c>
      <c r="B719" t="s">
        <v>24</v>
      </c>
      <c r="C719" t="s">
        <v>25</v>
      </c>
      <c r="D719" t="s">
        <v>43</v>
      </c>
      <c r="E719" t="s">
        <v>13</v>
      </c>
      <c r="F719" s="12">
        <v>6</v>
      </c>
      <c r="G719" s="12">
        <v>3978</v>
      </c>
      <c r="H719" s="12">
        <v>4230</v>
      </c>
      <c r="I719" s="12">
        <v>33840</v>
      </c>
      <c r="J719" s="12">
        <v>36000</v>
      </c>
      <c r="K719" s="12">
        <f>sales_table[[#This Row],[Sales]]-sales_table[[#This Row],[COGS]]</f>
        <v>2160</v>
      </c>
      <c r="L719" s="12">
        <f>sales_table[[#This Row],[sales after discount]]-sales_table[[#This Row],[COGS]]</f>
        <v>360</v>
      </c>
      <c r="M719" s="12">
        <f>sales_table[[#This Row],[Sales]]*0.95</f>
        <v>34200</v>
      </c>
      <c r="N719" s="13">
        <f>(sales_table[[#This Row],[Profit]]/sales_table[[#This Row],[Sales]])</f>
        <v>0.06</v>
      </c>
    </row>
    <row r="720" spans="1:14">
      <c r="A720" s="42">
        <v>41151</v>
      </c>
      <c r="B720" t="s">
        <v>17</v>
      </c>
      <c r="C720" t="s">
        <v>18</v>
      </c>
      <c r="D720" t="s">
        <v>39</v>
      </c>
      <c r="E720" t="s">
        <v>13</v>
      </c>
      <c r="F720" s="12">
        <v>4</v>
      </c>
      <c r="G720" s="12">
        <v>5148</v>
      </c>
      <c r="H720" s="12">
        <v>5490</v>
      </c>
      <c r="I720" s="12">
        <v>70794</v>
      </c>
      <c r="J720" s="12">
        <v>75240</v>
      </c>
      <c r="K720" s="12">
        <f>sales_table[[#This Row],[Sales]]-sales_table[[#This Row],[COGS]]</f>
        <v>4446</v>
      </c>
      <c r="L720" s="12">
        <f>sales_table[[#This Row],[sales after discount]]-sales_table[[#This Row],[COGS]]</f>
        <v>684</v>
      </c>
      <c r="M720" s="12">
        <f>sales_table[[#This Row],[Sales]]*0.95</f>
        <v>71478</v>
      </c>
      <c r="N720" s="13">
        <f>(sales_table[[#This Row],[Profit]]/sales_table[[#This Row],[Sales]])</f>
        <v>5.909090909090909E-2</v>
      </c>
    </row>
    <row r="721" spans="1:14">
      <c r="A721" s="42">
        <v>41151</v>
      </c>
      <c r="B721" t="s">
        <v>14</v>
      </c>
      <c r="C721" t="s">
        <v>11</v>
      </c>
      <c r="D721" t="s">
        <v>43</v>
      </c>
      <c r="E721" t="s">
        <v>13</v>
      </c>
      <c r="F721" s="12">
        <v>24</v>
      </c>
      <c r="G721" s="12">
        <v>5832</v>
      </c>
      <c r="H721" s="12">
        <v>6210</v>
      </c>
      <c r="I721" s="12">
        <v>16920</v>
      </c>
      <c r="J721" s="12">
        <v>18000</v>
      </c>
      <c r="K721" s="12">
        <f>sales_table[[#This Row],[Sales]]-sales_table[[#This Row],[COGS]]</f>
        <v>1080</v>
      </c>
      <c r="L721" s="12">
        <f>sales_table[[#This Row],[sales after discount]]-sales_table[[#This Row],[COGS]]</f>
        <v>180</v>
      </c>
      <c r="M721" s="12">
        <f>sales_table[[#This Row],[Sales]]*0.95</f>
        <v>17100</v>
      </c>
      <c r="N721" s="13">
        <f>(sales_table[[#This Row],[Profit]]/sales_table[[#This Row],[Sales]])</f>
        <v>0.06</v>
      </c>
    </row>
    <row r="722" spans="1:14">
      <c r="A722" s="42">
        <v>41151</v>
      </c>
      <c r="B722" t="s">
        <v>34</v>
      </c>
      <c r="C722" t="s">
        <v>25</v>
      </c>
      <c r="D722" t="s">
        <v>42</v>
      </c>
      <c r="E722" t="s">
        <v>16</v>
      </c>
      <c r="F722" s="12">
        <v>21</v>
      </c>
      <c r="G722" s="12">
        <v>2034</v>
      </c>
      <c r="H722" s="12">
        <v>2160</v>
      </c>
      <c r="I722" s="12">
        <v>165132</v>
      </c>
      <c r="J722" s="12">
        <v>178200</v>
      </c>
      <c r="K722" s="12">
        <f>sales_table[[#This Row],[Sales]]-sales_table[[#This Row],[COGS]]</f>
        <v>13068</v>
      </c>
      <c r="L722" s="12">
        <f>sales_table[[#This Row],[sales after discount]]-sales_table[[#This Row],[COGS]]</f>
        <v>4158</v>
      </c>
      <c r="M722" s="12">
        <f>sales_table[[#This Row],[Sales]]*0.95</f>
        <v>169290</v>
      </c>
      <c r="N722" s="13">
        <f>(sales_table[[#This Row],[Profit]]/sales_table[[#This Row],[Sales]])</f>
        <v>7.3333333333333334E-2</v>
      </c>
    </row>
    <row r="723" spans="1:14">
      <c r="A723" s="42">
        <v>41151</v>
      </c>
      <c r="B723" t="s">
        <v>14</v>
      </c>
      <c r="C723" t="s">
        <v>11</v>
      </c>
      <c r="D723" t="s">
        <v>41</v>
      </c>
      <c r="E723" t="s">
        <v>13</v>
      </c>
      <c r="F723" s="12">
        <v>13</v>
      </c>
      <c r="G723" s="12">
        <v>5832</v>
      </c>
      <c r="H723" s="12">
        <v>6210</v>
      </c>
      <c r="I723" s="12">
        <v>26568</v>
      </c>
      <c r="J723" s="12">
        <v>28350</v>
      </c>
      <c r="K723" s="12">
        <f>sales_table[[#This Row],[Sales]]-sales_table[[#This Row],[COGS]]</f>
        <v>1782</v>
      </c>
      <c r="L723" s="12">
        <f>sales_table[[#This Row],[sales after discount]]-sales_table[[#This Row],[COGS]]</f>
        <v>364.5</v>
      </c>
      <c r="M723" s="12">
        <f>sales_table[[#This Row],[Sales]]*0.95</f>
        <v>26932.5</v>
      </c>
      <c r="N723" s="13">
        <f>(sales_table[[#This Row],[Profit]]/sales_table[[#This Row],[Sales]])</f>
        <v>6.2857142857142861E-2</v>
      </c>
    </row>
    <row r="724" spans="1:14">
      <c r="A724" s="42">
        <v>41151</v>
      </c>
      <c r="B724" t="s">
        <v>31</v>
      </c>
      <c r="C724" t="s">
        <v>30</v>
      </c>
      <c r="D724" t="s">
        <v>26</v>
      </c>
      <c r="E724" t="s">
        <v>13</v>
      </c>
      <c r="F724" s="12">
        <v>2</v>
      </c>
      <c r="G724" s="12">
        <v>3546</v>
      </c>
      <c r="H724" s="12">
        <v>3780</v>
      </c>
      <c r="I724" s="12">
        <v>69966</v>
      </c>
      <c r="J724" s="12">
        <v>74520</v>
      </c>
      <c r="K724" s="12">
        <f>sales_table[[#This Row],[Sales]]-sales_table[[#This Row],[COGS]]</f>
        <v>4554</v>
      </c>
      <c r="L724" s="12">
        <f>sales_table[[#This Row],[sales after discount]]-sales_table[[#This Row],[COGS]]</f>
        <v>828</v>
      </c>
      <c r="M724" s="12">
        <f>sales_table[[#This Row],[Sales]]*0.95</f>
        <v>70794</v>
      </c>
      <c r="N724" s="13">
        <f>(sales_table[[#This Row],[Profit]]/sales_table[[#This Row],[Sales]])</f>
        <v>6.1111111111111109E-2</v>
      </c>
    </row>
    <row r="725" spans="1:14">
      <c r="A725" s="42">
        <v>41152</v>
      </c>
      <c r="B725" t="s">
        <v>34</v>
      </c>
      <c r="C725" t="s">
        <v>25</v>
      </c>
      <c r="D725" t="s">
        <v>37</v>
      </c>
      <c r="E725" t="s">
        <v>13</v>
      </c>
      <c r="F725" s="12">
        <v>20</v>
      </c>
      <c r="G725" s="12">
        <v>3726</v>
      </c>
      <c r="H725" s="12">
        <v>3960</v>
      </c>
      <c r="I725" s="12">
        <v>71712</v>
      </c>
      <c r="J725" s="12">
        <v>76320</v>
      </c>
      <c r="K725" s="12">
        <f>sales_table[[#This Row],[Sales]]-sales_table[[#This Row],[COGS]]</f>
        <v>4608</v>
      </c>
      <c r="L725" s="12">
        <f>sales_table[[#This Row],[sales after discount]]-sales_table[[#This Row],[COGS]]</f>
        <v>792</v>
      </c>
      <c r="M725" s="12">
        <f>sales_table[[#This Row],[Sales]]*0.95</f>
        <v>72504</v>
      </c>
      <c r="N725" s="13">
        <f>(sales_table[[#This Row],[Profit]]/sales_table[[#This Row],[Sales]])</f>
        <v>6.0377358490566038E-2</v>
      </c>
    </row>
    <row r="726" spans="1:14">
      <c r="A726" s="42">
        <v>41152</v>
      </c>
      <c r="B726" t="s">
        <v>22</v>
      </c>
      <c r="C726" t="s">
        <v>23</v>
      </c>
      <c r="D726" t="s">
        <v>42</v>
      </c>
      <c r="E726" t="s">
        <v>16</v>
      </c>
      <c r="F726" s="12">
        <v>21</v>
      </c>
      <c r="G726" s="12">
        <v>3978</v>
      </c>
      <c r="H726" s="12">
        <v>4230</v>
      </c>
      <c r="I726" s="12">
        <v>187650</v>
      </c>
      <c r="J726" s="12">
        <v>202500</v>
      </c>
      <c r="K726" s="12">
        <f>sales_table[[#This Row],[Sales]]-sales_table[[#This Row],[COGS]]</f>
        <v>14850</v>
      </c>
      <c r="L726" s="12">
        <f>sales_table[[#This Row],[sales after discount]]-sales_table[[#This Row],[COGS]]</f>
        <v>4725</v>
      </c>
      <c r="M726" s="12">
        <f>sales_table[[#This Row],[Sales]]*0.95</f>
        <v>192375</v>
      </c>
      <c r="N726" s="13">
        <f>(sales_table[[#This Row],[Profit]]/sales_table[[#This Row],[Sales]])</f>
        <v>7.3333333333333334E-2</v>
      </c>
    </row>
    <row r="727" spans="1:14">
      <c r="A727" s="42">
        <v>41152</v>
      </c>
      <c r="B727" t="s">
        <v>31</v>
      </c>
      <c r="C727" t="s">
        <v>30</v>
      </c>
      <c r="D727" t="s">
        <v>39</v>
      </c>
      <c r="E727" t="s">
        <v>13</v>
      </c>
      <c r="F727" s="12">
        <v>12</v>
      </c>
      <c r="G727" s="12">
        <v>3042</v>
      </c>
      <c r="H727" s="12">
        <v>3240</v>
      </c>
      <c r="I727" s="12">
        <v>44712</v>
      </c>
      <c r="J727" s="12">
        <v>47520</v>
      </c>
      <c r="K727" s="12">
        <f>sales_table[[#This Row],[Sales]]-sales_table[[#This Row],[COGS]]</f>
        <v>2808</v>
      </c>
      <c r="L727" s="12">
        <f>sales_table[[#This Row],[sales after discount]]-sales_table[[#This Row],[COGS]]</f>
        <v>432</v>
      </c>
      <c r="M727" s="12">
        <f>sales_table[[#This Row],[Sales]]*0.95</f>
        <v>45144</v>
      </c>
      <c r="N727" s="13">
        <f>(sales_table[[#This Row],[Profit]]/sales_table[[#This Row],[Sales]])</f>
        <v>5.909090909090909E-2</v>
      </c>
    </row>
    <row r="728" spans="1:14">
      <c r="A728" s="42">
        <v>41152</v>
      </c>
      <c r="B728" t="s">
        <v>29</v>
      </c>
      <c r="C728" t="s">
        <v>30</v>
      </c>
      <c r="D728" t="s">
        <v>40</v>
      </c>
      <c r="E728" t="s">
        <v>16</v>
      </c>
      <c r="F728" s="12">
        <v>23</v>
      </c>
      <c r="G728" s="12">
        <v>3546</v>
      </c>
      <c r="H728" s="12">
        <v>3780</v>
      </c>
      <c r="I728" s="12">
        <v>98100</v>
      </c>
      <c r="J728" s="12">
        <v>105750</v>
      </c>
      <c r="K728" s="12">
        <f>sales_table[[#This Row],[Sales]]-sales_table[[#This Row],[COGS]]</f>
        <v>7650</v>
      </c>
      <c r="L728" s="12">
        <f>sales_table[[#This Row],[sales after discount]]-sales_table[[#This Row],[COGS]]</f>
        <v>2362.5</v>
      </c>
      <c r="M728" s="12">
        <f>sales_table[[#This Row],[Sales]]*0.95</f>
        <v>100462.5</v>
      </c>
      <c r="N728" s="13">
        <f>(sales_table[[#This Row],[Profit]]/sales_table[[#This Row],[Sales]])</f>
        <v>7.2340425531914887E-2</v>
      </c>
    </row>
    <row r="729" spans="1:14">
      <c r="A729" s="42">
        <v>41153</v>
      </c>
      <c r="B729" t="s">
        <v>24</v>
      </c>
      <c r="C729" t="s">
        <v>25</v>
      </c>
      <c r="D729" t="s">
        <v>39</v>
      </c>
      <c r="E729" t="s">
        <v>13</v>
      </c>
      <c r="F729" s="12">
        <v>23</v>
      </c>
      <c r="G729" s="12">
        <v>4482</v>
      </c>
      <c r="H729" s="12">
        <v>4770</v>
      </c>
      <c r="I729" s="12">
        <v>7452</v>
      </c>
      <c r="J729" s="12">
        <v>7920</v>
      </c>
      <c r="K729" s="12">
        <f>sales_table[[#This Row],[Sales]]-sales_table[[#This Row],[COGS]]</f>
        <v>468</v>
      </c>
      <c r="L729" s="12">
        <f>sales_table[[#This Row],[sales after discount]]-sales_table[[#This Row],[COGS]]</f>
        <v>72</v>
      </c>
      <c r="M729" s="12">
        <f>sales_table[[#This Row],[Sales]]*0.95</f>
        <v>7524</v>
      </c>
      <c r="N729" s="13">
        <f>(sales_table[[#This Row],[Profit]]/sales_table[[#This Row],[Sales]])</f>
        <v>5.909090909090909E-2</v>
      </c>
    </row>
    <row r="730" spans="1:14">
      <c r="A730" s="42">
        <v>41153</v>
      </c>
      <c r="B730" t="s">
        <v>29</v>
      </c>
      <c r="C730" t="s">
        <v>30</v>
      </c>
      <c r="D730" t="s">
        <v>21</v>
      </c>
      <c r="E730" t="s">
        <v>13</v>
      </c>
      <c r="F730" s="12">
        <v>24</v>
      </c>
      <c r="G730" s="12">
        <v>3924</v>
      </c>
      <c r="H730" s="12">
        <v>4230</v>
      </c>
      <c r="I730" s="12">
        <v>13176</v>
      </c>
      <c r="J730" s="12">
        <v>14040</v>
      </c>
      <c r="K730" s="12">
        <f>sales_table[[#This Row],[Sales]]-sales_table[[#This Row],[COGS]]</f>
        <v>864</v>
      </c>
      <c r="L730" s="12">
        <f>sales_table[[#This Row],[sales after discount]]-sales_table[[#This Row],[COGS]]</f>
        <v>162</v>
      </c>
      <c r="M730" s="12">
        <f>sales_table[[#This Row],[Sales]]*0.95</f>
        <v>13338</v>
      </c>
      <c r="N730" s="13">
        <f>(sales_table[[#This Row],[Profit]]/sales_table[[#This Row],[Sales]])</f>
        <v>6.1538461538461542E-2</v>
      </c>
    </row>
    <row r="731" spans="1:14">
      <c r="A731" s="42">
        <v>41153</v>
      </c>
      <c r="B731" t="s">
        <v>31</v>
      </c>
      <c r="C731" t="s">
        <v>30</v>
      </c>
      <c r="D731" t="s">
        <v>40</v>
      </c>
      <c r="E731" t="s">
        <v>16</v>
      </c>
      <c r="F731" s="12">
        <v>25</v>
      </c>
      <c r="G731" s="12">
        <v>2952</v>
      </c>
      <c r="H731" s="12">
        <v>3150</v>
      </c>
      <c r="I731" s="12">
        <v>62784</v>
      </c>
      <c r="J731" s="12">
        <v>67680</v>
      </c>
      <c r="K731" s="12">
        <f>sales_table[[#This Row],[Sales]]-sales_table[[#This Row],[COGS]]</f>
        <v>4896</v>
      </c>
      <c r="L731" s="12">
        <f>sales_table[[#This Row],[sales after discount]]-sales_table[[#This Row],[COGS]]</f>
        <v>1512</v>
      </c>
      <c r="M731" s="12">
        <f>sales_table[[#This Row],[Sales]]*0.95</f>
        <v>64296</v>
      </c>
      <c r="N731" s="13">
        <f>(sales_table[[#This Row],[Profit]]/sales_table[[#This Row],[Sales]])</f>
        <v>7.2340425531914887E-2</v>
      </c>
    </row>
    <row r="732" spans="1:14">
      <c r="A732" s="42">
        <v>41153</v>
      </c>
      <c r="B732" t="s">
        <v>20</v>
      </c>
      <c r="C732" t="s">
        <v>18</v>
      </c>
      <c r="D732" t="s">
        <v>42</v>
      </c>
      <c r="E732" t="s">
        <v>16</v>
      </c>
      <c r="F732" s="12">
        <v>17</v>
      </c>
      <c r="G732" s="12">
        <v>3726</v>
      </c>
      <c r="H732" s="12">
        <v>3960</v>
      </c>
      <c r="I732" s="12">
        <v>22518</v>
      </c>
      <c r="J732" s="12">
        <v>24300</v>
      </c>
      <c r="K732" s="12">
        <f>sales_table[[#This Row],[Sales]]-sales_table[[#This Row],[COGS]]</f>
        <v>1782</v>
      </c>
      <c r="L732" s="12">
        <f>sales_table[[#This Row],[sales after discount]]-sales_table[[#This Row],[COGS]]</f>
        <v>567</v>
      </c>
      <c r="M732" s="12">
        <f>sales_table[[#This Row],[Sales]]*0.95</f>
        <v>23085</v>
      </c>
      <c r="N732" s="13">
        <f>(sales_table[[#This Row],[Profit]]/sales_table[[#This Row],[Sales]])</f>
        <v>7.3333333333333334E-2</v>
      </c>
    </row>
    <row r="733" spans="1:14">
      <c r="A733" s="42">
        <v>41154</v>
      </c>
      <c r="B733" t="s">
        <v>17</v>
      </c>
      <c r="C733" t="s">
        <v>18</v>
      </c>
      <c r="D733" t="s">
        <v>35</v>
      </c>
      <c r="E733" t="s">
        <v>13</v>
      </c>
      <c r="F733" s="12">
        <v>21</v>
      </c>
      <c r="G733" s="12">
        <v>3978</v>
      </c>
      <c r="H733" s="12">
        <v>4230</v>
      </c>
      <c r="I733" s="12">
        <v>30888</v>
      </c>
      <c r="J733" s="12">
        <v>32940</v>
      </c>
      <c r="K733" s="12">
        <f>sales_table[[#This Row],[Sales]]-sales_table[[#This Row],[COGS]]</f>
        <v>2052</v>
      </c>
      <c r="L733" s="12">
        <f>sales_table[[#This Row],[sales after discount]]-sales_table[[#This Row],[COGS]]</f>
        <v>405</v>
      </c>
      <c r="M733" s="12">
        <f>sales_table[[#This Row],[Sales]]*0.95</f>
        <v>31293</v>
      </c>
      <c r="N733" s="13">
        <f>(sales_table[[#This Row],[Profit]]/sales_table[[#This Row],[Sales]])</f>
        <v>6.2295081967213117E-2</v>
      </c>
    </row>
    <row r="734" spans="1:14">
      <c r="A734" s="42">
        <v>41154</v>
      </c>
      <c r="B734" t="s">
        <v>20</v>
      </c>
      <c r="C734" t="s">
        <v>18</v>
      </c>
      <c r="D734" t="s">
        <v>38</v>
      </c>
      <c r="E734" t="s">
        <v>13</v>
      </c>
      <c r="F734" s="12">
        <v>9</v>
      </c>
      <c r="G734" s="12">
        <v>3726</v>
      </c>
      <c r="H734" s="12">
        <v>3960</v>
      </c>
      <c r="I734" s="12">
        <v>67374</v>
      </c>
      <c r="J734" s="12">
        <v>71820</v>
      </c>
      <c r="K734" s="12">
        <f>sales_table[[#This Row],[Sales]]-sales_table[[#This Row],[COGS]]</f>
        <v>4446</v>
      </c>
      <c r="L734" s="12">
        <f>sales_table[[#This Row],[sales after discount]]-sales_table[[#This Row],[COGS]]</f>
        <v>855</v>
      </c>
      <c r="M734" s="12">
        <f>sales_table[[#This Row],[Sales]]*0.95</f>
        <v>68229</v>
      </c>
      <c r="N734" s="13">
        <f>(sales_table[[#This Row],[Profit]]/sales_table[[#This Row],[Sales]])</f>
        <v>6.1904761904761907E-2</v>
      </c>
    </row>
    <row r="735" spans="1:14">
      <c r="A735" s="42">
        <v>41154</v>
      </c>
      <c r="B735" t="s">
        <v>31</v>
      </c>
      <c r="C735" t="s">
        <v>30</v>
      </c>
      <c r="D735" t="s">
        <v>26</v>
      </c>
      <c r="E735" t="s">
        <v>13</v>
      </c>
      <c r="F735" s="12">
        <v>11</v>
      </c>
      <c r="G735" s="12">
        <v>4482</v>
      </c>
      <c r="H735" s="12">
        <v>4770</v>
      </c>
      <c r="I735" s="12">
        <v>48672</v>
      </c>
      <c r="J735" s="12">
        <v>51840</v>
      </c>
      <c r="K735" s="12">
        <f>sales_table[[#This Row],[Sales]]-sales_table[[#This Row],[COGS]]</f>
        <v>3168</v>
      </c>
      <c r="L735" s="12">
        <f>sales_table[[#This Row],[sales after discount]]-sales_table[[#This Row],[COGS]]</f>
        <v>576</v>
      </c>
      <c r="M735" s="12">
        <f>sales_table[[#This Row],[Sales]]*0.95</f>
        <v>49248</v>
      </c>
      <c r="N735" s="13">
        <f>(sales_table[[#This Row],[Profit]]/sales_table[[#This Row],[Sales]])</f>
        <v>6.1111111111111109E-2</v>
      </c>
    </row>
    <row r="736" spans="1:14">
      <c r="A736" s="42">
        <v>41154</v>
      </c>
      <c r="B736" t="s">
        <v>20</v>
      </c>
      <c r="C736" t="s">
        <v>18</v>
      </c>
      <c r="D736" t="s">
        <v>21</v>
      </c>
      <c r="E736" t="s">
        <v>13</v>
      </c>
      <c r="F736" s="12">
        <v>4</v>
      </c>
      <c r="G736" s="12">
        <v>3582</v>
      </c>
      <c r="H736" s="12">
        <v>3870</v>
      </c>
      <c r="I736" s="12">
        <v>54900</v>
      </c>
      <c r="J736" s="12">
        <v>58500</v>
      </c>
      <c r="K736" s="12">
        <f>sales_table[[#This Row],[Sales]]-sales_table[[#This Row],[COGS]]</f>
        <v>3600</v>
      </c>
      <c r="L736" s="12">
        <f>sales_table[[#This Row],[sales after discount]]-sales_table[[#This Row],[COGS]]</f>
        <v>675</v>
      </c>
      <c r="M736" s="12">
        <f>sales_table[[#This Row],[Sales]]*0.95</f>
        <v>55575</v>
      </c>
      <c r="N736" s="13">
        <f>(sales_table[[#This Row],[Profit]]/sales_table[[#This Row],[Sales]])</f>
        <v>6.1538461538461542E-2</v>
      </c>
    </row>
    <row r="737" spans="1:14">
      <c r="A737" s="42">
        <v>41154</v>
      </c>
      <c r="B737" t="s">
        <v>29</v>
      </c>
      <c r="C737" t="s">
        <v>30</v>
      </c>
      <c r="D737" t="s">
        <v>41</v>
      </c>
      <c r="E737" t="s">
        <v>13</v>
      </c>
      <c r="F737" s="12">
        <v>22</v>
      </c>
      <c r="G737" s="12">
        <v>4482</v>
      </c>
      <c r="H737" s="12">
        <v>4770</v>
      </c>
      <c r="I737" s="12">
        <v>53136</v>
      </c>
      <c r="J737" s="12">
        <v>56700</v>
      </c>
      <c r="K737" s="12">
        <f>sales_table[[#This Row],[Sales]]-sales_table[[#This Row],[COGS]]</f>
        <v>3564</v>
      </c>
      <c r="L737" s="12">
        <f>sales_table[[#This Row],[sales after discount]]-sales_table[[#This Row],[COGS]]</f>
        <v>729</v>
      </c>
      <c r="M737" s="12">
        <f>sales_table[[#This Row],[Sales]]*0.95</f>
        <v>53865</v>
      </c>
      <c r="N737" s="13">
        <f>(sales_table[[#This Row],[Profit]]/sales_table[[#This Row],[Sales]])</f>
        <v>6.2857142857142861E-2</v>
      </c>
    </row>
    <row r="738" spans="1:14">
      <c r="A738" s="42">
        <v>41155</v>
      </c>
      <c r="B738" t="s">
        <v>29</v>
      </c>
      <c r="C738" t="s">
        <v>30</v>
      </c>
      <c r="D738" t="s">
        <v>37</v>
      </c>
      <c r="E738" t="s">
        <v>13</v>
      </c>
      <c r="F738" s="12">
        <v>15</v>
      </c>
      <c r="G738" s="12">
        <v>3924</v>
      </c>
      <c r="H738" s="12">
        <v>4230</v>
      </c>
      <c r="I738" s="12">
        <v>85158</v>
      </c>
      <c r="J738" s="12">
        <v>90630</v>
      </c>
      <c r="K738" s="12">
        <f>sales_table[[#This Row],[Sales]]-sales_table[[#This Row],[COGS]]</f>
        <v>5472</v>
      </c>
      <c r="L738" s="12">
        <f>sales_table[[#This Row],[sales after discount]]-sales_table[[#This Row],[COGS]]</f>
        <v>940.5</v>
      </c>
      <c r="M738" s="12">
        <f>sales_table[[#This Row],[Sales]]*0.95</f>
        <v>86098.5</v>
      </c>
      <c r="N738" s="13">
        <f>(sales_table[[#This Row],[Profit]]/sales_table[[#This Row],[Sales]])</f>
        <v>6.0377358490566038E-2</v>
      </c>
    </row>
    <row r="739" spans="1:14">
      <c r="A739" s="42">
        <v>41155</v>
      </c>
      <c r="B739" t="s">
        <v>20</v>
      </c>
      <c r="C739" t="s">
        <v>18</v>
      </c>
      <c r="D739" t="s">
        <v>40</v>
      </c>
      <c r="E739" t="s">
        <v>16</v>
      </c>
      <c r="F739" s="12">
        <v>23</v>
      </c>
      <c r="G739" s="12">
        <v>7506</v>
      </c>
      <c r="H739" s="12">
        <v>8100</v>
      </c>
      <c r="I739" s="12">
        <v>27468</v>
      </c>
      <c r="J739" s="12">
        <v>29610</v>
      </c>
      <c r="K739" s="12">
        <f>sales_table[[#This Row],[Sales]]-sales_table[[#This Row],[COGS]]</f>
        <v>2142</v>
      </c>
      <c r="L739" s="12">
        <f>sales_table[[#This Row],[sales after discount]]-sales_table[[#This Row],[COGS]]</f>
        <v>661.5</v>
      </c>
      <c r="M739" s="12">
        <f>sales_table[[#This Row],[Sales]]*0.95</f>
        <v>28129.5</v>
      </c>
      <c r="N739" s="13">
        <f>(sales_table[[#This Row],[Profit]]/sales_table[[#This Row],[Sales]])</f>
        <v>7.2340425531914887E-2</v>
      </c>
    </row>
    <row r="740" spans="1:14">
      <c r="A740" s="42">
        <v>41155</v>
      </c>
      <c r="B740" t="s">
        <v>34</v>
      </c>
      <c r="C740" t="s">
        <v>25</v>
      </c>
      <c r="D740" t="s">
        <v>33</v>
      </c>
      <c r="E740" t="s">
        <v>13</v>
      </c>
      <c r="F740" s="12">
        <v>9</v>
      </c>
      <c r="G740" s="12">
        <v>3546</v>
      </c>
      <c r="H740" s="12">
        <v>3780</v>
      </c>
      <c r="I740" s="12">
        <v>35802</v>
      </c>
      <c r="J740" s="12">
        <v>38070</v>
      </c>
      <c r="K740" s="12">
        <f>sales_table[[#This Row],[Sales]]-sales_table[[#This Row],[COGS]]</f>
        <v>2268</v>
      </c>
      <c r="L740" s="12">
        <f>sales_table[[#This Row],[sales after discount]]-sales_table[[#This Row],[COGS]]</f>
        <v>364.5</v>
      </c>
      <c r="M740" s="12">
        <f>sales_table[[#This Row],[Sales]]*0.95</f>
        <v>36166.5</v>
      </c>
      <c r="N740" s="13">
        <f>(sales_table[[#This Row],[Profit]]/sales_table[[#This Row],[Sales]])</f>
        <v>5.9574468085106386E-2</v>
      </c>
    </row>
    <row r="741" spans="1:14">
      <c r="A741" s="42">
        <v>41155</v>
      </c>
      <c r="B741" t="s">
        <v>22</v>
      </c>
      <c r="C741" t="s">
        <v>23</v>
      </c>
      <c r="D741" t="s">
        <v>21</v>
      </c>
      <c r="E741" t="s">
        <v>13</v>
      </c>
      <c r="F741" s="12">
        <v>7</v>
      </c>
      <c r="G741" s="12">
        <v>3042</v>
      </c>
      <c r="H741" s="12">
        <v>3240</v>
      </c>
      <c r="I741" s="12">
        <v>4392</v>
      </c>
      <c r="J741" s="12">
        <v>4680</v>
      </c>
      <c r="K741" s="12">
        <f>sales_table[[#This Row],[Sales]]-sales_table[[#This Row],[COGS]]</f>
        <v>288</v>
      </c>
      <c r="L741" s="12">
        <f>sales_table[[#This Row],[sales after discount]]-sales_table[[#This Row],[COGS]]</f>
        <v>54</v>
      </c>
      <c r="M741" s="12">
        <f>sales_table[[#This Row],[Sales]]*0.95</f>
        <v>4446</v>
      </c>
      <c r="N741" s="13">
        <f>(sales_table[[#This Row],[Profit]]/sales_table[[#This Row],[Sales]])</f>
        <v>6.1538461538461542E-2</v>
      </c>
    </row>
    <row r="742" spans="1:14">
      <c r="A742" s="42">
        <v>41156</v>
      </c>
      <c r="B742" t="s">
        <v>34</v>
      </c>
      <c r="C742" t="s">
        <v>25</v>
      </c>
      <c r="D742" t="s">
        <v>40</v>
      </c>
      <c r="E742" t="s">
        <v>16</v>
      </c>
      <c r="F742" s="12">
        <v>25</v>
      </c>
      <c r="G742" s="12">
        <v>3042</v>
      </c>
      <c r="H742" s="12">
        <v>3240</v>
      </c>
      <c r="I742" s="12">
        <v>70632</v>
      </c>
      <c r="J742" s="12">
        <v>76140</v>
      </c>
      <c r="K742" s="12">
        <f>sales_table[[#This Row],[Sales]]-sales_table[[#This Row],[COGS]]</f>
        <v>5508</v>
      </c>
      <c r="L742" s="12">
        <f>sales_table[[#This Row],[sales after discount]]-sales_table[[#This Row],[COGS]]</f>
        <v>1701</v>
      </c>
      <c r="M742" s="12">
        <f>sales_table[[#This Row],[Sales]]*0.95</f>
        <v>72333</v>
      </c>
      <c r="N742" s="13">
        <f>(sales_table[[#This Row],[Profit]]/sales_table[[#This Row],[Sales]])</f>
        <v>7.2340425531914887E-2</v>
      </c>
    </row>
    <row r="743" spans="1:14">
      <c r="A743" s="42">
        <v>41156</v>
      </c>
      <c r="B743" t="s">
        <v>10</v>
      </c>
      <c r="C743" t="s">
        <v>11</v>
      </c>
      <c r="D743" t="s">
        <v>40</v>
      </c>
      <c r="E743" t="s">
        <v>16</v>
      </c>
      <c r="F743" s="12">
        <v>10</v>
      </c>
      <c r="G743" s="12">
        <v>3978</v>
      </c>
      <c r="H743" s="12">
        <v>4230</v>
      </c>
      <c r="I743" s="12">
        <v>31392</v>
      </c>
      <c r="J743" s="12">
        <v>33840</v>
      </c>
      <c r="K743" s="12">
        <f>sales_table[[#This Row],[Sales]]-sales_table[[#This Row],[COGS]]</f>
        <v>2448</v>
      </c>
      <c r="L743" s="12">
        <f>sales_table[[#This Row],[sales after discount]]-sales_table[[#This Row],[COGS]]</f>
        <v>756</v>
      </c>
      <c r="M743" s="12">
        <f>sales_table[[#This Row],[Sales]]*0.95</f>
        <v>32148</v>
      </c>
      <c r="N743" s="13">
        <f>(sales_table[[#This Row],[Profit]]/sales_table[[#This Row],[Sales]])</f>
        <v>7.2340425531914887E-2</v>
      </c>
    </row>
    <row r="744" spans="1:14">
      <c r="A744" s="42">
        <v>41156</v>
      </c>
      <c r="B744" t="s">
        <v>29</v>
      </c>
      <c r="C744" t="s">
        <v>30</v>
      </c>
      <c r="D744" t="s">
        <v>40</v>
      </c>
      <c r="E744" t="s">
        <v>16</v>
      </c>
      <c r="F744" s="12">
        <v>8</v>
      </c>
      <c r="G744" s="12">
        <v>5148</v>
      </c>
      <c r="H744" s="12">
        <v>5490</v>
      </c>
      <c r="I744" s="12">
        <v>94176</v>
      </c>
      <c r="J744" s="12">
        <v>101520</v>
      </c>
      <c r="K744" s="12">
        <f>sales_table[[#This Row],[Sales]]-sales_table[[#This Row],[COGS]]</f>
        <v>7344</v>
      </c>
      <c r="L744" s="12">
        <f>sales_table[[#This Row],[sales after discount]]-sales_table[[#This Row],[COGS]]</f>
        <v>2268</v>
      </c>
      <c r="M744" s="12">
        <f>sales_table[[#This Row],[Sales]]*0.95</f>
        <v>96444</v>
      </c>
      <c r="N744" s="13">
        <f>(sales_table[[#This Row],[Profit]]/sales_table[[#This Row],[Sales]])</f>
        <v>7.2340425531914887E-2</v>
      </c>
    </row>
    <row r="745" spans="1:14">
      <c r="A745" s="42">
        <v>41157</v>
      </c>
      <c r="B745" t="s">
        <v>22</v>
      </c>
      <c r="C745" t="s">
        <v>23</v>
      </c>
      <c r="D745" t="s">
        <v>42</v>
      </c>
      <c r="E745" t="s">
        <v>16</v>
      </c>
      <c r="F745" s="12">
        <v>18</v>
      </c>
      <c r="G745" s="12">
        <v>3042</v>
      </c>
      <c r="H745" s="12">
        <v>3240</v>
      </c>
      <c r="I745" s="12">
        <v>142614</v>
      </c>
      <c r="J745" s="12">
        <v>153900</v>
      </c>
      <c r="K745" s="12">
        <f>sales_table[[#This Row],[Sales]]-sales_table[[#This Row],[COGS]]</f>
        <v>11286</v>
      </c>
      <c r="L745" s="12">
        <f>sales_table[[#This Row],[sales after discount]]-sales_table[[#This Row],[COGS]]</f>
        <v>3591</v>
      </c>
      <c r="M745" s="12">
        <f>sales_table[[#This Row],[Sales]]*0.95</f>
        <v>146205</v>
      </c>
      <c r="N745" s="13">
        <f>(sales_table[[#This Row],[Profit]]/sales_table[[#This Row],[Sales]])</f>
        <v>7.3333333333333334E-2</v>
      </c>
    </row>
    <row r="746" spans="1:14">
      <c r="A746" s="42">
        <v>41157</v>
      </c>
      <c r="B746" t="s">
        <v>17</v>
      </c>
      <c r="C746" t="s">
        <v>18</v>
      </c>
      <c r="D746" t="s">
        <v>35</v>
      </c>
      <c r="E746" t="s">
        <v>13</v>
      </c>
      <c r="F746" s="12">
        <v>8</v>
      </c>
      <c r="G746" s="12">
        <v>5148</v>
      </c>
      <c r="H746" s="12">
        <v>5490</v>
      </c>
      <c r="I746" s="12">
        <v>123552</v>
      </c>
      <c r="J746" s="12">
        <v>131760</v>
      </c>
      <c r="K746" s="12">
        <f>sales_table[[#This Row],[Sales]]-sales_table[[#This Row],[COGS]]</f>
        <v>8208</v>
      </c>
      <c r="L746" s="12">
        <f>sales_table[[#This Row],[sales after discount]]-sales_table[[#This Row],[COGS]]</f>
        <v>1620</v>
      </c>
      <c r="M746" s="12">
        <f>sales_table[[#This Row],[Sales]]*0.95</f>
        <v>125172</v>
      </c>
      <c r="N746" s="13">
        <f>(sales_table[[#This Row],[Profit]]/sales_table[[#This Row],[Sales]])</f>
        <v>6.2295081967213117E-2</v>
      </c>
    </row>
    <row r="747" spans="1:14">
      <c r="A747" s="42">
        <v>41158</v>
      </c>
      <c r="B747" t="s">
        <v>27</v>
      </c>
      <c r="C747" t="s">
        <v>23</v>
      </c>
      <c r="D747" t="s">
        <v>40</v>
      </c>
      <c r="E747" t="s">
        <v>16</v>
      </c>
      <c r="F747" s="12">
        <v>25</v>
      </c>
      <c r="G747" s="12">
        <v>7506</v>
      </c>
      <c r="H747" s="12">
        <v>8100</v>
      </c>
      <c r="I747" s="12">
        <v>15696</v>
      </c>
      <c r="J747" s="12">
        <v>16920</v>
      </c>
      <c r="K747" s="12">
        <f>sales_table[[#This Row],[Sales]]-sales_table[[#This Row],[COGS]]</f>
        <v>1224</v>
      </c>
      <c r="L747" s="12">
        <f>sales_table[[#This Row],[sales after discount]]-sales_table[[#This Row],[COGS]]</f>
        <v>378</v>
      </c>
      <c r="M747" s="12">
        <f>sales_table[[#This Row],[Sales]]*0.95</f>
        <v>16074</v>
      </c>
      <c r="N747" s="13">
        <f>(sales_table[[#This Row],[Profit]]/sales_table[[#This Row],[Sales]])</f>
        <v>7.2340425531914887E-2</v>
      </c>
    </row>
    <row r="748" spans="1:14">
      <c r="A748" s="42">
        <v>41158</v>
      </c>
      <c r="B748" t="s">
        <v>20</v>
      </c>
      <c r="C748" t="s">
        <v>18</v>
      </c>
      <c r="D748" t="s">
        <v>43</v>
      </c>
      <c r="E748" t="s">
        <v>13</v>
      </c>
      <c r="F748" s="12">
        <v>7</v>
      </c>
      <c r="G748" s="12">
        <v>3042</v>
      </c>
      <c r="H748" s="12">
        <v>3240</v>
      </c>
      <c r="I748" s="12">
        <v>30456</v>
      </c>
      <c r="J748" s="12">
        <v>32400</v>
      </c>
      <c r="K748" s="12">
        <f>sales_table[[#This Row],[Sales]]-sales_table[[#This Row],[COGS]]</f>
        <v>1944</v>
      </c>
      <c r="L748" s="12">
        <f>sales_table[[#This Row],[sales after discount]]-sales_table[[#This Row],[COGS]]</f>
        <v>324</v>
      </c>
      <c r="M748" s="12">
        <f>sales_table[[#This Row],[Sales]]*0.95</f>
        <v>30780</v>
      </c>
      <c r="N748" s="13">
        <f>(sales_table[[#This Row],[Profit]]/sales_table[[#This Row],[Sales]])</f>
        <v>0.06</v>
      </c>
    </row>
    <row r="749" spans="1:14">
      <c r="A749" s="42">
        <v>41158</v>
      </c>
      <c r="B749" t="s">
        <v>34</v>
      </c>
      <c r="C749" t="s">
        <v>25</v>
      </c>
      <c r="D749" t="s">
        <v>19</v>
      </c>
      <c r="E749" t="s">
        <v>13</v>
      </c>
      <c r="F749" s="12">
        <v>17</v>
      </c>
      <c r="G749" s="12">
        <v>3978</v>
      </c>
      <c r="H749" s="12">
        <v>4230</v>
      </c>
      <c r="I749" s="12">
        <v>3978</v>
      </c>
      <c r="J749" s="12">
        <v>4230</v>
      </c>
      <c r="K749" s="12">
        <f>sales_table[[#This Row],[Sales]]-sales_table[[#This Row],[COGS]]</f>
        <v>252</v>
      </c>
      <c r="L749" s="12">
        <f>sales_table[[#This Row],[sales after discount]]-sales_table[[#This Row],[COGS]]</f>
        <v>40.5</v>
      </c>
      <c r="M749" s="12">
        <f>sales_table[[#This Row],[Sales]]*0.95</f>
        <v>4018.5</v>
      </c>
      <c r="N749" s="13">
        <f>(sales_table[[#This Row],[Profit]]/sales_table[[#This Row],[Sales]])</f>
        <v>5.9574468085106386E-2</v>
      </c>
    </row>
    <row r="750" spans="1:14">
      <c r="A750" s="42">
        <v>41158</v>
      </c>
      <c r="B750" t="s">
        <v>22</v>
      </c>
      <c r="C750" t="s">
        <v>23</v>
      </c>
      <c r="D750" t="s">
        <v>40</v>
      </c>
      <c r="E750" t="s">
        <v>16</v>
      </c>
      <c r="F750" s="12">
        <v>3</v>
      </c>
      <c r="G750" s="12">
        <v>2952</v>
      </c>
      <c r="H750" s="12">
        <v>3150</v>
      </c>
      <c r="I750" s="12">
        <v>51012</v>
      </c>
      <c r="J750" s="12">
        <v>54990</v>
      </c>
      <c r="K750" s="12">
        <f>sales_table[[#This Row],[Sales]]-sales_table[[#This Row],[COGS]]</f>
        <v>3978</v>
      </c>
      <c r="L750" s="12">
        <f>sales_table[[#This Row],[sales after discount]]-sales_table[[#This Row],[COGS]]</f>
        <v>1228.5</v>
      </c>
      <c r="M750" s="12">
        <f>sales_table[[#This Row],[Sales]]*0.95</f>
        <v>52240.5</v>
      </c>
      <c r="N750" s="13">
        <f>(sales_table[[#This Row],[Profit]]/sales_table[[#This Row],[Sales]])</f>
        <v>7.2340425531914887E-2</v>
      </c>
    </row>
    <row r="751" spans="1:14">
      <c r="A751" s="42">
        <v>41159</v>
      </c>
      <c r="B751" t="s">
        <v>22</v>
      </c>
      <c r="C751" t="s">
        <v>23</v>
      </c>
      <c r="D751" t="s">
        <v>26</v>
      </c>
      <c r="E751" t="s">
        <v>13</v>
      </c>
      <c r="F751" s="12">
        <v>13</v>
      </c>
      <c r="G751" s="12">
        <v>2034</v>
      </c>
      <c r="H751" s="12">
        <v>2160</v>
      </c>
      <c r="I751" s="12">
        <v>6084</v>
      </c>
      <c r="J751" s="12">
        <v>6480</v>
      </c>
      <c r="K751" s="12">
        <f>sales_table[[#This Row],[Sales]]-sales_table[[#This Row],[COGS]]</f>
        <v>396</v>
      </c>
      <c r="L751" s="12">
        <f>sales_table[[#This Row],[sales after discount]]-sales_table[[#This Row],[COGS]]</f>
        <v>72</v>
      </c>
      <c r="M751" s="12">
        <f>sales_table[[#This Row],[Sales]]*0.95</f>
        <v>6156</v>
      </c>
      <c r="N751" s="13">
        <f>(sales_table[[#This Row],[Profit]]/sales_table[[#This Row],[Sales]])</f>
        <v>6.1111111111111109E-2</v>
      </c>
    </row>
    <row r="752" spans="1:14">
      <c r="A752" s="42">
        <v>41159</v>
      </c>
      <c r="B752" t="s">
        <v>20</v>
      </c>
      <c r="C752" t="s">
        <v>18</v>
      </c>
      <c r="D752" t="s">
        <v>12</v>
      </c>
      <c r="E752" t="s">
        <v>13</v>
      </c>
      <c r="F752" s="12">
        <v>17</v>
      </c>
      <c r="G752" s="12">
        <v>3582</v>
      </c>
      <c r="H752" s="12">
        <v>3870</v>
      </c>
      <c r="I752" s="12">
        <v>24408</v>
      </c>
      <c r="J752" s="12">
        <v>25920</v>
      </c>
      <c r="K752" s="12">
        <f>sales_table[[#This Row],[Sales]]-sales_table[[#This Row],[COGS]]</f>
        <v>1512</v>
      </c>
      <c r="L752" s="12">
        <f>sales_table[[#This Row],[sales after discount]]-sales_table[[#This Row],[COGS]]</f>
        <v>216</v>
      </c>
      <c r="M752" s="12">
        <f>sales_table[[#This Row],[Sales]]*0.95</f>
        <v>24624</v>
      </c>
      <c r="N752" s="13">
        <f>(sales_table[[#This Row],[Profit]]/sales_table[[#This Row],[Sales]])</f>
        <v>5.8333333333333334E-2</v>
      </c>
    </row>
    <row r="753" spans="1:14">
      <c r="A753" s="42">
        <v>41159</v>
      </c>
      <c r="B753" t="s">
        <v>24</v>
      </c>
      <c r="C753" t="s">
        <v>25</v>
      </c>
      <c r="D753" t="s">
        <v>32</v>
      </c>
      <c r="E753" t="s">
        <v>13</v>
      </c>
      <c r="F753" s="12">
        <v>22</v>
      </c>
      <c r="G753" s="12">
        <v>3978</v>
      </c>
      <c r="H753" s="12">
        <v>4230</v>
      </c>
      <c r="I753" s="12">
        <v>35460</v>
      </c>
      <c r="J753" s="12">
        <v>37800</v>
      </c>
      <c r="K753" s="12">
        <f>sales_table[[#This Row],[Sales]]-sales_table[[#This Row],[COGS]]</f>
        <v>2340</v>
      </c>
      <c r="L753" s="12">
        <f>sales_table[[#This Row],[sales after discount]]-sales_table[[#This Row],[COGS]]</f>
        <v>450</v>
      </c>
      <c r="M753" s="12">
        <f>sales_table[[#This Row],[Sales]]*0.95</f>
        <v>35910</v>
      </c>
      <c r="N753" s="13">
        <f>(sales_table[[#This Row],[Profit]]/sales_table[[#This Row],[Sales]])</f>
        <v>6.1904761904761907E-2</v>
      </c>
    </row>
    <row r="754" spans="1:14">
      <c r="A754" s="42">
        <v>41159</v>
      </c>
      <c r="B754" t="s">
        <v>22</v>
      </c>
      <c r="C754" t="s">
        <v>23</v>
      </c>
      <c r="D754" t="s">
        <v>26</v>
      </c>
      <c r="E754" t="s">
        <v>13</v>
      </c>
      <c r="F754" s="12">
        <v>23</v>
      </c>
      <c r="G754" s="12">
        <v>2196</v>
      </c>
      <c r="H754" s="12">
        <v>2340</v>
      </c>
      <c r="I754" s="12">
        <v>76050</v>
      </c>
      <c r="J754" s="12">
        <v>81000</v>
      </c>
      <c r="K754" s="12">
        <f>sales_table[[#This Row],[Sales]]-sales_table[[#This Row],[COGS]]</f>
        <v>4950</v>
      </c>
      <c r="L754" s="12">
        <f>sales_table[[#This Row],[sales after discount]]-sales_table[[#This Row],[COGS]]</f>
        <v>900</v>
      </c>
      <c r="M754" s="12">
        <f>sales_table[[#This Row],[Sales]]*0.95</f>
        <v>76950</v>
      </c>
      <c r="N754" s="13">
        <f>(sales_table[[#This Row],[Profit]]/sales_table[[#This Row],[Sales]])</f>
        <v>6.1111111111111109E-2</v>
      </c>
    </row>
    <row r="755" spans="1:14">
      <c r="A755" s="42">
        <v>41160</v>
      </c>
      <c r="B755" t="s">
        <v>29</v>
      </c>
      <c r="C755" t="s">
        <v>30</v>
      </c>
      <c r="D755" t="s">
        <v>37</v>
      </c>
      <c r="E755" t="s">
        <v>13</v>
      </c>
      <c r="F755" s="12">
        <v>1</v>
      </c>
      <c r="G755" s="12">
        <v>2034</v>
      </c>
      <c r="H755" s="12">
        <v>2160</v>
      </c>
      <c r="I755" s="12">
        <v>40338</v>
      </c>
      <c r="J755" s="12">
        <v>42930</v>
      </c>
      <c r="K755" s="12">
        <f>sales_table[[#This Row],[Sales]]-sales_table[[#This Row],[COGS]]</f>
        <v>2592</v>
      </c>
      <c r="L755" s="12">
        <f>sales_table[[#This Row],[sales after discount]]-sales_table[[#This Row],[COGS]]</f>
        <v>445.5</v>
      </c>
      <c r="M755" s="12">
        <f>sales_table[[#This Row],[Sales]]*0.95</f>
        <v>40783.5</v>
      </c>
      <c r="N755" s="13">
        <f>(sales_table[[#This Row],[Profit]]/sales_table[[#This Row],[Sales]])</f>
        <v>6.0377358490566038E-2</v>
      </c>
    </row>
    <row r="756" spans="1:14">
      <c r="A756" s="42">
        <v>41161</v>
      </c>
      <c r="B756" t="s">
        <v>10</v>
      </c>
      <c r="C756" t="s">
        <v>11</v>
      </c>
      <c r="D756" t="s">
        <v>32</v>
      </c>
      <c r="E756" t="s">
        <v>13</v>
      </c>
      <c r="F756" s="12">
        <v>25</v>
      </c>
      <c r="G756" s="12">
        <v>5148</v>
      </c>
      <c r="H756" s="12">
        <v>5490</v>
      </c>
      <c r="I756" s="12">
        <v>28368</v>
      </c>
      <c r="J756" s="12">
        <v>30240</v>
      </c>
      <c r="K756" s="12">
        <f>sales_table[[#This Row],[Sales]]-sales_table[[#This Row],[COGS]]</f>
        <v>1872</v>
      </c>
      <c r="L756" s="12">
        <f>sales_table[[#This Row],[sales after discount]]-sales_table[[#This Row],[COGS]]</f>
        <v>360</v>
      </c>
      <c r="M756" s="12">
        <f>sales_table[[#This Row],[Sales]]*0.95</f>
        <v>28728</v>
      </c>
      <c r="N756" s="13">
        <f>(sales_table[[#This Row],[Profit]]/sales_table[[#This Row],[Sales]])</f>
        <v>6.1904761904761907E-2</v>
      </c>
    </row>
    <row r="757" spans="1:14">
      <c r="A757" s="42">
        <v>41162</v>
      </c>
      <c r="B757" t="s">
        <v>29</v>
      </c>
      <c r="C757" t="s">
        <v>30</v>
      </c>
      <c r="D757" t="s">
        <v>26</v>
      </c>
      <c r="E757" t="s">
        <v>13</v>
      </c>
      <c r="F757" s="12">
        <v>22</v>
      </c>
      <c r="G757" s="12">
        <v>3384</v>
      </c>
      <c r="H757" s="12">
        <v>3600</v>
      </c>
      <c r="I757" s="12">
        <v>73008</v>
      </c>
      <c r="J757" s="12">
        <v>77760</v>
      </c>
      <c r="K757" s="12">
        <f>sales_table[[#This Row],[Sales]]-sales_table[[#This Row],[COGS]]</f>
        <v>4752</v>
      </c>
      <c r="L757" s="12">
        <f>sales_table[[#This Row],[sales after discount]]-sales_table[[#This Row],[COGS]]</f>
        <v>864</v>
      </c>
      <c r="M757" s="12">
        <f>sales_table[[#This Row],[Sales]]*0.95</f>
        <v>73872</v>
      </c>
      <c r="N757" s="13">
        <f>(sales_table[[#This Row],[Profit]]/sales_table[[#This Row],[Sales]])</f>
        <v>6.1111111111111109E-2</v>
      </c>
    </row>
    <row r="758" spans="1:14">
      <c r="A758" s="42">
        <v>41162</v>
      </c>
      <c r="B758" t="s">
        <v>17</v>
      </c>
      <c r="C758" t="s">
        <v>18</v>
      </c>
      <c r="D758" t="s">
        <v>39</v>
      </c>
      <c r="E758" t="s">
        <v>13</v>
      </c>
      <c r="F758" s="12">
        <v>2</v>
      </c>
      <c r="G758" s="12">
        <v>3978</v>
      </c>
      <c r="H758" s="12">
        <v>4230</v>
      </c>
      <c r="I758" s="12">
        <v>37260</v>
      </c>
      <c r="J758" s="12">
        <v>39600</v>
      </c>
      <c r="K758" s="12">
        <f>sales_table[[#This Row],[Sales]]-sales_table[[#This Row],[COGS]]</f>
        <v>2340</v>
      </c>
      <c r="L758" s="12">
        <f>sales_table[[#This Row],[sales after discount]]-sales_table[[#This Row],[COGS]]</f>
        <v>360</v>
      </c>
      <c r="M758" s="12">
        <f>sales_table[[#This Row],[Sales]]*0.95</f>
        <v>37620</v>
      </c>
      <c r="N758" s="13">
        <f>(sales_table[[#This Row],[Profit]]/sales_table[[#This Row],[Sales]])</f>
        <v>5.909090909090909E-2</v>
      </c>
    </row>
    <row r="759" spans="1:14">
      <c r="A759" s="42">
        <v>41162</v>
      </c>
      <c r="B759" t="s">
        <v>27</v>
      </c>
      <c r="C759" t="s">
        <v>23</v>
      </c>
      <c r="D759" t="s">
        <v>40</v>
      </c>
      <c r="E759" t="s">
        <v>16</v>
      </c>
      <c r="F759" s="12">
        <v>11</v>
      </c>
      <c r="G759" s="12">
        <v>3582</v>
      </c>
      <c r="H759" s="12">
        <v>3870</v>
      </c>
      <c r="I759" s="12">
        <v>19620</v>
      </c>
      <c r="J759" s="12">
        <v>21150</v>
      </c>
      <c r="K759" s="12">
        <f>sales_table[[#This Row],[Sales]]-sales_table[[#This Row],[COGS]]</f>
        <v>1530</v>
      </c>
      <c r="L759" s="12">
        <f>sales_table[[#This Row],[sales after discount]]-sales_table[[#This Row],[COGS]]</f>
        <v>472.5</v>
      </c>
      <c r="M759" s="12">
        <f>sales_table[[#This Row],[Sales]]*0.95</f>
        <v>20092.5</v>
      </c>
      <c r="N759" s="13">
        <f>(sales_table[[#This Row],[Profit]]/sales_table[[#This Row],[Sales]])</f>
        <v>7.2340425531914887E-2</v>
      </c>
    </row>
    <row r="760" spans="1:14">
      <c r="A760" s="42">
        <v>41162</v>
      </c>
      <c r="B760" t="s">
        <v>17</v>
      </c>
      <c r="C760" t="s">
        <v>18</v>
      </c>
      <c r="D760" t="s">
        <v>35</v>
      </c>
      <c r="E760" t="s">
        <v>13</v>
      </c>
      <c r="F760" s="12">
        <v>11</v>
      </c>
      <c r="G760" s="12">
        <v>3546</v>
      </c>
      <c r="H760" s="12">
        <v>3780</v>
      </c>
      <c r="I760" s="12">
        <v>10296</v>
      </c>
      <c r="J760" s="12">
        <v>10980</v>
      </c>
      <c r="K760" s="12">
        <f>sales_table[[#This Row],[Sales]]-sales_table[[#This Row],[COGS]]</f>
        <v>684</v>
      </c>
      <c r="L760" s="12">
        <f>sales_table[[#This Row],[sales after discount]]-sales_table[[#This Row],[COGS]]</f>
        <v>135</v>
      </c>
      <c r="M760" s="12">
        <f>sales_table[[#This Row],[Sales]]*0.95</f>
        <v>10431</v>
      </c>
      <c r="N760" s="13">
        <f>(sales_table[[#This Row],[Profit]]/sales_table[[#This Row],[Sales]])</f>
        <v>6.2295081967213117E-2</v>
      </c>
    </row>
    <row r="761" spans="1:14">
      <c r="A761" s="42">
        <v>41163</v>
      </c>
      <c r="B761" t="s">
        <v>20</v>
      </c>
      <c r="C761" t="s">
        <v>18</v>
      </c>
      <c r="D761" t="s">
        <v>37</v>
      </c>
      <c r="E761" t="s">
        <v>13</v>
      </c>
      <c r="F761" s="12">
        <v>1</v>
      </c>
      <c r="G761" s="12">
        <v>7506</v>
      </c>
      <c r="H761" s="12">
        <v>8100</v>
      </c>
      <c r="I761" s="12">
        <v>44820</v>
      </c>
      <c r="J761" s="12">
        <v>47700</v>
      </c>
      <c r="K761" s="12">
        <f>sales_table[[#This Row],[Sales]]-sales_table[[#This Row],[COGS]]</f>
        <v>2880</v>
      </c>
      <c r="L761" s="12">
        <f>sales_table[[#This Row],[sales after discount]]-sales_table[[#This Row],[COGS]]</f>
        <v>495</v>
      </c>
      <c r="M761" s="12">
        <f>sales_table[[#This Row],[Sales]]*0.95</f>
        <v>45315</v>
      </c>
      <c r="N761" s="13">
        <f>(sales_table[[#This Row],[Profit]]/sales_table[[#This Row],[Sales]])</f>
        <v>6.0377358490566038E-2</v>
      </c>
    </row>
    <row r="762" spans="1:14">
      <c r="A762" s="42">
        <v>41163</v>
      </c>
      <c r="B762" t="s">
        <v>14</v>
      </c>
      <c r="C762" t="s">
        <v>11</v>
      </c>
      <c r="D762" t="s">
        <v>40</v>
      </c>
      <c r="E762" t="s">
        <v>16</v>
      </c>
      <c r="F762" s="12">
        <v>14</v>
      </c>
      <c r="G762" s="12">
        <v>3978</v>
      </c>
      <c r="H762" s="12">
        <v>4230</v>
      </c>
      <c r="I762" s="12">
        <v>74556</v>
      </c>
      <c r="J762" s="12">
        <v>80370</v>
      </c>
      <c r="K762" s="12">
        <f>sales_table[[#This Row],[Sales]]-sales_table[[#This Row],[COGS]]</f>
        <v>5814</v>
      </c>
      <c r="L762" s="12">
        <f>sales_table[[#This Row],[sales after discount]]-sales_table[[#This Row],[COGS]]</f>
        <v>1795.5</v>
      </c>
      <c r="M762" s="12">
        <f>sales_table[[#This Row],[Sales]]*0.95</f>
        <v>76351.5</v>
      </c>
      <c r="N762" s="13">
        <f>(sales_table[[#This Row],[Profit]]/sales_table[[#This Row],[Sales]])</f>
        <v>7.2340425531914887E-2</v>
      </c>
    </row>
    <row r="763" spans="1:14">
      <c r="A763" s="42">
        <v>41163</v>
      </c>
      <c r="B763" t="s">
        <v>22</v>
      </c>
      <c r="C763" t="s">
        <v>23</v>
      </c>
      <c r="D763" t="s">
        <v>37</v>
      </c>
      <c r="E763" t="s">
        <v>13</v>
      </c>
      <c r="F763" s="12">
        <v>11</v>
      </c>
      <c r="G763" s="12">
        <v>2034</v>
      </c>
      <c r="H763" s="12">
        <v>2160</v>
      </c>
      <c r="I763" s="12">
        <v>85158</v>
      </c>
      <c r="J763" s="12">
        <v>90630</v>
      </c>
      <c r="K763" s="12">
        <f>sales_table[[#This Row],[Sales]]-sales_table[[#This Row],[COGS]]</f>
        <v>5472</v>
      </c>
      <c r="L763" s="12">
        <f>sales_table[[#This Row],[sales after discount]]-sales_table[[#This Row],[COGS]]</f>
        <v>940.5</v>
      </c>
      <c r="M763" s="12">
        <f>sales_table[[#This Row],[Sales]]*0.95</f>
        <v>86098.5</v>
      </c>
      <c r="N763" s="13">
        <f>(sales_table[[#This Row],[Profit]]/sales_table[[#This Row],[Sales]])</f>
        <v>6.0377358490566038E-2</v>
      </c>
    </row>
    <row r="764" spans="1:14">
      <c r="A764" s="42">
        <v>41164</v>
      </c>
      <c r="B764" t="s">
        <v>20</v>
      </c>
      <c r="C764" t="s">
        <v>18</v>
      </c>
      <c r="D764" t="s">
        <v>41</v>
      </c>
      <c r="E764" t="s">
        <v>13</v>
      </c>
      <c r="F764" s="12">
        <v>8</v>
      </c>
      <c r="G764" s="12">
        <v>2952</v>
      </c>
      <c r="H764" s="12">
        <v>3150</v>
      </c>
      <c r="I764" s="12">
        <v>53136</v>
      </c>
      <c r="J764" s="12">
        <v>56700</v>
      </c>
      <c r="K764" s="12">
        <f>sales_table[[#This Row],[Sales]]-sales_table[[#This Row],[COGS]]</f>
        <v>3564</v>
      </c>
      <c r="L764" s="12">
        <f>sales_table[[#This Row],[sales after discount]]-sales_table[[#This Row],[COGS]]</f>
        <v>729</v>
      </c>
      <c r="M764" s="12">
        <f>sales_table[[#This Row],[Sales]]*0.95</f>
        <v>53865</v>
      </c>
      <c r="N764" s="13">
        <f>(sales_table[[#This Row],[Profit]]/sales_table[[#This Row],[Sales]])</f>
        <v>6.2857142857142861E-2</v>
      </c>
    </row>
    <row r="765" spans="1:14">
      <c r="A765" s="42">
        <v>41165</v>
      </c>
      <c r="B765" t="s">
        <v>29</v>
      </c>
      <c r="C765" t="s">
        <v>30</v>
      </c>
      <c r="D765" t="s">
        <v>19</v>
      </c>
      <c r="E765" t="s">
        <v>13</v>
      </c>
      <c r="F765" s="12">
        <v>1</v>
      </c>
      <c r="G765" s="12">
        <v>3546</v>
      </c>
      <c r="H765" s="12">
        <v>3780</v>
      </c>
      <c r="I765" s="12">
        <v>3978</v>
      </c>
      <c r="J765" s="12">
        <v>4230</v>
      </c>
      <c r="K765" s="12">
        <f>sales_table[[#This Row],[Sales]]-sales_table[[#This Row],[COGS]]</f>
        <v>252</v>
      </c>
      <c r="L765" s="12">
        <f>sales_table[[#This Row],[sales after discount]]-sales_table[[#This Row],[COGS]]</f>
        <v>40.5</v>
      </c>
      <c r="M765" s="12">
        <f>sales_table[[#This Row],[Sales]]*0.95</f>
        <v>4018.5</v>
      </c>
      <c r="N765" s="13">
        <f>(sales_table[[#This Row],[Profit]]/sales_table[[#This Row],[Sales]])</f>
        <v>5.9574468085106386E-2</v>
      </c>
    </row>
    <row r="766" spans="1:14">
      <c r="A766" s="42">
        <v>41165</v>
      </c>
      <c r="B766" t="s">
        <v>17</v>
      </c>
      <c r="C766" t="s">
        <v>18</v>
      </c>
      <c r="D766" t="s">
        <v>12</v>
      </c>
      <c r="E766" t="s">
        <v>13</v>
      </c>
      <c r="F766" s="12">
        <v>24</v>
      </c>
      <c r="G766" s="12">
        <v>3546</v>
      </c>
      <c r="H766" s="12">
        <v>3780</v>
      </c>
      <c r="I766" s="12">
        <v>20340</v>
      </c>
      <c r="J766" s="12">
        <v>21600</v>
      </c>
      <c r="K766" s="12">
        <f>sales_table[[#This Row],[Sales]]-sales_table[[#This Row],[COGS]]</f>
        <v>1260</v>
      </c>
      <c r="L766" s="12">
        <f>sales_table[[#This Row],[sales after discount]]-sales_table[[#This Row],[COGS]]</f>
        <v>180</v>
      </c>
      <c r="M766" s="12">
        <f>sales_table[[#This Row],[Sales]]*0.95</f>
        <v>20520</v>
      </c>
      <c r="N766" s="13">
        <f>(sales_table[[#This Row],[Profit]]/sales_table[[#This Row],[Sales]])</f>
        <v>5.8333333333333334E-2</v>
      </c>
    </row>
    <row r="767" spans="1:14">
      <c r="A767" s="42">
        <v>41167</v>
      </c>
      <c r="B767" t="s">
        <v>10</v>
      </c>
      <c r="C767" t="s">
        <v>11</v>
      </c>
      <c r="D767" t="s">
        <v>42</v>
      </c>
      <c r="E767" t="s">
        <v>16</v>
      </c>
      <c r="F767" s="12">
        <v>15</v>
      </c>
      <c r="G767" s="12">
        <v>3978</v>
      </c>
      <c r="H767" s="12">
        <v>4230</v>
      </c>
      <c r="I767" s="12">
        <v>142614</v>
      </c>
      <c r="J767" s="12">
        <v>153900</v>
      </c>
      <c r="K767" s="12">
        <f>sales_table[[#This Row],[Sales]]-sales_table[[#This Row],[COGS]]</f>
        <v>11286</v>
      </c>
      <c r="L767" s="12">
        <f>sales_table[[#This Row],[sales after discount]]-sales_table[[#This Row],[COGS]]</f>
        <v>3591</v>
      </c>
      <c r="M767" s="12">
        <f>sales_table[[#This Row],[Sales]]*0.95</f>
        <v>146205</v>
      </c>
      <c r="N767" s="13">
        <f>(sales_table[[#This Row],[Profit]]/sales_table[[#This Row],[Sales]])</f>
        <v>7.3333333333333334E-2</v>
      </c>
    </row>
    <row r="768" spans="1:14">
      <c r="A768" s="42">
        <v>41167</v>
      </c>
      <c r="B768" t="s">
        <v>34</v>
      </c>
      <c r="C768" t="s">
        <v>25</v>
      </c>
      <c r="D768" t="s">
        <v>35</v>
      </c>
      <c r="E768" t="s">
        <v>13</v>
      </c>
      <c r="F768" s="12">
        <v>20</v>
      </c>
      <c r="G768" s="12">
        <v>3546</v>
      </c>
      <c r="H768" s="12">
        <v>3780</v>
      </c>
      <c r="I768" s="12">
        <v>61776</v>
      </c>
      <c r="J768" s="12">
        <v>65880</v>
      </c>
      <c r="K768" s="12">
        <f>sales_table[[#This Row],[Sales]]-sales_table[[#This Row],[COGS]]</f>
        <v>4104</v>
      </c>
      <c r="L768" s="12">
        <f>sales_table[[#This Row],[sales after discount]]-sales_table[[#This Row],[COGS]]</f>
        <v>810</v>
      </c>
      <c r="M768" s="12">
        <f>sales_table[[#This Row],[Sales]]*0.95</f>
        <v>62586</v>
      </c>
      <c r="N768" s="13">
        <f>(sales_table[[#This Row],[Profit]]/sales_table[[#This Row],[Sales]])</f>
        <v>6.2295081967213117E-2</v>
      </c>
    </row>
    <row r="769" spans="1:14">
      <c r="A769" s="42">
        <v>41169</v>
      </c>
      <c r="B769" t="s">
        <v>10</v>
      </c>
      <c r="C769" t="s">
        <v>11</v>
      </c>
      <c r="D769" t="s">
        <v>41</v>
      </c>
      <c r="E769" t="s">
        <v>13</v>
      </c>
      <c r="F769" s="12">
        <v>1</v>
      </c>
      <c r="G769" s="12">
        <v>5148</v>
      </c>
      <c r="H769" s="12">
        <v>5490</v>
      </c>
      <c r="I769" s="12">
        <v>35424</v>
      </c>
      <c r="J769" s="12">
        <v>37800</v>
      </c>
      <c r="K769" s="12">
        <f>sales_table[[#This Row],[Sales]]-sales_table[[#This Row],[COGS]]</f>
        <v>2376</v>
      </c>
      <c r="L769" s="12">
        <f>sales_table[[#This Row],[sales after discount]]-sales_table[[#This Row],[COGS]]</f>
        <v>486</v>
      </c>
      <c r="M769" s="12">
        <f>sales_table[[#This Row],[Sales]]*0.95</f>
        <v>35910</v>
      </c>
      <c r="N769" s="13">
        <f>(sales_table[[#This Row],[Profit]]/sales_table[[#This Row],[Sales]])</f>
        <v>6.2857142857142861E-2</v>
      </c>
    </row>
    <row r="770" spans="1:14">
      <c r="A770" s="42">
        <v>41169</v>
      </c>
      <c r="B770" t="s">
        <v>27</v>
      </c>
      <c r="C770" t="s">
        <v>23</v>
      </c>
      <c r="D770" t="s">
        <v>33</v>
      </c>
      <c r="E770" t="s">
        <v>13</v>
      </c>
      <c r="F770" s="12">
        <v>5</v>
      </c>
      <c r="G770" s="12">
        <v>2196</v>
      </c>
      <c r="H770" s="12">
        <v>2340</v>
      </c>
      <c r="I770" s="12">
        <v>87516</v>
      </c>
      <c r="J770" s="12">
        <v>93060</v>
      </c>
      <c r="K770" s="12">
        <f>sales_table[[#This Row],[Sales]]-sales_table[[#This Row],[COGS]]</f>
        <v>5544</v>
      </c>
      <c r="L770" s="12">
        <f>sales_table[[#This Row],[sales after discount]]-sales_table[[#This Row],[COGS]]</f>
        <v>891</v>
      </c>
      <c r="M770" s="12">
        <f>sales_table[[#This Row],[Sales]]*0.95</f>
        <v>88407</v>
      </c>
      <c r="N770" s="13">
        <f>(sales_table[[#This Row],[Profit]]/sales_table[[#This Row],[Sales]])</f>
        <v>5.9574468085106386E-2</v>
      </c>
    </row>
    <row r="771" spans="1:14">
      <c r="A771" s="42">
        <v>41170</v>
      </c>
      <c r="B771" t="s">
        <v>20</v>
      </c>
      <c r="C771" t="s">
        <v>18</v>
      </c>
      <c r="D771" t="s">
        <v>21</v>
      </c>
      <c r="E771" t="s">
        <v>13</v>
      </c>
      <c r="F771" s="12">
        <v>2</v>
      </c>
      <c r="G771" s="12">
        <v>3924</v>
      </c>
      <c r="H771" s="12">
        <v>4230</v>
      </c>
      <c r="I771" s="12">
        <v>15372</v>
      </c>
      <c r="J771" s="12">
        <v>16380</v>
      </c>
      <c r="K771" s="12">
        <f>sales_table[[#This Row],[Sales]]-sales_table[[#This Row],[COGS]]</f>
        <v>1008</v>
      </c>
      <c r="L771" s="12">
        <f>sales_table[[#This Row],[sales after discount]]-sales_table[[#This Row],[COGS]]</f>
        <v>189</v>
      </c>
      <c r="M771" s="12">
        <f>sales_table[[#This Row],[Sales]]*0.95</f>
        <v>15561</v>
      </c>
      <c r="N771" s="13">
        <f>(sales_table[[#This Row],[Profit]]/sales_table[[#This Row],[Sales]])</f>
        <v>6.1538461538461542E-2</v>
      </c>
    </row>
    <row r="772" spans="1:14">
      <c r="A772" s="42">
        <v>41170</v>
      </c>
      <c r="B772" t="s">
        <v>31</v>
      </c>
      <c r="C772" t="s">
        <v>30</v>
      </c>
      <c r="D772" t="s">
        <v>43</v>
      </c>
      <c r="E772" t="s">
        <v>13</v>
      </c>
      <c r="F772" s="12">
        <v>15</v>
      </c>
      <c r="G772" s="12">
        <v>3978</v>
      </c>
      <c r="H772" s="12">
        <v>4230</v>
      </c>
      <c r="I772" s="12">
        <v>54144</v>
      </c>
      <c r="J772" s="12">
        <v>57600</v>
      </c>
      <c r="K772" s="12">
        <f>sales_table[[#This Row],[Sales]]-sales_table[[#This Row],[COGS]]</f>
        <v>3456</v>
      </c>
      <c r="L772" s="12">
        <f>sales_table[[#This Row],[sales after discount]]-sales_table[[#This Row],[COGS]]</f>
        <v>576</v>
      </c>
      <c r="M772" s="12">
        <f>sales_table[[#This Row],[Sales]]*0.95</f>
        <v>54720</v>
      </c>
      <c r="N772" s="13">
        <f>(sales_table[[#This Row],[Profit]]/sales_table[[#This Row],[Sales]])</f>
        <v>0.06</v>
      </c>
    </row>
    <row r="773" spans="1:14">
      <c r="A773" s="42">
        <v>41171</v>
      </c>
      <c r="B773" t="s">
        <v>17</v>
      </c>
      <c r="C773" t="s">
        <v>18</v>
      </c>
      <c r="D773" t="s">
        <v>36</v>
      </c>
      <c r="E773" t="s">
        <v>13</v>
      </c>
      <c r="F773" s="12">
        <v>24</v>
      </c>
      <c r="G773" s="12">
        <v>2106</v>
      </c>
      <c r="H773" s="12">
        <v>2250</v>
      </c>
      <c r="I773" s="12">
        <v>33696</v>
      </c>
      <c r="J773" s="12">
        <v>36000</v>
      </c>
      <c r="K773" s="12">
        <f>sales_table[[#This Row],[Sales]]-sales_table[[#This Row],[COGS]]</f>
        <v>2304</v>
      </c>
      <c r="L773" s="12">
        <f>sales_table[[#This Row],[sales after discount]]-sales_table[[#This Row],[COGS]]</f>
        <v>504</v>
      </c>
      <c r="M773" s="12">
        <f>sales_table[[#This Row],[Sales]]*0.95</f>
        <v>34200</v>
      </c>
      <c r="N773" s="13">
        <f>(sales_table[[#This Row],[Profit]]/sales_table[[#This Row],[Sales]])</f>
        <v>6.4000000000000001E-2</v>
      </c>
    </row>
    <row r="774" spans="1:14">
      <c r="A774" s="42">
        <v>41171</v>
      </c>
      <c r="B774" t="s">
        <v>34</v>
      </c>
      <c r="C774" t="s">
        <v>25</v>
      </c>
      <c r="D774" t="s">
        <v>28</v>
      </c>
      <c r="E774" t="s">
        <v>13</v>
      </c>
      <c r="F774" s="12">
        <v>23</v>
      </c>
      <c r="G774" s="12">
        <v>5148</v>
      </c>
      <c r="H774" s="12">
        <v>5490</v>
      </c>
      <c r="I774" s="12">
        <v>116640</v>
      </c>
      <c r="J774" s="12">
        <v>124200</v>
      </c>
      <c r="K774" s="12">
        <f>sales_table[[#This Row],[Sales]]-sales_table[[#This Row],[COGS]]</f>
        <v>7560</v>
      </c>
      <c r="L774" s="12">
        <f>sales_table[[#This Row],[sales after discount]]-sales_table[[#This Row],[COGS]]</f>
        <v>1350</v>
      </c>
      <c r="M774" s="12">
        <f>sales_table[[#This Row],[Sales]]*0.95</f>
        <v>117990</v>
      </c>
      <c r="N774" s="13">
        <f>(sales_table[[#This Row],[Profit]]/sales_table[[#This Row],[Sales]])</f>
        <v>6.0869565217391307E-2</v>
      </c>
    </row>
    <row r="775" spans="1:14">
      <c r="A775" s="42">
        <v>41171</v>
      </c>
      <c r="B775" t="s">
        <v>24</v>
      </c>
      <c r="C775" t="s">
        <v>25</v>
      </c>
      <c r="D775" t="s">
        <v>38</v>
      </c>
      <c r="E775" t="s">
        <v>13</v>
      </c>
      <c r="F775" s="12">
        <v>20</v>
      </c>
      <c r="G775" s="12">
        <v>3546</v>
      </c>
      <c r="H775" s="12">
        <v>3780</v>
      </c>
      <c r="I775" s="12">
        <v>81558</v>
      </c>
      <c r="J775" s="12">
        <v>86940</v>
      </c>
      <c r="K775" s="12">
        <f>sales_table[[#This Row],[Sales]]-sales_table[[#This Row],[COGS]]</f>
        <v>5382</v>
      </c>
      <c r="L775" s="12">
        <f>sales_table[[#This Row],[sales after discount]]-sales_table[[#This Row],[COGS]]</f>
        <v>1035</v>
      </c>
      <c r="M775" s="12">
        <f>sales_table[[#This Row],[Sales]]*0.95</f>
        <v>82593</v>
      </c>
      <c r="N775" s="13">
        <f>(sales_table[[#This Row],[Profit]]/sales_table[[#This Row],[Sales]])</f>
        <v>6.1904761904761907E-2</v>
      </c>
    </row>
    <row r="776" spans="1:14">
      <c r="A776" s="42">
        <v>41171</v>
      </c>
      <c r="B776" t="s">
        <v>27</v>
      </c>
      <c r="C776" t="s">
        <v>23</v>
      </c>
      <c r="D776" t="s">
        <v>41</v>
      </c>
      <c r="E776" t="s">
        <v>13</v>
      </c>
      <c r="F776" s="12">
        <v>23</v>
      </c>
      <c r="G776" s="12">
        <v>3546</v>
      </c>
      <c r="H776" s="12">
        <v>3780</v>
      </c>
      <c r="I776" s="12">
        <v>73800</v>
      </c>
      <c r="J776" s="12">
        <v>78750</v>
      </c>
      <c r="K776" s="12">
        <f>sales_table[[#This Row],[Sales]]-sales_table[[#This Row],[COGS]]</f>
        <v>4950</v>
      </c>
      <c r="L776" s="12">
        <f>sales_table[[#This Row],[sales after discount]]-sales_table[[#This Row],[COGS]]</f>
        <v>1012.5</v>
      </c>
      <c r="M776" s="12">
        <f>sales_table[[#This Row],[Sales]]*0.95</f>
        <v>74812.5</v>
      </c>
      <c r="N776" s="13">
        <f>(sales_table[[#This Row],[Profit]]/sales_table[[#This Row],[Sales]])</f>
        <v>6.2857142857142861E-2</v>
      </c>
    </row>
    <row r="777" spans="1:14">
      <c r="A777" s="42">
        <v>41171</v>
      </c>
      <c r="B777" t="s">
        <v>31</v>
      </c>
      <c r="C777" t="s">
        <v>30</v>
      </c>
      <c r="D777" t="s">
        <v>32</v>
      </c>
      <c r="E777" t="s">
        <v>13</v>
      </c>
      <c r="F777" s="12">
        <v>22</v>
      </c>
      <c r="G777" s="12">
        <v>5148</v>
      </c>
      <c r="H777" s="12">
        <v>5490</v>
      </c>
      <c r="I777" s="12">
        <v>24822</v>
      </c>
      <c r="J777" s="12">
        <v>26460</v>
      </c>
      <c r="K777" s="12">
        <f>sales_table[[#This Row],[Sales]]-sales_table[[#This Row],[COGS]]</f>
        <v>1638</v>
      </c>
      <c r="L777" s="12">
        <f>sales_table[[#This Row],[sales after discount]]-sales_table[[#This Row],[COGS]]</f>
        <v>315</v>
      </c>
      <c r="M777" s="12">
        <f>sales_table[[#This Row],[Sales]]*0.95</f>
        <v>25137</v>
      </c>
      <c r="N777" s="13">
        <f>(sales_table[[#This Row],[Profit]]/sales_table[[#This Row],[Sales]])</f>
        <v>6.1904761904761907E-2</v>
      </c>
    </row>
    <row r="778" spans="1:14">
      <c r="A778" s="42">
        <v>41172</v>
      </c>
      <c r="B778" t="s">
        <v>20</v>
      </c>
      <c r="C778" t="s">
        <v>18</v>
      </c>
      <c r="D778" t="s">
        <v>35</v>
      </c>
      <c r="E778" t="s">
        <v>13</v>
      </c>
      <c r="F778" s="12">
        <v>10</v>
      </c>
      <c r="G778" s="12">
        <v>3384</v>
      </c>
      <c r="H778" s="12">
        <v>3600</v>
      </c>
      <c r="I778" s="12">
        <v>66924</v>
      </c>
      <c r="J778" s="12">
        <v>71370</v>
      </c>
      <c r="K778" s="12">
        <f>sales_table[[#This Row],[Sales]]-sales_table[[#This Row],[COGS]]</f>
        <v>4446</v>
      </c>
      <c r="L778" s="12">
        <f>sales_table[[#This Row],[sales after discount]]-sales_table[[#This Row],[COGS]]</f>
        <v>877.5</v>
      </c>
      <c r="M778" s="12">
        <f>sales_table[[#This Row],[Sales]]*0.95</f>
        <v>67801.5</v>
      </c>
      <c r="N778" s="13">
        <f>(sales_table[[#This Row],[Profit]]/sales_table[[#This Row],[Sales]])</f>
        <v>6.2295081967213117E-2</v>
      </c>
    </row>
    <row r="779" spans="1:14">
      <c r="A779" s="42">
        <v>41172</v>
      </c>
      <c r="B779" t="s">
        <v>34</v>
      </c>
      <c r="C779" t="s">
        <v>25</v>
      </c>
      <c r="D779" t="s">
        <v>33</v>
      </c>
      <c r="E779" t="s">
        <v>13</v>
      </c>
      <c r="F779" s="12">
        <v>5</v>
      </c>
      <c r="G779" s="12">
        <v>3042</v>
      </c>
      <c r="H779" s="12">
        <v>3240</v>
      </c>
      <c r="I779" s="12">
        <v>19890</v>
      </c>
      <c r="J779" s="12">
        <v>21150</v>
      </c>
      <c r="K779" s="12">
        <f>sales_table[[#This Row],[Sales]]-sales_table[[#This Row],[COGS]]</f>
        <v>1260</v>
      </c>
      <c r="L779" s="12">
        <f>sales_table[[#This Row],[sales after discount]]-sales_table[[#This Row],[COGS]]</f>
        <v>202.5</v>
      </c>
      <c r="M779" s="12">
        <f>sales_table[[#This Row],[Sales]]*0.95</f>
        <v>20092.5</v>
      </c>
      <c r="N779" s="13">
        <f>(sales_table[[#This Row],[Profit]]/sales_table[[#This Row],[Sales]])</f>
        <v>5.9574468085106386E-2</v>
      </c>
    </row>
    <row r="780" spans="1:14">
      <c r="A780" s="42">
        <v>41172</v>
      </c>
      <c r="B780" t="s">
        <v>27</v>
      </c>
      <c r="C780" t="s">
        <v>23</v>
      </c>
      <c r="D780" t="s">
        <v>36</v>
      </c>
      <c r="E780" t="s">
        <v>13</v>
      </c>
      <c r="F780" s="12">
        <v>12</v>
      </c>
      <c r="G780" s="12">
        <v>3978</v>
      </c>
      <c r="H780" s="12">
        <v>4230</v>
      </c>
      <c r="I780" s="12">
        <v>35802</v>
      </c>
      <c r="J780" s="12">
        <v>38250</v>
      </c>
      <c r="K780" s="12">
        <f>sales_table[[#This Row],[Sales]]-sales_table[[#This Row],[COGS]]</f>
        <v>2448</v>
      </c>
      <c r="L780" s="12">
        <f>sales_table[[#This Row],[sales after discount]]-sales_table[[#This Row],[COGS]]</f>
        <v>535.5</v>
      </c>
      <c r="M780" s="12">
        <f>sales_table[[#This Row],[Sales]]*0.95</f>
        <v>36337.5</v>
      </c>
      <c r="N780" s="13">
        <f>(sales_table[[#This Row],[Profit]]/sales_table[[#This Row],[Sales]])</f>
        <v>6.4000000000000001E-2</v>
      </c>
    </row>
    <row r="781" spans="1:14">
      <c r="A781" s="42">
        <v>41172</v>
      </c>
      <c r="B781" t="s">
        <v>20</v>
      </c>
      <c r="C781" t="s">
        <v>18</v>
      </c>
      <c r="D781" t="s">
        <v>40</v>
      </c>
      <c r="E781" t="s">
        <v>16</v>
      </c>
      <c r="F781" s="12">
        <v>19</v>
      </c>
      <c r="G781" s="12">
        <v>3978</v>
      </c>
      <c r="H781" s="12">
        <v>4230</v>
      </c>
      <c r="I781" s="12">
        <v>74556</v>
      </c>
      <c r="J781" s="12">
        <v>80370</v>
      </c>
      <c r="K781" s="12">
        <f>sales_table[[#This Row],[Sales]]-sales_table[[#This Row],[COGS]]</f>
        <v>5814</v>
      </c>
      <c r="L781" s="12">
        <f>sales_table[[#This Row],[sales after discount]]-sales_table[[#This Row],[COGS]]</f>
        <v>1795.5</v>
      </c>
      <c r="M781" s="12">
        <f>sales_table[[#This Row],[Sales]]*0.95</f>
        <v>76351.5</v>
      </c>
      <c r="N781" s="13">
        <f>(sales_table[[#This Row],[Profit]]/sales_table[[#This Row],[Sales]])</f>
        <v>7.2340425531914887E-2</v>
      </c>
    </row>
    <row r="782" spans="1:14">
      <c r="A782" s="42">
        <v>41173</v>
      </c>
      <c r="B782" t="s">
        <v>10</v>
      </c>
      <c r="C782" t="s">
        <v>11</v>
      </c>
      <c r="D782" t="s">
        <v>19</v>
      </c>
      <c r="E782" t="s">
        <v>13</v>
      </c>
      <c r="F782" s="12">
        <v>18</v>
      </c>
      <c r="G782" s="12">
        <v>3924</v>
      </c>
      <c r="H782" s="12">
        <v>4230</v>
      </c>
      <c r="I782" s="12">
        <v>83538</v>
      </c>
      <c r="J782" s="12">
        <v>88830</v>
      </c>
      <c r="K782" s="12">
        <f>sales_table[[#This Row],[Sales]]-sales_table[[#This Row],[COGS]]</f>
        <v>5292</v>
      </c>
      <c r="L782" s="12">
        <f>sales_table[[#This Row],[sales after discount]]-sales_table[[#This Row],[COGS]]</f>
        <v>850.5</v>
      </c>
      <c r="M782" s="12">
        <f>sales_table[[#This Row],[Sales]]*0.95</f>
        <v>84388.5</v>
      </c>
      <c r="N782" s="13">
        <f>(sales_table[[#This Row],[Profit]]/sales_table[[#This Row],[Sales]])</f>
        <v>5.9574468085106386E-2</v>
      </c>
    </row>
    <row r="783" spans="1:14">
      <c r="A783" s="42">
        <v>41173</v>
      </c>
      <c r="B783" t="s">
        <v>20</v>
      </c>
      <c r="C783" t="s">
        <v>18</v>
      </c>
      <c r="D783" t="s">
        <v>38</v>
      </c>
      <c r="E783" t="s">
        <v>13</v>
      </c>
      <c r="F783" s="12">
        <v>1</v>
      </c>
      <c r="G783" s="12">
        <v>2952</v>
      </c>
      <c r="H783" s="12">
        <v>3150</v>
      </c>
      <c r="I783" s="12">
        <v>53190</v>
      </c>
      <c r="J783" s="12">
        <v>56700</v>
      </c>
      <c r="K783" s="12">
        <f>sales_table[[#This Row],[Sales]]-sales_table[[#This Row],[COGS]]</f>
        <v>3510</v>
      </c>
      <c r="L783" s="12">
        <f>sales_table[[#This Row],[sales after discount]]-sales_table[[#This Row],[COGS]]</f>
        <v>675</v>
      </c>
      <c r="M783" s="12">
        <f>sales_table[[#This Row],[Sales]]*0.95</f>
        <v>53865</v>
      </c>
      <c r="N783" s="13">
        <f>(sales_table[[#This Row],[Profit]]/sales_table[[#This Row],[Sales]])</f>
        <v>6.1904761904761907E-2</v>
      </c>
    </row>
    <row r="784" spans="1:14">
      <c r="A784" s="42">
        <v>41173</v>
      </c>
      <c r="B784" t="s">
        <v>24</v>
      </c>
      <c r="C784" t="s">
        <v>25</v>
      </c>
      <c r="D784" t="s">
        <v>26</v>
      </c>
      <c r="E784" t="s">
        <v>13</v>
      </c>
      <c r="F784" s="12">
        <v>15</v>
      </c>
      <c r="G784" s="12">
        <v>3042</v>
      </c>
      <c r="H784" s="12">
        <v>3240</v>
      </c>
      <c r="I784" s="12">
        <v>15210</v>
      </c>
      <c r="J784" s="12">
        <v>16200</v>
      </c>
      <c r="K784" s="12">
        <f>sales_table[[#This Row],[Sales]]-sales_table[[#This Row],[COGS]]</f>
        <v>990</v>
      </c>
      <c r="L784" s="12">
        <f>sales_table[[#This Row],[sales after discount]]-sales_table[[#This Row],[COGS]]</f>
        <v>180</v>
      </c>
      <c r="M784" s="12">
        <f>sales_table[[#This Row],[Sales]]*0.95</f>
        <v>15390</v>
      </c>
      <c r="N784" s="13">
        <f>(sales_table[[#This Row],[Profit]]/sales_table[[#This Row],[Sales]])</f>
        <v>6.1111111111111109E-2</v>
      </c>
    </row>
    <row r="785" spans="1:14">
      <c r="A785" s="42">
        <v>41173</v>
      </c>
      <c r="B785" t="s">
        <v>31</v>
      </c>
      <c r="C785" t="s">
        <v>30</v>
      </c>
      <c r="D785" t="s">
        <v>26</v>
      </c>
      <c r="E785" t="s">
        <v>13</v>
      </c>
      <c r="F785" s="12">
        <v>4</v>
      </c>
      <c r="G785" s="12">
        <v>3978</v>
      </c>
      <c r="H785" s="12">
        <v>4230</v>
      </c>
      <c r="I785" s="12">
        <v>54756</v>
      </c>
      <c r="J785" s="12">
        <v>58320</v>
      </c>
      <c r="K785" s="12">
        <f>sales_table[[#This Row],[Sales]]-sales_table[[#This Row],[COGS]]</f>
        <v>3564</v>
      </c>
      <c r="L785" s="12">
        <f>sales_table[[#This Row],[sales after discount]]-sales_table[[#This Row],[COGS]]</f>
        <v>648</v>
      </c>
      <c r="M785" s="12">
        <f>sales_table[[#This Row],[Sales]]*0.95</f>
        <v>55404</v>
      </c>
      <c r="N785" s="13">
        <f>(sales_table[[#This Row],[Profit]]/sales_table[[#This Row],[Sales]])</f>
        <v>6.1111111111111109E-2</v>
      </c>
    </row>
    <row r="786" spans="1:14">
      <c r="A786" s="42">
        <v>41173</v>
      </c>
      <c r="B786" t="s">
        <v>10</v>
      </c>
      <c r="C786" t="s">
        <v>11</v>
      </c>
      <c r="D786" t="s">
        <v>12</v>
      </c>
      <c r="E786" t="s">
        <v>13</v>
      </c>
      <c r="F786" s="12">
        <v>16</v>
      </c>
      <c r="G786" s="12">
        <v>2106</v>
      </c>
      <c r="H786" s="12">
        <v>2250</v>
      </c>
      <c r="I786" s="12">
        <v>10170</v>
      </c>
      <c r="J786" s="12">
        <v>10800</v>
      </c>
      <c r="K786" s="12">
        <f>sales_table[[#This Row],[Sales]]-sales_table[[#This Row],[COGS]]</f>
        <v>630</v>
      </c>
      <c r="L786" s="12">
        <f>sales_table[[#This Row],[sales after discount]]-sales_table[[#This Row],[COGS]]</f>
        <v>90</v>
      </c>
      <c r="M786" s="12">
        <f>sales_table[[#This Row],[Sales]]*0.95</f>
        <v>10260</v>
      </c>
      <c r="N786" s="13">
        <f>(sales_table[[#This Row],[Profit]]/sales_table[[#This Row],[Sales]])</f>
        <v>5.8333333333333334E-2</v>
      </c>
    </row>
    <row r="787" spans="1:14">
      <c r="A787" s="42">
        <v>41174</v>
      </c>
      <c r="B787" t="s">
        <v>10</v>
      </c>
      <c r="C787" t="s">
        <v>11</v>
      </c>
      <c r="D787" t="s">
        <v>15</v>
      </c>
      <c r="E787" t="s">
        <v>16</v>
      </c>
      <c r="F787" s="12">
        <v>10</v>
      </c>
      <c r="G787" s="12">
        <v>2034</v>
      </c>
      <c r="H787" s="12">
        <v>2160</v>
      </c>
      <c r="I787" s="12">
        <v>28656</v>
      </c>
      <c r="J787" s="12">
        <v>30960</v>
      </c>
      <c r="K787" s="12">
        <f>sales_table[[#This Row],[Sales]]-sales_table[[#This Row],[COGS]]</f>
        <v>2304</v>
      </c>
      <c r="L787" s="12">
        <f>sales_table[[#This Row],[sales after discount]]-sales_table[[#This Row],[COGS]]</f>
        <v>756</v>
      </c>
      <c r="M787" s="12">
        <f>sales_table[[#This Row],[Sales]]*0.95</f>
        <v>29412</v>
      </c>
      <c r="N787" s="13">
        <f>(sales_table[[#This Row],[Profit]]/sales_table[[#This Row],[Sales]])</f>
        <v>7.441860465116279E-2</v>
      </c>
    </row>
    <row r="788" spans="1:14">
      <c r="A788" s="42">
        <v>41175</v>
      </c>
      <c r="B788" t="s">
        <v>34</v>
      </c>
      <c r="C788" t="s">
        <v>25</v>
      </c>
      <c r="D788" t="s">
        <v>28</v>
      </c>
      <c r="E788" t="s">
        <v>13</v>
      </c>
      <c r="F788" s="12">
        <v>21</v>
      </c>
      <c r="G788" s="12">
        <v>4482</v>
      </c>
      <c r="H788" s="12">
        <v>4770</v>
      </c>
      <c r="I788" s="12">
        <v>58320</v>
      </c>
      <c r="J788" s="12">
        <v>62100</v>
      </c>
      <c r="K788" s="12">
        <f>sales_table[[#This Row],[Sales]]-sales_table[[#This Row],[COGS]]</f>
        <v>3780</v>
      </c>
      <c r="L788" s="12">
        <f>sales_table[[#This Row],[sales after discount]]-sales_table[[#This Row],[COGS]]</f>
        <v>675</v>
      </c>
      <c r="M788" s="12">
        <f>sales_table[[#This Row],[Sales]]*0.95</f>
        <v>58995</v>
      </c>
      <c r="N788" s="13">
        <f>(sales_table[[#This Row],[Profit]]/sales_table[[#This Row],[Sales]])</f>
        <v>6.0869565217391307E-2</v>
      </c>
    </row>
    <row r="789" spans="1:14">
      <c r="A789" s="42">
        <v>41175</v>
      </c>
      <c r="B789" t="s">
        <v>22</v>
      </c>
      <c r="C789" t="s">
        <v>23</v>
      </c>
      <c r="D789" t="s">
        <v>35</v>
      </c>
      <c r="E789" t="s">
        <v>13</v>
      </c>
      <c r="F789" s="12">
        <v>7</v>
      </c>
      <c r="G789" s="12">
        <v>3726</v>
      </c>
      <c r="H789" s="12">
        <v>3960</v>
      </c>
      <c r="I789" s="12">
        <v>5148</v>
      </c>
      <c r="J789" s="12">
        <v>5490</v>
      </c>
      <c r="K789" s="12">
        <f>sales_table[[#This Row],[Sales]]-sales_table[[#This Row],[COGS]]</f>
        <v>342</v>
      </c>
      <c r="L789" s="12">
        <f>sales_table[[#This Row],[sales after discount]]-sales_table[[#This Row],[COGS]]</f>
        <v>67.5</v>
      </c>
      <c r="M789" s="12">
        <f>sales_table[[#This Row],[Sales]]*0.95</f>
        <v>5215.5</v>
      </c>
      <c r="N789" s="13">
        <f>(sales_table[[#This Row],[Profit]]/sales_table[[#This Row],[Sales]])</f>
        <v>6.2295081967213117E-2</v>
      </c>
    </row>
    <row r="790" spans="1:14">
      <c r="A790" s="42">
        <v>41175</v>
      </c>
      <c r="B790" t="s">
        <v>14</v>
      </c>
      <c r="C790" t="s">
        <v>11</v>
      </c>
      <c r="D790" t="s">
        <v>43</v>
      </c>
      <c r="E790" t="s">
        <v>13</v>
      </c>
      <c r="F790" s="12">
        <v>22</v>
      </c>
      <c r="G790" s="12">
        <v>2952</v>
      </c>
      <c r="H790" s="12">
        <v>3150</v>
      </c>
      <c r="I790" s="12">
        <v>43992</v>
      </c>
      <c r="J790" s="12">
        <v>46800</v>
      </c>
      <c r="K790" s="12">
        <f>sales_table[[#This Row],[Sales]]-sales_table[[#This Row],[COGS]]</f>
        <v>2808</v>
      </c>
      <c r="L790" s="12">
        <f>sales_table[[#This Row],[sales after discount]]-sales_table[[#This Row],[COGS]]</f>
        <v>468</v>
      </c>
      <c r="M790" s="12">
        <f>sales_table[[#This Row],[Sales]]*0.95</f>
        <v>44460</v>
      </c>
      <c r="N790" s="13">
        <f>(sales_table[[#This Row],[Profit]]/sales_table[[#This Row],[Sales]])</f>
        <v>0.06</v>
      </c>
    </row>
    <row r="791" spans="1:14">
      <c r="A791" s="42">
        <v>41175</v>
      </c>
      <c r="B791" t="s">
        <v>14</v>
      </c>
      <c r="C791" t="s">
        <v>11</v>
      </c>
      <c r="D791" t="s">
        <v>36</v>
      </c>
      <c r="E791" t="s">
        <v>13</v>
      </c>
      <c r="F791" s="12">
        <v>15</v>
      </c>
      <c r="G791" s="12">
        <v>3384</v>
      </c>
      <c r="H791" s="12">
        <v>3600</v>
      </c>
      <c r="I791" s="12">
        <v>50544</v>
      </c>
      <c r="J791" s="12">
        <v>54000</v>
      </c>
      <c r="K791" s="12">
        <f>sales_table[[#This Row],[Sales]]-sales_table[[#This Row],[COGS]]</f>
        <v>3456</v>
      </c>
      <c r="L791" s="12">
        <f>sales_table[[#This Row],[sales after discount]]-sales_table[[#This Row],[COGS]]</f>
        <v>756</v>
      </c>
      <c r="M791" s="12">
        <f>sales_table[[#This Row],[Sales]]*0.95</f>
        <v>51300</v>
      </c>
      <c r="N791" s="13">
        <f>(sales_table[[#This Row],[Profit]]/sales_table[[#This Row],[Sales]])</f>
        <v>6.4000000000000001E-2</v>
      </c>
    </row>
    <row r="792" spans="1:14">
      <c r="A792" s="42">
        <v>41176</v>
      </c>
      <c r="B792" t="s">
        <v>24</v>
      </c>
      <c r="C792" t="s">
        <v>25</v>
      </c>
      <c r="D792" t="s">
        <v>32</v>
      </c>
      <c r="E792" t="s">
        <v>13</v>
      </c>
      <c r="F792" s="12">
        <v>7</v>
      </c>
      <c r="G792" s="12">
        <v>3546</v>
      </c>
      <c r="H792" s="12">
        <v>3780</v>
      </c>
      <c r="I792" s="12">
        <v>24822</v>
      </c>
      <c r="J792" s="12">
        <v>26460</v>
      </c>
      <c r="K792" s="12">
        <f>sales_table[[#This Row],[Sales]]-sales_table[[#This Row],[COGS]]</f>
        <v>1638</v>
      </c>
      <c r="L792" s="12">
        <f>sales_table[[#This Row],[sales after discount]]-sales_table[[#This Row],[COGS]]</f>
        <v>315</v>
      </c>
      <c r="M792" s="12">
        <f>sales_table[[#This Row],[Sales]]*0.95</f>
        <v>25137</v>
      </c>
      <c r="N792" s="13">
        <f>(sales_table[[#This Row],[Profit]]/sales_table[[#This Row],[Sales]])</f>
        <v>6.1904761904761907E-2</v>
      </c>
    </row>
    <row r="793" spans="1:14">
      <c r="A793" s="42">
        <v>41176</v>
      </c>
      <c r="B793" t="s">
        <v>27</v>
      </c>
      <c r="C793" t="s">
        <v>23</v>
      </c>
      <c r="D793" t="s">
        <v>40</v>
      </c>
      <c r="E793" t="s">
        <v>16</v>
      </c>
      <c r="F793" s="12">
        <v>17</v>
      </c>
      <c r="G793" s="12">
        <v>5148</v>
      </c>
      <c r="H793" s="12">
        <v>5490</v>
      </c>
      <c r="I793" s="12">
        <v>66708</v>
      </c>
      <c r="J793" s="12">
        <v>71910</v>
      </c>
      <c r="K793" s="12">
        <f>sales_table[[#This Row],[Sales]]-sales_table[[#This Row],[COGS]]</f>
        <v>5202</v>
      </c>
      <c r="L793" s="12">
        <f>sales_table[[#This Row],[sales after discount]]-sales_table[[#This Row],[COGS]]</f>
        <v>1606.5</v>
      </c>
      <c r="M793" s="12">
        <f>sales_table[[#This Row],[Sales]]*0.95</f>
        <v>68314.5</v>
      </c>
      <c r="N793" s="13">
        <f>(sales_table[[#This Row],[Profit]]/sales_table[[#This Row],[Sales]])</f>
        <v>7.2340425531914887E-2</v>
      </c>
    </row>
    <row r="794" spans="1:14">
      <c r="A794" s="42">
        <v>41177</v>
      </c>
      <c r="B794" t="s">
        <v>14</v>
      </c>
      <c r="C794" t="s">
        <v>11</v>
      </c>
      <c r="D794" t="s">
        <v>40</v>
      </c>
      <c r="E794" t="s">
        <v>16</v>
      </c>
      <c r="F794" s="12">
        <v>20</v>
      </c>
      <c r="G794" s="12">
        <v>2034</v>
      </c>
      <c r="H794" s="12">
        <v>2160</v>
      </c>
      <c r="I794" s="12">
        <v>39240</v>
      </c>
      <c r="J794" s="12">
        <v>42300</v>
      </c>
      <c r="K794" s="12">
        <f>sales_table[[#This Row],[Sales]]-sales_table[[#This Row],[COGS]]</f>
        <v>3060</v>
      </c>
      <c r="L794" s="12">
        <f>sales_table[[#This Row],[sales after discount]]-sales_table[[#This Row],[COGS]]</f>
        <v>945</v>
      </c>
      <c r="M794" s="12">
        <f>sales_table[[#This Row],[Sales]]*0.95</f>
        <v>40185</v>
      </c>
      <c r="N794" s="13">
        <f>(sales_table[[#This Row],[Profit]]/sales_table[[#This Row],[Sales]])</f>
        <v>7.2340425531914887E-2</v>
      </c>
    </row>
    <row r="795" spans="1:14">
      <c r="A795" s="42">
        <v>41177</v>
      </c>
      <c r="B795" t="s">
        <v>17</v>
      </c>
      <c r="C795" t="s">
        <v>18</v>
      </c>
      <c r="D795" t="s">
        <v>33</v>
      </c>
      <c r="E795" t="s">
        <v>13</v>
      </c>
      <c r="F795" s="12">
        <v>5</v>
      </c>
      <c r="G795" s="12">
        <v>2196</v>
      </c>
      <c r="H795" s="12">
        <v>2340</v>
      </c>
      <c r="I795" s="12">
        <v>15912</v>
      </c>
      <c r="J795" s="12">
        <v>16920</v>
      </c>
      <c r="K795" s="12">
        <f>sales_table[[#This Row],[Sales]]-sales_table[[#This Row],[COGS]]</f>
        <v>1008</v>
      </c>
      <c r="L795" s="12">
        <f>sales_table[[#This Row],[sales after discount]]-sales_table[[#This Row],[COGS]]</f>
        <v>162</v>
      </c>
      <c r="M795" s="12">
        <f>sales_table[[#This Row],[Sales]]*0.95</f>
        <v>16074</v>
      </c>
      <c r="N795" s="13">
        <f>(sales_table[[#This Row],[Profit]]/sales_table[[#This Row],[Sales]])</f>
        <v>5.9574468085106386E-2</v>
      </c>
    </row>
    <row r="796" spans="1:14">
      <c r="A796" s="42">
        <v>41177</v>
      </c>
      <c r="B796" t="s">
        <v>10</v>
      </c>
      <c r="C796" t="s">
        <v>11</v>
      </c>
      <c r="D796" t="s">
        <v>32</v>
      </c>
      <c r="E796" t="s">
        <v>13</v>
      </c>
      <c r="F796" s="12">
        <v>14</v>
      </c>
      <c r="G796" s="12">
        <v>3546</v>
      </c>
      <c r="H796" s="12">
        <v>3780</v>
      </c>
      <c r="I796" s="12">
        <v>56736</v>
      </c>
      <c r="J796" s="12">
        <v>60480</v>
      </c>
      <c r="K796" s="12">
        <f>sales_table[[#This Row],[Sales]]-sales_table[[#This Row],[COGS]]</f>
        <v>3744</v>
      </c>
      <c r="L796" s="12">
        <f>sales_table[[#This Row],[sales after discount]]-sales_table[[#This Row],[COGS]]</f>
        <v>720</v>
      </c>
      <c r="M796" s="12">
        <f>sales_table[[#This Row],[Sales]]*0.95</f>
        <v>57456</v>
      </c>
      <c r="N796" s="13">
        <f>(sales_table[[#This Row],[Profit]]/sales_table[[#This Row],[Sales]])</f>
        <v>6.1904761904761907E-2</v>
      </c>
    </row>
    <row r="797" spans="1:14">
      <c r="A797" s="42">
        <v>41177</v>
      </c>
      <c r="B797" t="s">
        <v>20</v>
      </c>
      <c r="C797" t="s">
        <v>18</v>
      </c>
      <c r="D797" t="s">
        <v>42</v>
      </c>
      <c r="E797" t="s">
        <v>16</v>
      </c>
      <c r="F797" s="12">
        <v>6</v>
      </c>
      <c r="G797" s="12">
        <v>3546</v>
      </c>
      <c r="H797" s="12">
        <v>3780</v>
      </c>
      <c r="I797" s="12">
        <v>7506</v>
      </c>
      <c r="J797" s="12">
        <v>8100</v>
      </c>
      <c r="K797" s="12">
        <f>sales_table[[#This Row],[Sales]]-sales_table[[#This Row],[COGS]]</f>
        <v>594</v>
      </c>
      <c r="L797" s="12">
        <f>sales_table[[#This Row],[sales after discount]]-sales_table[[#This Row],[COGS]]</f>
        <v>189</v>
      </c>
      <c r="M797" s="12">
        <f>sales_table[[#This Row],[Sales]]*0.95</f>
        <v>7695</v>
      </c>
      <c r="N797" s="13">
        <f>(sales_table[[#This Row],[Profit]]/sales_table[[#This Row],[Sales]])</f>
        <v>7.3333333333333334E-2</v>
      </c>
    </row>
    <row r="798" spans="1:14">
      <c r="A798" s="42">
        <v>41178</v>
      </c>
      <c r="B798" t="s">
        <v>17</v>
      </c>
      <c r="C798" t="s">
        <v>18</v>
      </c>
      <c r="D798" t="s">
        <v>39</v>
      </c>
      <c r="E798" t="s">
        <v>13</v>
      </c>
      <c r="F798" s="12">
        <v>22</v>
      </c>
      <c r="G798" s="12">
        <v>7506</v>
      </c>
      <c r="H798" s="12">
        <v>8100</v>
      </c>
      <c r="I798" s="12">
        <v>37260</v>
      </c>
      <c r="J798" s="12">
        <v>39600</v>
      </c>
      <c r="K798" s="12">
        <f>sales_table[[#This Row],[Sales]]-sales_table[[#This Row],[COGS]]</f>
        <v>2340</v>
      </c>
      <c r="L798" s="12">
        <f>sales_table[[#This Row],[sales after discount]]-sales_table[[#This Row],[COGS]]</f>
        <v>360</v>
      </c>
      <c r="M798" s="12">
        <f>sales_table[[#This Row],[Sales]]*0.95</f>
        <v>37620</v>
      </c>
      <c r="N798" s="13">
        <f>(sales_table[[#This Row],[Profit]]/sales_table[[#This Row],[Sales]])</f>
        <v>5.909090909090909E-2</v>
      </c>
    </row>
    <row r="799" spans="1:14">
      <c r="A799" s="42">
        <v>41179</v>
      </c>
      <c r="B799" t="s">
        <v>34</v>
      </c>
      <c r="C799" t="s">
        <v>25</v>
      </c>
      <c r="D799" t="s">
        <v>19</v>
      </c>
      <c r="E799" t="s">
        <v>13</v>
      </c>
      <c r="F799" s="12">
        <v>6</v>
      </c>
      <c r="G799" s="12">
        <v>3924</v>
      </c>
      <c r="H799" s="12">
        <v>4230</v>
      </c>
      <c r="I799" s="12">
        <v>51714</v>
      </c>
      <c r="J799" s="12">
        <v>54990</v>
      </c>
      <c r="K799" s="12">
        <f>sales_table[[#This Row],[Sales]]-sales_table[[#This Row],[COGS]]</f>
        <v>3276</v>
      </c>
      <c r="L799" s="12">
        <f>sales_table[[#This Row],[sales after discount]]-sales_table[[#This Row],[COGS]]</f>
        <v>526.5</v>
      </c>
      <c r="M799" s="12">
        <f>sales_table[[#This Row],[Sales]]*0.95</f>
        <v>52240.5</v>
      </c>
      <c r="N799" s="13">
        <f>(sales_table[[#This Row],[Profit]]/sales_table[[#This Row],[Sales]])</f>
        <v>5.9574468085106386E-2</v>
      </c>
    </row>
    <row r="800" spans="1:14">
      <c r="A800" s="42">
        <v>41179</v>
      </c>
      <c r="B800" t="s">
        <v>10</v>
      </c>
      <c r="C800" t="s">
        <v>11</v>
      </c>
      <c r="D800" t="s">
        <v>35</v>
      </c>
      <c r="E800" t="s">
        <v>13</v>
      </c>
      <c r="F800" s="12">
        <v>6</v>
      </c>
      <c r="G800" s="12">
        <v>4482</v>
      </c>
      <c r="H800" s="12">
        <v>4770</v>
      </c>
      <c r="I800" s="12">
        <v>92664</v>
      </c>
      <c r="J800" s="12">
        <v>98820</v>
      </c>
      <c r="K800" s="12">
        <f>sales_table[[#This Row],[Sales]]-sales_table[[#This Row],[COGS]]</f>
        <v>6156</v>
      </c>
      <c r="L800" s="12">
        <f>sales_table[[#This Row],[sales after discount]]-sales_table[[#This Row],[COGS]]</f>
        <v>1215</v>
      </c>
      <c r="M800" s="12">
        <f>sales_table[[#This Row],[Sales]]*0.95</f>
        <v>93879</v>
      </c>
      <c r="N800" s="13">
        <f>(sales_table[[#This Row],[Profit]]/sales_table[[#This Row],[Sales]])</f>
        <v>6.2295081967213117E-2</v>
      </c>
    </row>
    <row r="801" spans="1:14">
      <c r="A801" s="42">
        <v>41179</v>
      </c>
      <c r="B801" t="s">
        <v>27</v>
      </c>
      <c r="C801" t="s">
        <v>23</v>
      </c>
      <c r="D801" t="s">
        <v>43</v>
      </c>
      <c r="E801" t="s">
        <v>13</v>
      </c>
      <c r="F801" s="12">
        <v>2</v>
      </c>
      <c r="G801" s="12">
        <v>3546</v>
      </c>
      <c r="H801" s="12">
        <v>3780</v>
      </c>
      <c r="I801" s="12">
        <v>20304</v>
      </c>
      <c r="J801" s="12">
        <v>21600</v>
      </c>
      <c r="K801" s="12">
        <f>sales_table[[#This Row],[Sales]]-sales_table[[#This Row],[COGS]]</f>
        <v>1296</v>
      </c>
      <c r="L801" s="12">
        <f>sales_table[[#This Row],[sales after discount]]-sales_table[[#This Row],[COGS]]</f>
        <v>216</v>
      </c>
      <c r="M801" s="12">
        <f>sales_table[[#This Row],[Sales]]*0.95</f>
        <v>20520</v>
      </c>
      <c r="N801" s="13">
        <f>(sales_table[[#This Row],[Profit]]/sales_table[[#This Row],[Sales]])</f>
        <v>0.06</v>
      </c>
    </row>
    <row r="802" spans="1:14">
      <c r="A802" s="42">
        <v>41180</v>
      </c>
      <c r="B802" t="s">
        <v>20</v>
      </c>
      <c r="C802" t="s">
        <v>18</v>
      </c>
      <c r="D802" t="s">
        <v>41</v>
      </c>
      <c r="E802" t="s">
        <v>13</v>
      </c>
      <c r="F802" s="12">
        <v>24</v>
      </c>
      <c r="G802" s="12">
        <v>3726</v>
      </c>
      <c r="H802" s="12">
        <v>3960</v>
      </c>
      <c r="I802" s="12">
        <v>14760</v>
      </c>
      <c r="J802" s="12">
        <v>15750</v>
      </c>
      <c r="K802" s="12">
        <f>sales_table[[#This Row],[Sales]]-sales_table[[#This Row],[COGS]]</f>
        <v>990</v>
      </c>
      <c r="L802" s="12">
        <f>sales_table[[#This Row],[sales after discount]]-sales_table[[#This Row],[COGS]]</f>
        <v>202.5</v>
      </c>
      <c r="M802" s="12">
        <f>sales_table[[#This Row],[Sales]]*0.95</f>
        <v>14962.5</v>
      </c>
      <c r="N802" s="13">
        <f>(sales_table[[#This Row],[Profit]]/sales_table[[#This Row],[Sales]])</f>
        <v>6.2857142857142861E-2</v>
      </c>
    </row>
    <row r="803" spans="1:14">
      <c r="A803" s="42">
        <v>41180</v>
      </c>
      <c r="B803" t="s">
        <v>24</v>
      </c>
      <c r="C803" t="s">
        <v>25</v>
      </c>
      <c r="D803" t="s">
        <v>39</v>
      </c>
      <c r="E803" t="s">
        <v>13</v>
      </c>
      <c r="F803" s="12">
        <v>11</v>
      </c>
      <c r="G803" s="12">
        <v>2106</v>
      </c>
      <c r="H803" s="12">
        <v>2250</v>
      </c>
      <c r="I803" s="12">
        <v>67068</v>
      </c>
      <c r="J803" s="12">
        <v>71280</v>
      </c>
      <c r="K803" s="12">
        <f>sales_table[[#This Row],[Sales]]-sales_table[[#This Row],[COGS]]</f>
        <v>4212</v>
      </c>
      <c r="L803" s="12">
        <f>sales_table[[#This Row],[sales after discount]]-sales_table[[#This Row],[COGS]]</f>
        <v>648</v>
      </c>
      <c r="M803" s="12">
        <f>sales_table[[#This Row],[Sales]]*0.95</f>
        <v>67716</v>
      </c>
      <c r="N803" s="13">
        <f>(sales_table[[#This Row],[Profit]]/sales_table[[#This Row],[Sales]])</f>
        <v>5.909090909090909E-2</v>
      </c>
    </row>
    <row r="804" spans="1:14">
      <c r="A804" s="42">
        <v>41180</v>
      </c>
      <c r="B804" t="s">
        <v>22</v>
      </c>
      <c r="C804" t="s">
        <v>23</v>
      </c>
      <c r="D804" t="s">
        <v>39</v>
      </c>
      <c r="E804" t="s">
        <v>13</v>
      </c>
      <c r="F804" s="12">
        <v>10</v>
      </c>
      <c r="G804" s="12">
        <v>3546</v>
      </c>
      <c r="H804" s="12">
        <v>3780</v>
      </c>
      <c r="I804" s="12">
        <v>52164</v>
      </c>
      <c r="J804" s="12">
        <v>55440</v>
      </c>
      <c r="K804" s="12">
        <f>sales_table[[#This Row],[Sales]]-sales_table[[#This Row],[COGS]]</f>
        <v>3276</v>
      </c>
      <c r="L804" s="12">
        <f>sales_table[[#This Row],[sales after discount]]-sales_table[[#This Row],[COGS]]</f>
        <v>504</v>
      </c>
      <c r="M804" s="12">
        <f>sales_table[[#This Row],[Sales]]*0.95</f>
        <v>52668</v>
      </c>
      <c r="N804" s="13">
        <f>(sales_table[[#This Row],[Profit]]/sales_table[[#This Row],[Sales]])</f>
        <v>5.909090909090909E-2</v>
      </c>
    </row>
    <row r="805" spans="1:14">
      <c r="A805" s="42">
        <v>41180</v>
      </c>
      <c r="B805" t="s">
        <v>20</v>
      </c>
      <c r="C805" t="s">
        <v>18</v>
      </c>
      <c r="D805" t="s">
        <v>12</v>
      </c>
      <c r="E805" t="s">
        <v>13</v>
      </c>
      <c r="F805" s="12">
        <v>7</v>
      </c>
      <c r="G805" s="12">
        <v>3384</v>
      </c>
      <c r="H805" s="12">
        <v>3600</v>
      </c>
      <c r="I805" s="12">
        <v>42714</v>
      </c>
      <c r="J805" s="12">
        <v>45360</v>
      </c>
      <c r="K805" s="12">
        <f>sales_table[[#This Row],[Sales]]-sales_table[[#This Row],[COGS]]</f>
        <v>2646</v>
      </c>
      <c r="L805" s="12">
        <f>sales_table[[#This Row],[sales after discount]]-sales_table[[#This Row],[COGS]]</f>
        <v>378</v>
      </c>
      <c r="M805" s="12">
        <f>sales_table[[#This Row],[Sales]]*0.95</f>
        <v>43092</v>
      </c>
      <c r="N805" s="13">
        <f>(sales_table[[#This Row],[Profit]]/sales_table[[#This Row],[Sales]])</f>
        <v>5.8333333333333334E-2</v>
      </c>
    </row>
    <row r="806" spans="1:14">
      <c r="A806" s="42">
        <v>41180</v>
      </c>
      <c r="B806" t="s">
        <v>27</v>
      </c>
      <c r="C806" t="s">
        <v>23</v>
      </c>
      <c r="D806" t="s">
        <v>26</v>
      </c>
      <c r="E806" t="s">
        <v>13</v>
      </c>
      <c r="F806" s="12">
        <v>22</v>
      </c>
      <c r="G806" s="12">
        <v>2106</v>
      </c>
      <c r="H806" s="12">
        <v>2250</v>
      </c>
      <c r="I806" s="12">
        <v>66924</v>
      </c>
      <c r="J806" s="12">
        <v>71280</v>
      </c>
      <c r="K806" s="12">
        <f>sales_table[[#This Row],[Sales]]-sales_table[[#This Row],[COGS]]</f>
        <v>4356</v>
      </c>
      <c r="L806" s="12">
        <f>sales_table[[#This Row],[sales after discount]]-sales_table[[#This Row],[COGS]]</f>
        <v>792</v>
      </c>
      <c r="M806" s="12">
        <f>sales_table[[#This Row],[Sales]]*0.95</f>
        <v>67716</v>
      </c>
      <c r="N806" s="13">
        <f>(sales_table[[#This Row],[Profit]]/sales_table[[#This Row],[Sales]])</f>
        <v>6.1111111111111109E-2</v>
      </c>
    </row>
    <row r="807" spans="1:14">
      <c r="A807" s="42">
        <v>41180</v>
      </c>
      <c r="B807" t="s">
        <v>34</v>
      </c>
      <c r="C807" t="s">
        <v>25</v>
      </c>
      <c r="D807" t="s">
        <v>40</v>
      </c>
      <c r="E807" t="s">
        <v>16</v>
      </c>
      <c r="F807" s="12">
        <v>7</v>
      </c>
      <c r="G807" s="12">
        <v>3924</v>
      </c>
      <c r="H807" s="12">
        <v>4230</v>
      </c>
      <c r="I807" s="12">
        <v>90252</v>
      </c>
      <c r="J807" s="12">
        <v>97290</v>
      </c>
      <c r="K807" s="12">
        <f>sales_table[[#This Row],[Sales]]-sales_table[[#This Row],[COGS]]</f>
        <v>7038</v>
      </c>
      <c r="L807" s="12">
        <f>sales_table[[#This Row],[sales after discount]]-sales_table[[#This Row],[COGS]]</f>
        <v>2173.5</v>
      </c>
      <c r="M807" s="12">
        <f>sales_table[[#This Row],[Sales]]*0.95</f>
        <v>92425.5</v>
      </c>
      <c r="N807" s="13">
        <f>(sales_table[[#This Row],[Profit]]/sales_table[[#This Row],[Sales]])</f>
        <v>7.2340425531914887E-2</v>
      </c>
    </row>
    <row r="808" spans="1:14">
      <c r="A808" s="42">
        <v>41180</v>
      </c>
      <c r="B808" t="s">
        <v>14</v>
      </c>
      <c r="C808" t="s">
        <v>11</v>
      </c>
      <c r="D808" t="s">
        <v>37</v>
      </c>
      <c r="E808" t="s">
        <v>13</v>
      </c>
      <c r="F808" s="12">
        <v>18</v>
      </c>
      <c r="G808" s="12">
        <v>3582</v>
      </c>
      <c r="H808" s="12">
        <v>3870</v>
      </c>
      <c r="I808" s="12">
        <v>80676</v>
      </c>
      <c r="J808" s="12">
        <v>85860</v>
      </c>
      <c r="K808" s="12">
        <f>sales_table[[#This Row],[Sales]]-sales_table[[#This Row],[COGS]]</f>
        <v>5184</v>
      </c>
      <c r="L808" s="12">
        <f>sales_table[[#This Row],[sales after discount]]-sales_table[[#This Row],[COGS]]</f>
        <v>891</v>
      </c>
      <c r="M808" s="12">
        <f>sales_table[[#This Row],[Sales]]*0.95</f>
        <v>81567</v>
      </c>
      <c r="N808" s="13">
        <f>(sales_table[[#This Row],[Profit]]/sales_table[[#This Row],[Sales]])</f>
        <v>6.0377358490566038E-2</v>
      </c>
    </row>
    <row r="809" spans="1:14">
      <c r="A809" s="42">
        <v>41180</v>
      </c>
      <c r="B809" t="s">
        <v>10</v>
      </c>
      <c r="C809" t="s">
        <v>11</v>
      </c>
      <c r="D809" t="s">
        <v>19</v>
      </c>
      <c r="E809" t="s">
        <v>13</v>
      </c>
      <c r="F809" s="12">
        <v>12</v>
      </c>
      <c r="G809" s="12">
        <v>3582</v>
      </c>
      <c r="H809" s="12">
        <v>3870</v>
      </c>
      <c r="I809" s="12">
        <v>43758</v>
      </c>
      <c r="J809" s="12">
        <v>46530</v>
      </c>
      <c r="K809" s="12">
        <f>sales_table[[#This Row],[Sales]]-sales_table[[#This Row],[COGS]]</f>
        <v>2772</v>
      </c>
      <c r="L809" s="12">
        <f>sales_table[[#This Row],[sales after discount]]-sales_table[[#This Row],[COGS]]</f>
        <v>445.5</v>
      </c>
      <c r="M809" s="12">
        <f>sales_table[[#This Row],[Sales]]*0.95</f>
        <v>44203.5</v>
      </c>
      <c r="N809" s="13">
        <f>(sales_table[[#This Row],[Profit]]/sales_table[[#This Row],[Sales]])</f>
        <v>5.9574468085106386E-2</v>
      </c>
    </row>
    <row r="810" spans="1:14">
      <c r="A810" s="42">
        <v>41180</v>
      </c>
      <c r="B810" t="s">
        <v>29</v>
      </c>
      <c r="C810" t="s">
        <v>30</v>
      </c>
      <c r="D810" t="s">
        <v>33</v>
      </c>
      <c r="E810" t="s">
        <v>13</v>
      </c>
      <c r="F810" s="12">
        <v>19</v>
      </c>
      <c r="G810" s="12">
        <v>3726</v>
      </c>
      <c r="H810" s="12">
        <v>3960</v>
      </c>
      <c r="I810" s="12">
        <v>63648</v>
      </c>
      <c r="J810" s="12">
        <v>67680</v>
      </c>
      <c r="K810" s="12">
        <f>sales_table[[#This Row],[Sales]]-sales_table[[#This Row],[COGS]]</f>
        <v>4032</v>
      </c>
      <c r="L810" s="12">
        <f>sales_table[[#This Row],[sales after discount]]-sales_table[[#This Row],[COGS]]</f>
        <v>648</v>
      </c>
      <c r="M810" s="12">
        <f>sales_table[[#This Row],[Sales]]*0.95</f>
        <v>64296</v>
      </c>
      <c r="N810" s="13">
        <f>(sales_table[[#This Row],[Profit]]/sales_table[[#This Row],[Sales]])</f>
        <v>5.9574468085106386E-2</v>
      </c>
    </row>
    <row r="811" spans="1:14">
      <c r="A811" s="42">
        <v>41181</v>
      </c>
      <c r="B811" t="s">
        <v>22</v>
      </c>
      <c r="C811" t="s">
        <v>23</v>
      </c>
      <c r="D811" t="s">
        <v>32</v>
      </c>
      <c r="E811" t="s">
        <v>13</v>
      </c>
      <c r="F811" s="12">
        <v>23</v>
      </c>
      <c r="G811" s="12">
        <v>3582</v>
      </c>
      <c r="H811" s="12">
        <v>3870</v>
      </c>
      <c r="I811" s="12">
        <v>63828</v>
      </c>
      <c r="J811" s="12">
        <v>68040</v>
      </c>
      <c r="K811" s="12">
        <f>sales_table[[#This Row],[Sales]]-sales_table[[#This Row],[COGS]]</f>
        <v>4212</v>
      </c>
      <c r="L811" s="12">
        <f>sales_table[[#This Row],[sales after discount]]-sales_table[[#This Row],[COGS]]</f>
        <v>810</v>
      </c>
      <c r="M811" s="12">
        <f>sales_table[[#This Row],[Sales]]*0.95</f>
        <v>64638</v>
      </c>
      <c r="N811" s="13">
        <f>(sales_table[[#This Row],[Profit]]/sales_table[[#This Row],[Sales]])</f>
        <v>6.1904761904761907E-2</v>
      </c>
    </row>
    <row r="812" spans="1:14">
      <c r="A812" s="42">
        <v>41181</v>
      </c>
      <c r="B812" t="s">
        <v>27</v>
      </c>
      <c r="C812" t="s">
        <v>23</v>
      </c>
      <c r="D812" t="s">
        <v>19</v>
      </c>
      <c r="E812" t="s">
        <v>13</v>
      </c>
      <c r="F812" s="12">
        <v>3</v>
      </c>
      <c r="G812" s="12">
        <v>2952</v>
      </c>
      <c r="H812" s="12">
        <v>3150</v>
      </c>
      <c r="I812" s="12">
        <v>23868</v>
      </c>
      <c r="J812" s="12">
        <v>25380</v>
      </c>
      <c r="K812" s="12">
        <f>sales_table[[#This Row],[Sales]]-sales_table[[#This Row],[COGS]]</f>
        <v>1512</v>
      </c>
      <c r="L812" s="12">
        <f>sales_table[[#This Row],[sales after discount]]-sales_table[[#This Row],[COGS]]</f>
        <v>243</v>
      </c>
      <c r="M812" s="12">
        <f>sales_table[[#This Row],[Sales]]*0.95</f>
        <v>24111</v>
      </c>
      <c r="N812" s="13">
        <f>(sales_table[[#This Row],[Profit]]/sales_table[[#This Row],[Sales]])</f>
        <v>5.9574468085106386E-2</v>
      </c>
    </row>
    <row r="813" spans="1:14">
      <c r="A813" s="42">
        <v>41182</v>
      </c>
      <c r="B813" t="s">
        <v>10</v>
      </c>
      <c r="C813" t="s">
        <v>11</v>
      </c>
      <c r="D813" t="s">
        <v>41</v>
      </c>
      <c r="E813" t="s">
        <v>13</v>
      </c>
      <c r="F813" s="12">
        <v>24</v>
      </c>
      <c r="G813" s="12">
        <v>3978</v>
      </c>
      <c r="H813" s="12">
        <v>4230</v>
      </c>
      <c r="I813" s="12">
        <v>14760</v>
      </c>
      <c r="J813" s="12">
        <v>15750</v>
      </c>
      <c r="K813" s="12">
        <f>sales_table[[#This Row],[Sales]]-sales_table[[#This Row],[COGS]]</f>
        <v>990</v>
      </c>
      <c r="L813" s="12">
        <f>sales_table[[#This Row],[sales after discount]]-sales_table[[#This Row],[COGS]]</f>
        <v>202.5</v>
      </c>
      <c r="M813" s="12">
        <f>sales_table[[#This Row],[Sales]]*0.95</f>
        <v>14962.5</v>
      </c>
      <c r="N813" s="13">
        <f>(sales_table[[#This Row],[Profit]]/sales_table[[#This Row],[Sales]])</f>
        <v>6.2857142857142861E-2</v>
      </c>
    </row>
    <row r="814" spans="1:14">
      <c r="A814" s="42">
        <v>41182</v>
      </c>
      <c r="B814" t="s">
        <v>20</v>
      </c>
      <c r="C814" t="s">
        <v>18</v>
      </c>
      <c r="D814" t="s">
        <v>12</v>
      </c>
      <c r="E814" t="s">
        <v>13</v>
      </c>
      <c r="F814" s="12">
        <v>25</v>
      </c>
      <c r="G814" s="12">
        <v>2034</v>
      </c>
      <c r="H814" s="12">
        <v>2160</v>
      </c>
      <c r="I814" s="12">
        <v>28476</v>
      </c>
      <c r="J814" s="12">
        <v>30240</v>
      </c>
      <c r="K814" s="12">
        <f>sales_table[[#This Row],[Sales]]-sales_table[[#This Row],[COGS]]</f>
        <v>1764</v>
      </c>
      <c r="L814" s="12">
        <f>sales_table[[#This Row],[sales after discount]]-sales_table[[#This Row],[COGS]]</f>
        <v>252</v>
      </c>
      <c r="M814" s="12">
        <f>sales_table[[#This Row],[Sales]]*0.95</f>
        <v>28728</v>
      </c>
      <c r="N814" s="13">
        <f>(sales_table[[#This Row],[Profit]]/sales_table[[#This Row],[Sales]])</f>
        <v>5.8333333333333334E-2</v>
      </c>
    </row>
    <row r="815" spans="1:14">
      <c r="A815" s="42">
        <v>41182</v>
      </c>
      <c r="B815" t="s">
        <v>31</v>
      </c>
      <c r="C815" t="s">
        <v>30</v>
      </c>
      <c r="D815" t="s">
        <v>26</v>
      </c>
      <c r="E815" t="s">
        <v>13</v>
      </c>
      <c r="F815" s="12">
        <v>5</v>
      </c>
      <c r="G815" s="12">
        <v>3924</v>
      </c>
      <c r="H815" s="12">
        <v>4230</v>
      </c>
      <c r="I815" s="12">
        <v>3042</v>
      </c>
      <c r="J815" s="12">
        <v>3240</v>
      </c>
      <c r="K815" s="12">
        <f>sales_table[[#This Row],[Sales]]-sales_table[[#This Row],[COGS]]</f>
        <v>198</v>
      </c>
      <c r="L815" s="12">
        <f>sales_table[[#This Row],[sales after discount]]-sales_table[[#This Row],[COGS]]</f>
        <v>36</v>
      </c>
      <c r="M815" s="12">
        <f>sales_table[[#This Row],[Sales]]*0.95</f>
        <v>3078</v>
      </c>
      <c r="N815" s="13">
        <f>(sales_table[[#This Row],[Profit]]/sales_table[[#This Row],[Sales]])</f>
        <v>6.1111111111111109E-2</v>
      </c>
    </row>
    <row r="816" spans="1:14">
      <c r="A816" s="42">
        <v>41182</v>
      </c>
      <c r="B816" t="s">
        <v>22</v>
      </c>
      <c r="C816" t="s">
        <v>23</v>
      </c>
      <c r="D816" t="s">
        <v>35</v>
      </c>
      <c r="E816" t="s">
        <v>13</v>
      </c>
      <c r="F816" s="12">
        <v>2</v>
      </c>
      <c r="G816" s="12">
        <v>5832</v>
      </c>
      <c r="H816" s="12">
        <v>6210</v>
      </c>
      <c r="I816" s="12">
        <v>56628</v>
      </c>
      <c r="J816" s="12">
        <v>60390</v>
      </c>
      <c r="K816" s="12">
        <f>sales_table[[#This Row],[Sales]]-sales_table[[#This Row],[COGS]]</f>
        <v>3762</v>
      </c>
      <c r="L816" s="12">
        <f>sales_table[[#This Row],[sales after discount]]-sales_table[[#This Row],[COGS]]</f>
        <v>742.5</v>
      </c>
      <c r="M816" s="12">
        <f>sales_table[[#This Row],[Sales]]*0.95</f>
        <v>57370.5</v>
      </c>
      <c r="N816" s="13">
        <f>(sales_table[[#This Row],[Profit]]/sales_table[[#This Row],[Sales]])</f>
        <v>6.2295081967213117E-2</v>
      </c>
    </row>
    <row r="817" spans="1:14">
      <c r="A817" s="42">
        <v>41182</v>
      </c>
      <c r="B817" t="s">
        <v>27</v>
      </c>
      <c r="C817" t="s">
        <v>23</v>
      </c>
      <c r="D817" t="s">
        <v>32</v>
      </c>
      <c r="E817" t="s">
        <v>13</v>
      </c>
      <c r="F817" s="12">
        <v>14</v>
      </c>
      <c r="G817" s="12">
        <v>3546</v>
      </c>
      <c r="H817" s="12">
        <v>3780</v>
      </c>
      <c r="I817" s="12">
        <v>78012</v>
      </c>
      <c r="J817" s="12">
        <v>83160</v>
      </c>
      <c r="K817" s="12">
        <f>sales_table[[#This Row],[Sales]]-sales_table[[#This Row],[COGS]]</f>
        <v>5148</v>
      </c>
      <c r="L817" s="12">
        <f>sales_table[[#This Row],[sales after discount]]-sales_table[[#This Row],[COGS]]</f>
        <v>990</v>
      </c>
      <c r="M817" s="12">
        <f>sales_table[[#This Row],[Sales]]*0.95</f>
        <v>79002</v>
      </c>
      <c r="N817" s="13">
        <f>(sales_table[[#This Row],[Profit]]/sales_table[[#This Row],[Sales]])</f>
        <v>6.1904761904761907E-2</v>
      </c>
    </row>
    <row r="818" spans="1:14">
      <c r="A818" s="42">
        <v>41183</v>
      </c>
      <c r="B818" t="s">
        <v>24</v>
      </c>
      <c r="C818" t="s">
        <v>25</v>
      </c>
      <c r="D818" t="s">
        <v>19</v>
      </c>
      <c r="E818" t="s">
        <v>13</v>
      </c>
      <c r="F818" s="12">
        <v>6</v>
      </c>
      <c r="G818" s="12">
        <v>2034</v>
      </c>
      <c r="H818" s="12">
        <v>2160</v>
      </c>
      <c r="I818" s="12">
        <v>51714</v>
      </c>
      <c r="J818" s="12">
        <v>54990</v>
      </c>
      <c r="K818" s="12">
        <f>sales_table[[#This Row],[Sales]]-sales_table[[#This Row],[COGS]]</f>
        <v>3276</v>
      </c>
      <c r="L818" s="12">
        <f>sales_table[[#This Row],[sales after discount]]-sales_table[[#This Row],[COGS]]</f>
        <v>526.5</v>
      </c>
      <c r="M818" s="12">
        <f>sales_table[[#This Row],[Sales]]*0.95</f>
        <v>52240.5</v>
      </c>
      <c r="N818" s="13">
        <f>(sales_table[[#This Row],[Profit]]/sales_table[[#This Row],[Sales]])</f>
        <v>5.9574468085106386E-2</v>
      </c>
    </row>
    <row r="819" spans="1:14">
      <c r="A819" s="42">
        <v>41183</v>
      </c>
      <c r="B819" t="s">
        <v>27</v>
      </c>
      <c r="C819" t="s">
        <v>23</v>
      </c>
      <c r="D819" t="s">
        <v>15</v>
      </c>
      <c r="E819" t="s">
        <v>16</v>
      </c>
      <c r="F819" s="12">
        <v>13</v>
      </c>
      <c r="G819" s="12">
        <v>2034</v>
      </c>
      <c r="H819" s="12">
        <v>2160</v>
      </c>
      <c r="I819" s="12">
        <v>14328</v>
      </c>
      <c r="J819" s="12">
        <v>15480</v>
      </c>
      <c r="K819" s="12">
        <f>sales_table[[#This Row],[Sales]]-sales_table[[#This Row],[COGS]]</f>
        <v>1152</v>
      </c>
      <c r="L819" s="12">
        <f>sales_table[[#This Row],[sales after discount]]-sales_table[[#This Row],[COGS]]</f>
        <v>378</v>
      </c>
      <c r="M819" s="12">
        <f>sales_table[[#This Row],[Sales]]*0.95</f>
        <v>14706</v>
      </c>
      <c r="N819" s="13">
        <f>(sales_table[[#This Row],[Profit]]/sales_table[[#This Row],[Sales]])</f>
        <v>7.441860465116279E-2</v>
      </c>
    </row>
    <row r="820" spans="1:14">
      <c r="A820" s="42">
        <v>41183</v>
      </c>
      <c r="B820" t="s">
        <v>20</v>
      </c>
      <c r="C820" t="s">
        <v>18</v>
      </c>
      <c r="D820" t="s">
        <v>39</v>
      </c>
      <c r="E820" t="s">
        <v>13</v>
      </c>
      <c r="F820" s="12">
        <v>4</v>
      </c>
      <c r="G820" s="12">
        <v>3042</v>
      </c>
      <c r="H820" s="12">
        <v>3240</v>
      </c>
      <c r="I820" s="12">
        <v>14904</v>
      </c>
      <c r="J820" s="12">
        <v>15840</v>
      </c>
      <c r="K820" s="12">
        <f>sales_table[[#This Row],[Sales]]-sales_table[[#This Row],[COGS]]</f>
        <v>936</v>
      </c>
      <c r="L820" s="12">
        <f>sales_table[[#This Row],[sales after discount]]-sales_table[[#This Row],[COGS]]</f>
        <v>144</v>
      </c>
      <c r="M820" s="12">
        <f>sales_table[[#This Row],[Sales]]*0.95</f>
        <v>15048</v>
      </c>
      <c r="N820" s="13">
        <f>(sales_table[[#This Row],[Profit]]/sales_table[[#This Row],[Sales]])</f>
        <v>5.909090909090909E-2</v>
      </c>
    </row>
    <row r="821" spans="1:14">
      <c r="A821" s="42">
        <v>41183</v>
      </c>
      <c r="B821" t="s">
        <v>27</v>
      </c>
      <c r="C821" t="s">
        <v>23</v>
      </c>
      <c r="D821" t="s">
        <v>43</v>
      </c>
      <c r="E821" t="s">
        <v>13</v>
      </c>
      <c r="F821" s="12">
        <v>21</v>
      </c>
      <c r="G821" s="12">
        <v>3042</v>
      </c>
      <c r="H821" s="12">
        <v>3240</v>
      </c>
      <c r="I821" s="12">
        <v>33840</v>
      </c>
      <c r="J821" s="12">
        <v>36000</v>
      </c>
      <c r="K821" s="12">
        <f>sales_table[[#This Row],[Sales]]-sales_table[[#This Row],[COGS]]</f>
        <v>2160</v>
      </c>
      <c r="L821" s="12">
        <f>sales_table[[#This Row],[sales after discount]]-sales_table[[#This Row],[COGS]]</f>
        <v>360</v>
      </c>
      <c r="M821" s="12">
        <f>sales_table[[#This Row],[Sales]]*0.95</f>
        <v>34200</v>
      </c>
      <c r="N821" s="13">
        <f>(sales_table[[#This Row],[Profit]]/sales_table[[#This Row],[Sales]])</f>
        <v>0.06</v>
      </c>
    </row>
    <row r="822" spans="1:14">
      <c r="A822" s="42">
        <v>41183</v>
      </c>
      <c r="B822" t="s">
        <v>27</v>
      </c>
      <c r="C822" t="s">
        <v>23</v>
      </c>
      <c r="D822" t="s">
        <v>19</v>
      </c>
      <c r="E822" t="s">
        <v>13</v>
      </c>
      <c r="F822" s="12">
        <v>16</v>
      </c>
      <c r="G822" s="12">
        <v>3726</v>
      </c>
      <c r="H822" s="12">
        <v>3960</v>
      </c>
      <c r="I822" s="12">
        <v>35802</v>
      </c>
      <c r="J822" s="12">
        <v>38070</v>
      </c>
      <c r="K822" s="12">
        <f>sales_table[[#This Row],[Sales]]-sales_table[[#This Row],[COGS]]</f>
        <v>2268</v>
      </c>
      <c r="L822" s="12">
        <f>sales_table[[#This Row],[sales after discount]]-sales_table[[#This Row],[COGS]]</f>
        <v>364.5</v>
      </c>
      <c r="M822" s="12">
        <f>sales_table[[#This Row],[Sales]]*0.95</f>
        <v>36166.5</v>
      </c>
      <c r="N822" s="13">
        <f>(sales_table[[#This Row],[Profit]]/sales_table[[#This Row],[Sales]])</f>
        <v>5.9574468085106386E-2</v>
      </c>
    </row>
    <row r="823" spans="1:14">
      <c r="A823" s="42">
        <v>41183</v>
      </c>
      <c r="B823" t="s">
        <v>27</v>
      </c>
      <c r="C823" t="s">
        <v>23</v>
      </c>
      <c r="D823" t="s">
        <v>15</v>
      </c>
      <c r="E823" t="s">
        <v>16</v>
      </c>
      <c r="F823" s="12">
        <v>10</v>
      </c>
      <c r="G823" s="12">
        <v>2196</v>
      </c>
      <c r="H823" s="12">
        <v>2340</v>
      </c>
      <c r="I823" s="12">
        <v>78804</v>
      </c>
      <c r="J823" s="12">
        <v>85140</v>
      </c>
      <c r="K823" s="12">
        <f>sales_table[[#This Row],[Sales]]-sales_table[[#This Row],[COGS]]</f>
        <v>6336</v>
      </c>
      <c r="L823" s="12">
        <f>sales_table[[#This Row],[sales after discount]]-sales_table[[#This Row],[COGS]]</f>
        <v>2079</v>
      </c>
      <c r="M823" s="12">
        <f>sales_table[[#This Row],[Sales]]*0.95</f>
        <v>80883</v>
      </c>
      <c r="N823" s="13">
        <f>(sales_table[[#This Row],[Profit]]/sales_table[[#This Row],[Sales]])</f>
        <v>7.441860465116279E-2</v>
      </c>
    </row>
    <row r="824" spans="1:14">
      <c r="A824" s="42">
        <v>41184</v>
      </c>
      <c r="B824" t="s">
        <v>22</v>
      </c>
      <c r="C824" t="s">
        <v>23</v>
      </c>
      <c r="D824" t="s">
        <v>38</v>
      </c>
      <c r="E824" t="s">
        <v>13</v>
      </c>
      <c r="F824" s="12">
        <v>3</v>
      </c>
      <c r="G824" s="12">
        <v>4482</v>
      </c>
      <c r="H824" s="12">
        <v>4770</v>
      </c>
      <c r="I824" s="12">
        <v>17730</v>
      </c>
      <c r="J824" s="12">
        <v>18900</v>
      </c>
      <c r="K824" s="12">
        <f>sales_table[[#This Row],[Sales]]-sales_table[[#This Row],[COGS]]</f>
        <v>1170</v>
      </c>
      <c r="L824" s="12">
        <f>sales_table[[#This Row],[sales after discount]]-sales_table[[#This Row],[COGS]]</f>
        <v>225</v>
      </c>
      <c r="M824" s="12">
        <f>sales_table[[#This Row],[Sales]]*0.95</f>
        <v>17955</v>
      </c>
      <c r="N824" s="13">
        <f>(sales_table[[#This Row],[Profit]]/sales_table[[#This Row],[Sales]])</f>
        <v>6.1904761904761907E-2</v>
      </c>
    </row>
    <row r="825" spans="1:14">
      <c r="A825" s="42">
        <v>41184</v>
      </c>
      <c r="B825" t="s">
        <v>17</v>
      </c>
      <c r="C825" t="s">
        <v>18</v>
      </c>
      <c r="D825" t="s">
        <v>28</v>
      </c>
      <c r="E825" t="s">
        <v>13</v>
      </c>
      <c r="F825" s="12">
        <v>1</v>
      </c>
      <c r="G825" s="12">
        <v>5148</v>
      </c>
      <c r="H825" s="12">
        <v>5490</v>
      </c>
      <c r="I825" s="12">
        <v>34992</v>
      </c>
      <c r="J825" s="12">
        <v>37260</v>
      </c>
      <c r="K825" s="12">
        <f>sales_table[[#This Row],[Sales]]-sales_table[[#This Row],[COGS]]</f>
        <v>2268</v>
      </c>
      <c r="L825" s="12">
        <f>sales_table[[#This Row],[sales after discount]]-sales_table[[#This Row],[COGS]]</f>
        <v>405</v>
      </c>
      <c r="M825" s="12">
        <f>sales_table[[#This Row],[Sales]]*0.95</f>
        <v>35397</v>
      </c>
      <c r="N825" s="13">
        <f>(sales_table[[#This Row],[Profit]]/sales_table[[#This Row],[Sales]])</f>
        <v>6.0869565217391307E-2</v>
      </c>
    </row>
    <row r="826" spans="1:14">
      <c r="A826" s="42">
        <v>41184</v>
      </c>
      <c r="B826" t="s">
        <v>22</v>
      </c>
      <c r="C826" t="s">
        <v>23</v>
      </c>
      <c r="D826" t="s">
        <v>12</v>
      </c>
      <c r="E826" t="s">
        <v>13</v>
      </c>
      <c r="F826" s="12">
        <v>13</v>
      </c>
      <c r="G826" s="12">
        <v>3978</v>
      </c>
      <c r="H826" s="12">
        <v>4230</v>
      </c>
      <c r="I826" s="12">
        <v>16272</v>
      </c>
      <c r="J826" s="12">
        <v>17280</v>
      </c>
      <c r="K826" s="12">
        <f>sales_table[[#This Row],[Sales]]-sales_table[[#This Row],[COGS]]</f>
        <v>1008</v>
      </c>
      <c r="L826" s="12">
        <f>sales_table[[#This Row],[sales after discount]]-sales_table[[#This Row],[COGS]]</f>
        <v>144</v>
      </c>
      <c r="M826" s="12">
        <f>sales_table[[#This Row],[Sales]]*0.95</f>
        <v>16416</v>
      </c>
      <c r="N826" s="13">
        <f>(sales_table[[#This Row],[Profit]]/sales_table[[#This Row],[Sales]])</f>
        <v>5.8333333333333334E-2</v>
      </c>
    </row>
    <row r="827" spans="1:14">
      <c r="A827" s="42">
        <v>41184</v>
      </c>
      <c r="B827" t="s">
        <v>31</v>
      </c>
      <c r="C827" t="s">
        <v>30</v>
      </c>
      <c r="D827" t="s">
        <v>32</v>
      </c>
      <c r="E827" t="s">
        <v>13</v>
      </c>
      <c r="F827" s="12">
        <v>15</v>
      </c>
      <c r="G827" s="12">
        <v>2106</v>
      </c>
      <c r="H827" s="12">
        <v>2250</v>
      </c>
      <c r="I827" s="12">
        <v>63828</v>
      </c>
      <c r="J827" s="12">
        <v>68040</v>
      </c>
      <c r="K827" s="12">
        <f>sales_table[[#This Row],[Sales]]-sales_table[[#This Row],[COGS]]</f>
        <v>4212</v>
      </c>
      <c r="L827" s="12">
        <f>sales_table[[#This Row],[sales after discount]]-sales_table[[#This Row],[COGS]]</f>
        <v>810</v>
      </c>
      <c r="M827" s="12">
        <f>sales_table[[#This Row],[Sales]]*0.95</f>
        <v>64638</v>
      </c>
      <c r="N827" s="13">
        <f>(sales_table[[#This Row],[Profit]]/sales_table[[#This Row],[Sales]])</f>
        <v>6.1904761904761907E-2</v>
      </c>
    </row>
    <row r="828" spans="1:14">
      <c r="A828" s="42">
        <v>41185</v>
      </c>
      <c r="B828" t="s">
        <v>34</v>
      </c>
      <c r="C828" t="s">
        <v>25</v>
      </c>
      <c r="D828" t="s">
        <v>26</v>
      </c>
      <c r="E828" t="s">
        <v>13</v>
      </c>
      <c r="F828" s="12">
        <v>5</v>
      </c>
      <c r="G828" s="12">
        <v>3978</v>
      </c>
      <c r="H828" s="12">
        <v>4230</v>
      </c>
      <c r="I828" s="12">
        <v>12168</v>
      </c>
      <c r="J828" s="12">
        <v>12960</v>
      </c>
      <c r="K828" s="12">
        <f>sales_table[[#This Row],[Sales]]-sales_table[[#This Row],[COGS]]</f>
        <v>792</v>
      </c>
      <c r="L828" s="12">
        <f>sales_table[[#This Row],[sales after discount]]-sales_table[[#This Row],[COGS]]</f>
        <v>144</v>
      </c>
      <c r="M828" s="12">
        <f>sales_table[[#This Row],[Sales]]*0.95</f>
        <v>12312</v>
      </c>
      <c r="N828" s="13">
        <f>(sales_table[[#This Row],[Profit]]/sales_table[[#This Row],[Sales]])</f>
        <v>6.1111111111111109E-2</v>
      </c>
    </row>
    <row r="829" spans="1:14">
      <c r="A829" s="42">
        <v>41185</v>
      </c>
      <c r="B829" t="s">
        <v>27</v>
      </c>
      <c r="C829" t="s">
        <v>23</v>
      </c>
      <c r="D829" t="s">
        <v>40</v>
      </c>
      <c r="E829" t="s">
        <v>16</v>
      </c>
      <c r="F829" s="12">
        <v>25</v>
      </c>
      <c r="G829" s="12">
        <v>2034</v>
      </c>
      <c r="H829" s="12">
        <v>2160</v>
      </c>
      <c r="I829" s="12">
        <v>23544</v>
      </c>
      <c r="J829" s="12">
        <v>25380</v>
      </c>
      <c r="K829" s="12">
        <f>sales_table[[#This Row],[Sales]]-sales_table[[#This Row],[COGS]]</f>
        <v>1836</v>
      </c>
      <c r="L829" s="12">
        <f>sales_table[[#This Row],[sales after discount]]-sales_table[[#This Row],[COGS]]</f>
        <v>567</v>
      </c>
      <c r="M829" s="12">
        <f>sales_table[[#This Row],[Sales]]*0.95</f>
        <v>24111</v>
      </c>
      <c r="N829" s="13">
        <f>(sales_table[[#This Row],[Profit]]/sales_table[[#This Row],[Sales]])</f>
        <v>7.2340425531914887E-2</v>
      </c>
    </row>
    <row r="830" spans="1:14">
      <c r="A830" s="42">
        <v>41185</v>
      </c>
      <c r="B830" t="s">
        <v>10</v>
      </c>
      <c r="C830" t="s">
        <v>11</v>
      </c>
      <c r="D830" t="s">
        <v>41</v>
      </c>
      <c r="E830" t="s">
        <v>13</v>
      </c>
      <c r="F830" s="12">
        <v>8</v>
      </c>
      <c r="G830" s="12">
        <v>2034</v>
      </c>
      <c r="H830" s="12">
        <v>2160</v>
      </c>
      <c r="I830" s="12">
        <v>73800</v>
      </c>
      <c r="J830" s="12">
        <v>78750</v>
      </c>
      <c r="K830" s="12">
        <f>sales_table[[#This Row],[Sales]]-sales_table[[#This Row],[COGS]]</f>
        <v>4950</v>
      </c>
      <c r="L830" s="12">
        <f>sales_table[[#This Row],[sales after discount]]-sales_table[[#This Row],[COGS]]</f>
        <v>1012.5</v>
      </c>
      <c r="M830" s="12">
        <f>sales_table[[#This Row],[Sales]]*0.95</f>
        <v>74812.5</v>
      </c>
      <c r="N830" s="13">
        <f>(sales_table[[#This Row],[Profit]]/sales_table[[#This Row],[Sales]])</f>
        <v>6.2857142857142861E-2</v>
      </c>
    </row>
    <row r="831" spans="1:14">
      <c r="A831" s="42">
        <v>41185</v>
      </c>
      <c r="B831" t="s">
        <v>34</v>
      </c>
      <c r="C831" t="s">
        <v>25</v>
      </c>
      <c r="D831" t="s">
        <v>41</v>
      </c>
      <c r="E831" t="s">
        <v>13</v>
      </c>
      <c r="F831" s="12">
        <v>21</v>
      </c>
      <c r="G831" s="12">
        <v>3582</v>
      </c>
      <c r="H831" s="12">
        <v>3870</v>
      </c>
      <c r="I831" s="12">
        <v>17712</v>
      </c>
      <c r="J831" s="12">
        <v>18900</v>
      </c>
      <c r="K831" s="12">
        <f>sales_table[[#This Row],[Sales]]-sales_table[[#This Row],[COGS]]</f>
        <v>1188</v>
      </c>
      <c r="L831" s="12">
        <f>sales_table[[#This Row],[sales after discount]]-sales_table[[#This Row],[COGS]]</f>
        <v>243</v>
      </c>
      <c r="M831" s="12">
        <f>sales_table[[#This Row],[Sales]]*0.95</f>
        <v>17955</v>
      </c>
      <c r="N831" s="13">
        <f>(sales_table[[#This Row],[Profit]]/sales_table[[#This Row],[Sales]])</f>
        <v>6.2857142857142861E-2</v>
      </c>
    </row>
    <row r="832" spans="1:14">
      <c r="A832" s="42">
        <v>41185</v>
      </c>
      <c r="B832" t="s">
        <v>10</v>
      </c>
      <c r="C832" t="s">
        <v>11</v>
      </c>
      <c r="D832" t="s">
        <v>26</v>
      </c>
      <c r="E832" t="s">
        <v>13</v>
      </c>
      <c r="F832" s="12">
        <v>16</v>
      </c>
      <c r="G832" s="12">
        <v>3978</v>
      </c>
      <c r="H832" s="12">
        <v>4230</v>
      </c>
      <c r="I832" s="12">
        <v>42588</v>
      </c>
      <c r="J832" s="12">
        <v>45360</v>
      </c>
      <c r="K832" s="12">
        <f>sales_table[[#This Row],[Sales]]-sales_table[[#This Row],[COGS]]</f>
        <v>2772</v>
      </c>
      <c r="L832" s="12">
        <f>sales_table[[#This Row],[sales after discount]]-sales_table[[#This Row],[COGS]]</f>
        <v>504</v>
      </c>
      <c r="M832" s="12">
        <f>sales_table[[#This Row],[Sales]]*0.95</f>
        <v>43092</v>
      </c>
      <c r="N832" s="13">
        <f>(sales_table[[#This Row],[Profit]]/sales_table[[#This Row],[Sales]])</f>
        <v>6.1111111111111109E-2</v>
      </c>
    </row>
    <row r="833" spans="1:14">
      <c r="A833" s="42">
        <v>41186</v>
      </c>
      <c r="B833" t="s">
        <v>24</v>
      </c>
      <c r="C833" t="s">
        <v>25</v>
      </c>
      <c r="D833" t="s">
        <v>19</v>
      </c>
      <c r="E833" t="s">
        <v>13</v>
      </c>
      <c r="F833" s="12">
        <v>23</v>
      </c>
      <c r="G833" s="12">
        <v>2196</v>
      </c>
      <c r="H833" s="12">
        <v>2340</v>
      </c>
      <c r="I833" s="12">
        <v>99450</v>
      </c>
      <c r="J833" s="12">
        <v>105750</v>
      </c>
      <c r="K833" s="12">
        <f>sales_table[[#This Row],[Sales]]-sales_table[[#This Row],[COGS]]</f>
        <v>6300</v>
      </c>
      <c r="L833" s="12">
        <f>sales_table[[#This Row],[sales after discount]]-sales_table[[#This Row],[COGS]]</f>
        <v>1012.5</v>
      </c>
      <c r="M833" s="12">
        <f>sales_table[[#This Row],[Sales]]*0.95</f>
        <v>100462.5</v>
      </c>
      <c r="N833" s="13">
        <f>(sales_table[[#This Row],[Profit]]/sales_table[[#This Row],[Sales]])</f>
        <v>5.9574468085106386E-2</v>
      </c>
    </row>
    <row r="834" spans="1:14">
      <c r="A834" s="42">
        <v>41186</v>
      </c>
      <c r="B834" t="s">
        <v>29</v>
      </c>
      <c r="C834" t="s">
        <v>30</v>
      </c>
      <c r="D834" t="s">
        <v>32</v>
      </c>
      <c r="E834" t="s">
        <v>13</v>
      </c>
      <c r="F834" s="12">
        <v>22</v>
      </c>
      <c r="G834" s="12">
        <v>3978</v>
      </c>
      <c r="H834" s="12">
        <v>4230</v>
      </c>
      <c r="I834" s="12">
        <v>14184</v>
      </c>
      <c r="J834" s="12">
        <v>15120</v>
      </c>
      <c r="K834" s="12">
        <f>sales_table[[#This Row],[Sales]]-sales_table[[#This Row],[COGS]]</f>
        <v>936</v>
      </c>
      <c r="L834" s="12">
        <f>sales_table[[#This Row],[sales after discount]]-sales_table[[#This Row],[COGS]]</f>
        <v>180</v>
      </c>
      <c r="M834" s="12">
        <f>sales_table[[#This Row],[Sales]]*0.95</f>
        <v>14364</v>
      </c>
      <c r="N834" s="13">
        <f>(sales_table[[#This Row],[Profit]]/sales_table[[#This Row],[Sales]])</f>
        <v>6.1904761904761907E-2</v>
      </c>
    </row>
    <row r="835" spans="1:14">
      <c r="A835" s="42">
        <v>41186</v>
      </c>
      <c r="B835" t="s">
        <v>17</v>
      </c>
      <c r="C835" t="s">
        <v>18</v>
      </c>
      <c r="D835" t="s">
        <v>38</v>
      </c>
      <c r="E835" t="s">
        <v>13</v>
      </c>
      <c r="F835" s="12">
        <v>13</v>
      </c>
      <c r="G835" s="12">
        <v>3978</v>
      </c>
      <c r="H835" s="12">
        <v>4230</v>
      </c>
      <c r="I835" s="12">
        <v>85104</v>
      </c>
      <c r="J835" s="12">
        <v>90720</v>
      </c>
      <c r="K835" s="12">
        <f>sales_table[[#This Row],[Sales]]-sales_table[[#This Row],[COGS]]</f>
        <v>5616</v>
      </c>
      <c r="L835" s="12">
        <f>sales_table[[#This Row],[sales after discount]]-sales_table[[#This Row],[COGS]]</f>
        <v>1080</v>
      </c>
      <c r="M835" s="12">
        <f>sales_table[[#This Row],[Sales]]*0.95</f>
        <v>86184</v>
      </c>
      <c r="N835" s="13">
        <f>(sales_table[[#This Row],[Profit]]/sales_table[[#This Row],[Sales]])</f>
        <v>6.1904761904761907E-2</v>
      </c>
    </row>
    <row r="836" spans="1:14">
      <c r="A836" s="42">
        <v>41186</v>
      </c>
      <c r="B836" t="s">
        <v>10</v>
      </c>
      <c r="C836" t="s">
        <v>11</v>
      </c>
      <c r="D836" t="s">
        <v>36</v>
      </c>
      <c r="E836" t="s">
        <v>13</v>
      </c>
      <c r="F836" s="12">
        <v>27</v>
      </c>
      <c r="G836" s="12">
        <v>3042</v>
      </c>
      <c r="H836" s="12">
        <v>3240</v>
      </c>
      <c r="I836" s="12">
        <v>40014</v>
      </c>
      <c r="J836" s="12">
        <v>42750</v>
      </c>
      <c r="K836" s="12">
        <f>sales_table[[#This Row],[Sales]]-sales_table[[#This Row],[COGS]]</f>
        <v>2736</v>
      </c>
      <c r="L836" s="12">
        <f>sales_table[[#This Row],[sales after discount]]-sales_table[[#This Row],[COGS]]</f>
        <v>598.5</v>
      </c>
      <c r="M836" s="12">
        <f>sales_table[[#This Row],[Sales]]*0.95</f>
        <v>40612.5</v>
      </c>
      <c r="N836" s="13">
        <f>(sales_table[[#This Row],[Profit]]/sales_table[[#This Row],[Sales]])</f>
        <v>6.4000000000000001E-2</v>
      </c>
    </row>
    <row r="837" spans="1:14">
      <c r="A837" s="42">
        <v>41186</v>
      </c>
      <c r="B837" t="s">
        <v>29</v>
      </c>
      <c r="C837" t="s">
        <v>30</v>
      </c>
      <c r="D837" t="s">
        <v>36</v>
      </c>
      <c r="E837" t="s">
        <v>13</v>
      </c>
      <c r="F837" s="12">
        <v>27</v>
      </c>
      <c r="G837" s="12">
        <v>3978</v>
      </c>
      <c r="H837" s="12">
        <v>4230</v>
      </c>
      <c r="I837" s="12">
        <v>16848</v>
      </c>
      <c r="J837" s="12">
        <v>18000</v>
      </c>
      <c r="K837" s="12">
        <f>sales_table[[#This Row],[Sales]]-sales_table[[#This Row],[COGS]]</f>
        <v>1152</v>
      </c>
      <c r="L837" s="12">
        <f>sales_table[[#This Row],[sales after discount]]-sales_table[[#This Row],[COGS]]</f>
        <v>252</v>
      </c>
      <c r="M837" s="12">
        <f>sales_table[[#This Row],[Sales]]*0.95</f>
        <v>17100</v>
      </c>
      <c r="N837" s="13">
        <f>(sales_table[[#This Row],[Profit]]/sales_table[[#This Row],[Sales]])</f>
        <v>6.4000000000000001E-2</v>
      </c>
    </row>
    <row r="838" spans="1:14">
      <c r="A838" s="42">
        <v>41187</v>
      </c>
      <c r="B838" t="s">
        <v>20</v>
      </c>
      <c r="C838" t="s">
        <v>18</v>
      </c>
      <c r="D838" t="s">
        <v>32</v>
      </c>
      <c r="E838" t="s">
        <v>13</v>
      </c>
      <c r="F838" s="12">
        <v>27</v>
      </c>
      <c r="G838" s="12">
        <v>3978</v>
      </c>
      <c r="H838" s="12">
        <v>4230</v>
      </c>
      <c r="I838" s="12">
        <v>14184</v>
      </c>
      <c r="J838" s="12">
        <v>15120</v>
      </c>
      <c r="K838" s="12">
        <f>sales_table[[#This Row],[Sales]]-sales_table[[#This Row],[COGS]]</f>
        <v>936</v>
      </c>
      <c r="L838" s="12">
        <f>sales_table[[#This Row],[sales after discount]]-sales_table[[#This Row],[COGS]]</f>
        <v>180</v>
      </c>
      <c r="M838" s="12">
        <f>sales_table[[#This Row],[Sales]]*0.95</f>
        <v>14364</v>
      </c>
      <c r="N838" s="13">
        <f>(sales_table[[#This Row],[Profit]]/sales_table[[#This Row],[Sales]])</f>
        <v>6.1904761904761907E-2</v>
      </c>
    </row>
    <row r="839" spans="1:14">
      <c r="A839" s="42">
        <v>41187</v>
      </c>
      <c r="B839" t="s">
        <v>29</v>
      </c>
      <c r="C839" t="s">
        <v>30</v>
      </c>
      <c r="D839" t="s">
        <v>33</v>
      </c>
      <c r="E839" t="s">
        <v>13</v>
      </c>
      <c r="F839" s="12">
        <v>27</v>
      </c>
      <c r="G839" s="12">
        <v>5832</v>
      </c>
      <c r="H839" s="12">
        <v>6210</v>
      </c>
      <c r="I839" s="12">
        <v>35802</v>
      </c>
      <c r="J839" s="12">
        <v>38070</v>
      </c>
      <c r="K839" s="12">
        <f>sales_table[[#This Row],[Sales]]-sales_table[[#This Row],[COGS]]</f>
        <v>2268</v>
      </c>
      <c r="L839" s="12">
        <f>sales_table[[#This Row],[sales after discount]]-sales_table[[#This Row],[COGS]]</f>
        <v>364.5</v>
      </c>
      <c r="M839" s="12">
        <f>sales_table[[#This Row],[Sales]]*0.95</f>
        <v>36166.5</v>
      </c>
      <c r="N839" s="13">
        <f>(sales_table[[#This Row],[Profit]]/sales_table[[#This Row],[Sales]])</f>
        <v>5.9574468085106386E-2</v>
      </c>
    </row>
    <row r="840" spans="1:14">
      <c r="A840" s="42">
        <v>41187</v>
      </c>
      <c r="B840" t="s">
        <v>22</v>
      </c>
      <c r="C840" t="s">
        <v>23</v>
      </c>
      <c r="D840" t="s">
        <v>39</v>
      </c>
      <c r="E840" t="s">
        <v>13</v>
      </c>
      <c r="F840" s="12">
        <v>27</v>
      </c>
      <c r="G840" s="12">
        <v>2196</v>
      </c>
      <c r="H840" s="12">
        <v>2340</v>
      </c>
      <c r="I840" s="12">
        <v>18630</v>
      </c>
      <c r="J840" s="12">
        <v>19800</v>
      </c>
      <c r="K840" s="12">
        <f>sales_table[[#This Row],[Sales]]-sales_table[[#This Row],[COGS]]</f>
        <v>1170</v>
      </c>
      <c r="L840" s="12">
        <f>sales_table[[#This Row],[sales after discount]]-sales_table[[#This Row],[COGS]]</f>
        <v>180</v>
      </c>
      <c r="M840" s="12">
        <f>sales_table[[#This Row],[Sales]]*0.95</f>
        <v>18810</v>
      </c>
      <c r="N840" s="13">
        <f>(sales_table[[#This Row],[Profit]]/sales_table[[#This Row],[Sales]])</f>
        <v>5.909090909090909E-2</v>
      </c>
    </row>
    <row r="841" spans="1:14">
      <c r="A841" s="42">
        <v>41188</v>
      </c>
      <c r="B841" t="s">
        <v>27</v>
      </c>
      <c r="C841" t="s">
        <v>23</v>
      </c>
      <c r="D841" t="s">
        <v>33</v>
      </c>
      <c r="E841" t="s">
        <v>13</v>
      </c>
      <c r="F841" s="12">
        <v>27</v>
      </c>
      <c r="G841" s="12">
        <v>3546</v>
      </c>
      <c r="H841" s="12">
        <v>3780</v>
      </c>
      <c r="I841" s="12">
        <v>39780</v>
      </c>
      <c r="J841" s="12">
        <v>42300</v>
      </c>
      <c r="K841" s="12">
        <f>sales_table[[#This Row],[Sales]]-sales_table[[#This Row],[COGS]]</f>
        <v>2520</v>
      </c>
      <c r="L841" s="12">
        <f>sales_table[[#This Row],[sales after discount]]-sales_table[[#This Row],[COGS]]</f>
        <v>405</v>
      </c>
      <c r="M841" s="12">
        <f>sales_table[[#This Row],[Sales]]*0.95</f>
        <v>40185</v>
      </c>
      <c r="N841" s="13">
        <f>(sales_table[[#This Row],[Profit]]/sales_table[[#This Row],[Sales]])</f>
        <v>5.9574468085106386E-2</v>
      </c>
    </row>
    <row r="842" spans="1:14">
      <c r="A842" s="42">
        <v>41188</v>
      </c>
      <c r="B842" t="s">
        <v>31</v>
      </c>
      <c r="C842" t="s">
        <v>30</v>
      </c>
      <c r="D842" t="s">
        <v>35</v>
      </c>
      <c r="E842" t="s">
        <v>13</v>
      </c>
      <c r="F842" s="12">
        <v>12</v>
      </c>
      <c r="G842" s="12">
        <v>3582</v>
      </c>
      <c r="H842" s="12">
        <v>3870</v>
      </c>
      <c r="I842" s="12">
        <v>41184</v>
      </c>
      <c r="J842" s="12">
        <v>43920</v>
      </c>
      <c r="K842" s="12">
        <f>sales_table[[#This Row],[Sales]]-sales_table[[#This Row],[COGS]]</f>
        <v>2736</v>
      </c>
      <c r="L842" s="12">
        <f>sales_table[[#This Row],[sales after discount]]-sales_table[[#This Row],[COGS]]</f>
        <v>540</v>
      </c>
      <c r="M842" s="12">
        <f>sales_table[[#This Row],[Sales]]*0.95</f>
        <v>41724</v>
      </c>
      <c r="N842" s="13">
        <f>(sales_table[[#This Row],[Profit]]/sales_table[[#This Row],[Sales]])</f>
        <v>6.2295081967213117E-2</v>
      </c>
    </row>
    <row r="843" spans="1:14">
      <c r="A843" s="42">
        <v>41188</v>
      </c>
      <c r="B843" t="s">
        <v>22</v>
      </c>
      <c r="C843" t="s">
        <v>23</v>
      </c>
      <c r="D843" t="s">
        <v>36</v>
      </c>
      <c r="E843" t="s">
        <v>13</v>
      </c>
      <c r="F843" s="12">
        <v>18</v>
      </c>
      <c r="G843" s="12">
        <v>3978</v>
      </c>
      <c r="H843" s="12">
        <v>4230</v>
      </c>
      <c r="I843" s="12">
        <v>31590</v>
      </c>
      <c r="J843" s="12">
        <v>33750</v>
      </c>
      <c r="K843" s="12">
        <f>sales_table[[#This Row],[Sales]]-sales_table[[#This Row],[COGS]]</f>
        <v>2160</v>
      </c>
      <c r="L843" s="12">
        <f>sales_table[[#This Row],[sales after discount]]-sales_table[[#This Row],[COGS]]</f>
        <v>472.5</v>
      </c>
      <c r="M843" s="12">
        <f>sales_table[[#This Row],[Sales]]*0.95</f>
        <v>32062.5</v>
      </c>
      <c r="N843" s="13">
        <f>(sales_table[[#This Row],[Profit]]/sales_table[[#This Row],[Sales]])</f>
        <v>6.4000000000000001E-2</v>
      </c>
    </row>
    <row r="844" spans="1:14">
      <c r="A844" s="42">
        <v>41188</v>
      </c>
      <c r="B844" t="s">
        <v>14</v>
      </c>
      <c r="C844" t="s">
        <v>11</v>
      </c>
      <c r="D844" t="s">
        <v>42</v>
      </c>
      <c r="E844" t="s">
        <v>16</v>
      </c>
      <c r="F844" s="12">
        <v>8</v>
      </c>
      <c r="G844" s="12">
        <v>3978</v>
      </c>
      <c r="H844" s="12">
        <v>4230</v>
      </c>
      <c r="I844" s="12">
        <v>97578</v>
      </c>
      <c r="J844" s="12">
        <v>105300</v>
      </c>
      <c r="K844" s="12">
        <f>sales_table[[#This Row],[Sales]]-sales_table[[#This Row],[COGS]]</f>
        <v>7722</v>
      </c>
      <c r="L844" s="12">
        <f>sales_table[[#This Row],[sales after discount]]-sales_table[[#This Row],[COGS]]</f>
        <v>2457</v>
      </c>
      <c r="M844" s="12">
        <f>sales_table[[#This Row],[Sales]]*0.95</f>
        <v>100035</v>
      </c>
      <c r="N844" s="13">
        <f>(sales_table[[#This Row],[Profit]]/sales_table[[#This Row],[Sales]])</f>
        <v>7.3333333333333334E-2</v>
      </c>
    </row>
    <row r="845" spans="1:14">
      <c r="A845" s="42">
        <v>41189</v>
      </c>
      <c r="B845" t="s">
        <v>17</v>
      </c>
      <c r="C845" t="s">
        <v>18</v>
      </c>
      <c r="D845" t="s">
        <v>21</v>
      </c>
      <c r="E845" t="s">
        <v>13</v>
      </c>
      <c r="F845" s="12">
        <v>21</v>
      </c>
      <c r="G845" s="12">
        <v>2034</v>
      </c>
      <c r="H845" s="12">
        <v>2160</v>
      </c>
      <c r="I845" s="12">
        <v>43920</v>
      </c>
      <c r="J845" s="12">
        <v>46800</v>
      </c>
      <c r="K845" s="12">
        <f>sales_table[[#This Row],[Sales]]-sales_table[[#This Row],[COGS]]</f>
        <v>2880</v>
      </c>
      <c r="L845" s="12">
        <f>sales_table[[#This Row],[sales after discount]]-sales_table[[#This Row],[COGS]]</f>
        <v>540</v>
      </c>
      <c r="M845" s="12">
        <f>sales_table[[#This Row],[Sales]]*0.95</f>
        <v>44460</v>
      </c>
      <c r="N845" s="13">
        <f>(sales_table[[#This Row],[Profit]]/sales_table[[#This Row],[Sales]])</f>
        <v>6.1538461538461542E-2</v>
      </c>
    </row>
    <row r="846" spans="1:14">
      <c r="A846" s="42">
        <v>41189</v>
      </c>
      <c r="B846" t="s">
        <v>27</v>
      </c>
      <c r="C846" t="s">
        <v>23</v>
      </c>
      <c r="D846" t="s">
        <v>15</v>
      </c>
      <c r="E846" t="s">
        <v>16</v>
      </c>
      <c r="F846" s="12">
        <v>25</v>
      </c>
      <c r="G846" s="12">
        <v>3042</v>
      </c>
      <c r="H846" s="12">
        <v>3240</v>
      </c>
      <c r="I846" s="12">
        <v>7164</v>
      </c>
      <c r="J846" s="12">
        <v>7740</v>
      </c>
      <c r="K846" s="12">
        <f>sales_table[[#This Row],[Sales]]-sales_table[[#This Row],[COGS]]</f>
        <v>576</v>
      </c>
      <c r="L846" s="12">
        <f>sales_table[[#This Row],[sales after discount]]-sales_table[[#This Row],[COGS]]</f>
        <v>189</v>
      </c>
      <c r="M846" s="12">
        <f>sales_table[[#This Row],[Sales]]*0.95</f>
        <v>7353</v>
      </c>
      <c r="N846" s="13">
        <f>(sales_table[[#This Row],[Profit]]/sales_table[[#This Row],[Sales]])</f>
        <v>7.441860465116279E-2</v>
      </c>
    </row>
    <row r="847" spans="1:14">
      <c r="A847" s="42">
        <v>41190</v>
      </c>
      <c r="B847" t="s">
        <v>29</v>
      </c>
      <c r="C847" t="s">
        <v>30</v>
      </c>
      <c r="D847" t="s">
        <v>36</v>
      </c>
      <c r="E847" t="s">
        <v>13</v>
      </c>
      <c r="F847" s="12">
        <v>12</v>
      </c>
      <c r="G847" s="12">
        <v>5148</v>
      </c>
      <c r="H847" s="12">
        <v>5490</v>
      </c>
      <c r="I847" s="12">
        <v>48438</v>
      </c>
      <c r="J847" s="12">
        <v>51750</v>
      </c>
      <c r="K847" s="12">
        <f>sales_table[[#This Row],[Sales]]-sales_table[[#This Row],[COGS]]</f>
        <v>3312</v>
      </c>
      <c r="L847" s="12">
        <f>sales_table[[#This Row],[sales after discount]]-sales_table[[#This Row],[COGS]]</f>
        <v>724.5</v>
      </c>
      <c r="M847" s="12">
        <f>sales_table[[#This Row],[Sales]]*0.95</f>
        <v>49162.5</v>
      </c>
      <c r="N847" s="13">
        <f>(sales_table[[#This Row],[Profit]]/sales_table[[#This Row],[Sales]])</f>
        <v>6.4000000000000001E-2</v>
      </c>
    </row>
    <row r="848" spans="1:14">
      <c r="A848" s="42">
        <v>41190</v>
      </c>
      <c r="B848" t="s">
        <v>31</v>
      </c>
      <c r="C848" t="s">
        <v>30</v>
      </c>
      <c r="D848" t="s">
        <v>28</v>
      </c>
      <c r="E848" t="s">
        <v>13</v>
      </c>
      <c r="F848" s="12">
        <v>9</v>
      </c>
      <c r="G848" s="12">
        <v>2106</v>
      </c>
      <c r="H848" s="12">
        <v>2250</v>
      </c>
      <c r="I848" s="12">
        <v>46656</v>
      </c>
      <c r="J848" s="12">
        <v>49680</v>
      </c>
      <c r="K848" s="12">
        <f>sales_table[[#This Row],[Sales]]-sales_table[[#This Row],[COGS]]</f>
        <v>3024</v>
      </c>
      <c r="L848" s="12">
        <f>sales_table[[#This Row],[sales after discount]]-sales_table[[#This Row],[COGS]]</f>
        <v>540</v>
      </c>
      <c r="M848" s="12">
        <f>sales_table[[#This Row],[Sales]]*0.95</f>
        <v>47196</v>
      </c>
      <c r="N848" s="13">
        <f>(sales_table[[#This Row],[Profit]]/sales_table[[#This Row],[Sales]])</f>
        <v>6.0869565217391307E-2</v>
      </c>
    </row>
    <row r="849" spans="1:14">
      <c r="A849" s="42">
        <v>41190</v>
      </c>
      <c r="B849" t="s">
        <v>22</v>
      </c>
      <c r="C849" t="s">
        <v>23</v>
      </c>
      <c r="D849" t="s">
        <v>21</v>
      </c>
      <c r="E849" t="s">
        <v>13</v>
      </c>
      <c r="F849" s="12">
        <v>23</v>
      </c>
      <c r="G849" s="12">
        <v>4482</v>
      </c>
      <c r="H849" s="12">
        <v>4770</v>
      </c>
      <c r="I849" s="12">
        <v>35136</v>
      </c>
      <c r="J849" s="12">
        <v>37440</v>
      </c>
      <c r="K849" s="12">
        <f>sales_table[[#This Row],[Sales]]-sales_table[[#This Row],[COGS]]</f>
        <v>2304</v>
      </c>
      <c r="L849" s="12">
        <f>sales_table[[#This Row],[sales after discount]]-sales_table[[#This Row],[COGS]]</f>
        <v>432</v>
      </c>
      <c r="M849" s="12">
        <f>sales_table[[#This Row],[Sales]]*0.95</f>
        <v>35568</v>
      </c>
      <c r="N849" s="13">
        <f>(sales_table[[#This Row],[Profit]]/sales_table[[#This Row],[Sales]])</f>
        <v>6.1538461538461542E-2</v>
      </c>
    </row>
    <row r="850" spans="1:14">
      <c r="A850" s="42">
        <v>41191</v>
      </c>
      <c r="B850" t="s">
        <v>20</v>
      </c>
      <c r="C850" t="s">
        <v>18</v>
      </c>
      <c r="D850" t="s">
        <v>33</v>
      </c>
      <c r="E850" t="s">
        <v>13</v>
      </c>
      <c r="F850" s="12">
        <v>23</v>
      </c>
      <c r="G850" s="12">
        <v>3546</v>
      </c>
      <c r="H850" s="12">
        <v>3780</v>
      </c>
      <c r="I850" s="12">
        <v>7956</v>
      </c>
      <c r="J850" s="12">
        <v>8460</v>
      </c>
      <c r="K850" s="12">
        <f>sales_table[[#This Row],[Sales]]-sales_table[[#This Row],[COGS]]</f>
        <v>504</v>
      </c>
      <c r="L850" s="12">
        <f>sales_table[[#This Row],[sales after discount]]-sales_table[[#This Row],[COGS]]</f>
        <v>81</v>
      </c>
      <c r="M850" s="12">
        <f>sales_table[[#This Row],[Sales]]*0.95</f>
        <v>8037</v>
      </c>
      <c r="N850" s="13">
        <f>(sales_table[[#This Row],[Profit]]/sales_table[[#This Row],[Sales]])</f>
        <v>5.9574468085106386E-2</v>
      </c>
    </row>
    <row r="851" spans="1:14">
      <c r="A851" s="42">
        <v>41191</v>
      </c>
      <c r="B851" t="s">
        <v>20</v>
      </c>
      <c r="C851" t="s">
        <v>18</v>
      </c>
      <c r="D851" t="s">
        <v>41</v>
      </c>
      <c r="E851" t="s">
        <v>13</v>
      </c>
      <c r="F851" s="12">
        <v>20</v>
      </c>
      <c r="G851" s="12">
        <v>4482</v>
      </c>
      <c r="H851" s="12">
        <v>4770</v>
      </c>
      <c r="I851" s="12">
        <v>35424</v>
      </c>
      <c r="J851" s="12">
        <v>37800</v>
      </c>
      <c r="K851" s="12">
        <f>sales_table[[#This Row],[Sales]]-sales_table[[#This Row],[COGS]]</f>
        <v>2376</v>
      </c>
      <c r="L851" s="12">
        <f>sales_table[[#This Row],[sales after discount]]-sales_table[[#This Row],[COGS]]</f>
        <v>486</v>
      </c>
      <c r="M851" s="12">
        <f>sales_table[[#This Row],[Sales]]*0.95</f>
        <v>35910</v>
      </c>
      <c r="N851" s="13">
        <f>(sales_table[[#This Row],[Profit]]/sales_table[[#This Row],[Sales]])</f>
        <v>6.2857142857142861E-2</v>
      </c>
    </row>
    <row r="852" spans="1:14">
      <c r="A852" s="42">
        <v>41191</v>
      </c>
      <c r="B852" t="s">
        <v>31</v>
      </c>
      <c r="C852" t="s">
        <v>30</v>
      </c>
      <c r="D852" t="s">
        <v>42</v>
      </c>
      <c r="E852" t="s">
        <v>16</v>
      </c>
      <c r="F852" s="12">
        <v>25</v>
      </c>
      <c r="G852" s="12">
        <v>4482</v>
      </c>
      <c r="H852" s="12">
        <v>4770</v>
      </c>
      <c r="I852" s="12">
        <v>37530</v>
      </c>
      <c r="J852" s="12">
        <v>40500</v>
      </c>
      <c r="K852" s="12">
        <f>sales_table[[#This Row],[Sales]]-sales_table[[#This Row],[COGS]]</f>
        <v>2970</v>
      </c>
      <c r="L852" s="12">
        <f>sales_table[[#This Row],[sales after discount]]-sales_table[[#This Row],[COGS]]</f>
        <v>945</v>
      </c>
      <c r="M852" s="12">
        <f>sales_table[[#This Row],[Sales]]*0.95</f>
        <v>38475</v>
      </c>
      <c r="N852" s="13">
        <f>(sales_table[[#This Row],[Profit]]/sales_table[[#This Row],[Sales]])</f>
        <v>7.3333333333333334E-2</v>
      </c>
    </row>
    <row r="853" spans="1:14">
      <c r="A853" s="42">
        <v>41191</v>
      </c>
      <c r="B853" t="s">
        <v>10</v>
      </c>
      <c r="C853" t="s">
        <v>11</v>
      </c>
      <c r="D853" t="s">
        <v>37</v>
      </c>
      <c r="E853" t="s">
        <v>13</v>
      </c>
      <c r="F853" s="12">
        <v>4</v>
      </c>
      <c r="G853" s="12">
        <v>2034</v>
      </c>
      <c r="H853" s="12">
        <v>2160</v>
      </c>
      <c r="I853" s="12">
        <v>80676</v>
      </c>
      <c r="J853" s="12">
        <v>85860</v>
      </c>
      <c r="K853" s="12">
        <f>sales_table[[#This Row],[Sales]]-sales_table[[#This Row],[COGS]]</f>
        <v>5184</v>
      </c>
      <c r="L853" s="12">
        <f>sales_table[[#This Row],[sales after discount]]-sales_table[[#This Row],[COGS]]</f>
        <v>891</v>
      </c>
      <c r="M853" s="12">
        <f>sales_table[[#This Row],[Sales]]*0.95</f>
        <v>81567</v>
      </c>
      <c r="N853" s="13">
        <f>(sales_table[[#This Row],[Profit]]/sales_table[[#This Row],[Sales]])</f>
        <v>6.0377358490566038E-2</v>
      </c>
    </row>
    <row r="854" spans="1:14">
      <c r="A854" s="42">
        <v>41191</v>
      </c>
      <c r="B854" t="s">
        <v>27</v>
      </c>
      <c r="C854" t="s">
        <v>23</v>
      </c>
      <c r="D854" t="s">
        <v>28</v>
      </c>
      <c r="E854" t="s">
        <v>13</v>
      </c>
      <c r="F854" s="12">
        <v>24</v>
      </c>
      <c r="G854" s="12">
        <v>3978</v>
      </c>
      <c r="H854" s="12">
        <v>4230</v>
      </c>
      <c r="I854" s="12">
        <v>139968</v>
      </c>
      <c r="J854" s="12">
        <v>149040</v>
      </c>
      <c r="K854" s="12">
        <f>sales_table[[#This Row],[Sales]]-sales_table[[#This Row],[COGS]]</f>
        <v>9072</v>
      </c>
      <c r="L854" s="12">
        <f>sales_table[[#This Row],[sales after discount]]-sales_table[[#This Row],[COGS]]</f>
        <v>1620</v>
      </c>
      <c r="M854" s="12">
        <f>sales_table[[#This Row],[Sales]]*0.95</f>
        <v>141588</v>
      </c>
      <c r="N854" s="13">
        <f>(sales_table[[#This Row],[Profit]]/sales_table[[#This Row],[Sales]])</f>
        <v>6.0869565217391307E-2</v>
      </c>
    </row>
    <row r="855" spans="1:14">
      <c r="A855" s="42">
        <v>41192</v>
      </c>
      <c r="B855" t="s">
        <v>14</v>
      </c>
      <c r="C855" t="s">
        <v>11</v>
      </c>
      <c r="D855" t="s">
        <v>35</v>
      </c>
      <c r="E855" t="s">
        <v>13</v>
      </c>
      <c r="F855" s="12">
        <v>24</v>
      </c>
      <c r="G855" s="12">
        <v>5832</v>
      </c>
      <c r="H855" s="12">
        <v>6210</v>
      </c>
      <c r="I855" s="12">
        <v>82368</v>
      </c>
      <c r="J855" s="12">
        <v>87840</v>
      </c>
      <c r="K855" s="12">
        <f>sales_table[[#This Row],[Sales]]-sales_table[[#This Row],[COGS]]</f>
        <v>5472</v>
      </c>
      <c r="L855" s="12">
        <f>sales_table[[#This Row],[sales after discount]]-sales_table[[#This Row],[COGS]]</f>
        <v>1080</v>
      </c>
      <c r="M855" s="12">
        <f>sales_table[[#This Row],[Sales]]*0.95</f>
        <v>83448</v>
      </c>
      <c r="N855" s="13">
        <f>(sales_table[[#This Row],[Profit]]/sales_table[[#This Row],[Sales]])</f>
        <v>6.2295081967213117E-2</v>
      </c>
    </row>
    <row r="856" spans="1:14">
      <c r="A856" s="42">
        <v>41192</v>
      </c>
      <c r="B856" t="s">
        <v>24</v>
      </c>
      <c r="C856" t="s">
        <v>25</v>
      </c>
      <c r="D856" t="s">
        <v>12</v>
      </c>
      <c r="E856" t="s">
        <v>13</v>
      </c>
      <c r="F856" s="12">
        <v>16</v>
      </c>
      <c r="G856" s="12">
        <v>3978</v>
      </c>
      <c r="H856" s="12">
        <v>4230</v>
      </c>
      <c r="I856" s="12">
        <v>46782</v>
      </c>
      <c r="J856" s="12">
        <v>49680</v>
      </c>
      <c r="K856" s="12">
        <f>sales_table[[#This Row],[Sales]]-sales_table[[#This Row],[COGS]]</f>
        <v>2898</v>
      </c>
      <c r="L856" s="12">
        <f>sales_table[[#This Row],[sales after discount]]-sales_table[[#This Row],[COGS]]</f>
        <v>414</v>
      </c>
      <c r="M856" s="12">
        <f>sales_table[[#This Row],[Sales]]*0.95</f>
        <v>47196</v>
      </c>
      <c r="N856" s="13">
        <f>(sales_table[[#This Row],[Profit]]/sales_table[[#This Row],[Sales]])</f>
        <v>5.8333333333333334E-2</v>
      </c>
    </row>
    <row r="857" spans="1:14">
      <c r="A857" s="42">
        <v>41192</v>
      </c>
      <c r="B857" t="s">
        <v>22</v>
      </c>
      <c r="C857" t="s">
        <v>23</v>
      </c>
      <c r="D857" t="s">
        <v>43</v>
      </c>
      <c r="E857" t="s">
        <v>13</v>
      </c>
      <c r="F857" s="12">
        <v>6</v>
      </c>
      <c r="G857" s="12">
        <v>3978</v>
      </c>
      <c r="H857" s="12">
        <v>4230</v>
      </c>
      <c r="I857" s="12">
        <v>57528</v>
      </c>
      <c r="J857" s="12">
        <v>61200</v>
      </c>
      <c r="K857" s="12">
        <f>sales_table[[#This Row],[Sales]]-sales_table[[#This Row],[COGS]]</f>
        <v>3672</v>
      </c>
      <c r="L857" s="12">
        <f>sales_table[[#This Row],[sales after discount]]-sales_table[[#This Row],[COGS]]</f>
        <v>612</v>
      </c>
      <c r="M857" s="12">
        <f>sales_table[[#This Row],[Sales]]*0.95</f>
        <v>58140</v>
      </c>
      <c r="N857" s="13">
        <f>(sales_table[[#This Row],[Profit]]/sales_table[[#This Row],[Sales]])</f>
        <v>0.06</v>
      </c>
    </row>
    <row r="858" spans="1:14">
      <c r="A858" s="42">
        <v>41192</v>
      </c>
      <c r="B858" t="s">
        <v>17</v>
      </c>
      <c r="C858" t="s">
        <v>18</v>
      </c>
      <c r="D858" t="s">
        <v>43</v>
      </c>
      <c r="E858" t="s">
        <v>13</v>
      </c>
      <c r="F858" s="12">
        <v>4</v>
      </c>
      <c r="G858" s="12">
        <v>5148</v>
      </c>
      <c r="H858" s="12">
        <v>5490</v>
      </c>
      <c r="I858" s="12">
        <v>77832</v>
      </c>
      <c r="J858" s="12">
        <v>82800</v>
      </c>
      <c r="K858" s="12">
        <f>sales_table[[#This Row],[Sales]]-sales_table[[#This Row],[COGS]]</f>
        <v>4968</v>
      </c>
      <c r="L858" s="12">
        <f>sales_table[[#This Row],[sales after discount]]-sales_table[[#This Row],[COGS]]</f>
        <v>828</v>
      </c>
      <c r="M858" s="12">
        <f>sales_table[[#This Row],[Sales]]*0.95</f>
        <v>78660</v>
      </c>
      <c r="N858" s="13">
        <f>(sales_table[[#This Row],[Profit]]/sales_table[[#This Row],[Sales]])</f>
        <v>0.06</v>
      </c>
    </row>
    <row r="859" spans="1:14">
      <c r="A859" s="42">
        <v>41192</v>
      </c>
      <c r="B859" t="s">
        <v>22</v>
      </c>
      <c r="C859" t="s">
        <v>23</v>
      </c>
      <c r="D859" t="s">
        <v>28</v>
      </c>
      <c r="E859" t="s">
        <v>13</v>
      </c>
      <c r="F859" s="12">
        <v>24</v>
      </c>
      <c r="G859" s="12">
        <v>5832</v>
      </c>
      <c r="H859" s="12">
        <v>6210</v>
      </c>
      <c r="I859" s="12">
        <v>139968</v>
      </c>
      <c r="J859" s="12">
        <v>149040</v>
      </c>
      <c r="K859" s="12">
        <f>sales_table[[#This Row],[Sales]]-sales_table[[#This Row],[COGS]]</f>
        <v>9072</v>
      </c>
      <c r="L859" s="12">
        <f>sales_table[[#This Row],[sales after discount]]-sales_table[[#This Row],[COGS]]</f>
        <v>1620</v>
      </c>
      <c r="M859" s="12">
        <f>sales_table[[#This Row],[Sales]]*0.95</f>
        <v>141588</v>
      </c>
      <c r="N859" s="13">
        <f>(sales_table[[#This Row],[Profit]]/sales_table[[#This Row],[Sales]])</f>
        <v>6.0869565217391307E-2</v>
      </c>
    </row>
    <row r="860" spans="1:14">
      <c r="A860" s="42">
        <v>41192</v>
      </c>
      <c r="B860" t="s">
        <v>34</v>
      </c>
      <c r="C860" t="s">
        <v>25</v>
      </c>
      <c r="D860" t="s">
        <v>15</v>
      </c>
      <c r="E860" t="s">
        <v>16</v>
      </c>
      <c r="F860" s="12">
        <v>21</v>
      </c>
      <c r="G860" s="12">
        <v>2034</v>
      </c>
      <c r="H860" s="12">
        <v>2160</v>
      </c>
      <c r="I860" s="12">
        <v>50148</v>
      </c>
      <c r="J860" s="12">
        <v>54180</v>
      </c>
      <c r="K860" s="12">
        <f>sales_table[[#This Row],[Sales]]-sales_table[[#This Row],[COGS]]</f>
        <v>4032</v>
      </c>
      <c r="L860" s="12">
        <f>sales_table[[#This Row],[sales after discount]]-sales_table[[#This Row],[COGS]]</f>
        <v>1323</v>
      </c>
      <c r="M860" s="12">
        <f>sales_table[[#This Row],[Sales]]*0.95</f>
        <v>51471</v>
      </c>
      <c r="N860" s="13">
        <f>(sales_table[[#This Row],[Profit]]/sales_table[[#This Row],[Sales]])</f>
        <v>7.441860465116279E-2</v>
      </c>
    </row>
    <row r="861" spans="1:14">
      <c r="A861" s="42">
        <v>41193</v>
      </c>
      <c r="B861" t="s">
        <v>24</v>
      </c>
      <c r="C861" t="s">
        <v>25</v>
      </c>
      <c r="D861" t="s">
        <v>26</v>
      </c>
      <c r="E861" t="s">
        <v>13</v>
      </c>
      <c r="F861" s="12">
        <v>13</v>
      </c>
      <c r="G861" s="12">
        <v>5832</v>
      </c>
      <c r="H861" s="12">
        <v>6210</v>
      </c>
      <c r="I861" s="12">
        <v>24336</v>
      </c>
      <c r="J861" s="12">
        <v>25920</v>
      </c>
      <c r="K861" s="12">
        <f>sales_table[[#This Row],[Sales]]-sales_table[[#This Row],[COGS]]</f>
        <v>1584</v>
      </c>
      <c r="L861" s="12">
        <f>sales_table[[#This Row],[sales after discount]]-sales_table[[#This Row],[COGS]]</f>
        <v>288</v>
      </c>
      <c r="M861" s="12">
        <f>sales_table[[#This Row],[Sales]]*0.95</f>
        <v>24624</v>
      </c>
      <c r="N861" s="13">
        <f>(sales_table[[#This Row],[Profit]]/sales_table[[#This Row],[Sales]])</f>
        <v>6.1111111111111109E-2</v>
      </c>
    </row>
    <row r="862" spans="1:14">
      <c r="A862" s="42">
        <v>41193</v>
      </c>
      <c r="B862" t="s">
        <v>24</v>
      </c>
      <c r="C862" t="s">
        <v>25</v>
      </c>
      <c r="D862" t="s">
        <v>43</v>
      </c>
      <c r="E862" t="s">
        <v>13</v>
      </c>
      <c r="F862" s="12">
        <v>2</v>
      </c>
      <c r="G862" s="12">
        <v>3546</v>
      </c>
      <c r="H862" s="12">
        <v>3780</v>
      </c>
      <c r="I862" s="12">
        <v>33840</v>
      </c>
      <c r="J862" s="12">
        <v>36000</v>
      </c>
      <c r="K862" s="12">
        <f>sales_table[[#This Row],[Sales]]-sales_table[[#This Row],[COGS]]</f>
        <v>2160</v>
      </c>
      <c r="L862" s="12">
        <f>sales_table[[#This Row],[sales after discount]]-sales_table[[#This Row],[COGS]]</f>
        <v>360</v>
      </c>
      <c r="M862" s="12">
        <f>sales_table[[#This Row],[Sales]]*0.95</f>
        <v>34200</v>
      </c>
      <c r="N862" s="13">
        <f>(sales_table[[#This Row],[Profit]]/sales_table[[#This Row],[Sales]])</f>
        <v>0.06</v>
      </c>
    </row>
    <row r="863" spans="1:14">
      <c r="A863" s="42">
        <v>41193</v>
      </c>
      <c r="B863" t="s">
        <v>14</v>
      </c>
      <c r="C863" t="s">
        <v>11</v>
      </c>
      <c r="D863" t="s">
        <v>39</v>
      </c>
      <c r="E863" t="s">
        <v>13</v>
      </c>
      <c r="F863" s="12">
        <v>20</v>
      </c>
      <c r="G863" s="12">
        <v>3726</v>
      </c>
      <c r="H863" s="12">
        <v>3960</v>
      </c>
      <c r="I863" s="12">
        <v>55890</v>
      </c>
      <c r="J863" s="12">
        <v>59400</v>
      </c>
      <c r="K863" s="12">
        <f>sales_table[[#This Row],[Sales]]-sales_table[[#This Row],[COGS]]</f>
        <v>3510</v>
      </c>
      <c r="L863" s="12">
        <f>sales_table[[#This Row],[sales after discount]]-sales_table[[#This Row],[COGS]]</f>
        <v>540</v>
      </c>
      <c r="M863" s="12">
        <f>sales_table[[#This Row],[Sales]]*0.95</f>
        <v>56430</v>
      </c>
      <c r="N863" s="13">
        <f>(sales_table[[#This Row],[Profit]]/sales_table[[#This Row],[Sales]])</f>
        <v>5.909090909090909E-2</v>
      </c>
    </row>
    <row r="864" spans="1:14">
      <c r="A864" s="42">
        <v>41193</v>
      </c>
      <c r="B864" t="s">
        <v>22</v>
      </c>
      <c r="C864" t="s">
        <v>23</v>
      </c>
      <c r="D864" t="s">
        <v>37</v>
      </c>
      <c r="E864" t="s">
        <v>13</v>
      </c>
      <c r="F864" s="12">
        <v>21</v>
      </c>
      <c r="G864" s="12">
        <v>3978</v>
      </c>
      <c r="H864" s="12">
        <v>4230</v>
      </c>
      <c r="I864" s="12">
        <v>4482</v>
      </c>
      <c r="J864" s="12">
        <v>4770</v>
      </c>
      <c r="K864" s="12">
        <f>sales_table[[#This Row],[Sales]]-sales_table[[#This Row],[COGS]]</f>
        <v>288</v>
      </c>
      <c r="L864" s="12">
        <f>sales_table[[#This Row],[sales after discount]]-sales_table[[#This Row],[COGS]]</f>
        <v>49.5</v>
      </c>
      <c r="M864" s="12">
        <f>sales_table[[#This Row],[Sales]]*0.95</f>
        <v>4531.5</v>
      </c>
      <c r="N864" s="13">
        <f>(sales_table[[#This Row],[Profit]]/sales_table[[#This Row],[Sales]])</f>
        <v>6.0377358490566038E-2</v>
      </c>
    </row>
    <row r="865" spans="1:14">
      <c r="A865" s="42">
        <v>41194</v>
      </c>
      <c r="B865" t="s">
        <v>27</v>
      </c>
      <c r="C865" t="s">
        <v>23</v>
      </c>
      <c r="D865" t="s">
        <v>41</v>
      </c>
      <c r="E865" t="s">
        <v>13</v>
      </c>
      <c r="F865" s="12">
        <v>12</v>
      </c>
      <c r="G865" s="12">
        <v>3042</v>
      </c>
      <c r="H865" s="12">
        <v>3240</v>
      </c>
      <c r="I865" s="12">
        <v>14760</v>
      </c>
      <c r="J865" s="12">
        <v>15750</v>
      </c>
      <c r="K865" s="12">
        <f>sales_table[[#This Row],[Sales]]-sales_table[[#This Row],[COGS]]</f>
        <v>990</v>
      </c>
      <c r="L865" s="12">
        <f>sales_table[[#This Row],[sales after discount]]-sales_table[[#This Row],[COGS]]</f>
        <v>202.5</v>
      </c>
      <c r="M865" s="12">
        <f>sales_table[[#This Row],[Sales]]*0.95</f>
        <v>14962.5</v>
      </c>
      <c r="N865" s="13">
        <f>(sales_table[[#This Row],[Profit]]/sales_table[[#This Row],[Sales]])</f>
        <v>6.2857142857142861E-2</v>
      </c>
    </row>
    <row r="866" spans="1:14">
      <c r="A866" s="42">
        <v>41194</v>
      </c>
      <c r="B866" t="s">
        <v>29</v>
      </c>
      <c r="C866" t="s">
        <v>30</v>
      </c>
      <c r="D866" t="s">
        <v>21</v>
      </c>
      <c r="E866" t="s">
        <v>13</v>
      </c>
      <c r="F866" s="12">
        <v>23</v>
      </c>
      <c r="G866" s="12">
        <v>3546</v>
      </c>
      <c r="H866" s="12">
        <v>3780</v>
      </c>
      <c r="I866" s="12">
        <v>46116</v>
      </c>
      <c r="J866" s="12">
        <v>49140</v>
      </c>
      <c r="K866" s="12">
        <f>sales_table[[#This Row],[Sales]]-sales_table[[#This Row],[COGS]]</f>
        <v>3024</v>
      </c>
      <c r="L866" s="12">
        <f>sales_table[[#This Row],[sales after discount]]-sales_table[[#This Row],[COGS]]</f>
        <v>567</v>
      </c>
      <c r="M866" s="12">
        <f>sales_table[[#This Row],[Sales]]*0.95</f>
        <v>46683</v>
      </c>
      <c r="N866" s="13">
        <f>(sales_table[[#This Row],[Profit]]/sales_table[[#This Row],[Sales]])</f>
        <v>6.1538461538461542E-2</v>
      </c>
    </row>
    <row r="867" spans="1:14">
      <c r="A867" s="42">
        <v>41194</v>
      </c>
      <c r="B867" t="s">
        <v>29</v>
      </c>
      <c r="C867" t="s">
        <v>30</v>
      </c>
      <c r="D867" t="s">
        <v>35</v>
      </c>
      <c r="E867" t="s">
        <v>13</v>
      </c>
      <c r="F867" s="12">
        <v>23</v>
      </c>
      <c r="G867" s="12">
        <v>4482</v>
      </c>
      <c r="H867" s="12">
        <v>4770</v>
      </c>
      <c r="I867" s="12">
        <v>77220</v>
      </c>
      <c r="J867" s="12">
        <v>82350</v>
      </c>
      <c r="K867" s="12">
        <f>sales_table[[#This Row],[Sales]]-sales_table[[#This Row],[COGS]]</f>
        <v>5130</v>
      </c>
      <c r="L867" s="12">
        <f>sales_table[[#This Row],[sales after discount]]-sales_table[[#This Row],[COGS]]</f>
        <v>1012.5</v>
      </c>
      <c r="M867" s="12">
        <f>sales_table[[#This Row],[Sales]]*0.95</f>
        <v>78232.5</v>
      </c>
      <c r="N867" s="13">
        <f>(sales_table[[#This Row],[Profit]]/sales_table[[#This Row],[Sales]])</f>
        <v>6.2295081967213117E-2</v>
      </c>
    </row>
    <row r="868" spans="1:14">
      <c r="A868" s="42">
        <v>41194</v>
      </c>
      <c r="B868" t="s">
        <v>14</v>
      </c>
      <c r="C868" t="s">
        <v>11</v>
      </c>
      <c r="D868" t="s">
        <v>28</v>
      </c>
      <c r="E868" t="s">
        <v>13</v>
      </c>
      <c r="F868" s="12">
        <v>24</v>
      </c>
      <c r="G868" s="12">
        <v>3924</v>
      </c>
      <c r="H868" s="12">
        <v>4230</v>
      </c>
      <c r="I868" s="12">
        <v>29160</v>
      </c>
      <c r="J868" s="12">
        <v>31050</v>
      </c>
      <c r="K868" s="12">
        <f>sales_table[[#This Row],[Sales]]-sales_table[[#This Row],[COGS]]</f>
        <v>1890</v>
      </c>
      <c r="L868" s="12">
        <f>sales_table[[#This Row],[sales after discount]]-sales_table[[#This Row],[COGS]]</f>
        <v>337.5</v>
      </c>
      <c r="M868" s="12">
        <f>sales_table[[#This Row],[Sales]]*0.95</f>
        <v>29497.5</v>
      </c>
      <c r="N868" s="13">
        <f>(sales_table[[#This Row],[Profit]]/sales_table[[#This Row],[Sales]])</f>
        <v>6.0869565217391307E-2</v>
      </c>
    </row>
    <row r="869" spans="1:14">
      <c r="A869" s="42">
        <v>41195</v>
      </c>
      <c r="B869" t="s">
        <v>24</v>
      </c>
      <c r="C869" t="s">
        <v>25</v>
      </c>
      <c r="D869" t="s">
        <v>28</v>
      </c>
      <c r="E869" t="s">
        <v>13</v>
      </c>
      <c r="F869" s="12">
        <v>25</v>
      </c>
      <c r="G869" s="12">
        <v>2952</v>
      </c>
      <c r="H869" s="12">
        <v>3150</v>
      </c>
      <c r="I869" s="12">
        <v>104976</v>
      </c>
      <c r="J869" s="12">
        <v>111780</v>
      </c>
      <c r="K869" s="12">
        <f>sales_table[[#This Row],[Sales]]-sales_table[[#This Row],[COGS]]</f>
        <v>6804</v>
      </c>
      <c r="L869" s="12">
        <f>sales_table[[#This Row],[sales after discount]]-sales_table[[#This Row],[COGS]]</f>
        <v>1215</v>
      </c>
      <c r="M869" s="12">
        <f>sales_table[[#This Row],[Sales]]*0.95</f>
        <v>106191</v>
      </c>
      <c r="N869" s="13">
        <f>(sales_table[[#This Row],[Profit]]/sales_table[[#This Row],[Sales]])</f>
        <v>6.0869565217391307E-2</v>
      </c>
    </row>
    <row r="870" spans="1:14">
      <c r="A870" s="42">
        <v>41195</v>
      </c>
      <c r="B870" t="s">
        <v>29</v>
      </c>
      <c r="C870" t="s">
        <v>30</v>
      </c>
      <c r="D870" t="s">
        <v>42</v>
      </c>
      <c r="E870" t="s">
        <v>16</v>
      </c>
      <c r="F870" s="12">
        <v>17</v>
      </c>
      <c r="G870" s="12">
        <v>3726</v>
      </c>
      <c r="H870" s="12">
        <v>3960</v>
      </c>
      <c r="I870" s="12">
        <v>127602</v>
      </c>
      <c r="J870" s="12">
        <v>137700</v>
      </c>
      <c r="K870" s="12">
        <f>sales_table[[#This Row],[Sales]]-sales_table[[#This Row],[COGS]]</f>
        <v>10098</v>
      </c>
      <c r="L870" s="12">
        <f>sales_table[[#This Row],[sales after discount]]-sales_table[[#This Row],[COGS]]</f>
        <v>3213</v>
      </c>
      <c r="M870" s="12">
        <f>sales_table[[#This Row],[Sales]]*0.95</f>
        <v>130815</v>
      </c>
      <c r="N870" s="13">
        <f>(sales_table[[#This Row],[Profit]]/sales_table[[#This Row],[Sales]])</f>
        <v>7.3333333333333334E-2</v>
      </c>
    </row>
    <row r="871" spans="1:14">
      <c r="A871" s="42">
        <v>41195</v>
      </c>
      <c r="B871" t="s">
        <v>20</v>
      </c>
      <c r="C871" t="s">
        <v>18</v>
      </c>
      <c r="D871" t="s">
        <v>28</v>
      </c>
      <c r="E871" t="s">
        <v>13</v>
      </c>
      <c r="F871" s="12">
        <v>21</v>
      </c>
      <c r="G871" s="12">
        <v>3978</v>
      </c>
      <c r="H871" s="12">
        <v>4230</v>
      </c>
      <c r="I871" s="12">
        <v>40824</v>
      </c>
      <c r="J871" s="12">
        <v>43470</v>
      </c>
      <c r="K871" s="12">
        <f>sales_table[[#This Row],[Sales]]-sales_table[[#This Row],[COGS]]</f>
        <v>2646</v>
      </c>
      <c r="L871" s="12">
        <f>sales_table[[#This Row],[sales after discount]]-sales_table[[#This Row],[COGS]]</f>
        <v>472.5</v>
      </c>
      <c r="M871" s="12">
        <f>sales_table[[#This Row],[Sales]]*0.95</f>
        <v>41296.5</v>
      </c>
      <c r="N871" s="13">
        <f>(sales_table[[#This Row],[Profit]]/sales_table[[#This Row],[Sales]])</f>
        <v>6.0869565217391307E-2</v>
      </c>
    </row>
    <row r="872" spans="1:14">
      <c r="A872" s="42">
        <v>41195</v>
      </c>
      <c r="B872" t="s">
        <v>27</v>
      </c>
      <c r="C872" t="s">
        <v>23</v>
      </c>
      <c r="D872" t="s">
        <v>41</v>
      </c>
      <c r="E872" t="s">
        <v>13</v>
      </c>
      <c r="F872" s="12">
        <v>9</v>
      </c>
      <c r="G872" s="12">
        <v>3726</v>
      </c>
      <c r="H872" s="12">
        <v>3960</v>
      </c>
      <c r="I872" s="12">
        <v>70848</v>
      </c>
      <c r="J872" s="12">
        <v>75600</v>
      </c>
      <c r="K872" s="12">
        <f>sales_table[[#This Row],[Sales]]-sales_table[[#This Row],[COGS]]</f>
        <v>4752</v>
      </c>
      <c r="L872" s="12">
        <f>sales_table[[#This Row],[sales after discount]]-sales_table[[#This Row],[COGS]]</f>
        <v>972</v>
      </c>
      <c r="M872" s="12">
        <f>sales_table[[#This Row],[Sales]]*0.95</f>
        <v>71820</v>
      </c>
      <c r="N872" s="13">
        <f>(sales_table[[#This Row],[Profit]]/sales_table[[#This Row],[Sales]])</f>
        <v>6.2857142857142861E-2</v>
      </c>
    </row>
    <row r="873" spans="1:14">
      <c r="A873" s="42">
        <v>41195</v>
      </c>
      <c r="B873" t="s">
        <v>31</v>
      </c>
      <c r="C873" t="s">
        <v>30</v>
      </c>
      <c r="D873" t="s">
        <v>43</v>
      </c>
      <c r="E873" t="s">
        <v>13</v>
      </c>
      <c r="F873" s="12">
        <v>11</v>
      </c>
      <c r="G873" s="12">
        <v>4482</v>
      </c>
      <c r="H873" s="12">
        <v>4770</v>
      </c>
      <c r="I873" s="12">
        <v>50760</v>
      </c>
      <c r="J873" s="12">
        <v>54000</v>
      </c>
      <c r="K873" s="12">
        <f>sales_table[[#This Row],[Sales]]-sales_table[[#This Row],[COGS]]</f>
        <v>3240</v>
      </c>
      <c r="L873" s="12">
        <f>sales_table[[#This Row],[sales after discount]]-sales_table[[#This Row],[COGS]]</f>
        <v>540</v>
      </c>
      <c r="M873" s="12">
        <f>sales_table[[#This Row],[Sales]]*0.95</f>
        <v>51300</v>
      </c>
      <c r="N873" s="13">
        <f>(sales_table[[#This Row],[Profit]]/sales_table[[#This Row],[Sales]])</f>
        <v>0.06</v>
      </c>
    </row>
    <row r="874" spans="1:14">
      <c r="A874" s="42">
        <v>41195</v>
      </c>
      <c r="B874" t="s">
        <v>17</v>
      </c>
      <c r="C874" t="s">
        <v>18</v>
      </c>
      <c r="D874" t="s">
        <v>35</v>
      </c>
      <c r="E874" t="s">
        <v>13</v>
      </c>
      <c r="F874" s="12">
        <v>4</v>
      </c>
      <c r="G874" s="12">
        <v>3582</v>
      </c>
      <c r="H874" s="12">
        <v>3870</v>
      </c>
      <c r="I874" s="12">
        <v>92664</v>
      </c>
      <c r="J874" s="12">
        <v>98820</v>
      </c>
      <c r="K874" s="12">
        <f>sales_table[[#This Row],[Sales]]-sales_table[[#This Row],[COGS]]</f>
        <v>6156</v>
      </c>
      <c r="L874" s="12">
        <f>sales_table[[#This Row],[sales after discount]]-sales_table[[#This Row],[COGS]]</f>
        <v>1215</v>
      </c>
      <c r="M874" s="12">
        <f>sales_table[[#This Row],[Sales]]*0.95</f>
        <v>93879</v>
      </c>
      <c r="N874" s="13">
        <f>(sales_table[[#This Row],[Profit]]/sales_table[[#This Row],[Sales]])</f>
        <v>6.2295081967213117E-2</v>
      </c>
    </row>
    <row r="875" spans="1:14">
      <c r="A875" s="42">
        <v>41195</v>
      </c>
      <c r="B875" t="s">
        <v>22</v>
      </c>
      <c r="C875" t="s">
        <v>23</v>
      </c>
      <c r="D875" t="s">
        <v>38</v>
      </c>
      <c r="E875" t="s">
        <v>13</v>
      </c>
      <c r="F875" s="12">
        <v>22</v>
      </c>
      <c r="G875" s="12">
        <v>4482</v>
      </c>
      <c r="H875" s="12">
        <v>4770</v>
      </c>
      <c r="I875" s="12">
        <v>42552</v>
      </c>
      <c r="J875" s="12">
        <v>45360</v>
      </c>
      <c r="K875" s="12">
        <f>sales_table[[#This Row],[Sales]]-sales_table[[#This Row],[COGS]]</f>
        <v>2808</v>
      </c>
      <c r="L875" s="12">
        <f>sales_table[[#This Row],[sales after discount]]-sales_table[[#This Row],[COGS]]</f>
        <v>540</v>
      </c>
      <c r="M875" s="12">
        <f>sales_table[[#This Row],[Sales]]*0.95</f>
        <v>43092</v>
      </c>
      <c r="N875" s="13">
        <f>(sales_table[[#This Row],[Profit]]/sales_table[[#This Row],[Sales]])</f>
        <v>6.1904761904761907E-2</v>
      </c>
    </row>
    <row r="876" spans="1:14">
      <c r="A876" s="42">
        <v>41196</v>
      </c>
      <c r="B876" t="s">
        <v>10</v>
      </c>
      <c r="C876" t="s">
        <v>11</v>
      </c>
      <c r="D876" t="s">
        <v>41</v>
      </c>
      <c r="E876" t="s">
        <v>13</v>
      </c>
      <c r="F876" s="12">
        <v>15</v>
      </c>
      <c r="G876" s="12">
        <v>3924</v>
      </c>
      <c r="H876" s="12">
        <v>4230</v>
      </c>
      <c r="I876" s="12">
        <v>53136</v>
      </c>
      <c r="J876" s="12">
        <v>56700</v>
      </c>
      <c r="K876" s="12">
        <f>sales_table[[#This Row],[Sales]]-sales_table[[#This Row],[COGS]]</f>
        <v>3564</v>
      </c>
      <c r="L876" s="12">
        <f>sales_table[[#This Row],[sales after discount]]-sales_table[[#This Row],[COGS]]</f>
        <v>729</v>
      </c>
      <c r="M876" s="12">
        <f>sales_table[[#This Row],[Sales]]*0.95</f>
        <v>53865</v>
      </c>
      <c r="N876" s="13">
        <f>(sales_table[[#This Row],[Profit]]/sales_table[[#This Row],[Sales]])</f>
        <v>6.2857142857142861E-2</v>
      </c>
    </row>
    <row r="877" spans="1:14">
      <c r="A877" s="42">
        <v>41196</v>
      </c>
      <c r="B877" t="s">
        <v>17</v>
      </c>
      <c r="C877" t="s">
        <v>18</v>
      </c>
      <c r="D877" t="s">
        <v>21</v>
      </c>
      <c r="E877" t="s">
        <v>13</v>
      </c>
      <c r="F877" s="12">
        <v>23</v>
      </c>
      <c r="G877" s="12">
        <v>7506</v>
      </c>
      <c r="H877" s="12">
        <v>8100</v>
      </c>
      <c r="I877" s="12">
        <v>35136</v>
      </c>
      <c r="J877" s="12">
        <v>37440</v>
      </c>
      <c r="K877" s="12">
        <f>sales_table[[#This Row],[Sales]]-sales_table[[#This Row],[COGS]]</f>
        <v>2304</v>
      </c>
      <c r="L877" s="12">
        <f>sales_table[[#This Row],[sales after discount]]-sales_table[[#This Row],[COGS]]</f>
        <v>432</v>
      </c>
      <c r="M877" s="12">
        <f>sales_table[[#This Row],[Sales]]*0.95</f>
        <v>35568</v>
      </c>
      <c r="N877" s="13">
        <f>(sales_table[[#This Row],[Profit]]/sales_table[[#This Row],[Sales]])</f>
        <v>6.1538461538461542E-2</v>
      </c>
    </row>
    <row r="878" spans="1:14">
      <c r="A878" s="42">
        <v>41196</v>
      </c>
      <c r="B878" t="s">
        <v>14</v>
      </c>
      <c r="C878" t="s">
        <v>11</v>
      </c>
      <c r="D878" t="s">
        <v>39</v>
      </c>
      <c r="E878" t="s">
        <v>13</v>
      </c>
      <c r="F878" s="12">
        <v>9</v>
      </c>
      <c r="G878" s="12">
        <v>3546</v>
      </c>
      <c r="H878" s="12">
        <v>3780</v>
      </c>
      <c r="I878" s="12">
        <v>85698</v>
      </c>
      <c r="J878" s="12">
        <v>91080</v>
      </c>
      <c r="K878" s="12">
        <f>sales_table[[#This Row],[Sales]]-sales_table[[#This Row],[COGS]]</f>
        <v>5382</v>
      </c>
      <c r="L878" s="12">
        <f>sales_table[[#This Row],[sales after discount]]-sales_table[[#This Row],[COGS]]</f>
        <v>828</v>
      </c>
      <c r="M878" s="12">
        <f>sales_table[[#This Row],[Sales]]*0.95</f>
        <v>86526</v>
      </c>
      <c r="N878" s="13">
        <f>(sales_table[[#This Row],[Profit]]/sales_table[[#This Row],[Sales]])</f>
        <v>5.909090909090909E-2</v>
      </c>
    </row>
    <row r="879" spans="1:14">
      <c r="A879" s="42">
        <v>41196</v>
      </c>
      <c r="B879" t="s">
        <v>22</v>
      </c>
      <c r="C879" t="s">
        <v>23</v>
      </c>
      <c r="D879" t="s">
        <v>42</v>
      </c>
      <c r="E879" t="s">
        <v>16</v>
      </c>
      <c r="F879" s="12">
        <v>7</v>
      </c>
      <c r="G879" s="12">
        <v>3042</v>
      </c>
      <c r="H879" s="12">
        <v>3240</v>
      </c>
      <c r="I879" s="12">
        <v>187650</v>
      </c>
      <c r="J879" s="12">
        <v>202500</v>
      </c>
      <c r="K879" s="12">
        <f>sales_table[[#This Row],[Sales]]-sales_table[[#This Row],[COGS]]</f>
        <v>14850</v>
      </c>
      <c r="L879" s="12">
        <f>sales_table[[#This Row],[sales after discount]]-sales_table[[#This Row],[COGS]]</f>
        <v>4725</v>
      </c>
      <c r="M879" s="12">
        <f>sales_table[[#This Row],[Sales]]*0.95</f>
        <v>192375</v>
      </c>
      <c r="N879" s="13">
        <f>(sales_table[[#This Row],[Profit]]/sales_table[[#This Row],[Sales]])</f>
        <v>7.3333333333333334E-2</v>
      </c>
    </row>
    <row r="880" spans="1:14">
      <c r="A880" s="42">
        <v>41196</v>
      </c>
      <c r="B880" t="s">
        <v>24</v>
      </c>
      <c r="C880" t="s">
        <v>25</v>
      </c>
      <c r="D880" t="s">
        <v>38</v>
      </c>
      <c r="E880" t="s">
        <v>13</v>
      </c>
      <c r="F880" s="12">
        <v>25</v>
      </c>
      <c r="G880" s="12">
        <v>3042</v>
      </c>
      <c r="H880" s="12">
        <v>3240</v>
      </c>
      <c r="I880" s="12">
        <v>3546</v>
      </c>
      <c r="J880" s="12">
        <v>3780</v>
      </c>
      <c r="K880" s="12">
        <f>sales_table[[#This Row],[Sales]]-sales_table[[#This Row],[COGS]]</f>
        <v>234</v>
      </c>
      <c r="L880" s="12">
        <f>sales_table[[#This Row],[sales after discount]]-sales_table[[#This Row],[COGS]]</f>
        <v>45</v>
      </c>
      <c r="M880" s="12">
        <f>sales_table[[#This Row],[Sales]]*0.95</f>
        <v>3591</v>
      </c>
      <c r="N880" s="13">
        <f>(sales_table[[#This Row],[Profit]]/sales_table[[#This Row],[Sales]])</f>
        <v>6.1904761904761907E-2</v>
      </c>
    </row>
    <row r="881" spans="1:14">
      <c r="A881" s="42">
        <v>41197</v>
      </c>
      <c r="B881" t="s">
        <v>20</v>
      </c>
      <c r="C881" t="s">
        <v>18</v>
      </c>
      <c r="D881" t="s">
        <v>43</v>
      </c>
      <c r="E881" t="s">
        <v>13</v>
      </c>
      <c r="F881" s="12">
        <v>10</v>
      </c>
      <c r="G881" s="12">
        <v>3978</v>
      </c>
      <c r="H881" s="12">
        <v>4230</v>
      </c>
      <c r="I881" s="12">
        <v>60912</v>
      </c>
      <c r="J881" s="12">
        <v>64800</v>
      </c>
      <c r="K881" s="12">
        <f>sales_table[[#This Row],[Sales]]-sales_table[[#This Row],[COGS]]</f>
        <v>3888</v>
      </c>
      <c r="L881" s="12">
        <f>sales_table[[#This Row],[sales after discount]]-sales_table[[#This Row],[COGS]]</f>
        <v>648</v>
      </c>
      <c r="M881" s="12">
        <f>sales_table[[#This Row],[Sales]]*0.95</f>
        <v>61560</v>
      </c>
      <c r="N881" s="13">
        <f>(sales_table[[#This Row],[Profit]]/sales_table[[#This Row],[Sales]])</f>
        <v>0.06</v>
      </c>
    </row>
    <row r="882" spans="1:14">
      <c r="A882" s="42">
        <v>41197</v>
      </c>
      <c r="B882" t="s">
        <v>10</v>
      </c>
      <c r="C882" t="s">
        <v>11</v>
      </c>
      <c r="D882" t="s">
        <v>39</v>
      </c>
      <c r="E882" t="s">
        <v>13</v>
      </c>
      <c r="F882" s="12">
        <v>8</v>
      </c>
      <c r="G882" s="12">
        <v>5148</v>
      </c>
      <c r="H882" s="12">
        <v>5490</v>
      </c>
      <c r="I882" s="12">
        <v>33534</v>
      </c>
      <c r="J882" s="12">
        <v>35640</v>
      </c>
      <c r="K882" s="12">
        <f>sales_table[[#This Row],[Sales]]-sales_table[[#This Row],[COGS]]</f>
        <v>2106</v>
      </c>
      <c r="L882" s="12">
        <f>sales_table[[#This Row],[sales after discount]]-sales_table[[#This Row],[COGS]]</f>
        <v>324</v>
      </c>
      <c r="M882" s="12">
        <f>sales_table[[#This Row],[Sales]]*0.95</f>
        <v>33858</v>
      </c>
      <c r="N882" s="13">
        <f>(sales_table[[#This Row],[Profit]]/sales_table[[#This Row],[Sales]])</f>
        <v>5.909090909090909E-2</v>
      </c>
    </row>
    <row r="883" spans="1:14">
      <c r="A883" s="42">
        <v>41197</v>
      </c>
      <c r="B883" t="s">
        <v>22</v>
      </c>
      <c r="C883" t="s">
        <v>23</v>
      </c>
      <c r="D883" t="s">
        <v>39</v>
      </c>
      <c r="E883" t="s">
        <v>13</v>
      </c>
      <c r="F883" s="12">
        <v>18</v>
      </c>
      <c r="G883" s="12">
        <v>3042</v>
      </c>
      <c r="H883" s="12">
        <v>3240</v>
      </c>
      <c r="I883" s="12">
        <v>70794</v>
      </c>
      <c r="J883" s="12">
        <v>75240</v>
      </c>
      <c r="K883" s="12">
        <f>sales_table[[#This Row],[Sales]]-sales_table[[#This Row],[COGS]]</f>
        <v>4446</v>
      </c>
      <c r="L883" s="12">
        <f>sales_table[[#This Row],[sales after discount]]-sales_table[[#This Row],[COGS]]</f>
        <v>684</v>
      </c>
      <c r="M883" s="12">
        <f>sales_table[[#This Row],[Sales]]*0.95</f>
        <v>71478</v>
      </c>
      <c r="N883" s="13">
        <f>(sales_table[[#This Row],[Profit]]/sales_table[[#This Row],[Sales]])</f>
        <v>5.909090909090909E-2</v>
      </c>
    </row>
    <row r="884" spans="1:14">
      <c r="A884" s="42">
        <v>41198</v>
      </c>
      <c r="B884" t="s">
        <v>31</v>
      </c>
      <c r="C884" t="s">
        <v>30</v>
      </c>
      <c r="D884" t="s">
        <v>42</v>
      </c>
      <c r="E884" t="s">
        <v>16</v>
      </c>
      <c r="F884" s="12">
        <v>8</v>
      </c>
      <c r="G884" s="12">
        <v>5148</v>
      </c>
      <c r="H884" s="12">
        <v>5490</v>
      </c>
      <c r="I884" s="12">
        <v>180144</v>
      </c>
      <c r="J884" s="12">
        <v>194400</v>
      </c>
      <c r="K884" s="12">
        <f>sales_table[[#This Row],[Sales]]-sales_table[[#This Row],[COGS]]</f>
        <v>14256</v>
      </c>
      <c r="L884" s="12">
        <f>sales_table[[#This Row],[sales after discount]]-sales_table[[#This Row],[COGS]]</f>
        <v>4536</v>
      </c>
      <c r="M884" s="12">
        <f>sales_table[[#This Row],[Sales]]*0.95</f>
        <v>184680</v>
      </c>
      <c r="N884" s="13">
        <f>(sales_table[[#This Row],[Profit]]/sales_table[[#This Row],[Sales]])</f>
        <v>7.3333333333333334E-2</v>
      </c>
    </row>
    <row r="885" spans="1:14">
      <c r="A885" s="42">
        <v>41198</v>
      </c>
      <c r="B885" t="s">
        <v>17</v>
      </c>
      <c r="C885" t="s">
        <v>18</v>
      </c>
      <c r="D885" t="s">
        <v>42</v>
      </c>
      <c r="E885" t="s">
        <v>16</v>
      </c>
      <c r="F885" s="12">
        <v>25</v>
      </c>
      <c r="G885" s="12">
        <v>7506</v>
      </c>
      <c r="H885" s="12">
        <v>8100</v>
      </c>
      <c r="I885" s="12">
        <v>180144</v>
      </c>
      <c r="J885" s="12">
        <v>194400</v>
      </c>
      <c r="K885" s="12">
        <f>sales_table[[#This Row],[Sales]]-sales_table[[#This Row],[COGS]]</f>
        <v>14256</v>
      </c>
      <c r="L885" s="12">
        <f>sales_table[[#This Row],[sales after discount]]-sales_table[[#This Row],[COGS]]</f>
        <v>4536</v>
      </c>
      <c r="M885" s="12">
        <f>sales_table[[#This Row],[Sales]]*0.95</f>
        <v>184680</v>
      </c>
      <c r="N885" s="13">
        <f>(sales_table[[#This Row],[Profit]]/sales_table[[#This Row],[Sales]])</f>
        <v>7.3333333333333334E-2</v>
      </c>
    </row>
    <row r="886" spans="1:14">
      <c r="A886" s="42">
        <v>41199</v>
      </c>
      <c r="B886" t="s">
        <v>17</v>
      </c>
      <c r="C886" t="s">
        <v>18</v>
      </c>
      <c r="D886" t="s">
        <v>43</v>
      </c>
      <c r="E886" t="s">
        <v>13</v>
      </c>
      <c r="F886" s="12">
        <v>7</v>
      </c>
      <c r="G886" s="12">
        <v>3042</v>
      </c>
      <c r="H886" s="12">
        <v>3240</v>
      </c>
      <c r="I886" s="12">
        <v>23688</v>
      </c>
      <c r="J886" s="12">
        <v>25200</v>
      </c>
      <c r="K886" s="12">
        <f>sales_table[[#This Row],[Sales]]-sales_table[[#This Row],[COGS]]</f>
        <v>1512</v>
      </c>
      <c r="L886" s="12">
        <f>sales_table[[#This Row],[sales after discount]]-sales_table[[#This Row],[COGS]]</f>
        <v>252</v>
      </c>
      <c r="M886" s="12">
        <f>sales_table[[#This Row],[Sales]]*0.95</f>
        <v>23940</v>
      </c>
      <c r="N886" s="13">
        <f>(sales_table[[#This Row],[Profit]]/sales_table[[#This Row],[Sales]])</f>
        <v>0.06</v>
      </c>
    </row>
    <row r="887" spans="1:14">
      <c r="A887" s="42">
        <v>41200</v>
      </c>
      <c r="B887" t="s">
        <v>27</v>
      </c>
      <c r="C887" t="s">
        <v>23</v>
      </c>
      <c r="D887" t="s">
        <v>39</v>
      </c>
      <c r="E887" t="s">
        <v>13</v>
      </c>
      <c r="F887" s="12">
        <v>17</v>
      </c>
      <c r="G887" s="12">
        <v>3978</v>
      </c>
      <c r="H887" s="12">
        <v>4230</v>
      </c>
      <c r="I887" s="12">
        <v>59616</v>
      </c>
      <c r="J887" s="12">
        <v>63360</v>
      </c>
      <c r="K887" s="12">
        <f>sales_table[[#This Row],[Sales]]-sales_table[[#This Row],[COGS]]</f>
        <v>3744</v>
      </c>
      <c r="L887" s="12">
        <f>sales_table[[#This Row],[sales after discount]]-sales_table[[#This Row],[COGS]]</f>
        <v>576</v>
      </c>
      <c r="M887" s="12">
        <f>sales_table[[#This Row],[Sales]]*0.95</f>
        <v>60192</v>
      </c>
      <c r="N887" s="13">
        <f>(sales_table[[#This Row],[Profit]]/sales_table[[#This Row],[Sales]])</f>
        <v>5.909090909090909E-2</v>
      </c>
    </row>
    <row r="888" spans="1:14">
      <c r="A888" s="42">
        <v>41200</v>
      </c>
      <c r="B888" t="s">
        <v>27</v>
      </c>
      <c r="C888" t="s">
        <v>23</v>
      </c>
      <c r="D888" t="s">
        <v>35</v>
      </c>
      <c r="E888" t="s">
        <v>13</v>
      </c>
      <c r="F888" s="12">
        <v>3</v>
      </c>
      <c r="G888" s="12">
        <v>2952</v>
      </c>
      <c r="H888" s="12">
        <v>3150</v>
      </c>
      <c r="I888" s="12">
        <v>66924</v>
      </c>
      <c r="J888" s="12">
        <v>71370</v>
      </c>
      <c r="K888" s="12">
        <f>sales_table[[#This Row],[Sales]]-sales_table[[#This Row],[COGS]]</f>
        <v>4446</v>
      </c>
      <c r="L888" s="12">
        <f>sales_table[[#This Row],[sales after discount]]-sales_table[[#This Row],[COGS]]</f>
        <v>877.5</v>
      </c>
      <c r="M888" s="12">
        <f>sales_table[[#This Row],[Sales]]*0.95</f>
        <v>67801.5</v>
      </c>
      <c r="N888" s="13">
        <f>(sales_table[[#This Row],[Profit]]/sales_table[[#This Row],[Sales]])</f>
        <v>6.2295081967213117E-2</v>
      </c>
    </row>
    <row r="889" spans="1:14">
      <c r="A889" s="42">
        <v>41200</v>
      </c>
      <c r="B889" t="s">
        <v>17</v>
      </c>
      <c r="C889" t="s">
        <v>18</v>
      </c>
      <c r="D889" t="s">
        <v>26</v>
      </c>
      <c r="E889" t="s">
        <v>13</v>
      </c>
      <c r="F889" s="12">
        <v>13</v>
      </c>
      <c r="G889" s="12">
        <v>2034</v>
      </c>
      <c r="H889" s="12">
        <v>2160</v>
      </c>
      <c r="I889" s="12">
        <v>24336</v>
      </c>
      <c r="J889" s="12">
        <v>25920</v>
      </c>
      <c r="K889" s="12">
        <f>sales_table[[#This Row],[Sales]]-sales_table[[#This Row],[COGS]]</f>
        <v>1584</v>
      </c>
      <c r="L889" s="12">
        <f>sales_table[[#This Row],[sales after discount]]-sales_table[[#This Row],[COGS]]</f>
        <v>288</v>
      </c>
      <c r="M889" s="12">
        <f>sales_table[[#This Row],[Sales]]*0.95</f>
        <v>24624</v>
      </c>
      <c r="N889" s="13">
        <f>(sales_table[[#This Row],[Profit]]/sales_table[[#This Row],[Sales]])</f>
        <v>6.1111111111111109E-2</v>
      </c>
    </row>
    <row r="890" spans="1:14">
      <c r="A890" s="42">
        <v>41200</v>
      </c>
      <c r="B890" t="s">
        <v>34</v>
      </c>
      <c r="C890" t="s">
        <v>25</v>
      </c>
      <c r="D890" t="s">
        <v>12</v>
      </c>
      <c r="E890" t="s">
        <v>13</v>
      </c>
      <c r="F890" s="12">
        <v>17</v>
      </c>
      <c r="G890" s="12">
        <v>3582</v>
      </c>
      <c r="H890" s="12">
        <v>3870</v>
      </c>
      <c r="I890" s="12">
        <v>36612</v>
      </c>
      <c r="J890" s="12">
        <v>38880</v>
      </c>
      <c r="K890" s="12">
        <f>sales_table[[#This Row],[Sales]]-sales_table[[#This Row],[COGS]]</f>
        <v>2268</v>
      </c>
      <c r="L890" s="12">
        <f>sales_table[[#This Row],[sales after discount]]-sales_table[[#This Row],[COGS]]</f>
        <v>324</v>
      </c>
      <c r="M890" s="12">
        <f>sales_table[[#This Row],[Sales]]*0.95</f>
        <v>36936</v>
      </c>
      <c r="N890" s="13">
        <f>(sales_table[[#This Row],[Profit]]/sales_table[[#This Row],[Sales]])</f>
        <v>5.8333333333333334E-2</v>
      </c>
    </row>
    <row r="891" spans="1:14">
      <c r="A891" s="42">
        <v>41200</v>
      </c>
      <c r="B891" t="s">
        <v>17</v>
      </c>
      <c r="C891" t="s">
        <v>18</v>
      </c>
      <c r="D891" t="s">
        <v>37</v>
      </c>
      <c r="E891" t="s">
        <v>13</v>
      </c>
      <c r="F891" s="12">
        <v>22</v>
      </c>
      <c r="G891" s="12">
        <v>3978</v>
      </c>
      <c r="H891" s="12">
        <v>4230</v>
      </c>
      <c r="I891" s="12">
        <v>13446</v>
      </c>
      <c r="J891" s="12">
        <v>14310</v>
      </c>
      <c r="K891" s="12">
        <f>sales_table[[#This Row],[Sales]]-sales_table[[#This Row],[COGS]]</f>
        <v>864</v>
      </c>
      <c r="L891" s="12">
        <f>sales_table[[#This Row],[sales after discount]]-sales_table[[#This Row],[COGS]]</f>
        <v>148.5</v>
      </c>
      <c r="M891" s="12">
        <f>sales_table[[#This Row],[Sales]]*0.95</f>
        <v>13594.5</v>
      </c>
      <c r="N891" s="13">
        <f>(sales_table[[#This Row],[Profit]]/sales_table[[#This Row],[Sales]])</f>
        <v>6.0377358490566038E-2</v>
      </c>
    </row>
    <row r="892" spans="1:14">
      <c r="A892" s="42">
        <v>41201</v>
      </c>
      <c r="B892" t="s">
        <v>34</v>
      </c>
      <c r="C892" t="s">
        <v>25</v>
      </c>
      <c r="D892" t="s">
        <v>42</v>
      </c>
      <c r="E892" t="s">
        <v>16</v>
      </c>
      <c r="F892" s="12">
        <v>23</v>
      </c>
      <c r="G892" s="12">
        <v>2196</v>
      </c>
      <c r="H892" s="12">
        <v>2340</v>
      </c>
      <c r="I892" s="12">
        <v>172638</v>
      </c>
      <c r="J892" s="12">
        <v>186300</v>
      </c>
      <c r="K892" s="12">
        <f>sales_table[[#This Row],[Sales]]-sales_table[[#This Row],[COGS]]</f>
        <v>13662</v>
      </c>
      <c r="L892" s="12">
        <f>sales_table[[#This Row],[sales after discount]]-sales_table[[#This Row],[COGS]]</f>
        <v>4347</v>
      </c>
      <c r="M892" s="12">
        <f>sales_table[[#This Row],[Sales]]*0.95</f>
        <v>176985</v>
      </c>
      <c r="N892" s="13">
        <f>(sales_table[[#This Row],[Profit]]/sales_table[[#This Row],[Sales]])</f>
        <v>7.3333333333333334E-2</v>
      </c>
    </row>
    <row r="893" spans="1:14">
      <c r="A893" s="42">
        <v>41201</v>
      </c>
      <c r="B893" t="s">
        <v>31</v>
      </c>
      <c r="C893" t="s">
        <v>30</v>
      </c>
      <c r="D893" t="s">
        <v>35</v>
      </c>
      <c r="E893" t="s">
        <v>13</v>
      </c>
      <c r="F893" s="12">
        <v>1</v>
      </c>
      <c r="G893" s="12">
        <v>2034</v>
      </c>
      <c r="H893" s="12">
        <v>2160</v>
      </c>
      <c r="I893" s="12">
        <v>61776</v>
      </c>
      <c r="J893" s="12">
        <v>65880</v>
      </c>
      <c r="K893" s="12">
        <f>sales_table[[#This Row],[Sales]]-sales_table[[#This Row],[COGS]]</f>
        <v>4104</v>
      </c>
      <c r="L893" s="12">
        <f>sales_table[[#This Row],[sales after discount]]-sales_table[[#This Row],[COGS]]</f>
        <v>810</v>
      </c>
      <c r="M893" s="12">
        <f>sales_table[[#This Row],[Sales]]*0.95</f>
        <v>62586</v>
      </c>
      <c r="N893" s="13">
        <f>(sales_table[[#This Row],[Profit]]/sales_table[[#This Row],[Sales]])</f>
        <v>6.2295081967213117E-2</v>
      </c>
    </row>
    <row r="894" spans="1:14">
      <c r="A894" s="42">
        <v>41201</v>
      </c>
      <c r="B894" t="s">
        <v>27</v>
      </c>
      <c r="C894" t="s">
        <v>23</v>
      </c>
      <c r="D894" t="s">
        <v>40</v>
      </c>
      <c r="E894" t="s">
        <v>16</v>
      </c>
      <c r="F894" s="12">
        <v>25</v>
      </c>
      <c r="G894" s="12">
        <v>5148</v>
      </c>
      <c r="H894" s="12">
        <v>5490</v>
      </c>
      <c r="I894" s="12">
        <v>78480</v>
      </c>
      <c r="J894" s="12">
        <v>84600</v>
      </c>
      <c r="K894" s="12">
        <f>sales_table[[#This Row],[Sales]]-sales_table[[#This Row],[COGS]]</f>
        <v>6120</v>
      </c>
      <c r="L894" s="12">
        <f>sales_table[[#This Row],[sales after discount]]-sales_table[[#This Row],[COGS]]</f>
        <v>1890</v>
      </c>
      <c r="M894" s="12">
        <f>sales_table[[#This Row],[Sales]]*0.95</f>
        <v>80370</v>
      </c>
      <c r="N894" s="13">
        <f>(sales_table[[#This Row],[Profit]]/sales_table[[#This Row],[Sales]])</f>
        <v>7.2340425531914887E-2</v>
      </c>
    </row>
    <row r="895" spans="1:14">
      <c r="A895" s="42">
        <v>41202</v>
      </c>
      <c r="B895" t="s">
        <v>34</v>
      </c>
      <c r="C895" t="s">
        <v>25</v>
      </c>
      <c r="D895" t="s">
        <v>36</v>
      </c>
      <c r="E895" t="s">
        <v>13</v>
      </c>
      <c r="F895" s="12">
        <v>22</v>
      </c>
      <c r="G895" s="12">
        <v>3384</v>
      </c>
      <c r="H895" s="12">
        <v>3600</v>
      </c>
      <c r="I895" s="12">
        <v>52650</v>
      </c>
      <c r="J895" s="12">
        <v>56250</v>
      </c>
      <c r="K895" s="12">
        <f>sales_table[[#This Row],[Sales]]-sales_table[[#This Row],[COGS]]</f>
        <v>3600</v>
      </c>
      <c r="L895" s="12">
        <f>sales_table[[#This Row],[sales after discount]]-sales_table[[#This Row],[COGS]]</f>
        <v>787.5</v>
      </c>
      <c r="M895" s="12">
        <f>sales_table[[#This Row],[Sales]]*0.95</f>
        <v>53437.5</v>
      </c>
      <c r="N895" s="13">
        <f>(sales_table[[#This Row],[Profit]]/sales_table[[#This Row],[Sales]])</f>
        <v>6.4000000000000001E-2</v>
      </c>
    </row>
    <row r="896" spans="1:14">
      <c r="A896" s="42">
        <v>41202</v>
      </c>
      <c r="B896" t="s">
        <v>34</v>
      </c>
      <c r="C896" t="s">
        <v>25</v>
      </c>
      <c r="D896" t="s">
        <v>32</v>
      </c>
      <c r="E896" t="s">
        <v>13</v>
      </c>
      <c r="F896" s="12">
        <v>2</v>
      </c>
      <c r="G896" s="12">
        <v>3978</v>
      </c>
      <c r="H896" s="12">
        <v>4230</v>
      </c>
      <c r="I896" s="12">
        <v>24822</v>
      </c>
      <c r="J896" s="12">
        <v>26460</v>
      </c>
      <c r="K896" s="12">
        <f>sales_table[[#This Row],[Sales]]-sales_table[[#This Row],[COGS]]</f>
        <v>1638</v>
      </c>
      <c r="L896" s="12">
        <f>sales_table[[#This Row],[sales after discount]]-sales_table[[#This Row],[COGS]]</f>
        <v>315</v>
      </c>
      <c r="M896" s="12">
        <f>sales_table[[#This Row],[Sales]]*0.95</f>
        <v>25137</v>
      </c>
      <c r="N896" s="13">
        <f>(sales_table[[#This Row],[Profit]]/sales_table[[#This Row],[Sales]])</f>
        <v>6.1904761904761907E-2</v>
      </c>
    </row>
    <row r="897" spans="1:14">
      <c r="A897" s="42">
        <v>41202</v>
      </c>
      <c r="B897" t="s">
        <v>22</v>
      </c>
      <c r="C897" t="s">
        <v>23</v>
      </c>
      <c r="D897" t="s">
        <v>39</v>
      </c>
      <c r="E897" t="s">
        <v>13</v>
      </c>
      <c r="F897" s="12">
        <v>11</v>
      </c>
      <c r="G897" s="12">
        <v>3582</v>
      </c>
      <c r="H897" s="12">
        <v>3870</v>
      </c>
      <c r="I897" s="12">
        <v>7452</v>
      </c>
      <c r="J897" s="12">
        <v>7920</v>
      </c>
      <c r="K897" s="12">
        <f>sales_table[[#This Row],[Sales]]-sales_table[[#This Row],[COGS]]</f>
        <v>468</v>
      </c>
      <c r="L897" s="12">
        <f>sales_table[[#This Row],[sales after discount]]-sales_table[[#This Row],[COGS]]</f>
        <v>72</v>
      </c>
      <c r="M897" s="12">
        <f>sales_table[[#This Row],[Sales]]*0.95</f>
        <v>7524</v>
      </c>
      <c r="N897" s="13">
        <f>(sales_table[[#This Row],[Profit]]/sales_table[[#This Row],[Sales]])</f>
        <v>5.909090909090909E-2</v>
      </c>
    </row>
    <row r="898" spans="1:14">
      <c r="A898" s="42">
        <v>41203</v>
      </c>
      <c r="B898" t="s">
        <v>22</v>
      </c>
      <c r="C898" t="s">
        <v>23</v>
      </c>
      <c r="D898" t="s">
        <v>39</v>
      </c>
      <c r="E898" t="s">
        <v>13</v>
      </c>
      <c r="F898" s="12">
        <v>11</v>
      </c>
      <c r="G898" s="12">
        <v>3546</v>
      </c>
      <c r="H898" s="12">
        <v>3780</v>
      </c>
      <c r="I898" s="12">
        <v>11178</v>
      </c>
      <c r="J898" s="12">
        <v>11880</v>
      </c>
      <c r="K898" s="12">
        <f>sales_table[[#This Row],[Sales]]-sales_table[[#This Row],[COGS]]</f>
        <v>702</v>
      </c>
      <c r="L898" s="12">
        <f>sales_table[[#This Row],[sales after discount]]-sales_table[[#This Row],[COGS]]</f>
        <v>108</v>
      </c>
      <c r="M898" s="12">
        <f>sales_table[[#This Row],[Sales]]*0.95</f>
        <v>11286</v>
      </c>
      <c r="N898" s="13">
        <f>(sales_table[[#This Row],[Profit]]/sales_table[[#This Row],[Sales]])</f>
        <v>5.909090909090909E-2</v>
      </c>
    </row>
    <row r="899" spans="1:14">
      <c r="A899" s="42">
        <v>41203</v>
      </c>
      <c r="B899" t="s">
        <v>29</v>
      </c>
      <c r="C899" t="s">
        <v>30</v>
      </c>
      <c r="D899" t="s">
        <v>19</v>
      </c>
      <c r="E899" t="s">
        <v>13</v>
      </c>
      <c r="F899" s="12">
        <v>1</v>
      </c>
      <c r="G899" s="12">
        <v>7506</v>
      </c>
      <c r="H899" s="12">
        <v>8100</v>
      </c>
      <c r="I899" s="12">
        <v>43758</v>
      </c>
      <c r="J899" s="12">
        <v>46530</v>
      </c>
      <c r="K899" s="12">
        <f>sales_table[[#This Row],[Sales]]-sales_table[[#This Row],[COGS]]</f>
        <v>2772</v>
      </c>
      <c r="L899" s="12">
        <f>sales_table[[#This Row],[sales after discount]]-sales_table[[#This Row],[COGS]]</f>
        <v>445.5</v>
      </c>
      <c r="M899" s="12">
        <f>sales_table[[#This Row],[Sales]]*0.95</f>
        <v>44203.5</v>
      </c>
      <c r="N899" s="13">
        <f>(sales_table[[#This Row],[Profit]]/sales_table[[#This Row],[Sales]])</f>
        <v>5.9574468085106386E-2</v>
      </c>
    </row>
    <row r="900" spans="1:14">
      <c r="A900" s="42">
        <v>41204</v>
      </c>
      <c r="B900" t="s">
        <v>24</v>
      </c>
      <c r="C900" t="s">
        <v>25</v>
      </c>
      <c r="D900" t="s">
        <v>28</v>
      </c>
      <c r="E900" t="s">
        <v>13</v>
      </c>
      <c r="F900" s="12">
        <v>14</v>
      </c>
      <c r="G900" s="12">
        <v>3978</v>
      </c>
      <c r="H900" s="12">
        <v>4230</v>
      </c>
      <c r="I900" s="12">
        <v>40824</v>
      </c>
      <c r="J900" s="12">
        <v>43470</v>
      </c>
      <c r="K900" s="12">
        <f>sales_table[[#This Row],[Sales]]-sales_table[[#This Row],[COGS]]</f>
        <v>2646</v>
      </c>
      <c r="L900" s="12">
        <f>sales_table[[#This Row],[sales after discount]]-sales_table[[#This Row],[COGS]]</f>
        <v>472.5</v>
      </c>
      <c r="M900" s="12">
        <f>sales_table[[#This Row],[Sales]]*0.95</f>
        <v>41296.5</v>
      </c>
      <c r="N900" s="13">
        <f>(sales_table[[#This Row],[Profit]]/sales_table[[#This Row],[Sales]])</f>
        <v>6.0869565217391307E-2</v>
      </c>
    </row>
    <row r="901" spans="1:14">
      <c r="A901" s="42">
        <v>41204</v>
      </c>
      <c r="B901" t="s">
        <v>31</v>
      </c>
      <c r="C901" t="s">
        <v>30</v>
      </c>
      <c r="D901" t="s">
        <v>37</v>
      </c>
      <c r="E901" t="s">
        <v>13</v>
      </c>
      <c r="F901" s="12">
        <v>11</v>
      </c>
      <c r="G901" s="12">
        <v>2034</v>
      </c>
      <c r="H901" s="12">
        <v>2160</v>
      </c>
      <c r="I901" s="12">
        <v>62748</v>
      </c>
      <c r="J901" s="12">
        <v>66780</v>
      </c>
      <c r="K901" s="12">
        <f>sales_table[[#This Row],[Sales]]-sales_table[[#This Row],[COGS]]</f>
        <v>4032</v>
      </c>
      <c r="L901" s="12">
        <f>sales_table[[#This Row],[sales after discount]]-sales_table[[#This Row],[COGS]]</f>
        <v>693</v>
      </c>
      <c r="M901" s="12">
        <f>sales_table[[#This Row],[Sales]]*0.95</f>
        <v>63441</v>
      </c>
      <c r="N901" s="13">
        <f>(sales_table[[#This Row],[Profit]]/sales_table[[#This Row],[Sales]])</f>
        <v>6.0377358490566038E-2</v>
      </c>
    </row>
    <row r="902" spans="1:14">
      <c r="A902" s="42">
        <v>41204</v>
      </c>
      <c r="B902" t="s">
        <v>29</v>
      </c>
      <c r="C902" t="s">
        <v>30</v>
      </c>
      <c r="D902" t="s">
        <v>15</v>
      </c>
      <c r="E902" t="s">
        <v>16</v>
      </c>
      <c r="F902" s="12">
        <v>8</v>
      </c>
      <c r="G902" s="12">
        <v>2952</v>
      </c>
      <c r="H902" s="12">
        <v>3150</v>
      </c>
      <c r="I902" s="12">
        <v>46566</v>
      </c>
      <c r="J902" s="12">
        <v>50310</v>
      </c>
      <c r="K902" s="12">
        <f>sales_table[[#This Row],[Sales]]-sales_table[[#This Row],[COGS]]</f>
        <v>3744</v>
      </c>
      <c r="L902" s="12">
        <f>sales_table[[#This Row],[sales after discount]]-sales_table[[#This Row],[COGS]]</f>
        <v>1228.5</v>
      </c>
      <c r="M902" s="12">
        <f>sales_table[[#This Row],[Sales]]*0.95</f>
        <v>47794.5</v>
      </c>
      <c r="N902" s="13">
        <f>(sales_table[[#This Row],[Profit]]/sales_table[[#This Row],[Sales]])</f>
        <v>7.441860465116279E-2</v>
      </c>
    </row>
    <row r="903" spans="1:14">
      <c r="A903" s="42">
        <v>41205</v>
      </c>
      <c r="B903" t="s">
        <v>24</v>
      </c>
      <c r="C903" t="s">
        <v>25</v>
      </c>
      <c r="D903" t="s">
        <v>19</v>
      </c>
      <c r="E903" t="s">
        <v>13</v>
      </c>
      <c r="F903" s="12">
        <v>1</v>
      </c>
      <c r="G903" s="12">
        <v>3546</v>
      </c>
      <c r="H903" s="12">
        <v>3780</v>
      </c>
      <c r="I903" s="12">
        <v>15912</v>
      </c>
      <c r="J903" s="12">
        <v>16920</v>
      </c>
      <c r="K903" s="12">
        <f>sales_table[[#This Row],[Sales]]-sales_table[[#This Row],[COGS]]</f>
        <v>1008</v>
      </c>
      <c r="L903" s="12">
        <f>sales_table[[#This Row],[sales after discount]]-sales_table[[#This Row],[COGS]]</f>
        <v>162</v>
      </c>
      <c r="M903" s="12">
        <f>sales_table[[#This Row],[Sales]]*0.95</f>
        <v>16074</v>
      </c>
      <c r="N903" s="13">
        <f>(sales_table[[#This Row],[Profit]]/sales_table[[#This Row],[Sales]])</f>
        <v>5.9574468085106386E-2</v>
      </c>
    </row>
    <row r="904" spans="1:14">
      <c r="A904" s="42">
        <v>41206</v>
      </c>
      <c r="B904" t="s">
        <v>29</v>
      </c>
      <c r="C904" t="s">
        <v>30</v>
      </c>
      <c r="D904" t="s">
        <v>37</v>
      </c>
      <c r="E904" t="s">
        <v>13</v>
      </c>
      <c r="F904" s="12">
        <v>24</v>
      </c>
      <c r="G904" s="12">
        <v>3546</v>
      </c>
      <c r="H904" s="12">
        <v>3780</v>
      </c>
      <c r="I904" s="12">
        <v>8964</v>
      </c>
      <c r="J904" s="12">
        <v>9540</v>
      </c>
      <c r="K904" s="12">
        <f>sales_table[[#This Row],[Sales]]-sales_table[[#This Row],[COGS]]</f>
        <v>576</v>
      </c>
      <c r="L904" s="12">
        <f>sales_table[[#This Row],[sales after discount]]-sales_table[[#This Row],[COGS]]</f>
        <v>99</v>
      </c>
      <c r="M904" s="12">
        <f>sales_table[[#This Row],[Sales]]*0.95</f>
        <v>9063</v>
      </c>
      <c r="N904" s="13">
        <f>(sales_table[[#This Row],[Profit]]/sales_table[[#This Row],[Sales]])</f>
        <v>6.0377358490566038E-2</v>
      </c>
    </row>
    <row r="905" spans="1:14">
      <c r="A905" s="42">
        <v>41206</v>
      </c>
      <c r="B905" t="s">
        <v>27</v>
      </c>
      <c r="C905" t="s">
        <v>23</v>
      </c>
      <c r="D905" t="s">
        <v>36</v>
      </c>
      <c r="E905" t="s">
        <v>13</v>
      </c>
      <c r="F905" s="12">
        <v>15</v>
      </c>
      <c r="G905" s="12">
        <v>3978</v>
      </c>
      <c r="H905" s="12">
        <v>4230</v>
      </c>
      <c r="I905" s="12">
        <v>16848</v>
      </c>
      <c r="J905" s="12">
        <v>18000</v>
      </c>
      <c r="K905" s="12">
        <f>sales_table[[#This Row],[Sales]]-sales_table[[#This Row],[COGS]]</f>
        <v>1152</v>
      </c>
      <c r="L905" s="12">
        <f>sales_table[[#This Row],[sales after discount]]-sales_table[[#This Row],[COGS]]</f>
        <v>252</v>
      </c>
      <c r="M905" s="12">
        <f>sales_table[[#This Row],[Sales]]*0.95</f>
        <v>17100</v>
      </c>
      <c r="N905" s="13">
        <f>(sales_table[[#This Row],[Profit]]/sales_table[[#This Row],[Sales]])</f>
        <v>6.4000000000000001E-2</v>
      </c>
    </row>
    <row r="906" spans="1:14">
      <c r="A906" s="42">
        <v>41206</v>
      </c>
      <c r="B906" t="s">
        <v>14</v>
      </c>
      <c r="C906" t="s">
        <v>11</v>
      </c>
      <c r="D906" t="s">
        <v>33</v>
      </c>
      <c r="E906" t="s">
        <v>13</v>
      </c>
      <c r="F906" s="12">
        <v>20</v>
      </c>
      <c r="G906" s="12">
        <v>3546</v>
      </c>
      <c r="H906" s="12">
        <v>3780</v>
      </c>
      <c r="I906" s="12">
        <v>39780</v>
      </c>
      <c r="J906" s="12">
        <v>42300</v>
      </c>
      <c r="K906" s="12">
        <f>sales_table[[#This Row],[Sales]]-sales_table[[#This Row],[COGS]]</f>
        <v>2520</v>
      </c>
      <c r="L906" s="12">
        <f>sales_table[[#This Row],[sales after discount]]-sales_table[[#This Row],[COGS]]</f>
        <v>405</v>
      </c>
      <c r="M906" s="12">
        <f>sales_table[[#This Row],[Sales]]*0.95</f>
        <v>40185</v>
      </c>
      <c r="N906" s="13">
        <f>(sales_table[[#This Row],[Profit]]/sales_table[[#This Row],[Sales]])</f>
        <v>5.9574468085106386E-2</v>
      </c>
    </row>
    <row r="907" spans="1:14">
      <c r="A907" s="42">
        <v>41207</v>
      </c>
      <c r="B907" t="s">
        <v>20</v>
      </c>
      <c r="C907" t="s">
        <v>18</v>
      </c>
      <c r="D907" t="s">
        <v>33</v>
      </c>
      <c r="E907" t="s">
        <v>13</v>
      </c>
      <c r="F907" s="12">
        <v>1</v>
      </c>
      <c r="G907" s="12">
        <v>5148</v>
      </c>
      <c r="H907" s="12">
        <v>5490</v>
      </c>
      <c r="I907" s="12">
        <v>91494</v>
      </c>
      <c r="J907" s="12">
        <v>97290</v>
      </c>
      <c r="K907" s="12">
        <f>sales_table[[#This Row],[Sales]]-sales_table[[#This Row],[COGS]]</f>
        <v>5796</v>
      </c>
      <c r="L907" s="12">
        <f>sales_table[[#This Row],[sales after discount]]-sales_table[[#This Row],[COGS]]</f>
        <v>931.5</v>
      </c>
      <c r="M907" s="12">
        <f>sales_table[[#This Row],[Sales]]*0.95</f>
        <v>92425.5</v>
      </c>
      <c r="N907" s="13">
        <f>(sales_table[[#This Row],[Profit]]/sales_table[[#This Row],[Sales]])</f>
        <v>5.9574468085106386E-2</v>
      </c>
    </row>
    <row r="908" spans="1:14">
      <c r="A908" s="42">
        <v>41208</v>
      </c>
      <c r="B908" t="s">
        <v>27</v>
      </c>
      <c r="C908" t="s">
        <v>23</v>
      </c>
      <c r="D908" t="s">
        <v>41</v>
      </c>
      <c r="E908" t="s">
        <v>13</v>
      </c>
      <c r="F908" s="12">
        <v>5</v>
      </c>
      <c r="G908" s="12">
        <v>2196</v>
      </c>
      <c r="H908" s="12">
        <v>2340</v>
      </c>
      <c r="I908" s="12">
        <v>8856</v>
      </c>
      <c r="J908" s="12">
        <v>9450</v>
      </c>
      <c r="K908" s="12">
        <f>sales_table[[#This Row],[Sales]]-sales_table[[#This Row],[COGS]]</f>
        <v>594</v>
      </c>
      <c r="L908" s="12">
        <f>sales_table[[#This Row],[sales after discount]]-sales_table[[#This Row],[COGS]]</f>
        <v>121.5</v>
      </c>
      <c r="M908" s="12">
        <f>sales_table[[#This Row],[Sales]]*0.95</f>
        <v>8977.5</v>
      </c>
      <c r="N908" s="13">
        <f>(sales_table[[#This Row],[Profit]]/sales_table[[#This Row],[Sales]])</f>
        <v>6.2857142857142861E-2</v>
      </c>
    </row>
    <row r="909" spans="1:14">
      <c r="A909" s="42">
        <v>41208</v>
      </c>
      <c r="B909" t="s">
        <v>17</v>
      </c>
      <c r="C909" t="s">
        <v>18</v>
      </c>
      <c r="D909" t="s">
        <v>32</v>
      </c>
      <c r="E909" t="s">
        <v>13</v>
      </c>
      <c r="F909" s="12">
        <v>2</v>
      </c>
      <c r="G909" s="12">
        <v>3924</v>
      </c>
      <c r="H909" s="12">
        <v>4230</v>
      </c>
      <c r="I909" s="12">
        <v>53190</v>
      </c>
      <c r="J909" s="12">
        <v>56700</v>
      </c>
      <c r="K909" s="12">
        <f>sales_table[[#This Row],[Sales]]-sales_table[[#This Row],[COGS]]</f>
        <v>3510</v>
      </c>
      <c r="L909" s="12">
        <f>sales_table[[#This Row],[sales after discount]]-sales_table[[#This Row],[COGS]]</f>
        <v>675</v>
      </c>
      <c r="M909" s="12">
        <f>sales_table[[#This Row],[Sales]]*0.95</f>
        <v>53865</v>
      </c>
      <c r="N909" s="13">
        <f>(sales_table[[#This Row],[Profit]]/sales_table[[#This Row],[Sales]])</f>
        <v>6.1904761904761907E-2</v>
      </c>
    </row>
    <row r="910" spans="1:14">
      <c r="A910" s="42">
        <v>41209</v>
      </c>
      <c r="B910" t="s">
        <v>27</v>
      </c>
      <c r="C910" t="s">
        <v>23</v>
      </c>
      <c r="D910" t="s">
        <v>39</v>
      </c>
      <c r="E910" t="s">
        <v>13</v>
      </c>
      <c r="F910" s="12">
        <v>15</v>
      </c>
      <c r="G910" s="12">
        <v>3978</v>
      </c>
      <c r="H910" s="12">
        <v>4230</v>
      </c>
      <c r="I910" s="12">
        <v>67068</v>
      </c>
      <c r="J910" s="12">
        <v>71280</v>
      </c>
      <c r="K910" s="12">
        <f>sales_table[[#This Row],[Sales]]-sales_table[[#This Row],[COGS]]</f>
        <v>4212</v>
      </c>
      <c r="L910" s="12">
        <f>sales_table[[#This Row],[sales after discount]]-sales_table[[#This Row],[COGS]]</f>
        <v>648</v>
      </c>
      <c r="M910" s="12">
        <f>sales_table[[#This Row],[Sales]]*0.95</f>
        <v>67716</v>
      </c>
      <c r="N910" s="13">
        <f>(sales_table[[#This Row],[Profit]]/sales_table[[#This Row],[Sales]])</f>
        <v>5.909090909090909E-2</v>
      </c>
    </row>
    <row r="911" spans="1:14">
      <c r="A911" s="42">
        <v>41209</v>
      </c>
      <c r="B911" t="s">
        <v>29</v>
      </c>
      <c r="C911" t="s">
        <v>30</v>
      </c>
      <c r="D911" t="s">
        <v>43</v>
      </c>
      <c r="E911" t="s">
        <v>13</v>
      </c>
      <c r="F911" s="12">
        <v>24</v>
      </c>
      <c r="G911" s="12">
        <v>2106</v>
      </c>
      <c r="H911" s="12">
        <v>2250</v>
      </c>
      <c r="I911" s="12">
        <v>6768</v>
      </c>
      <c r="J911" s="12">
        <v>7200</v>
      </c>
      <c r="K911" s="12">
        <f>sales_table[[#This Row],[Sales]]-sales_table[[#This Row],[COGS]]</f>
        <v>432</v>
      </c>
      <c r="L911" s="12">
        <f>sales_table[[#This Row],[sales after discount]]-sales_table[[#This Row],[COGS]]</f>
        <v>72</v>
      </c>
      <c r="M911" s="12">
        <f>sales_table[[#This Row],[Sales]]*0.95</f>
        <v>6840</v>
      </c>
      <c r="N911" s="13">
        <f>(sales_table[[#This Row],[Profit]]/sales_table[[#This Row],[Sales]])</f>
        <v>0.06</v>
      </c>
    </row>
    <row r="912" spans="1:14">
      <c r="A912" s="42">
        <v>41210</v>
      </c>
      <c r="B912" t="s">
        <v>20</v>
      </c>
      <c r="C912" t="s">
        <v>18</v>
      </c>
      <c r="D912" t="s">
        <v>36</v>
      </c>
      <c r="E912" t="s">
        <v>13</v>
      </c>
      <c r="F912" s="12">
        <v>23</v>
      </c>
      <c r="G912" s="12">
        <v>5148</v>
      </c>
      <c r="H912" s="12">
        <v>5490</v>
      </c>
      <c r="I912" s="12">
        <v>4212</v>
      </c>
      <c r="J912" s="12">
        <v>4500</v>
      </c>
      <c r="K912" s="12">
        <f>sales_table[[#This Row],[Sales]]-sales_table[[#This Row],[COGS]]</f>
        <v>288</v>
      </c>
      <c r="L912" s="12">
        <f>sales_table[[#This Row],[sales after discount]]-sales_table[[#This Row],[COGS]]</f>
        <v>63</v>
      </c>
      <c r="M912" s="12">
        <f>sales_table[[#This Row],[Sales]]*0.95</f>
        <v>4275</v>
      </c>
      <c r="N912" s="13">
        <f>(sales_table[[#This Row],[Profit]]/sales_table[[#This Row],[Sales]])</f>
        <v>6.4000000000000001E-2</v>
      </c>
    </row>
    <row r="913" spans="1:14">
      <c r="A913" s="42">
        <v>41210</v>
      </c>
      <c r="B913" t="s">
        <v>31</v>
      </c>
      <c r="C913" t="s">
        <v>30</v>
      </c>
      <c r="D913" t="s">
        <v>36</v>
      </c>
      <c r="E913" t="s">
        <v>13</v>
      </c>
      <c r="F913" s="12">
        <v>20</v>
      </c>
      <c r="G913" s="12">
        <v>3546</v>
      </c>
      <c r="H913" s="12">
        <v>3780</v>
      </c>
      <c r="I913" s="12">
        <v>21060</v>
      </c>
      <c r="J913" s="12">
        <v>22500</v>
      </c>
      <c r="K913" s="12">
        <f>sales_table[[#This Row],[Sales]]-sales_table[[#This Row],[COGS]]</f>
        <v>1440</v>
      </c>
      <c r="L913" s="12">
        <f>sales_table[[#This Row],[sales after discount]]-sales_table[[#This Row],[COGS]]</f>
        <v>315</v>
      </c>
      <c r="M913" s="12">
        <f>sales_table[[#This Row],[Sales]]*0.95</f>
        <v>21375</v>
      </c>
      <c r="N913" s="13">
        <f>(sales_table[[#This Row],[Profit]]/sales_table[[#This Row],[Sales]])</f>
        <v>6.4000000000000001E-2</v>
      </c>
    </row>
    <row r="914" spans="1:14">
      <c r="A914" s="42">
        <v>41211</v>
      </c>
      <c r="B914" t="s">
        <v>17</v>
      </c>
      <c r="C914" t="s">
        <v>18</v>
      </c>
      <c r="D914" t="s">
        <v>40</v>
      </c>
      <c r="E914" t="s">
        <v>16</v>
      </c>
      <c r="F914" s="12">
        <v>23</v>
      </c>
      <c r="G914" s="12">
        <v>3546</v>
      </c>
      <c r="H914" s="12">
        <v>3780</v>
      </c>
      <c r="I914" s="12">
        <v>7848</v>
      </c>
      <c r="J914" s="12">
        <v>8460</v>
      </c>
      <c r="K914" s="12">
        <f>sales_table[[#This Row],[Sales]]-sales_table[[#This Row],[COGS]]</f>
        <v>612</v>
      </c>
      <c r="L914" s="12">
        <f>sales_table[[#This Row],[sales after discount]]-sales_table[[#This Row],[COGS]]</f>
        <v>189</v>
      </c>
      <c r="M914" s="12">
        <f>sales_table[[#This Row],[Sales]]*0.95</f>
        <v>8037</v>
      </c>
      <c r="N914" s="13">
        <f>(sales_table[[#This Row],[Profit]]/sales_table[[#This Row],[Sales]])</f>
        <v>7.2340425531914887E-2</v>
      </c>
    </row>
    <row r="915" spans="1:14">
      <c r="A915" s="42">
        <v>41212</v>
      </c>
      <c r="B915" t="s">
        <v>34</v>
      </c>
      <c r="C915" t="s">
        <v>25</v>
      </c>
      <c r="D915" t="s">
        <v>12</v>
      </c>
      <c r="E915" t="s">
        <v>13</v>
      </c>
      <c r="F915" s="12">
        <v>22</v>
      </c>
      <c r="G915" s="12">
        <v>5148</v>
      </c>
      <c r="H915" s="12">
        <v>5490</v>
      </c>
      <c r="I915" s="12">
        <v>40680</v>
      </c>
      <c r="J915" s="12">
        <v>43200</v>
      </c>
      <c r="K915" s="12">
        <f>sales_table[[#This Row],[Sales]]-sales_table[[#This Row],[COGS]]</f>
        <v>2520</v>
      </c>
      <c r="L915" s="12">
        <f>sales_table[[#This Row],[sales after discount]]-sales_table[[#This Row],[COGS]]</f>
        <v>360</v>
      </c>
      <c r="M915" s="12">
        <f>sales_table[[#This Row],[Sales]]*0.95</f>
        <v>41040</v>
      </c>
      <c r="N915" s="13">
        <f>(sales_table[[#This Row],[Profit]]/sales_table[[#This Row],[Sales]])</f>
        <v>5.8333333333333334E-2</v>
      </c>
    </row>
    <row r="916" spans="1:14">
      <c r="A916" s="42">
        <v>41212</v>
      </c>
      <c r="B916" t="s">
        <v>34</v>
      </c>
      <c r="C916" t="s">
        <v>25</v>
      </c>
      <c r="D916" t="s">
        <v>35</v>
      </c>
      <c r="E916" t="s">
        <v>13</v>
      </c>
      <c r="F916" s="12">
        <v>10</v>
      </c>
      <c r="G916" s="12">
        <v>3384</v>
      </c>
      <c r="H916" s="12">
        <v>3600</v>
      </c>
      <c r="I916" s="12">
        <v>77220</v>
      </c>
      <c r="J916" s="12">
        <v>82350</v>
      </c>
      <c r="K916" s="12">
        <f>sales_table[[#This Row],[Sales]]-sales_table[[#This Row],[COGS]]</f>
        <v>5130</v>
      </c>
      <c r="L916" s="12">
        <f>sales_table[[#This Row],[sales after discount]]-sales_table[[#This Row],[COGS]]</f>
        <v>1012.5</v>
      </c>
      <c r="M916" s="12">
        <f>sales_table[[#This Row],[Sales]]*0.95</f>
        <v>78232.5</v>
      </c>
      <c r="N916" s="13">
        <f>(sales_table[[#This Row],[Profit]]/sales_table[[#This Row],[Sales]])</f>
        <v>6.2295081967213117E-2</v>
      </c>
    </row>
    <row r="917" spans="1:14">
      <c r="A917" s="42">
        <v>41212</v>
      </c>
      <c r="B917" t="s">
        <v>24</v>
      </c>
      <c r="C917" t="s">
        <v>25</v>
      </c>
      <c r="D917" t="s">
        <v>41</v>
      </c>
      <c r="E917" t="s">
        <v>13</v>
      </c>
      <c r="F917" s="12">
        <v>5</v>
      </c>
      <c r="G917" s="12">
        <v>3042</v>
      </c>
      <c r="H917" s="12">
        <v>3240</v>
      </c>
      <c r="I917" s="12">
        <v>64944</v>
      </c>
      <c r="J917" s="12">
        <v>69300</v>
      </c>
      <c r="K917" s="12">
        <f>sales_table[[#This Row],[Sales]]-sales_table[[#This Row],[COGS]]</f>
        <v>4356</v>
      </c>
      <c r="L917" s="12">
        <f>sales_table[[#This Row],[sales after discount]]-sales_table[[#This Row],[COGS]]</f>
        <v>891</v>
      </c>
      <c r="M917" s="12">
        <f>sales_table[[#This Row],[Sales]]*0.95</f>
        <v>65835</v>
      </c>
      <c r="N917" s="13">
        <f>(sales_table[[#This Row],[Profit]]/sales_table[[#This Row],[Sales]])</f>
        <v>6.2857142857142861E-2</v>
      </c>
    </row>
    <row r="918" spans="1:14">
      <c r="A918" s="42">
        <v>41213</v>
      </c>
      <c r="B918" t="s">
        <v>14</v>
      </c>
      <c r="C918" t="s">
        <v>11</v>
      </c>
      <c r="D918" t="s">
        <v>32</v>
      </c>
      <c r="E918" t="s">
        <v>13</v>
      </c>
      <c r="F918" s="12">
        <v>12</v>
      </c>
      <c r="G918" s="12">
        <v>3978</v>
      </c>
      <c r="H918" s="12">
        <v>4230</v>
      </c>
      <c r="I918" s="12">
        <v>7092</v>
      </c>
      <c r="J918" s="12">
        <v>7560</v>
      </c>
      <c r="K918" s="12">
        <f>sales_table[[#This Row],[Sales]]-sales_table[[#This Row],[COGS]]</f>
        <v>468</v>
      </c>
      <c r="L918" s="12">
        <f>sales_table[[#This Row],[sales after discount]]-sales_table[[#This Row],[COGS]]</f>
        <v>90</v>
      </c>
      <c r="M918" s="12">
        <f>sales_table[[#This Row],[Sales]]*0.95</f>
        <v>7182</v>
      </c>
      <c r="N918" s="13">
        <f>(sales_table[[#This Row],[Profit]]/sales_table[[#This Row],[Sales]])</f>
        <v>6.1904761904761907E-2</v>
      </c>
    </row>
    <row r="919" spans="1:14">
      <c r="A919" s="42">
        <v>41213</v>
      </c>
      <c r="B919" t="s">
        <v>17</v>
      </c>
      <c r="C919" t="s">
        <v>18</v>
      </c>
      <c r="D919" t="s">
        <v>36</v>
      </c>
      <c r="E919" t="s">
        <v>13</v>
      </c>
      <c r="F919" s="12">
        <v>19</v>
      </c>
      <c r="G919" s="12">
        <v>3978</v>
      </c>
      <c r="H919" s="12">
        <v>4230</v>
      </c>
      <c r="I919" s="12">
        <v>46332</v>
      </c>
      <c r="J919" s="12">
        <v>49500</v>
      </c>
      <c r="K919" s="12">
        <f>sales_table[[#This Row],[Sales]]-sales_table[[#This Row],[COGS]]</f>
        <v>3168</v>
      </c>
      <c r="L919" s="12">
        <f>sales_table[[#This Row],[sales after discount]]-sales_table[[#This Row],[COGS]]</f>
        <v>693</v>
      </c>
      <c r="M919" s="12">
        <f>sales_table[[#This Row],[Sales]]*0.95</f>
        <v>47025</v>
      </c>
      <c r="N919" s="13">
        <f>(sales_table[[#This Row],[Profit]]/sales_table[[#This Row],[Sales]])</f>
        <v>6.4000000000000001E-2</v>
      </c>
    </row>
    <row r="920" spans="1:14">
      <c r="A920" s="42">
        <v>41213</v>
      </c>
      <c r="B920" t="s">
        <v>24</v>
      </c>
      <c r="C920" t="s">
        <v>25</v>
      </c>
      <c r="D920" t="s">
        <v>15</v>
      </c>
      <c r="E920" t="s">
        <v>16</v>
      </c>
      <c r="F920" s="12">
        <v>18</v>
      </c>
      <c r="G920" s="12">
        <v>3924</v>
      </c>
      <c r="H920" s="12">
        <v>4230</v>
      </c>
      <c r="I920" s="12">
        <v>82386</v>
      </c>
      <c r="J920" s="12">
        <v>89010</v>
      </c>
      <c r="K920" s="12">
        <f>sales_table[[#This Row],[Sales]]-sales_table[[#This Row],[COGS]]</f>
        <v>6624</v>
      </c>
      <c r="L920" s="12">
        <f>sales_table[[#This Row],[sales after discount]]-sales_table[[#This Row],[COGS]]</f>
        <v>2173.5</v>
      </c>
      <c r="M920" s="12">
        <f>sales_table[[#This Row],[Sales]]*0.95</f>
        <v>84559.5</v>
      </c>
      <c r="N920" s="13">
        <f>(sales_table[[#This Row],[Profit]]/sales_table[[#This Row],[Sales]])</f>
        <v>7.441860465116279E-2</v>
      </c>
    </row>
    <row r="921" spans="1:14">
      <c r="A921" s="42">
        <v>41213</v>
      </c>
      <c r="B921" t="s">
        <v>31</v>
      </c>
      <c r="C921" t="s">
        <v>30</v>
      </c>
      <c r="D921" t="s">
        <v>36</v>
      </c>
      <c r="E921" t="s">
        <v>13</v>
      </c>
      <c r="F921" s="12">
        <v>1</v>
      </c>
      <c r="G921" s="12">
        <v>2952</v>
      </c>
      <c r="H921" s="12">
        <v>3150</v>
      </c>
      <c r="I921" s="12">
        <v>10530</v>
      </c>
      <c r="J921" s="12">
        <v>11250</v>
      </c>
      <c r="K921" s="12">
        <f>sales_table[[#This Row],[Sales]]-sales_table[[#This Row],[COGS]]</f>
        <v>720</v>
      </c>
      <c r="L921" s="12">
        <f>sales_table[[#This Row],[sales after discount]]-sales_table[[#This Row],[COGS]]</f>
        <v>157.5</v>
      </c>
      <c r="M921" s="12">
        <f>sales_table[[#This Row],[Sales]]*0.95</f>
        <v>10687.5</v>
      </c>
      <c r="N921" s="13">
        <f>(sales_table[[#This Row],[Profit]]/sales_table[[#This Row],[Sales]])</f>
        <v>6.4000000000000001E-2</v>
      </c>
    </row>
    <row r="922" spans="1:14">
      <c r="A922" s="42">
        <v>41214</v>
      </c>
      <c r="B922" t="s">
        <v>31</v>
      </c>
      <c r="C922" t="s">
        <v>30</v>
      </c>
      <c r="D922" t="s">
        <v>35</v>
      </c>
      <c r="E922" t="s">
        <v>13</v>
      </c>
      <c r="F922" s="12">
        <v>15</v>
      </c>
      <c r="G922" s="12">
        <v>3042</v>
      </c>
      <c r="H922" s="12">
        <v>3240</v>
      </c>
      <c r="I922" s="12">
        <v>82368</v>
      </c>
      <c r="J922" s="12">
        <v>87840</v>
      </c>
      <c r="K922" s="12">
        <f>sales_table[[#This Row],[Sales]]-sales_table[[#This Row],[COGS]]</f>
        <v>5472</v>
      </c>
      <c r="L922" s="12">
        <f>sales_table[[#This Row],[sales after discount]]-sales_table[[#This Row],[COGS]]</f>
        <v>1080</v>
      </c>
      <c r="M922" s="12">
        <f>sales_table[[#This Row],[Sales]]*0.95</f>
        <v>83448</v>
      </c>
      <c r="N922" s="13">
        <f>(sales_table[[#This Row],[Profit]]/sales_table[[#This Row],[Sales]])</f>
        <v>6.2295081967213117E-2</v>
      </c>
    </row>
    <row r="923" spans="1:14">
      <c r="A923" s="42">
        <v>41214</v>
      </c>
      <c r="B923" t="s">
        <v>17</v>
      </c>
      <c r="C923" t="s">
        <v>18</v>
      </c>
      <c r="D923" t="s">
        <v>40</v>
      </c>
      <c r="E923" t="s">
        <v>16</v>
      </c>
      <c r="F923" s="12">
        <v>4</v>
      </c>
      <c r="G923" s="12">
        <v>3978</v>
      </c>
      <c r="H923" s="12">
        <v>4230</v>
      </c>
      <c r="I923" s="12">
        <v>74556</v>
      </c>
      <c r="J923" s="12">
        <v>80370</v>
      </c>
      <c r="K923" s="12">
        <f>sales_table[[#This Row],[Sales]]-sales_table[[#This Row],[COGS]]</f>
        <v>5814</v>
      </c>
      <c r="L923" s="12">
        <f>sales_table[[#This Row],[sales after discount]]-sales_table[[#This Row],[COGS]]</f>
        <v>1795.5</v>
      </c>
      <c r="M923" s="12">
        <f>sales_table[[#This Row],[Sales]]*0.95</f>
        <v>76351.5</v>
      </c>
      <c r="N923" s="13">
        <f>(sales_table[[#This Row],[Profit]]/sales_table[[#This Row],[Sales]])</f>
        <v>7.2340425531914887E-2</v>
      </c>
    </row>
    <row r="924" spans="1:14">
      <c r="A924" s="42">
        <v>41214</v>
      </c>
      <c r="B924" t="s">
        <v>27</v>
      </c>
      <c r="C924" t="s">
        <v>23</v>
      </c>
      <c r="D924" t="s">
        <v>28</v>
      </c>
      <c r="E924" t="s">
        <v>13</v>
      </c>
      <c r="F924" s="12">
        <v>16</v>
      </c>
      <c r="G924" s="12">
        <v>2106</v>
      </c>
      <c r="H924" s="12">
        <v>2250</v>
      </c>
      <c r="I924" s="12">
        <v>75816</v>
      </c>
      <c r="J924" s="12">
        <v>80730</v>
      </c>
      <c r="K924" s="12">
        <f>sales_table[[#This Row],[Sales]]-sales_table[[#This Row],[COGS]]</f>
        <v>4914</v>
      </c>
      <c r="L924" s="12">
        <f>sales_table[[#This Row],[sales after discount]]-sales_table[[#This Row],[COGS]]</f>
        <v>877.5</v>
      </c>
      <c r="M924" s="12">
        <f>sales_table[[#This Row],[Sales]]*0.95</f>
        <v>76693.5</v>
      </c>
      <c r="N924" s="13">
        <f>(sales_table[[#This Row],[Profit]]/sales_table[[#This Row],[Sales]])</f>
        <v>6.0869565217391307E-2</v>
      </c>
    </row>
    <row r="925" spans="1:14">
      <c r="A925" s="42">
        <v>41214</v>
      </c>
      <c r="B925" t="s">
        <v>14</v>
      </c>
      <c r="C925" t="s">
        <v>11</v>
      </c>
      <c r="D925" t="s">
        <v>15</v>
      </c>
      <c r="E925" t="s">
        <v>16</v>
      </c>
      <c r="F925" s="12">
        <v>10</v>
      </c>
      <c r="G925" s="12">
        <v>2034</v>
      </c>
      <c r="H925" s="12">
        <v>2160</v>
      </c>
      <c r="I925" s="12">
        <v>53730</v>
      </c>
      <c r="J925" s="12">
        <v>58050</v>
      </c>
      <c r="K925" s="12">
        <f>sales_table[[#This Row],[Sales]]-sales_table[[#This Row],[COGS]]</f>
        <v>4320</v>
      </c>
      <c r="L925" s="12">
        <f>sales_table[[#This Row],[sales after discount]]-sales_table[[#This Row],[COGS]]</f>
        <v>1417.5</v>
      </c>
      <c r="M925" s="12">
        <f>sales_table[[#This Row],[Sales]]*0.95</f>
        <v>55147.5</v>
      </c>
      <c r="N925" s="13">
        <f>(sales_table[[#This Row],[Profit]]/sales_table[[#This Row],[Sales]])</f>
        <v>7.441860465116279E-2</v>
      </c>
    </row>
    <row r="926" spans="1:14">
      <c r="A926" s="42">
        <v>41215</v>
      </c>
      <c r="B926" t="s">
        <v>20</v>
      </c>
      <c r="C926" t="s">
        <v>18</v>
      </c>
      <c r="D926" t="s">
        <v>19</v>
      </c>
      <c r="E926" t="s">
        <v>13</v>
      </c>
      <c r="F926" s="12">
        <v>21</v>
      </c>
      <c r="G926" s="12">
        <v>4482</v>
      </c>
      <c r="H926" s="12">
        <v>4770</v>
      </c>
      <c r="I926" s="12">
        <v>99450</v>
      </c>
      <c r="J926" s="12">
        <v>105750</v>
      </c>
      <c r="K926" s="12">
        <f>sales_table[[#This Row],[Sales]]-sales_table[[#This Row],[COGS]]</f>
        <v>6300</v>
      </c>
      <c r="L926" s="12">
        <f>sales_table[[#This Row],[sales after discount]]-sales_table[[#This Row],[COGS]]</f>
        <v>1012.5</v>
      </c>
      <c r="M926" s="12">
        <f>sales_table[[#This Row],[Sales]]*0.95</f>
        <v>100462.5</v>
      </c>
      <c r="N926" s="13">
        <f>(sales_table[[#This Row],[Profit]]/sales_table[[#This Row],[Sales]])</f>
        <v>5.9574468085106386E-2</v>
      </c>
    </row>
    <row r="927" spans="1:14">
      <c r="A927" s="42">
        <v>41215</v>
      </c>
      <c r="B927" t="s">
        <v>20</v>
      </c>
      <c r="C927" t="s">
        <v>18</v>
      </c>
      <c r="D927" t="s">
        <v>15</v>
      </c>
      <c r="E927" t="s">
        <v>16</v>
      </c>
      <c r="F927" s="12">
        <v>7</v>
      </c>
      <c r="G927" s="12">
        <v>3726</v>
      </c>
      <c r="H927" s="12">
        <v>3960</v>
      </c>
      <c r="I927" s="12">
        <v>10746</v>
      </c>
      <c r="J927" s="12">
        <v>11610</v>
      </c>
      <c r="K927" s="12">
        <f>sales_table[[#This Row],[Sales]]-sales_table[[#This Row],[COGS]]</f>
        <v>864</v>
      </c>
      <c r="L927" s="12">
        <f>sales_table[[#This Row],[sales after discount]]-sales_table[[#This Row],[COGS]]</f>
        <v>283.5</v>
      </c>
      <c r="M927" s="12">
        <f>sales_table[[#This Row],[Sales]]*0.95</f>
        <v>11029.5</v>
      </c>
      <c r="N927" s="13">
        <f>(sales_table[[#This Row],[Profit]]/sales_table[[#This Row],[Sales]])</f>
        <v>7.441860465116279E-2</v>
      </c>
    </row>
    <row r="928" spans="1:14">
      <c r="A928" s="42">
        <v>41215</v>
      </c>
      <c r="B928" t="s">
        <v>14</v>
      </c>
      <c r="C928" t="s">
        <v>11</v>
      </c>
      <c r="D928" t="s">
        <v>43</v>
      </c>
      <c r="E928" t="s">
        <v>13</v>
      </c>
      <c r="F928" s="12">
        <v>22</v>
      </c>
      <c r="G928" s="12">
        <v>2952</v>
      </c>
      <c r="H928" s="12">
        <v>3150</v>
      </c>
      <c r="I928" s="12">
        <v>60912</v>
      </c>
      <c r="J928" s="12">
        <v>64800</v>
      </c>
      <c r="K928" s="12">
        <f>sales_table[[#This Row],[Sales]]-sales_table[[#This Row],[COGS]]</f>
        <v>3888</v>
      </c>
      <c r="L928" s="12">
        <f>sales_table[[#This Row],[sales after discount]]-sales_table[[#This Row],[COGS]]</f>
        <v>648</v>
      </c>
      <c r="M928" s="12">
        <f>sales_table[[#This Row],[Sales]]*0.95</f>
        <v>61560</v>
      </c>
      <c r="N928" s="13">
        <f>(sales_table[[#This Row],[Profit]]/sales_table[[#This Row],[Sales]])</f>
        <v>0.06</v>
      </c>
    </row>
    <row r="929" spans="1:14">
      <c r="A929" s="42">
        <v>41215</v>
      </c>
      <c r="B929" t="s">
        <v>24</v>
      </c>
      <c r="C929" t="s">
        <v>25</v>
      </c>
      <c r="D929" t="s">
        <v>12</v>
      </c>
      <c r="E929" t="s">
        <v>13</v>
      </c>
      <c r="F929" s="12">
        <v>15</v>
      </c>
      <c r="G929" s="12">
        <v>3384</v>
      </c>
      <c r="H929" s="12">
        <v>3600</v>
      </c>
      <c r="I929" s="12">
        <v>36612</v>
      </c>
      <c r="J929" s="12">
        <v>38880</v>
      </c>
      <c r="K929" s="12">
        <f>sales_table[[#This Row],[Sales]]-sales_table[[#This Row],[COGS]]</f>
        <v>2268</v>
      </c>
      <c r="L929" s="12">
        <f>sales_table[[#This Row],[sales after discount]]-sales_table[[#This Row],[COGS]]</f>
        <v>324</v>
      </c>
      <c r="M929" s="12">
        <f>sales_table[[#This Row],[Sales]]*0.95</f>
        <v>36936</v>
      </c>
      <c r="N929" s="13">
        <f>(sales_table[[#This Row],[Profit]]/sales_table[[#This Row],[Sales]])</f>
        <v>5.8333333333333334E-2</v>
      </c>
    </row>
    <row r="930" spans="1:14">
      <c r="A930" s="42">
        <v>41216</v>
      </c>
      <c r="B930" t="s">
        <v>20</v>
      </c>
      <c r="C930" t="s">
        <v>18</v>
      </c>
      <c r="D930" t="s">
        <v>38</v>
      </c>
      <c r="E930" t="s">
        <v>13</v>
      </c>
      <c r="F930" s="12">
        <v>7</v>
      </c>
      <c r="G930" s="12">
        <v>3546</v>
      </c>
      <c r="H930" s="12">
        <v>3780</v>
      </c>
      <c r="I930" s="12">
        <v>85104</v>
      </c>
      <c r="J930" s="12">
        <v>90720</v>
      </c>
      <c r="K930" s="12">
        <f>sales_table[[#This Row],[Sales]]-sales_table[[#This Row],[COGS]]</f>
        <v>5616</v>
      </c>
      <c r="L930" s="12">
        <f>sales_table[[#This Row],[sales after discount]]-sales_table[[#This Row],[COGS]]</f>
        <v>1080</v>
      </c>
      <c r="M930" s="12">
        <f>sales_table[[#This Row],[Sales]]*0.95</f>
        <v>86184</v>
      </c>
      <c r="N930" s="13">
        <f>(sales_table[[#This Row],[Profit]]/sales_table[[#This Row],[Sales]])</f>
        <v>6.1904761904761907E-2</v>
      </c>
    </row>
    <row r="931" spans="1:14">
      <c r="A931" s="42">
        <v>41216</v>
      </c>
      <c r="B931" t="s">
        <v>10</v>
      </c>
      <c r="C931" t="s">
        <v>11</v>
      </c>
      <c r="D931" t="s">
        <v>37</v>
      </c>
      <c r="E931" t="s">
        <v>13</v>
      </c>
      <c r="F931" s="12">
        <v>17</v>
      </c>
      <c r="G931" s="12">
        <v>5148</v>
      </c>
      <c r="H931" s="12">
        <v>5490</v>
      </c>
      <c r="I931" s="12">
        <v>71712</v>
      </c>
      <c r="J931" s="12">
        <v>76320</v>
      </c>
      <c r="K931" s="12">
        <f>sales_table[[#This Row],[Sales]]-sales_table[[#This Row],[COGS]]</f>
        <v>4608</v>
      </c>
      <c r="L931" s="12">
        <f>sales_table[[#This Row],[sales after discount]]-sales_table[[#This Row],[COGS]]</f>
        <v>792</v>
      </c>
      <c r="M931" s="12">
        <f>sales_table[[#This Row],[Sales]]*0.95</f>
        <v>72504</v>
      </c>
      <c r="N931" s="13">
        <f>(sales_table[[#This Row],[Profit]]/sales_table[[#This Row],[Sales]])</f>
        <v>6.0377358490566038E-2</v>
      </c>
    </row>
    <row r="932" spans="1:14">
      <c r="A932" s="42">
        <v>41216</v>
      </c>
      <c r="B932" t="s">
        <v>14</v>
      </c>
      <c r="C932" t="s">
        <v>11</v>
      </c>
      <c r="D932" t="s">
        <v>36</v>
      </c>
      <c r="E932" t="s">
        <v>13</v>
      </c>
      <c r="F932" s="12">
        <v>20</v>
      </c>
      <c r="G932" s="12">
        <v>2034</v>
      </c>
      <c r="H932" s="12">
        <v>2160</v>
      </c>
      <c r="I932" s="12">
        <v>23166</v>
      </c>
      <c r="J932" s="12">
        <v>24750</v>
      </c>
      <c r="K932" s="12">
        <f>sales_table[[#This Row],[Sales]]-sales_table[[#This Row],[COGS]]</f>
        <v>1584</v>
      </c>
      <c r="L932" s="12">
        <f>sales_table[[#This Row],[sales after discount]]-sales_table[[#This Row],[COGS]]</f>
        <v>346.5</v>
      </c>
      <c r="M932" s="12">
        <f>sales_table[[#This Row],[Sales]]*0.95</f>
        <v>23512.5</v>
      </c>
      <c r="N932" s="13">
        <f>(sales_table[[#This Row],[Profit]]/sales_table[[#This Row],[Sales]])</f>
        <v>6.4000000000000001E-2</v>
      </c>
    </row>
    <row r="933" spans="1:14">
      <c r="A933" s="42">
        <v>41216</v>
      </c>
      <c r="B933" t="s">
        <v>29</v>
      </c>
      <c r="C933" t="s">
        <v>30</v>
      </c>
      <c r="D933" t="s">
        <v>41</v>
      </c>
      <c r="E933" t="s">
        <v>13</v>
      </c>
      <c r="F933" s="12">
        <v>5</v>
      </c>
      <c r="G933" s="12">
        <v>2196</v>
      </c>
      <c r="H933" s="12">
        <v>2340</v>
      </c>
      <c r="I933" s="12">
        <v>29520</v>
      </c>
      <c r="J933" s="12">
        <v>31500</v>
      </c>
      <c r="K933" s="12">
        <f>sales_table[[#This Row],[Sales]]-sales_table[[#This Row],[COGS]]</f>
        <v>1980</v>
      </c>
      <c r="L933" s="12">
        <f>sales_table[[#This Row],[sales after discount]]-sales_table[[#This Row],[COGS]]</f>
        <v>405</v>
      </c>
      <c r="M933" s="12">
        <f>sales_table[[#This Row],[Sales]]*0.95</f>
        <v>29925</v>
      </c>
      <c r="N933" s="13">
        <f>(sales_table[[#This Row],[Profit]]/sales_table[[#This Row],[Sales]])</f>
        <v>6.2857142857142861E-2</v>
      </c>
    </row>
    <row r="934" spans="1:14">
      <c r="A934" s="42">
        <v>41217</v>
      </c>
      <c r="B934" t="s">
        <v>27</v>
      </c>
      <c r="C934" t="s">
        <v>23</v>
      </c>
      <c r="D934" t="s">
        <v>40</v>
      </c>
      <c r="E934" t="s">
        <v>16</v>
      </c>
      <c r="F934" s="12">
        <v>14</v>
      </c>
      <c r="G934" s="12">
        <v>3546</v>
      </c>
      <c r="H934" s="12">
        <v>3780</v>
      </c>
      <c r="I934" s="12">
        <v>74556</v>
      </c>
      <c r="J934" s="12">
        <v>80370</v>
      </c>
      <c r="K934" s="12">
        <f>sales_table[[#This Row],[Sales]]-sales_table[[#This Row],[COGS]]</f>
        <v>5814</v>
      </c>
      <c r="L934" s="12">
        <f>sales_table[[#This Row],[sales after discount]]-sales_table[[#This Row],[COGS]]</f>
        <v>1795.5</v>
      </c>
      <c r="M934" s="12">
        <f>sales_table[[#This Row],[Sales]]*0.95</f>
        <v>76351.5</v>
      </c>
      <c r="N934" s="13">
        <f>(sales_table[[#This Row],[Profit]]/sales_table[[#This Row],[Sales]])</f>
        <v>7.2340425531914887E-2</v>
      </c>
    </row>
    <row r="935" spans="1:14">
      <c r="A935" s="42">
        <v>41217</v>
      </c>
      <c r="B935" t="s">
        <v>22</v>
      </c>
      <c r="C935" t="s">
        <v>23</v>
      </c>
      <c r="D935" t="s">
        <v>21</v>
      </c>
      <c r="E935" t="s">
        <v>13</v>
      </c>
      <c r="F935" s="12">
        <v>6</v>
      </c>
      <c r="G935" s="12">
        <v>3546</v>
      </c>
      <c r="H935" s="12">
        <v>3780</v>
      </c>
      <c r="I935" s="12">
        <v>30744</v>
      </c>
      <c r="J935" s="12">
        <v>32760</v>
      </c>
      <c r="K935" s="12">
        <f>sales_table[[#This Row],[Sales]]-sales_table[[#This Row],[COGS]]</f>
        <v>2016</v>
      </c>
      <c r="L935" s="12">
        <f>sales_table[[#This Row],[sales after discount]]-sales_table[[#This Row],[COGS]]</f>
        <v>378</v>
      </c>
      <c r="M935" s="12">
        <f>sales_table[[#This Row],[Sales]]*0.95</f>
        <v>31122</v>
      </c>
      <c r="N935" s="13">
        <f>(sales_table[[#This Row],[Profit]]/sales_table[[#This Row],[Sales]])</f>
        <v>6.1538461538461542E-2</v>
      </c>
    </row>
    <row r="936" spans="1:14">
      <c r="A936" s="42">
        <v>41217</v>
      </c>
      <c r="B936" t="s">
        <v>22</v>
      </c>
      <c r="C936" t="s">
        <v>23</v>
      </c>
      <c r="D936" t="s">
        <v>41</v>
      </c>
      <c r="E936" t="s">
        <v>13</v>
      </c>
      <c r="F936" s="12">
        <v>22</v>
      </c>
      <c r="G936" s="12">
        <v>7506</v>
      </c>
      <c r="H936" s="12">
        <v>8100</v>
      </c>
      <c r="I936" s="12">
        <v>11808</v>
      </c>
      <c r="J936" s="12">
        <v>12600</v>
      </c>
      <c r="K936" s="12">
        <f>sales_table[[#This Row],[Sales]]-sales_table[[#This Row],[COGS]]</f>
        <v>792</v>
      </c>
      <c r="L936" s="12">
        <f>sales_table[[#This Row],[sales after discount]]-sales_table[[#This Row],[COGS]]</f>
        <v>162</v>
      </c>
      <c r="M936" s="12">
        <f>sales_table[[#This Row],[Sales]]*0.95</f>
        <v>11970</v>
      </c>
      <c r="N936" s="13">
        <f>(sales_table[[#This Row],[Profit]]/sales_table[[#This Row],[Sales]])</f>
        <v>6.2857142857142861E-2</v>
      </c>
    </row>
    <row r="937" spans="1:14">
      <c r="A937" s="42">
        <v>41218</v>
      </c>
      <c r="B937" t="s">
        <v>31</v>
      </c>
      <c r="C937" t="s">
        <v>30</v>
      </c>
      <c r="D937" t="s">
        <v>19</v>
      </c>
      <c r="E937" t="s">
        <v>13</v>
      </c>
      <c r="F937" s="12">
        <v>6</v>
      </c>
      <c r="G937" s="12">
        <v>3924</v>
      </c>
      <c r="H937" s="12">
        <v>4230</v>
      </c>
      <c r="I937" s="12">
        <v>79560</v>
      </c>
      <c r="J937" s="12">
        <v>84600</v>
      </c>
      <c r="K937" s="12">
        <f>sales_table[[#This Row],[Sales]]-sales_table[[#This Row],[COGS]]</f>
        <v>5040</v>
      </c>
      <c r="L937" s="12">
        <f>sales_table[[#This Row],[sales after discount]]-sales_table[[#This Row],[COGS]]</f>
        <v>810</v>
      </c>
      <c r="M937" s="12">
        <f>sales_table[[#This Row],[Sales]]*0.95</f>
        <v>80370</v>
      </c>
      <c r="N937" s="13">
        <f>(sales_table[[#This Row],[Profit]]/sales_table[[#This Row],[Sales]])</f>
        <v>5.9574468085106386E-2</v>
      </c>
    </row>
    <row r="938" spans="1:14">
      <c r="A938" s="42">
        <v>41218</v>
      </c>
      <c r="B938" t="s">
        <v>17</v>
      </c>
      <c r="C938" t="s">
        <v>18</v>
      </c>
      <c r="D938" t="s">
        <v>19</v>
      </c>
      <c r="E938" t="s">
        <v>13</v>
      </c>
      <c r="F938" s="12">
        <v>6</v>
      </c>
      <c r="G938" s="12">
        <v>4482</v>
      </c>
      <c r="H938" s="12">
        <v>4770</v>
      </c>
      <c r="I938" s="12">
        <v>39780</v>
      </c>
      <c r="J938" s="12">
        <v>42300</v>
      </c>
      <c r="K938" s="12">
        <f>sales_table[[#This Row],[Sales]]-sales_table[[#This Row],[COGS]]</f>
        <v>2520</v>
      </c>
      <c r="L938" s="12">
        <f>sales_table[[#This Row],[sales after discount]]-sales_table[[#This Row],[COGS]]</f>
        <v>405</v>
      </c>
      <c r="M938" s="12">
        <f>sales_table[[#This Row],[Sales]]*0.95</f>
        <v>40185</v>
      </c>
      <c r="N938" s="13">
        <f>(sales_table[[#This Row],[Profit]]/sales_table[[#This Row],[Sales]])</f>
        <v>5.9574468085106386E-2</v>
      </c>
    </row>
    <row r="939" spans="1:14">
      <c r="A939" s="42">
        <v>41218</v>
      </c>
      <c r="B939" t="s">
        <v>31</v>
      </c>
      <c r="C939" t="s">
        <v>30</v>
      </c>
      <c r="D939" t="s">
        <v>36</v>
      </c>
      <c r="E939" t="s">
        <v>13</v>
      </c>
      <c r="F939" s="12">
        <v>2</v>
      </c>
      <c r="G939" s="12">
        <v>3546</v>
      </c>
      <c r="H939" s="12">
        <v>3780</v>
      </c>
      <c r="I939" s="12">
        <v>48438</v>
      </c>
      <c r="J939" s="12">
        <v>51750</v>
      </c>
      <c r="K939" s="12">
        <f>sales_table[[#This Row],[Sales]]-sales_table[[#This Row],[COGS]]</f>
        <v>3312</v>
      </c>
      <c r="L939" s="12">
        <f>sales_table[[#This Row],[sales after discount]]-sales_table[[#This Row],[COGS]]</f>
        <v>724.5</v>
      </c>
      <c r="M939" s="12">
        <f>sales_table[[#This Row],[Sales]]*0.95</f>
        <v>49162.5</v>
      </c>
      <c r="N939" s="13">
        <f>(sales_table[[#This Row],[Profit]]/sales_table[[#This Row],[Sales]])</f>
        <v>6.4000000000000001E-2</v>
      </c>
    </row>
    <row r="940" spans="1:14">
      <c r="A940" s="42">
        <v>41218</v>
      </c>
      <c r="B940" t="s">
        <v>29</v>
      </c>
      <c r="C940" t="s">
        <v>30</v>
      </c>
      <c r="D940" t="s">
        <v>35</v>
      </c>
      <c r="E940" t="s">
        <v>13</v>
      </c>
      <c r="F940" s="12">
        <v>24</v>
      </c>
      <c r="G940" s="12">
        <v>3726</v>
      </c>
      <c r="H940" s="12">
        <v>3960</v>
      </c>
      <c r="I940" s="12">
        <v>87516</v>
      </c>
      <c r="J940" s="12">
        <v>93330</v>
      </c>
      <c r="K940" s="12">
        <f>sales_table[[#This Row],[Sales]]-sales_table[[#This Row],[COGS]]</f>
        <v>5814</v>
      </c>
      <c r="L940" s="12">
        <f>sales_table[[#This Row],[sales after discount]]-sales_table[[#This Row],[COGS]]</f>
        <v>1147.5</v>
      </c>
      <c r="M940" s="12">
        <f>sales_table[[#This Row],[Sales]]*0.95</f>
        <v>88663.5</v>
      </c>
      <c r="N940" s="13">
        <f>(sales_table[[#This Row],[Profit]]/sales_table[[#This Row],[Sales]])</f>
        <v>6.2295081967213117E-2</v>
      </c>
    </row>
    <row r="941" spans="1:14">
      <c r="A941" s="42">
        <v>41218</v>
      </c>
      <c r="B941" t="s">
        <v>29</v>
      </c>
      <c r="C941" t="s">
        <v>30</v>
      </c>
      <c r="D941" t="s">
        <v>41</v>
      </c>
      <c r="E941" t="s">
        <v>13</v>
      </c>
      <c r="F941" s="12">
        <v>11</v>
      </c>
      <c r="G941" s="12">
        <v>2106</v>
      </c>
      <c r="H941" s="12">
        <v>2250</v>
      </c>
      <c r="I941" s="12">
        <v>17712</v>
      </c>
      <c r="J941" s="12">
        <v>18900</v>
      </c>
      <c r="K941" s="12">
        <f>sales_table[[#This Row],[Sales]]-sales_table[[#This Row],[COGS]]</f>
        <v>1188</v>
      </c>
      <c r="L941" s="12">
        <f>sales_table[[#This Row],[sales after discount]]-sales_table[[#This Row],[COGS]]</f>
        <v>243</v>
      </c>
      <c r="M941" s="12">
        <f>sales_table[[#This Row],[Sales]]*0.95</f>
        <v>17955</v>
      </c>
      <c r="N941" s="13">
        <f>(sales_table[[#This Row],[Profit]]/sales_table[[#This Row],[Sales]])</f>
        <v>6.2857142857142861E-2</v>
      </c>
    </row>
    <row r="942" spans="1:14">
      <c r="A942" s="42">
        <v>41219</v>
      </c>
      <c r="B942" t="s">
        <v>31</v>
      </c>
      <c r="C942" t="s">
        <v>30</v>
      </c>
      <c r="D942" t="s">
        <v>33</v>
      </c>
      <c r="E942" t="s">
        <v>13</v>
      </c>
      <c r="F942" s="12">
        <v>10</v>
      </c>
      <c r="G942" s="12">
        <v>3546</v>
      </c>
      <c r="H942" s="12">
        <v>3780</v>
      </c>
      <c r="I942" s="12">
        <v>43758</v>
      </c>
      <c r="J942" s="12">
        <v>46530</v>
      </c>
      <c r="K942" s="12">
        <f>sales_table[[#This Row],[Sales]]-sales_table[[#This Row],[COGS]]</f>
        <v>2772</v>
      </c>
      <c r="L942" s="12">
        <f>sales_table[[#This Row],[sales after discount]]-sales_table[[#This Row],[COGS]]</f>
        <v>445.5</v>
      </c>
      <c r="M942" s="12">
        <f>sales_table[[#This Row],[Sales]]*0.95</f>
        <v>44203.5</v>
      </c>
      <c r="N942" s="13">
        <f>(sales_table[[#This Row],[Profit]]/sales_table[[#This Row],[Sales]])</f>
        <v>5.9574468085106386E-2</v>
      </c>
    </row>
    <row r="943" spans="1:14">
      <c r="A943" s="42">
        <v>41219</v>
      </c>
      <c r="B943" t="s">
        <v>10</v>
      </c>
      <c r="C943" t="s">
        <v>11</v>
      </c>
      <c r="D943" t="s">
        <v>43</v>
      </c>
      <c r="E943" t="s">
        <v>13</v>
      </c>
      <c r="F943" s="12">
        <v>7</v>
      </c>
      <c r="G943" s="12">
        <v>3384</v>
      </c>
      <c r="H943" s="12">
        <v>3600</v>
      </c>
      <c r="I943" s="12">
        <v>10152</v>
      </c>
      <c r="J943" s="12">
        <v>10800</v>
      </c>
      <c r="K943" s="12">
        <f>sales_table[[#This Row],[Sales]]-sales_table[[#This Row],[COGS]]</f>
        <v>648</v>
      </c>
      <c r="L943" s="12">
        <f>sales_table[[#This Row],[sales after discount]]-sales_table[[#This Row],[COGS]]</f>
        <v>108</v>
      </c>
      <c r="M943" s="12">
        <f>sales_table[[#This Row],[Sales]]*0.95</f>
        <v>10260</v>
      </c>
      <c r="N943" s="13">
        <f>(sales_table[[#This Row],[Profit]]/sales_table[[#This Row],[Sales]])</f>
        <v>0.06</v>
      </c>
    </row>
    <row r="944" spans="1:14">
      <c r="A944" s="42">
        <v>41219</v>
      </c>
      <c r="B944" t="s">
        <v>10</v>
      </c>
      <c r="C944" t="s">
        <v>11</v>
      </c>
      <c r="D944" t="s">
        <v>40</v>
      </c>
      <c r="E944" t="s">
        <v>16</v>
      </c>
      <c r="F944" s="12">
        <v>22</v>
      </c>
      <c r="G944" s="12">
        <v>2106</v>
      </c>
      <c r="H944" s="12">
        <v>2250</v>
      </c>
      <c r="I944" s="12">
        <v>78480</v>
      </c>
      <c r="J944" s="12">
        <v>84600</v>
      </c>
      <c r="K944" s="12">
        <f>sales_table[[#This Row],[Sales]]-sales_table[[#This Row],[COGS]]</f>
        <v>6120</v>
      </c>
      <c r="L944" s="12">
        <f>sales_table[[#This Row],[sales after discount]]-sales_table[[#This Row],[COGS]]</f>
        <v>1890</v>
      </c>
      <c r="M944" s="12">
        <f>sales_table[[#This Row],[Sales]]*0.95</f>
        <v>80370</v>
      </c>
      <c r="N944" s="13">
        <f>(sales_table[[#This Row],[Profit]]/sales_table[[#This Row],[Sales]])</f>
        <v>7.2340425531914887E-2</v>
      </c>
    </row>
    <row r="945" spans="1:14">
      <c r="A945" s="42">
        <v>41220</v>
      </c>
      <c r="B945" t="s">
        <v>17</v>
      </c>
      <c r="C945" t="s">
        <v>18</v>
      </c>
      <c r="D945" t="s">
        <v>19</v>
      </c>
      <c r="E945" t="s">
        <v>13</v>
      </c>
      <c r="F945" s="12">
        <v>7</v>
      </c>
      <c r="G945" s="12">
        <v>3924</v>
      </c>
      <c r="H945" s="12">
        <v>4230</v>
      </c>
      <c r="I945" s="12">
        <v>59670</v>
      </c>
      <c r="J945" s="12">
        <v>63450</v>
      </c>
      <c r="K945" s="12">
        <f>sales_table[[#This Row],[Sales]]-sales_table[[#This Row],[COGS]]</f>
        <v>3780</v>
      </c>
      <c r="L945" s="12">
        <f>sales_table[[#This Row],[sales after discount]]-sales_table[[#This Row],[COGS]]</f>
        <v>607.5</v>
      </c>
      <c r="M945" s="12">
        <f>sales_table[[#This Row],[Sales]]*0.95</f>
        <v>60277.5</v>
      </c>
      <c r="N945" s="13">
        <f>(sales_table[[#This Row],[Profit]]/sales_table[[#This Row],[Sales]])</f>
        <v>5.9574468085106386E-2</v>
      </c>
    </row>
    <row r="946" spans="1:14">
      <c r="A946" s="42">
        <v>41220</v>
      </c>
      <c r="B946" t="s">
        <v>22</v>
      </c>
      <c r="C946" t="s">
        <v>23</v>
      </c>
      <c r="D946" t="s">
        <v>35</v>
      </c>
      <c r="E946" t="s">
        <v>13</v>
      </c>
      <c r="F946" s="12">
        <v>18</v>
      </c>
      <c r="G946" s="12">
        <v>3582</v>
      </c>
      <c r="H946" s="12">
        <v>3870</v>
      </c>
      <c r="I946" s="12">
        <v>46332</v>
      </c>
      <c r="J946" s="12">
        <v>49410</v>
      </c>
      <c r="K946" s="12">
        <f>sales_table[[#This Row],[Sales]]-sales_table[[#This Row],[COGS]]</f>
        <v>3078</v>
      </c>
      <c r="L946" s="12">
        <f>sales_table[[#This Row],[sales after discount]]-sales_table[[#This Row],[COGS]]</f>
        <v>607.5</v>
      </c>
      <c r="M946" s="12">
        <f>sales_table[[#This Row],[Sales]]*0.95</f>
        <v>46939.5</v>
      </c>
      <c r="N946" s="13">
        <f>(sales_table[[#This Row],[Profit]]/sales_table[[#This Row],[Sales]])</f>
        <v>6.2295081967213117E-2</v>
      </c>
    </row>
    <row r="947" spans="1:14">
      <c r="A947" s="42">
        <v>41221</v>
      </c>
      <c r="B947" t="s">
        <v>29</v>
      </c>
      <c r="C947" t="s">
        <v>30</v>
      </c>
      <c r="D947" t="s">
        <v>38</v>
      </c>
      <c r="E947" t="s">
        <v>13</v>
      </c>
      <c r="F947" s="12">
        <v>12</v>
      </c>
      <c r="G947" s="12">
        <v>3582</v>
      </c>
      <c r="H947" s="12">
        <v>3870</v>
      </c>
      <c r="I947" s="12">
        <v>85104</v>
      </c>
      <c r="J947" s="12">
        <v>90720</v>
      </c>
      <c r="K947" s="12">
        <f>sales_table[[#This Row],[Sales]]-sales_table[[#This Row],[COGS]]</f>
        <v>5616</v>
      </c>
      <c r="L947" s="12">
        <f>sales_table[[#This Row],[sales after discount]]-sales_table[[#This Row],[COGS]]</f>
        <v>1080</v>
      </c>
      <c r="M947" s="12">
        <f>sales_table[[#This Row],[Sales]]*0.95</f>
        <v>86184</v>
      </c>
      <c r="N947" s="13">
        <f>(sales_table[[#This Row],[Profit]]/sales_table[[#This Row],[Sales]])</f>
        <v>6.1904761904761907E-2</v>
      </c>
    </row>
    <row r="948" spans="1:14">
      <c r="A948" s="42">
        <v>41221</v>
      </c>
      <c r="B948" t="s">
        <v>17</v>
      </c>
      <c r="C948" t="s">
        <v>18</v>
      </c>
      <c r="D948" t="s">
        <v>38</v>
      </c>
      <c r="E948" t="s">
        <v>13</v>
      </c>
      <c r="F948" s="12">
        <v>19</v>
      </c>
      <c r="G948" s="12">
        <v>3726</v>
      </c>
      <c r="H948" s="12">
        <v>3960</v>
      </c>
      <c r="I948" s="12">
        <v>14184</v>
      </c>
      <c r="J948" s="12">
        <v>15120</v>
      </c>
      <c r="K948" s="12">
        <f>sales_table[[#This Row],[Sales]]-sales_table[[#This Row],[COGS]]</f>
        <v>936</v>
      </c>
      <c r="L948" s="12">
        <f>sales_table[[#This Row],[sales after discount]]-sales_table[[#This Row],[COGS]]</f>
        <v>180</v>
      </c>
      <c r="M948" s="12">
        <f>sales_table[[#This Row],[Sales]]*0.95</f>
        <v>14364</v>
      </c>
      <c r="N948" s="13">
        <f>(sales_table[[#This Row],[Profit]]/sales_table[[#This Row],[Sales]])</f>
        <v>6.1904761904761907E-2</v>
      </c>
    </row>
    <row r="949" spans="1:14">
      <c r="A949" s="42">
        <v>41221</v>
      </c>
      <c r="B949" t="s">
        <v>14</v>
      </c>
      <c r="C949" t="s">
        <v>11</v>
      </c>
      <c r="D949" t="s">
        <v>43</v>
      </c>
      <c r="E949" t="s">
        <v>13</v>
      </c>
      <c r="F949" s="12">
        <v>23</v>
      </c>
      <c r="G949" s="12">
        <v>3582</v>
      </c>
      <c r="H949" s="12">
        <v>3870</v>
      </c>
      <c r="I949" s="12">
        <v>16920</v>
      </c>
      <c r="J949" s="12">
        <v>18000</v>
      </c>
      <c r="K949" s="12">
        <f>sales_table[[#This Row],[Sales]]-sales_table[[#This Row],[COGS]]</f>
        <v>1080</v>
      </c>
      <c r="L949" s="12">
        <f>sales_table[[#This Row],[sales after discount]]-sales_table[[#This Row],[COGS]]</f>
        <v>180</v>
      </c>
      <c r="M949" s="12">
        <f>sales_table[[#This Row],[Sales]]*0.95</f>
        <v>17100</v>
      </c>
      <c r="N949" s="13">
        <f>(sales_table[[#This Row],[Profit]]/sales_table[[#This Row],[Sales]])</f>
        <v>0.06</v>
      </c>
    </row>
    <row r="950" spans="1:14">
      <c r="A950" s="42">
        <v>41221</v>
      </c>
      <c r="B950" t="s">
        <v>20</v>
      </c>
      <c r="C950" t="s">
        <v>18</v>
      </c>
      <c r="D950" t="s">
        <v>42</v>
      </c>
      <c r="E950" t="s">
        <v>16</v>
      </c>
      <c r="F950" s="12">
        <v>3</v>
      </c>
      <c r="G950" s="12">
        <v>2952</v>
      </c>
      <c r="H950" s="12">
        <v>3150</v>
      </c>
      <c r="I950" s="12">
        <v>67554</v>
      </c>
      <c r="J950" s="12">
        <v>72900</v>
      </c>
      <c r="K950" s="12">
        <f>sales_table[[#This Row],[Sales]]-sales_table[[#This Row],[COGS]]</f>
        <v>5346</v>
      </c>
      <c r="L950" s="12">
        <f>sales_table[[#This Row],[sales after discount]]-sales_table[[#This Row],[COGS]]</f>
        <v>1701</v>
      </c>
      <c r="M950" s="12">
        <f>sales_table[[#This Row],[Sales]]*0.95</f>
        <v>69255</v>
      </c>
      <c r="N950" s="13">
        <f>(sales_table[[#This Row],[Profit]]/sales_table[[#This Row],[Sales]])</f>
        <v>7.3333333333333334E-2</v>
      </c>
    </row>
    <row r="951" spans="1:14">
      <c r="A951" s="42">
        <v>41221</v>
      </c>
      <c r="B951" t="s">
        <v>27</v>
      </c>
      <c r="C951" t="s">
        <v>23</v>
      </c>
      <c r="D951" t="s">
        <v>41</v>
      </c>
      <c r="E951" t="s">
        <v>13</v>
      </c>
      <c r="F951" s="12">
        <v>24</v>
      </c>
      <c r="G951" s="12">
        <v>3978</v>
      </c>
      <c r="H951" s="12">
        <v>4230</v>
      </c>
      <c r="I951" s="12">
        <v>73800</v>
      </c>
      <c r="J951" s="12">
        <v>78750</v>
      </c>
      <c r="K951" s="12">
        <f>sales_table[[#This Row],[Sales]]-sales_table[[#This Row],[COGS]]</f>
        <v>4950</v>
      </c>
      <c r="L951" s="12">
        <f>sales_table[[#This Row],[sales after discount]]-sales_table[[#This Row],[COGS]]</f>
        <v>1012.5</v>
      </c>
      <c r="M951" s="12">
        <f>sales_table[[#This Row],[Sales]]*0.95</f>
        <v>74812.5</v>
      </c>
      <c r="N951" s="13">
        <f>(sales_table[[#This Row],[Profit]]/sales_table[[#This Row],[Sales]])</f>
        <v>6.2857142857142861E-2</v>
      </c>
    </row>
    <row r="952" spans="1:14">
      <c r="A952" s="42">
        <v>41221</v>
      </c>
      <c r="B952" t="s">
        <v>27</v>
      </c>
      <c r="C952" t="s">
        <v>23</v>
      </c>
      <c r="D952" t="s">
        <v>26</v>
      </c>
      <c r="E952" t="s">
        <v>13</v>
      </c>
      <c r="F952" s="12">
        <v>25</v>
      </c>
      <c r="G952" s="12">
        <v>2034</v>
      </c>
      <c r="H952" s="12">
        <v>2160</v>
      </c>
      <c r="I952" s="12">
        <v>54756</v>
      </c>
      <c r="J952" s="12">
        <v>58320</v>
      </c>
      <c r="K952" s="12">
        <f>sales_table[[#This Row],[Sales]]-sales_table[[#This Row],[COGS]]</f>
        <v>3564</v>
      </c>
      <c r="L952" s="12">
        <f>sales_table[[#This Row],[sales after discount]]-sales_table[[#This Row],[COGS]]</f>
        <v>648</v>
      </c>
      <c r="M952" s="12">
        <f>sales_table[[#This Row],[Sales]]*0.95</f>
        <v>55404</v>
      </c>
      <c r="N952" s="13">
        <f>(sales_table[[#This Row],[Profit]]/sales_table[[#This Row],[Sales]])</f>
        <v>6.1111111111111109E-2</v>
      </c>
    </row>
    <row r="953" spans="1:14">
      <c r="A953" s="42">
        <v>41222</v>
      </c>
      <c r="B953" t="s">
        <v>27</v>
      </c>
      <c r="C953" t="s">
        <v>23</v>
      </c>
      <c r="D953" t="s">
        <v>35</v>
      </c>
      <c r="E953" t="s">
        <v>13</v>
      </c>
      <c r="F953" s="12">
        <v>5</v>
      </c>
      <c r="G953" s="12">
        <v>3924</v>
      </c>
      <c r="H953" s="12">
        <v>4230</v>
      </c>
      <c r="I953" s="12">
        <v>92664</v>
      </c>
      <c r="J953" s="12">
        <v>98820</v>
      </c>
      <c r="K953" s="12">
        <f>sales_table[[#This Row],[Sales]]-sales_table[[#This Row],[COGS]]</f>
        <v>6156</v>
      </c>
      <c r="L953" s="12">
        <f>sales_table[[#This Row],[sales after discount]]-sales_table[[#This Row],[COGS]]</f>
        <v>1215</v>
      </c>
      <c r="M953" s="12">
        <f>sales_table[[#This Row],[Sales]]*0.95</f>
        <v>93879</v>
      </c>
      <c r="N953" s="13">
        <f>(sales_table[[#This Row],[Profit]]/sales_table[[#This Row],[Sales]])</f>
        <v>6.2295081967213117E-2</v>
      </c>
    </row>
    <row r="954" spans="1:14">
      <c r="A954" s="42">
        <v>41222</v>
      </c>
      <c r="B954" t="s">
        <v>31</v>
      </c>
      <c r="C954" t="s">
        <v>30</v>
      </c>
      <c r="D954" t="s">
        <v>33</v>
      </c>
      <c r="E954" t="s">
        <v>13</v>
      </c>
      <c r="F954" s="12">
        <v>2</v>
      </c>
      <c r="G954" s="12">
        <v>5832</v>
      </c>
      <c r="H954" s="12">
        <v>6210</v>
      </c>
      <c r="I954" s="12">
        <v>67626</v>
      </c>
      <c r="J954" s="12">
        <v>71910</v>
      </c>
      <c r="K954" s="12">
        <f>sales_table[[#This Row],[Sales]]-sales_table[[#This Row],[COGS]]</f>
        <v>4284</v>
      </c>
      <c r="L954" s="12">
        <f>sales_table[[#This Row],[sales after discount]]-sales_table[[#This Row],[COGS]]</f>
        <v>688.5</v>
      </c>
      <c r="M954" s="12">
        <f>sales_table[[#This Row],[Sales]]*0.95</f>
        <v>68314.5</v>
      </c>
      <c r="N954" s="13">
        <f>(sales_table[[#This Row],[Profit]]/sales_table[[#This Row],[Sales]])</f>
        <v>5.9574468085106386E-2</v>
      </c>
    </row>
    <row r="955" spans="1:14">
      <c r="A955" s="42">
        <v>41223</v>
      </c>
      <c r="B955" t="s">
        <v>14</v>
      </c>
      <c r="C955" t="s">
        <v>11</v>
      </c>
      <c r="D955" t="s">
        <v>26</v>
      </c>
      <c r="E955" t="s">
        <v>13</v>
      </c>
      <c r="F955" s="12">
        <v>14</v>
      </c>
      <c r="G955" s="12">
        <v>3546</v>
      </c>
      <c r="H955" s="12">
        <v>3780</v>
      </c>
      <c r="I955" s="12">
        <v>45630</v>
      </c>
      <c r="J955" s="12">
        <v>48600</v>
      </c>
      <c r="K955" s="12">
        <f>sales_table[[#This Row],[Sales]]-sales_table[[#This Row],[COGS]]</f>
        <v>2970</v>
      </c>
      <c r="L955" s="12">
        <f>sales_table[[#This Row],[sales after discount]]-sales_table[[#This Row],[COGS]]</f>
        <v>540</v>
      </c>
      <c r="M955" s="12">
        <f>sales_table[[#This Row],[Sales]]*0.95</f>
        <v>46170</v>
      </c>
      <c r="N955" s="13">
        <f>(sales_table[[#This Row],[Profit]]/sales_table[[#This Row],[Sales]])</f>
        <v>6.1111111111111109E-2</v>
      </c>
    </row>
    <row r="956" spans="1:14">
      <c r="A956" s="42">
        <v>41223</v>
      </c>
      <c r="B956" t="s">
        <v>27</v>
      </c>
      <c r="C956" t="s">
        <v>23</v>
      </c>
      <c r="D956" t="s">
        <v>32</v>
      </c>
      <c r="E956" t="s">
        <v>13</v>
      </c>
      <c r="F956" s="12">
        <v>6</v>
      </c>
      <c r="G956" s="12">
        <v>2034</v>
      </c>
      <c r="H956" s="12">
        <v>2160</v>
      </c>
      <c r="I956" s="12">
        <v>63828</v>
      </c>
      <c r="J956" s="12">
        <v>68040</v>
      </c>
      <c r="K956" s="12">
        <f>sales_table[[#This Row],[Sales]]-sales_table[[#This Row],[COGS]]</f>
        <v>4212</v>
      </c>
      <c r="L956" s="12">
        <f>sales_table[[#This Row],[sales after discount]]-sales_table[[#This Row],[COGS]]</f>
        <v>810</v>
      </c>
      <c r="M956" s="12">
        <f>sales_table[[#This Row],[Sales]]*0.95</f>
        <v>64638</v>
      </c>
      <c r="N956" s="13">
        <f>(sales_table[[#This Row],[Profit]]/sales_table[[#This Row],[Sales]])</f>
        <v>6.1904761904761907E-2</v>
      </c>
    </row>
    <row r="957" spans="1:14">
      <c r="A957" s="42">
        <v>41223</v>
      </c>
      <c r="B957" t="s">
        <v>10</v>
      </c>
      <c r="C957" t="s">
        <v>11</v>
      </c>
      <c r="D957" t="s">
        <v>32</v>
      </c>
      <c r="E957" t="s">
        <v>13</v>
      </c>
      <c r="F957" s="12">
        <v>13</v>
      </c>
      <c r="G957" s="12">
        <v>2034</v>
      </c>
      <c r="H957" s="12">
        <v>2160</v>
      </c>
      <c r="I957" s="12">
        <v>3546</v>
      </c>
      <c r="J957" s="12">
        <v>3780</v>
      </c>
      <c r="K957" s="12">
        <f>sales_table[[#This Row],[Sales]]-sales_table[[#This Row],[COGS]]</f>
        <v>234</v>
      </c>
      <c r="L957" s="12">
        <f>sales_table[[#This Row],[sales after discount]]-sales_table[[#This Row],[COGS]]</f>
        <v>45</v>
      </c>
      <c r="M957" s="12">
        <f>sales_table[[#This Row],[Sales]]*0.95</f>
        <v>3591</v>
      </c>
      <c r="N957" s="13">
        <f>(sales_table[[#This Row],[Profit]]/sales_table[[#This Row],[Sales]])</f>
        <v>6.1904761904761907E-2</v>
      </c>
    </row>
    <row r="958" spans="1:14">
      <c r="A958" s="42">
        <v>41223</v>
      </c>
      <c r="B958" t="s">
        <v>27</v>
      </c>
      <c r="C958" t="s">
        <v>23</v>
      </c>
      <c r="D958" t="s">
        <v>36</v>
      </c>
      <c r="E958" t="s">
        <v>13</v>
      </c>
      <c r="F958" s="12">
        <v>4</v>
      </c>
      <c r="G958" s="12">
        <v>3042</v>
      </c>
      <c r="H958" s="12">
        <v>3240</v>
      </c>
      <c r="I958" s="12">
        <v>50544</v>
      </c>
      <c r="J958" s="12">
        <v>54000</v>
      </c>
      <c r="K958" s="12">
        <f>sales_table[[#This Row],[Sales]]-sales_table[[#This Row],[COGS]]</f>
        <v>3456</v>
      </c>
      <c r="L958" s="12">
        <f>sales_table[[#This Row],[sales after discount]]-sales_table[[#This Row],[COGS]]</f>
        <v>756</v>
      </c>
      <c r="M958" s="12">
        <f>sales_table[[#This Row],[Sales]]*0.95</f>
        <v>51300</v>
      </c>
      <c r="N958" s="13">
        <f>(sales_table[[#This Row],[Profit]]/sales_table[[#This Row],[Sales]])</f>
        <v>6.4000000000000001E-2</v>
      </c>
    </row>
    <row r="959" spans="1:14">
      <c r="A959" s="42">
        <v>41223</v>
      </c>
      <c r="B959" t="s">
        <v>29</v>
      </c>
      <c r="C959" t="s">
        <v>30</v>
      </c>
      <c r="D959" t="s">
        <v>37</v>
      </c>
      <c r="E959" t="s">
        <v>13</v>
      </c>
      <c r="F959" s="12">
        <v>21</v>
      </c>
      <c r="G959" s="12">
        <v>3042</v>
      </c>
      <c r="H959" s="12">
        <v>3240</v>
      </c>
      <c r="I959" s="12">
        <v>8964</v>
      </c>
      <c r="J959" s="12">
        <v>9540</v>
      </c>
      <c r="K959" s="12">
        <f>sales_table[[#This Row],[Sales]]-sales_table[[#This Row],[COGS]]</f>
        <v>576</v>
      </c>
      <c r="L959" s="12">
        <f>sales_table[[#This Row],[sales after discount]]-sales_table[[#This Row],[COGS]]</f>
        <v>99</v>
      </c>
      <c r="M959" s="12">
        <f>sales_table[[#This Row],[Sales]]*0.95</f>
        <v>9063</v>
      </c>
      <c r="N959" s="13">
        <f>(sales_table[[#This Row],[Profit]]/sales_table[[#This Row],[Sales]])</f>
        <v>6.0377358490566038E-2</v>
      </c>
    </row>
    <row r="960" spans="1:14">
      <c r="A960" s="42">
        <v>41224</v>
      </c>
      <c r="B960" t="s">
        <v>34</v>
      </c>
      <c r="C960" t="s">
        <v>25</v>
      </c>
      <c r="D960" t="s">
        <v>37</v>
      </c>
      <c r="E960" t="s">
        <v>13</v>
      </c>
      <c r="F960" s="12">
        <v>16</v>
      </c>
      <c r="G960" s="12">
        <v>3726</v>
      </c>
      <c r="H960" s="12">
        <v>3960</v>
      </c>
      <c r="I960" s="12">
        <v>71712</v>
      </c>
      <c r="J960" s="12">
        <v>76320</v>
      </c>
      <c r="K960" s="12">
        <f>sales_table[[#This Row],[Sales]]-sales_table[[#This Row],[COGS]]</f>
        <v>4608</v>
      </c>
      <c r="L960" s="12">
        <f>sales_table[[#This Row],[sales after discount]]-sales_table[[#This Row],[COGS]]</f>
        <v>792</v>
      </c>
      <c r="M960" s="12">
        <f>sales_table[[#This Row],[Sales]]*0.95</f>
        <v>72504</v>
      </c>
      <c r="N960" s="13">
        <f>(sales_table[[#This Row],[Profit]]/sales_table[[#This Row],[Sales]])</f>
        <v>6.0377358490566038E-2</v>
      </c>
    </row>
    <row r="961" spans="1:14">
      <c r="A961" s="42">
        <v>41224</v>
      </c>
      <c r="B961" t="s">
        <v>10</v>
      </c>
      <c r="C961" t="s">
        <v>11</v>
      </c>
      <c r="D961" t="s">
        <v>19</v>
      </c>
      <c r="E961" t="s">
        <v>13</v>
      </c>
      <c r="F961" s="12">
        <v>10</v>
      </c>
      <c r="G961" s="12">
        <v>2196</v>
      </c>
      <c r="H961" s="12">
        <v>2340</v>
      </c>
      <c r="I961" s="12">
        <v>71604</v>
      </c>
      <c r="J961" s="12">
        <v>76140</v>
      </c>
      <c r="K961" s="12">
        <f>sales_table[[#This Row],[Sales]]-sales_table[[#This Row],[COGS]]</f>
        <v>4536</v>
      </c>
      <c r="L961" s="12">
        <f>sales_table[[#This Row],[sales after discount]]-sales_table[[#This Row],[COGS]]</f>
        <v>729</v>
      </c>
      <c r="M961" s="12">
        <f>sales_table[[#This Row],[Sales]]*0.95</f>
        <v>72333</v>
      </c>
      <c r="N961" s="13">
        <f>(sales_table[[#This Row],[Profit]]/sales_table[[#This Row],[Sales]])</f>
        <v>5.9574468085106386E-2</v>
      </c>
    </row>
    <row r="962" spans="1:14">
      <c r="A962" s="42">
        <v>41224</v>
      </c>
      <c r="B962" t="s">
        <v>34</v>
      </c>
      <c r="C962" t="s">
        <v>25</v>
      </c>
      <c r="D962" t="s">
        <v>12</v>
      </c>
      <c r="E962" t="s">
        <v>13</v>
      </c>
      <c r="F962" s="12">
        <v>3</v>
      </c>
      <c r="G962" s="12">
        <v>4482</v>
      </c>
      <c r="H962" s="12">
        <v>4770</v>
      </c>
      <c r="I962" s="12">
        <v>10170</v>
      </c>
      <c r="J962" s="12">
        <v>10800</v>
      </c>
      <c r="K962" s="12">
        <f>sales_table[[#This Row],[Sales]]-sales_table[[#This Row],[COGS]]</f>
        <v>630</v>
      </c>
      <c r="L962" s="12">
        <f>sales_table[[#This Row],[sales after discount]]-sales_table[[#This Row],[COGS]]</f>
        <v>90</v>
      </c>
      <c r="M962" s="12">
        <f>sales_table[[#This Row],[Sales]]*0.95</f>
        <v>10260</v>
      </c>
      <c r="N962" s="13">
        <f>(sales_table[[#This Row],[Profit]]/sales_table[[#This Row],[Sales]])</f>
        <v>5.8333333333333334E-2</v>
      </c>
    </row>
    <row r="963" spans="1:14">
      <c r="A963" s="42">
        <v>41224</v>
      </c>
      <c r="B963" t="s">
        <v>24</v>
      </c>
      <c r="C963" t="s">
        <v>25</v>
      </c>
      <c r="D963" t="s">
        <v>38</v>
      </c>
      <c r="E963" t="s">
        <v>13</v>
      </c>
      <c r="F963" s="12">
        <v>1</v>
      </c>
      <c r="G963" s="12">
        <v>5148</v>
      </c>
      <c r="H963" s="12">
        <v>5490</v>
      </c>
      <c r="I963" s="12">
        <v>35460</v>
      </c>
      <c r="J963" s="12">
        <v>37800</v>
      </c>
      <c r="K963" s="12">
        <f>sales_table[[#This Row],[Sales]]-sales_table[[#This Row],[COGS]]</f>
        <v>2340</v>
      </c>
      <c r="L963" s="12">
        <f>sales_table[[#This Row],[sales after discount]]-sales_table[[#This Row],[COGS]]</f>
        <v>450</v>
      </c>
      <c r="M963" s="12">
        <f>sales_table[[#This Row],[Sales]]*0.95</f>
        <v>35910</v>
      </c>
      <c r="N963" s="13">
        <f>(sales_table[[#This Row],[Profit]]/sales_table[[#This Row],[Sales]])</f>
        <v>6.1904761904761907E-2</v>
      </c>
    </row>
    <row r="964" spans="1:14">
      <c r="A964" s="42">
        <v>41224</v>
      </c>
      <c r="B964" t="s">
        <v>29</v>
      </c>
      <c r="C964" t="s">
        <v>30</v>
      </c>
      <c r="D964" t="s">
        <v>35</v>
      </c>
      <c r="E964" t="s">
        <v>13</v>
      </c>
      <c r="F964" s="12">
        <v>13</v>
      </c>
      <c r="G964" s="12">
        <v>3978</v>
      </c>
      <c r="H964" s="12">
        <v>4230</v>
      </c>
      <c r="I964" s="12">
        <v>36036</v>
      </c>
      <c r="J964" s="12">
        <v>38430</v>
      </c>
      <c r="K964" s="12">
        <f>sales_table[[#This Row],[Sales]]-sales_table[[#This Row],[COGS]]</f>
        <v>2394</v>
      </c>
      <c r="L964" s="12">
        <f>sales_table[[#This Row],[sales after discount]]-sales_table[[#This Row],[COGS]]</f>
        <v>472.5</v>
      </c>
      <c r="M964" s="12">
        <f>sales_table[[#This Row],[Sales]]*0.95</f>
        <v>36508.5</v>
      </c>
      <c r="N964" s="13">
        <f>(sales_table[[#This Row],[Profit]]/sales_table[[#This Row],[Sales]])</f>
        <v>6.2295081967213117E-2</v>
      </c>
    </row>
    <row r="965" spans="1:14">
      <c r="A965" s="42">
        <v>41226</v>
      </c>
      <c r="B965" t="s">
        <v>29</v>
      </c>
      <c r="C965" t="s">
        <v>30</v>
      </c>
      <c r="D965" t="s">
        <v>39</v>
      </c>
      <c r="E965" t="s">
        <v>13</v>
      </c>
      <c r="F965" s="12">
        <v>15</v>
      </c>
      <c r="G965" s="12">
        <v>2106</v>
      </c>
      <c r="H965" s="12">
        <v>2250</v>
      </c>
      <c r="I965" s="12">
        <v>78246</v>
      </c>
      <c r="J965" s="12">
        <v>83160</v>
      </c>
      <c r="K965" s="12">
        <f>sales_table[[#This Row],[Sales]]-sales_table[[#This Row],[COGS]]</f>
        <v>4914</v>
      </c>
      <c r="L965" s="12">
        <f>sales_table[[#This Row],[sales after discount]]-sales_table[[#This Row],[COGS]]</f>
        <v>756</v>
      </c>
      <c r="M965" s="12">
        <f>sales_table[[#This Row],[Sales]]*0.95</f>
        <v>79002</v>
      </c>
      <c r="N965" s="13">
        <f>(sales_table[[#This Row],[Profit]]/sales_table[[#This Row],[Sales]])</f>
        <v>5.909090909090909E-2</v>
      </c>
    </row>
    <row r="966" spans="1:14">
      <c r="A966" s="42">
        <v>41226</v>
      </c>
      <c r="B966" t="s">
        <v>17</v>
      </c>
      <c r="C966" t="s">
        <v>18</v>
      </c>
      <c r="D966" t="s">
        <v>35</v>
      </c>
      <c r="E966" t="s">
        <v>13</v>
      </c>
      <c r="F966" s="12">
        <v>5</v>
      </c>
      <c r="G966" s="12">
        <v>3978</v>
      </c>
      <c r="H966" s="12">
        <v>4230</v>
      </c>
      <c r="I966" s="12">
        <v>108108</v>
      </c>
      <c r="J966" s="12">
        <v>115290</v>
      </c>
      <c r="K966" s="12">
        <f>sales_table[[#This Row],[Sales]]-sales_table[[#This Row],[COGS]]</f>
        <v>7182</v>
      </c>
      <c r="L966" s="12">
        <f>sales_table[[#This Row],[sales after discount]]-sales_table[[#This Row],[COGS]]</f>
        <v>1417.5</v>
      </c>
      <c r="M966" s="12">
        <f>sales_table[[#This Row],[Sales]]*0.95</f>
        <v>109525.5</v>
      </c>
      <c r="N966" s="13">
        <f>(sales_table[[#This Row],[Profit]]/sales_table[[#This Row],[Sales]])</f>
        <v>6.2295081967213117E-2</v>
      </c>
    </row>
    <row r="967" spans="1:14">
      <c r="A967" s="42">
        <v>41226</v>
      </c>
      <c r="B967" t="s">
        <v>17</v>
      </c>
      <c r="C967" t="s">
        <v>18</v>
      </c>
      <c r="D967" t="s">
        <v>36</v>
      </c>
      <c r="E967" t="s">
        <v>13</v>
      </c>
      <c r="F967" s="12">
        <v>25</v>
      </c>
      <c r="G967" s="12">
        <v>2034</v>
      </c>
      <c r="H967" s="12">
        <v>2160</v>
      </c>
      <c r="I967" s="12">
        <v>8424</v>
      </c>
      <c r="J967" s="12">
        <v>9000</v>
      </c>
      <c r="K967" s="12">
        <f>sales_table[[#This Row],[Sales]]-sales_table[[#This Row],[COGS]]</f>
        <v>576</v>
      </c>
      <c r="L967" s="12">
        <f>sales_table[[#This Row],[sales after discount]]-sales_table[[#This Row],[COGS]]</f>
        <v>126</v>
      </c>
      <c r="M967" s="12">
        <f>sales_table[[#This Row],[Sales]]*0.95</f>
        <v>8550</v>
      </c>
      <c r="N967" s="13">
        <f>(sales_table[[#This Row],[Profit]]/sales_table[[#This Row],[Sales]])</f>
        <v>6.4000000000000001E-2</v>
      </c>
    </row>
    <row r="968" spans="1:14">
      <c r="A968" s="42">
        <v>41226</v>
      </c>
      <c r="B968" t="s">
        <v>17</v>
      </c>
      <c r="C968" t="s">
        <v>18</v>
      </c>
      <c r="D968" t="s">
        <v>35</v>
      </c>
      <c r="E968" t="s">
        <v>13</v>
      </c>
      <c r="F968" s="12">
        <v>8</v>
      </c>
      <c r="G968" s="12">
        <v>2034</v>
      </c>
      <c r="H968" s="12">
        <v>2160</v>
      </c>
      <c r="I968" s="12">
        <v>113256</v>
      </c>
      <c r="J968" s="12">
        <v>120780</v>
      </c>
      <c r="K968" s="12">
        <f>sales_table[[#This Row],[Sales]]-sales_table[[#This Row],[COGS]]</f>
        <v>7524</v>
      </c>
      <c r="L968" s="12">
        <f>sales_table[[#This Row],[sales after discount]]-sales_table[[#This Row],[COGS]]</f>
        <v>1485</v>
      </c>
      <c r="M968" s="12">
        <f>sales_table[[#This Row],[Sales]]*0.95</f>
        <v>114741</v>
      </c>
      <c r="N968" s="13">
        <f>(sales_table[[#This Row],[Profit]]/sales_table[[#This Row],[Sales]])</f>
        <v>6.2295081967213117E-2</v>
      </c>
    </row>
    <row r="969" spans="1:14">
      <c r="A969" s="42">
        <v>41226</v>
      </c>
      <c r="B969" t="s">
        <v>27</v>
      </c>
      <c r="C969" t="s">
        <v>23</v>
      </c>
      <c r="D969" t="s">
        <v>33</v>
      </c>
      <c r="E969" t="s">
        <v>13</v>
      </c>
      <c r="F969" s="12">
        <v>21</v>
      </c>
      <c r="G969" s="12">
        <v>3582</v>
      </c>
      <c r="H969" s="12">
        <v>3870</v>
      </c>
      <c r="I969" s="12">
        <v>59670</v>
      </c>
      <c r="J969" s="12">
        <v>63450</v>
      </c>
      <c r="K969" s="12">
        <f>sales_table[[#This Row],[Sales]]-sales_table[[#This Row],[COGS]]</f>
        <v>3780</v>
      </c>
      <c r="L969" s="12">
        <f>sales_table[[#This Row],[sales after discount]]-sales_table[[#This Row],[COGS]]</f>
        <v>607.5</v>
      </c>
      <c r="M969" s="12">
        <f>sales_table[[#This Row],[Sales]]*0.95</f>
        <v>60277.5</v>
      </c>
      <c r="N969" s="13">
        <f>(sales_table[[#This Row],[Profit]]/sales_table[[#This Row],[Sales]])</f>
        <v>5.9574468085106386E-2</v>
      </c>
    </row>
    <row r="970" spans="1:14">
      <c r="A970" s="42">
        <v>41227</v>
      </c>
      <c r="B970" t="s">
        <v>14</v>
      </c>
      <c r="C970" t="s">
        <v>11</v>
      </c>
      <c r="D970" t="s">
        <v>21</v>
      </c>
      <c r="E970" t="s">
        <v>13</v>
      </c>
      <c r="F970" s="12">
        <v>16</v>
      </c>
      <c r="G970" s="12">
        <v>3978</v>
      </c>
      <c r="H970" s="12">
        <v>4230</v>
      </c>
      <c r="I970" s="12">
        <v>54900</v>
      </c>
      <c r="J970" s="12">
        <v>58500</v>
      </c>
      <c r="K970" s="12">
        <f>sales_table[[#This Row],[Sales]]-sales_table[[#This Row],[COGS]]</f>
        <v>3600</v>
      </c>
      <c r="L970" s="12">
        <f>sales_table[[#This Row],[sales after discount]]-sales_table[[#This Row],[COGS]]</f>
        <v>675</v>
      </c>
      <c r="M970" s="12">
        <f>sales_table[[#This Row],[Sales]]*0.95</f>
        <v>55575</v>
      </c>
      <c r="N970" s="13">
        <f>(sales_table[[#This Row],[Profit]]/sales_table[[#This Row],[Sales]])</f>
        <v>6.1538461538461542E-2</v>
      </c>
    </row>
    <row r="971" spans="1:14">
      <c r="A971" s="42">
        <v>41227</v>
      </c>
      <c r="B971" t="s">
        <v>29</v>
      </c>
      <c r="C971" t="s">
        <v>30</v>
      </c>
      <c r="D971" t="s">
        <v>36</v>
      </c>
      <c r="E971" t="s">
        <v>13</v>
      </c>
      <c r="F971" s="12">
        <v>23</v>
      </c>
      <c r="G971" s="12">
        <v>2196</v>
      </c>
      <c r="H971" s="12">
        <v>2340</v>
      </c>
      <c r="I971" s="12">
        <v>6318</v>
      </c>
      <c r="J971" s="12">
        <v>6750</v>
      </c>
      <c r="K971" s="12">
        <f>sales_table[[#This Row],[Sales]]-sales_table[[#This Row],[COGS]]</f>
        <v>432</v>
      </c>
      <c r="L971" s="12">
        <f>sales_table[[#This Row],[sales after discount]]-sales_table[[#This Row],[COGS]]</f>
        <v>94.5</v>
      </c>
      <c r="M971" s="12">
        <f>sales_table[[#This Row],[Sales]]*0.95</f>
        <v>6412.5</v>
      </c>
      <c r="N971" s="13">
        <f>(sales_table[[#This Row],[Profit]]/sales_table[[#This Row],[Sales]])</f>
        <v>6.4000000000000001E-2</v>
      </c>
    </row>
    <row r="972" spans="1:14">
      <c r="A972" s="42">
        <v>41227</v>
      </c>
      <c r="B972" t="s">
        <v>29</v>
      </c>
      <c r="C972" t="s">
        <v>30</v>
      </c>
      <c r="D972" t="s">
        <v>33</v>
      </c>
      <c r="E972" t="s">
        <v>13</v>
      </c>
      <c r="F972" s="12">
        <v>22</v>
      </c>
      <c r="G972" s="12">
        <v>3978</v>
      </c>
      <c r="H972" s="12">
        <v>4230</v>
      </c>
      <c r="I972" s="12">
        <v>91494</v>
      </c>
      <c r="J972" s="12">
        <v>97290</v>
      </c>
      <c r="K972" s="12">
        <f>sales_table[[#This Row],[Sales]]-sales_table[[#This Row],[COGS]]</f>
        <v>5796</v>
      </c>
      <c r="L972" s="12">
        <f>sales_table[[#This Row],[sales after discount]]-sales_table[[#This Row],[COGS]]</f>
        <v>931.5</v>
      </c>
      <c r="M972" s="12">
        <f>sales_table[[#This Row],[Sales]]*0.95</f>
        <v>92425.5</v>
      </c>
      <c r="N972" s="13">
        <f>(sales_table[[#This Row],[Profit]]/sales_table[[#This Row],[Sales]])</f>
        <v>5.9574468085106386E-2</v>
      </c>
    </row>
    <row r="973" spans="1:14">
      <c r="A973" s="42">
        <v>41228</v>
      </c>
      <c r="B973" t="s">
        <v>34</v>
      </c>
      <c r="C973" t="s">
        <v>25</v>
      </c>
      <c r="D973" t="s">
        <v>26</v>
      </c>
      <c r="E973" t="s">
        <v>13</v>
      </c>
      <c r="F973" s="12">
        <v>13</v>
      </c>
      <c r="G973" s="12">
        <v>3978</v>
      </c>
      <c r="H973" s="12">
        <v>4230</v>
      </c>
      <c r="I973" s="12">
        <v>30420</v>
      </c>
      <c r="J973" s="12">
        <v>32400</v>
      </c>
      <c r="K973" s="12">
        <f>sales_table[[#This Row],[Sales]]-sales_table[[#This Row],[COGS]]</f>
        <v>1980</v>
      </c>
      <c r="L973" s="12">
        <f>sales_table[[#This Row],[sales after discount]]-sales_table[[#This Row],[COGS]]</f>
        <v>360</v>
      </c>
      <c r="M973" s="12">
        <f>sales_table[[#This Row],[Sales]]*0.95</f>
        <v>30780</v>
      </c>
      <c r="N973" s="13">
        <f>(sales_table[[#This Row],[Profit]]/sales_table[[#This Row],[Sales]])</f>
        <v>6.1111111111111109E-2</v>
      </c>
    </row>
    <row r="974" spans="1:14">
      <c r="A974" s="42">
        <v>41228</v>
      </c>
      <c r="B974" t="s">
        <v>22</v>
      </c>
      <c r="C974" t="s">
        <v>23</v>
      </c>
      <c r="D974" t="s">
        <v>28</v>
      </c>
      <c r="E974" t="s">
        <v>13</v>
      </c>
      <c r="F974" s="12">
        <v>27</v>
      </c>
      <c r="G974" s="12">
        <v>3042</v>
      </c>
      <c r="H974" s="12">
        <v>3240</v>
      </c>
      <c r="I974" s="12">
        <v>75816</v>
      </c>
      <c r="J974" s="12">
        <v>80730</v>
      </c>
      <c r="K974" s="12">
        <f>sales_table[[#This Row],[Sales]]-sales_table[[#This Row],[COGS]]</f>
        <v>4914</v>
      </c>
      <c r="L974" s="12">
        <f>sales_table[[#This Row],[sales after discount]]-sales_table[[#This Row],[COGS]]</f>
        <v>877.5</v>
      </c>
      <c r="M974" s="12">
        <f>sales_table[[#This Row],[Sales]]*0.95</f>
        <v>76693.5</v>
      </c>
      <c r="N974" s="13">
        <f>(sales_table[[#This Row],[Profit]]/sales_table[[#This Row],[Sales]])</f>
        <v>6.0869565217391307E-2</v>
      </c>
    </row>
    <row r="975" spans="1:14">
      <c r="A975" s="42">
        <v>41231</v>
      </c>
      <c r="B975" t="s">
        <v>24</v>
      </c>
      <c r="C975" t="s">
        <v>25</v>
      </c>
      <c r="D975" t="s">
        <v>37</v>
      </c>
      <c r="E975" t="s">
        <v>13</v>
      </c>
      <c r="F975" s="12">
        <v>27</v>
      </c>
      <c r="G975" s="12">
        <v>3978</v>
      </c>
      <c r="H975" s="12">
        <v>4230</v>
      </c>
      <c r="I975" s="12">
        <v>58266</v>
      </c>
      <c r="J975" s="12">
        <v>62010</v>
      </c>
      <c r="K975" s="12">
        <f>sales_table[[#This Row],[Sales]]-sales_table[[#This Row],[COGS]]</f>
        <v>3744</v>
      </c>
      <c r="L975" s="12">
        <f>sales_table[[#This Row],[sales after discount]]-sales_table[[#This Row],[COGS]]</f>
        <v>643.5</v>
      </c>
      <c r="M975" s="12">
        <f>sales_table[[#This Row],[Sales]]*0.95</f>
        <v>58909.5</v>
      </c>
      <c r="N975" s="13">
        <f>(sales_table[[#This Row],[Profit]]/sales_table[[#This Row],[Sales]])</f>
        <v>6.0377358490566038E-2</v>
      </c>
    </row>
    <row r="976" spans="1:14">
      <c r="A976" s="42">
        <v>41231</v>
      </c>
      <c r="B976" t="s">
        <v>22</v>
      </c>
      <c r="C976" t="s">
        <v>23</v>
      </c>
      <c r="D976" t="s">
        <v>28</v>
      </c>
      <c r="E976" t="s">
        <v>13</v>
      </c>
      <c r="F976" s="12">
        <v>27</v>
      </c>
      <c r="G976" s="12">
        <v>3978</v>
      </c>
      <c r="H976" s="12">
        <v>4230</v>
      </c>
      <c r="I976" s="12">
        <v>40824</v>
      </c>
      <c r="J976" s="12">
        <v>43470</v>
      </c>
      <c r="K976" s="12">
        <f>sales_table[[#This Row],[Sales]]-sales_table[[#This Row],[COGS]]</f>
        <v>2646</v>
      </c>
      <c r="L976" s="12">
        <f>sales_table[[#This Row],[sales after discount]]-sales_table[[#This Row],[COGS]]</f>
        <v>472.5</v>
      </c>
      <c r="M976" s="12">
        <f>sales_table[[#This Row],[Sales]]*0.95</f>
        <v>41296.5</v>
      </c>
      <c r="N976" s="13">
        <f>(sales_table[[#This Row],[Profit]]/sales_table[[#This Row],[Sales]])</f>
        <v>6.0869565217391307E-2</v>
      </c>
    </row>
    <row r="977" spans="1:14">
      <c r="A977" s="42">
        <v>41231</v>
      </c>
      <c r="B977" t="s">
        <v>14</v>
      </c>
      <c r="C977" t="s">
        <v>11</v>
      </c>
      <c r="D977" t="s">
        <v>19</v>
      </c>
      <c r="E977" t="s">
        <v>13</v>
      </c>
      <c r="F977" s="12">
        <v>27</v>
      </c>
      <c r="G977" s="12">
        <v>5832</v>
      </c>
      <c r="H977" s="12">
        <v>6210</v>
      </c>
      <c r="I977" s="12">
        <v>23868</v>
      </c>
      <c r="J977" s="12">
        <v>25380</v>
      </c>
      <c r="K977" s="12">
        <f>sales_table[[#This Row],[Sales]]-sales_table[[#This Row],[COGS]]</f>
        <v>1512</v>
      </c>
      <c r="L977" s="12">
        <f>sales_table[[#This Row],[sales after discount]]-sales_table[[#This Row],[COGS]]</f>
        <v>243</v>
      </c>
      <c r="M977" s="12">
        <f>sales_table[[#This Row],[Sales]]*0.95</f>
        <v>24111</v>
      </c>
      <c r="N977" s="13">
        <f>(sales_table[[#This Row],[Profit]]/sales_table[[#This Row],[Sales]])</f>
        <v>5.9574468085106386E-2</v>
      </c>
    </row>
    <row r="978" spans="1:14">
      <c r="A978" s="42">
        <v>41232</v>
      </c>
      <c r="B978" t="s">
        <v>14</v>
      </c>
      <c r="C978" t="s">
        <v>11</v>
      </c>
      <c r="D978" t="s">
        <v>32</v>
      </c>
      <c r="E978" t="s">
        <v>13</v>
      </c>
      <c r="F978" s="12">
        <v>27</v>
      </c>
      <c r="G978" s="12">
        <v>2196</v>
      </c>
      <c r="H978" s="12">
        <v>2340</v>
      </c>
      <c r="I978" s="12">
        <v>78012</v>
      </c>
      <c r="J978" s="12">
        <v>83160</v>
      </c>
      <c r="K978" s="12">
        <f>sales_table[[#This Row],[Sales]]-sales_table[[#This Row],[COGS]]</f>
        <v>5148</v>
      </c>
      <c r="L978" s="12">
        <f>sales_table[[#This Row],[sales after discount]]-sales_table[[#This Row],[COGS]]</f>
        <v>990</v>
      </c>
      <c r="M978" s="12">
        <f>sales_table[[#This Row],[Sales]]*0.95</f>
        <v>79002</v>
      </c>
      <c r="N978" s="13">
        <f>(sales_table[[#This Row],[Profit]]/sales_table[[#This Row],[Sales]])</f>
        <v>6.1904761904761907E-2</v>
      </c>
    </row>
    <row r="979" spans="1:14">
      <c r="A979" s="42">
        <v>41232</v>
      </c>
      <c r="B979" t="s">
        <v>10</v>
      </c>
      <c r="C979" t="s">
        <v>11</v>
      </c>
      <c r="D979" t="s">
        <v>33</v>
      </c>
      <c r="E979" t="s">
        <v>13</v>
      </c>
      <c r="F979" s="12">
        <v>27</v>
      </c>
      <c r="G979" s="12">
        <v>3546</v>
      </c>
      <c r="H979" s="12">
        <v>3780</v>
      </c>
      <c r="I979" s="12">
        <v>79560</v>
      </c>
      <c r="J979" s="12">
        <v>84600</v>
      </c>
      <c r="K979" s="12">
        <f>sales_table[[#This Row],[Sales]]-sales_table[[#This Row],[COGS]]</f>
        <v>5040</v>
      </c>
      <c r="L979" s="12">
        <f>sales_table[[#This Row],[sales after discount]]-sales_table[[#This Row],[COGS]]</f>
        <v>810</v>
      </c>
      <c r="M979" s="12">
        <f>sales_table[[#This Row],[Sales]]*0.95</f>
        <v>80370</v>
      </c>
      <c r="N979" s="13">
        <f>(sales_table[[#This Row],[Profit]]/sales_table[[#This Row],[Sales]])</f>
        <v>5.9574468085106386E-2</v>
      </c>
    </row>
    <row r="980" spans="1:14">
      <c r="A980" s="42">
        <v>41232</v>
      </c>
      <c r="B980" t="s">
        <v>17</v>
      </c>
      <c r="C980" t="s">
        <v>18</v>
      </c>
      <c r="D980" t="s">
        <v>33</v>
      </c>
      <c r="E980" t="s">
        <v>13</v>
      </c>
      <c r="F980" s="12">
        <v>12</v>
      </c>
      <c r="G980" s="12">
        <v>3582</v>
      </c>
      <c r="H980" s="12">
        <v>3870</v>
      </c>
      <c r="I980" s="12">
        <v>55692</v>
      </c>
      <c r="J980" s="12">
        <v>59220</v>
      </c>
      <c r="K980" s="12">
        <f>sales_table[[#This Row],[Sales]]-sales_table[[#This Row],[COGS]]</f>
        <v>3528</v>
      </c>
      <c r="L980" s="12">
        <f>sales_table[[#This Row],[sales after discount]]-sales_table[[#This Row],[COGS]]</f>
        <v>567</v>
      </c>
      <c r="M980" s="12">
        <f>sales_table[[#This Row],[Sales]]*0.95</f>
        <v>56259</v>
      </c>
      <c r="N980" s="13">
        <f>(sales_table[[#This Row],[Profit]]/sales_table[[#This Row],[Sales]])</f>
        <v>5.9574468085106386E-2</v>
      </c>
    </row>
    <row r="981" spans="1:14">
      <c r="A981" s="42">
        <v>41233</v>
      </c>
      <c r="B981" t="s">
        <v>20</v>
      </c>
      <c r="C981" t="s">
        <v>18</v>
      </c>
      <c r="D981" t="s">
        <v>43</v>
      </c>
      <c r="E981" t="s">
        <v>13</v>
      </c>
      <c r="F981" s="12">
        <v>18</v>
      </c>
      <c r="G981" s="12">
        <v>3978</v>
      </c>
      <c r="H981" s="12">
        <v>4230</v>
      </c>
      <c r="I981" s="12">
        <v>20304</v>
      </c>
      <c r="J981" s="12">
        <v>21600</v>
      </c>
      <c r="K981" s="12">
        <f>sales_table[[#This Row],[Sales]]-sales_table[[#This Row],[COGS]]</f>
        <v>1296</v>
      </c>
      <c r="L981" s="12">
        <f>sales_table[[#This Row],[sales after discount]]-sales_table[[#This Row],[COGS]]</f>
        <v>216</v>
      </c>
      <c r="M981" s="12">
        <f>sales_table[[#This Row],[Sales]]*0.95</f>
        <v>20520</v>
      </c>
      <c r="N981" s="13">
        <f>(sales_table[[#This Row],[Profit]]/sales_table[[#This Row],[Sales]])</f>
        <v>0.06</v>
      </c>
    </row>
    <row r="982" spans="1:14">
      <c r="A982" s="42">
        <v>41233</v>
      </c>
      <c r="B982" t="s">
        <v>10</v>
      </c>
      <c r="C982" t="s">
        <v>11</v>
      </c>
      <c r="D982" t="s">
        <v>40</v>
      </c>
      <c r="E982" t="s">
        <v>16</v>
      </c>
      <c r="F982" s="12">
        <v>8</v>
      </c>
      <c r="G982" s="12">
        <v>3978</v>
      </c>
      <c r="H982" s="12">
        <v>4230</v>
      </c>
      <c r="I982" s="12">
        <v>54936</v>
      </c>
      <c r="J982" s="12">
        <v>59220</v>
      </c>
      <c r="K982" s="12">
        <f>sales_table[[#This Row],[Sales]]-sales_table[[#This Row],[COGS]]</f>
        <v>4284</v>
      </c>
      <c r="L982" s="12">
        <f>sales_table[[#This Row],[sales after discount]]-sales_table[[#This Row],[COGS]]</f>
        <v>1323</v>
      </c>
      <c r="M982" s="12">
        <f>sales_table[[#This Row],[Sales]]*0.95</f>
        <v>56259</v>
      </c>
      <c r="N982" s="13">
        <f>(sales_table[[#This Row],[Profit]]/sales_table[[#This Row],[Sales]])</f>
        <v>7.2340425531914887E-2</v>
      </c>
    </row>
    <row r="983" spans="1:14">
      <c r="A983" s="42">
        <v>41233</v>
      </c>
      <c r="B983" t="s">
        <v>17</v>
      </c>
      <c r="C983" t="s">
        <v>18</v>
      </c>
      <c r="D983" t="s">
        <v>33</v>
      </c>
      <c r="E983" t="s">
        <v>13</v>
      </c>
      <c r="F983" s="12">
        <v>21</v>
      </c>
      <c r="G983" s="12">
        <v>2034</v>
      </c>
      <c r="H983" s="12">
        <v>2160</v>
      </c>
      <c r="I983" s="12">
        <v>15912</v>
      </c>
      <c r="J983" s="12">
        <v>16920</v>
      </c>
      <c r="K983" s="12">
        <f>sales_table[[#This Row],[Sales]]-sales_table[[#This Row],[COGS]]</f>
        <v>1008</v>
      </c>
      <c r="L983" s="12">
        <f>sales_table[[#This Row],[sales after discount]]-sales_table[[#This Row],[COGS]]</f>
        <v>162</v>
      </c>
      <c r="M983" s="12">
        <f>sales_table[[#This Row],[Sales]]*0.95</f>
        <v>16074</v>
      </c>
      <c r="N983" s="13">
        <f>(sales_table[[#This Row],[Profit]]/sales_table[[#This Row],[Sales]])</f>
        <v>5.9574468085106386E-2</v>
      </c>
    </row>
    <row r="984" spans="1:14">
      <c r="A984" s="42">
        <v>41233</v>
      </c>
      <c r="B984" t="s">
        <v>10</v>
      </c>
      <c r="C984" t="s">
        <v>11</v>
      </c>
      <c r="D984" t="s">
        <v>38</v>
      </c>
      <c r="E984" t="s">
        <v>13</v>
      </c>
      <c r="F984" s="12">
        <v>25</v>
      </c>
      <c r="G984" s="12">
        <v>3042</v>
      </c>
      <c r="H984" s="12">
        <v>3240</v>
      </c>
      <c r="I984" s="12">
        <v>67374</v>
      </c>
      <c r="J984" s="12">
        <v>71820</v>
      </c>
      <c r="K984" s="12">
        <f>sales_table[[#This Row],[Sales]]-sales_table[[#This Row],[COGS]]</f>
        <v>4446</v>
      </c>
      <c r="L984" s="12">
        <f>sales_table[[#This Row],[sales after discount]]-sales_table[[#This Row],[COGS]]</f>
        <v>855</v>
      </c>
      <c r="M984" s="12">
        <f>sales_table[[#This Row],[Sales]]*0.95</f>
        <v>68229</v>
      </c>
      <c r="N984" s="13">
        <f>(sales_table[[#This Row],[Profit]]/sales_table[[#This Row],[Sales]])</f>
        <v>6.1904761904761907E-2</v>
      </c>
    </row>
    <row r="985" spans="1:14">
      <c r="A985" s="42">
        <v>41234</v>
      </c>
      <c r="B985" t="s">
        <v>24</v>
      </c>
      <c r="C985" t="s">
        <v>25</v>
      </c>
      <c r="D985" t="s">
        <v>36</v>
      </c>
      <c r="E985" t="s">
        <v>13</v>
      </c>
      <c r="F985" s="12">
        <v>12</v>
      </c>
      <c r="G985" s="12">
        <v>5148</v>
      </c>
      <c r="H985" s="12">
        <v>5490</v>
      </c>
      <c r="I985" s="12">
        <v>44226</v>
      </c>
      <c r="J985" s="12">
        <v>47250</v>
      </c>
      <c r="K985" s="12">
        <f>sales_table[[#This Row],[Sales]]-sales_table[[#This Row],[COGS]]</f>
        <v>3024</v>
      </c>
      <c r="L985" s="12">
        <f>sales_table[[#This Row],[sales after discount]]-sales_table[[#This Row],[COGS]]</f>
        <v>661.5</v>
      </c>
      <c r="M985" s="12">
        <f>sales_table[[#This Row],[Sales]]*0.95</f>
        <v>44887.5</v>
      </c>
      <c r="N985" s="13">
        <f>(sales_table[[#This Row],[Profit]]/sales_table[[#This Row],[Sales]])</f>
        <v>6.4000000000000001E-2</v>
      </c>
    </row>
    <row r="986" spans="1:14">
      <c r="A986" s="42">
        <v>41234</v>
      </c>
      <c r="B986" t="s">
        <v>31</v>
      </c>
      <c r="C986" t="s">
        <v>30</v>
      </c>
      <c r="D986" t="s">
        <v>28</v>
      </c>
      <c r="E986" t="s">
        <v>13</v>
      </c>
      <c r="F986" s="12">
        <v>9</v>
      </c>
      <c r="G986" s="12">
        <v>2106</v>
      </c>
      <c r="H986" s="12">
        <v>2250</v>
      </c>
      <c r="I986" s="12">
        <v>46656</v>
      </c>
      <c r="J986" s="12">
        <v>49680</v>
      </c>
      <c r="K986" s="12">
        <f>sales_table[[#This Row],[Sales]]-sales_table[[#This Row],[COGS]]</f>
        <v>3024</v>
      </c>
      <c r="L986" s="12">
        <f>sales_table[[#This Row],[sales after discount]]-sales_table[[#This Row],[COGS]]</f>
        <v>540</v>
      </c>
      <c r="M986" s="12">
        <f>sales_table[[#This Row],[Sales]]*0.95</f>
        <v>47196</v>
      </c>
      <c r="N986" s="13">
        <f>(sales_table[[#This Row],[Profit]]/sales_table[[#This Row],[Sales]])</f>
        <v>6.0869565217391307E-2</v>
      </c>
    </row>
    <row r="987" spans="1:14">
      <c r="A987" s="42">
        <v>41234</v>
      </c>
      <c r="B987" t="s">
        <v>29</v>
      </c>
      <c r="C987" t="s">
        <v>30</v>
      </c>
      <c r="D987" t="s">
        <v>26</v>
      </c>
      <c r="E987" t="s">
        <v>13</v>
      </c>
      <c r="F987" s="12">
        <v>23</v>
      </c>
      <c r="G987" s="12">
        <v>4482</v>
      </c>
      <c r="H987" s="12">
        <v>4770</v>
      </c>
      <c r="I987" s="12">
        <v>3042</v>
      </c>
      <c r="J987" s="12">
        <v>3240</v>
      </c>
      <c r="K987" s="12">
        <f>sales_table[[#This Row],[Sales]]-sales_table[[#This Row],[COGS]]</f>
        <v>198</v>
      </c>
      <c r="L987" s="12">
        <f>sales_table[[#This Row],[sales after discount]]-sales_table[[#This Row],[COGS]]</f>
        <v>36</v>
      </c>
      <c r="M987" s="12">
        <f>sales_table[[#This Row],[Sales]]*0.95</f>
        <v>3078</v>
      </c>
      <c r="N987" s="13">
        <f>(sales_table[[#This Row],[Profit]]/sales_table[[#This Row],[Sales]])</f>
        <v>6.1111111111111109E-2</v>
      </c>
    </row>
    <row r="988" spans="1:14">
      <c r="A988" s="42">
        <v>41235</v>
      </c>
      <c r="B988" t="s">
        <v>22</v>
      </c>
      <c r="C988" t="s">
        <v>23</v>
      </c>
      <c r="D988" t="s">
        <v>33</v>
      </c>
      <c r="E988" t="s">
        <v>13</v>
      </c>
      <c r="F988" s="12">
        <v>23</v>
      </c>
      <c r="G988" s="12">
        <v>3546</v>
      </c>
      <c r="H988" s="12">
        <v>3780</v>
      </c>
      <c r="I988" s="12">
        <v>7956</v>
      </c>
      <c r="J988" s="12">
        <v>8460</v>
      </c>
      <c r="K988" s="12">
        <f>sales_table[[#This Row],[Sales]]-sales_table[[#This Row],[COGS]]</f>
        <v>504</v>
      </c>
      <c r="L988" s="12">
        <f>sales_table[[#This Row],[sales after discount]]-sales_table[[#This Row],[COGS]]</f>
        <v>81</v>
      </c>
      <c r="M988" s="12">
        <f>sales_table[[#This Row],[Sales]]*0.95</f>
        <v>8037</v>
      </c>
      <c r="N988" s="13">
        <f>(sales_table[[#This Row],[Profit]]/sales_table[[#This Row],[Sales]])</f>
        <v>5.9574468085106386E-2</v>
      </c>
    </row>
    <row r="989" spans="1:14">
      <c r="A989" s="42">
        <v>41235</v>
      </c>
      <c r="B989" t="s">
        <v>20</v>
      </c>
      <c r="C989" t="s">
        <v>18</v>
      </c>
      <c r="D989" t="s">
        <v>15</v>
      </c>
      <c r="E989" t="s">
        <v>16</v>
      </c>
      <c r="F989" s="12">
        <v>20</v>
      </c>
      <c r="G989" s="12">
        <v>4482</v>
      </c>
      <c r="H989" s="12">
        <v>4770</v>
      </c>
      <c r="I989" s="12">
        <v>25074</v>
      </c>
      <c r="J989" s="12">
        <v>27090</v>
      </c>
      <c r="K989" s="12">
        <f>sales_table[[#This Row],[Sales]]-sales_table[[#This Row],[COGS]]</f>
        <v>2016</v>
      </c>
      <c r="L989" s="12">
        <f>sales_table[[#This Row],[sales after discount]]-sales_table[[#This Row],[COGS]]</f>
        <v>661.5</v>
      </c>
      <c r="M989" s="12">
        <f>sales_table[[#This Row],[Sales]]*0.95</f>
        <v>25735.5</v>
      </c>
      <c r="N989" s="13">
        <f>(sales_table[[#This Row],[Profit]]/sales_table[[#This Row],[Sales]])</f>
        <v>7.441860465116279E-2</v>
      </c>
    </row>
    <row r="990" spans="1:14">
      <c r="A990" s="42">
        <v>41235</v>
      </c>
      <c r="B990" t="s">
        <v>22</v>
      </c>
      <c r="C990" t="s">
        <v>23</v>
      </c>
      <c r="D990" t="s">
        <v>12</v>
      </c>
      <c r="E990" t="s">
        <v>13</v>
      </c>
      <c r="F990" s="12">
        <v>25</v>
      </c>
      <c r="G990" s="12">
        <v>4482</v>
      </c>
      <c r="H990" s="12">
        <v>4770</v>
      </c>
      <c r="I990" s="12">
        <v>50850</v>
      </c>
      <c r="J990" s="12">
        <v>54000</v>
      </c>
      <c r="K990" s="12">
        <f>sales_table[[#This Row],[Sales]]-sales_table[[#This Row],[COGS]]</f>
        <v>3150</v>
      </c>
      <c r="L990" s="12">
        <f>sales_table[[#This Row],[sales after discount]]-sales_table[[#This Row],[COGS]]</f>
        <v>450</v>
      </c>
      <c r="M990" s="12">
        <f>sales_table[[#This Row],[Sales]]*0.95</f>
        <v>51300</v>
      </c>
      <c r="N990" s="13">
        <f>(sales_table[[#This Row],[Profit]]/sales_table[[#This Row],[Sales]])</f>
        <v>5.8333333333333334E-2</v>
      </c>
    </row>
    <row r="991" spans="1:14">
      <c r="A991" s="42">
        <v>41236</v>
      </c>
      <c r="B991" t="s">
        <v>24</v>
      </c>
      <c r="C991" t="s">
        <v>25</v>
      </c>
      <c r="D991" t="s">
        <v>41</v>
      </c>
      <c r="E991" t="s">
        <v>13</v>
      </c>
      <c r="F991" s="12">
        <v>4</v>
      </c>
      <c r="G991" s="12">
        <v>2034</v>
      </c>
      <c r="H991" s="12">
        <v>2160</v>
      </c>
      <c r="I991" s="12">
        <v>41328</v>
      </c>
      <c r="J991" s="12">
        <v>44100</v>
      </c>
      <c r="K991" s="12">
        <f>sales_table[[#This Row],[Sales]]-sales_table[[#This Row],[COGS]]</f>
        <v>2772</v>
      </c>
      <c r="L991" s="12">
        <f>sales_table[[#This Row],[sales after discount]]-sales_table[[#This Row],[COGS]]</f>
        <v>567</v>
      </c>
      <c r="M991" s="12">
        <f>sales_table[[#This Row],[Sales]]*0.95</f>
        <v>41895</v>
      </c>
      <c r="N991" s="13">
        <f>(sales_table[[#This Row],[Profit]]/sales_table[[#This Row],[Sales]])</f>
        <v>6.2857142857142861E-2</v>
      </c>
    </row>
    <row r="992" spans="1:14">
      <c r="A992" s="42">
        <v>41237</v>
      </c>
      <c r="B992" t="s">
        <v>24</v>
      </c>
      <c r="C992" t="s">
        <v>25</v>
      </c>
      <c r="D992" t="s">
        <v>37</v>
      </c>
      <c r="E992" t="s">
        <v>13</v>
      </c>
      <c r="F992" s="12">
        <v>24</v>
      </c>
      <c r="G992" s="12">
        <v>3978</v>
      </c>
      <c r="H992" s="12">
        <v>4230</v>
      </c>
      <c r="I992" s="12">
        <v>107568</v>
      </c>
      <c r="J992" s="12">
        <v>114480</v>
      </c>
      <c r="K992" s="12">
        <f>sales_table[[#This Row],[Sales]]-sales_table[[#This Row],[COGS]]</f>
        <v>6912</v>
      </c>
      <c r="L992" s="12">
        <f>sales_table[[#This Row],[sales after discount]]-sales_table[[#This Row],[COGS]]</f>
        <v>1188</v>
      </c>
      <c r="M992" s="12">
        <f>sales_table[[#This Row],[Sales]]*0.95</f>
        <v>108756</v>
      </c>
      <c r="N992" s="13">
        <f>(sales_table[[#This Row],[Profit]]/sales_table[[#This Row],[Sales]])</f>
        <v>6.0377358490566038E-2</v>
      </c>
    </row>
    <row r="993" spans="1:14">
      <c r="A993" s="42">
        <v>41237</v>
      </c>
      <c r="B993" t="s">
        <v>14</v>
      </c>
      <c r="C993" t="s">
        <v>11</v>
      </c>
      <c r="D993" t="s">
        <v>26</v>
      </c>
      <c r="E993" t="s">
        <v>13</v>
      </c>
      <c r="F993" s="12">
        <v>24</v>
      </c>
      <c r="G993" s="12">
        <v>5832</v>
      </c>
      <c r="H993" s="12">
        <v>6210</v>
      </c>
      <c r="I993" s="12">
        <v>33462</v>
      </c>
      <c r="J993" s="12">
        <v>35640</v>
      </c>
      <c r="K993" s="12">
        <f>sales_table[[#This Row],[Sales]]-sales_table[[#This Row],[COGS]]</f>
        <v>2178</v>
      </c>
      <c r="L993" s="12">
        <f>sales_table[[#This Row],[sales after discount]]-sales_table[[#This Row],[COGS]]</f>
        <v>396</v>
      </c>
      <c r="M993" s="12">
        <f>sales_table[[#This Row],[Sales]]*0.95</f>
        <v>33858</v>
      </c>
      <c r="N993" s="13">
        <f>(sales_table[[#This Row],[Profit]]/sales_table[[#This Row],[Sales]])</f>
        <v>6.1111111111111109E-2</v>
      </c>
    </row>
    <row r="994" spans="1:14">
      <c r="A994" s="42">
        <v>41237</v>
      </c>
      <c r="B994" t="s">
        <v>27</v>
      </c>
      <c r="C994" t="s">
        <v>23</v>
      </c>
      <c r="D994" t="s">
        <v>15</v>
      </c>
      <c r="E994" t="s">
        <v>16</v>
      </c>
      <c r="F994" s="12">
        <v>16</v>
      </c>
      <c r="G994" s="12">
        <v>3978</v>
      </c>
      <c r="H994" s="12">
        <v>4230</v>
      </c>
      <c r="I994" s="12">
        <v>85968</v>
      </c>
      <c r="J994" s="12">
        <v>92880</v>
      </c>
      <c r="K994" s="12">
        <f>sales_table[[#This Row],[Sales]]-sales_table[[#This Row],[COGS]]</f>
        <v>6912</v>
      </c>
      <c r="L994" s="12">
        <f>sales_table[[#This Row],[sales after discount]]-sales_table[[#This Row],[COGS]]</f>
        <v>2268</v>
      </c>
      <c r="M994" s="12">
        <f>sales_table[[#This Row],[Sales]]*0.95</f>
        <v>88236</v>
      </c>
      <c r="N994" s="13">
        <f>(sales_table[[#This Row],[Profit]]/sales_table[[#This Row],[Sales]])</f>
        <v>7.441860465116279E-2</v>
      </c>
    </row>
    <row r="995" spans="1:14">
      <c r="A995" s="42">
        <v>41237</v>
      </c>
      <c r="B995" t="s">
        <v>10</v>
      </c>
      <c r="C995" t="s">
        <v>11</v>
      </c>
      <c r="D995" t="s">
        <v>39</v>
      </c>
      <c r="E995" t="s">
        <v>13</v>
      </c>
      <c r="F995" s="12">
        <v>6</v>
      </c>
      <c r="G995" s="12">
        <v>3978</v>
      </c>
      <c r="H995" s="12">
        <v>4230</v>
      </c>
      <c r="I995" s="12">
        <v>89424</v>
      </c>
      <c r="J995" s="12">
        <v>95040</v>
      </c>
      <c r="K995" s="12">
        <f>sales_table[[#This Row],[Sales]]-sales_table[[#This Row],[COGS]]</f>
        <v>5616</v>
      </c>
      <c r="L995" s="12">
        <f>sales_table[[#This Row],[sales after discount]]-sales_table[[#This Row],[COGS]]</f>
        <v>864</v>
      </c>
      <c r="M995" s="12">
        <f>sales_table[[#This Row],[Sales]]*0.95</f>
        <v>90288</v>
      </c>
      <c r="N995" s="13">
        <f>(sales_table[[#This Row],[Profit]]/sales_table[[#This Row],[Sales]])</f>
        <v>5.909090909090909E-2</v>
      </c>
    </row>
    <row r="996" spans="1:14">
      <c r="A996" s="42">
        <v>41238</v>
      </c>
      <c r="B996" t="s">
        <v>20</v>
      </c>
      <c r="C996" t="s">
        <v>18</v>
      </c>
      <c r="D996" t="s">
        <v>37</v>
      </c>
      <c r="E996" t="s">
        <v>13</v>
      </c>
      <c r="F996" s="12">
        <v>4</v>
      </c>
      <c r="G996" s="12">
        <v>5148</v>
      </c>
      <c r="H996" s="12">
        <v>5490</v>
      </c>
      <c r="I996" s="12">
        <v>8964</v>
      </c>
      <c r="J996" s="12">
        <v>9540</v>
      </c>
      <c r="K996" s="12">
        <f>sales_table[[#This Row],[Sales]]-sales_table[[#This Row],[COGS]]</f>
        <v>576</v>
      </c>
      <c r="L996" s="12">
        <f>sales_table[[#This Row],[sales after discount]]-sales_table[[#This Row],[COGS]]</f>
        <v>99</v>
      </c>
      <c r="M996" s="12">
        <f>sales_table[[#This Row],[Sales]]*0.95</f>
        <v>9063</v>
      </c>
      <c r="N996" s="13">
        <f>(sales_table[[#This Row],[Profit]]/sales_table[[#This Row],[Sales]])</f>
        <v>6.0377358490566038E-2</v>
      </c>
    </row>
    <row r="997" spans="1:14">
      <c r="A997" s="42">
        <v>41238</v>
      </c>
      <c r="B997" t="s">
        <v>24</v>
      </c>
      <c r="C997" t="s">
        <v>25</v>
      </c>
      <c r="D997" t="s">
        <v>35</v>
      </c>
      <c r="E997" t="s">
        <v>13</v>
      </c>
      <c r="F997" s="12">
        <v>24</v>
      </c>
      <c r="G997" s="12">
        <v>5832</v>
      </c>
      <c r="H997" s="12">
        <v>6210</v>
      </c>
      <c r="I997" s="12">
        <v>87516</v>
      </c>
      <c r="J997" s="12">
        <v>93330</v>
      </c>
      <c r="K997" s="12">
        <f>sales_table[[#This Row],[Sales]]-sales_table[[#This Row],[COGS]]</f>
        <v>5814</v>
      </c>
      <c r="L997" s="12">
        <f>sales_table[[#This Row],[sales after discount]]-sales_table[[#This Row],[COGS]]</f>
        <v>1147.5</v>
      </c>
      <c r="M997" s="12">
        <f>sales_table[[#This Row],[Sales]]*0.95</f>
        <v>88663.5</v>
      </c>
      <c r="N997" s="13">
        <f>(sales_table[[#This Row],[Profit]]/sales_table[[#This Row],[Sales]])</f>
        <v>6.2295081967213117E-2</v>
      </c>
    </row>
    <row r="998" spans="1:14">
      <c r="A998" s="42">
        <v>41239</v>
      </c>
      <c r="B998" t="s">
        <v>27</v>
      </c>
      <c r="C998" t="s">
        <v>23</v>
      </c>
      <c r="D998" t="s">
        <v>38</v>
      </c>
      <c r="E998" t="s">
        <v>13</v>
      </c>
      <c r="F998" s="12">
        <v>21</v>
      </c>
      <c r="G998" s="12">
        <v>2034</v>
      </c>
      <c r="H998" s="12">
        <v>2160</v>
      </c>
      <c r="I998" s="12">
        <v>53190</v>
      </c>
      <c r="J998" s="12">
        <v>56700</v>
      </c>
      <c r="K998" s="12">
        <f>sales_table[[#This Row],[Sales]]-sales_table[[#This Row],[COGS]]</f>
        <v>3510</v>
      </c>
      <c r="L998" s="12">
        <f>sales_table[[#This Row],[sales after discount]]-sales_table[[#This Row],[COGS]]</f>
        <v>675</v>
      </c>
      <c r="M998" s="12">
        <f>sales_table[[#This Row],[Sales]]*0.95</f>
        <v>53865</v>
      </c>
      <c r="N998" s="13">
        <f>(sales_table[[#This Row],[Profit]]/sales_table[[#This Row],[Sales]])</f>
        <v>6.1904761904761907E-2</v>
      </c>
    </row>
    <row r="999" spans="1:14">
      <c r="A999" s="42">
        <v>41239</v>
      </c>
      <c r="B999" t="s">
        <v>14</v>
      </c>
      <c r="C999" t="s">
        <v>11</v>
      </c>
      <c r="D999" t="s">
        <v>26</v>
      </c>
      <c r="E999" t="s">
        <v>13</v>
      </c>
      <c r="F999" s="12">
        <v>13</v>
      </c>
      <c r="G999" s="12">
        <v>5832</v>
      </c>
      <c r="H999" s="12">
        <v>6210</v>
      </c>
      <c r="I999" s="12">
        <v>36504</v>
      </c>
      <c r="J999" s="12">
        <v>38880</v>
      </c>
      <c r="K999" s="12">
        <f>sales_table[[#This Row],[Sales]]-sales_table[[#This Row],[COGS]]</f>
        <v>2376</v>
      </c>
      <c r="L999" s="12">
        <f>sales_table[[#This Row],[sales after discount]]-sales_table[[#This Row],[COGS]]</f>
        <v>432</v>
      </c>
      <c r="M999" s="12">
        <f>sales_table[[#This Row],[Sales]]*0.95</f>
        <v>36936</v>
      </c>
      <c r="N999" s="13">
        <f>(sales_table[[#This Row],[Profit]]/sales_table[[#This Row],[Sales]])</f>
        <v>6.1111111111111109E-2</v>
      </c>
    </row>
    <row r="1000" spans="1:14">
      <c r="A1000" s="42">
        <v>41239</v>
      </c>
      <c r="B1000" t="s">
        <v>20</v>
      </c>
      <c r="C1000" t="s">
        <v>18</v>
      </c>
      <c r="D1000" t="s">
        <v>12</v>
      </c>
      <c r="E1000" t="s">
        <v>13</v>
      </c>
      <c r="F1000" s="12">
        <v>2</v>
      </c>
      <c r="G1000" s="12">
        <v>3546</v>
      </c>
      <c r="H1000" s="12">
        <v>3780</v>
      </c>
      <c r="I1000" s="12">
        <v>48816</v>
      </c>
      <c r="J1000" s="12">
        <v>51840</v>
      </c>
      <c r="K1000" s="12">
        <f>sales_table[[#This Row],[Sales]]-sales_table[[#This Row],[COGS]]</f>
        <v>3024</v>
      </c>
      <c r="L1000" s="12">
        <f>sales_table[[#This Row],[sales after discount]]-sales_table[[#This Row],[COGS]]</f>
        <v>432</v>
      </c>
      <c r="M1000" s="12">
        <f>sales_table[[#This Row],[Sales]]*0.95</f>
        <v>49248</v>
      </c>
      <c r="N1000" s="13">
        <f>(sales_table[[#This Row],[Profit]]/sales_table[[#This Row],[Sales]])</f>
        <v>5.8333333333333334E-2</v>
      </c>
    </row>
    <row r="1001" spans="1:14">
      <c r="A1001" s="42">
        <v>41239</v>
      </c>
      <c r="B1001" t="s">
        <v>17</v>
      </c>
      <c r="C1001" t="s">
        <v>18</v>
      </c>
      <c r="D1001" t="s">
        <v>42</v>
      </c>
      <c r="E1001" t="s">
        <v>16</v>
      </c>
      <c r="F1001" s="12">
        <v>20</v>
      </c>
      <c r="G1001" s="12">
        <v>3726</v>
      </c>
      <c r="H1001" s="12">
        <v>3960</v>
      </c>
      <c r="I1001" s="12">
        <v>135108</v>
      </c>
      <c r="J1001" s="12">
        <v>145800</v>
      </c>
      <c r="K1001" s="12">
        <f>sales_table[[#This Row],[Sales]]-sales_table[[#This Row],[COGS]]</f>
        <v>10692</v>
      </c>
      <c r="L1001" s="12">
        <f>sales_table[[#This Row],[sales after discount]]-sales_table[[#This Row],[COGS]]</f>
        <v>3402</v>
      </c>
      <c r="M1001" s="12">
        <f>sales_table[[#This Row],[Sales]]*0.95</f>
        <v>138510</v>
      </c>
      <c r="N1001" s="13">
        <f>(sales_table[[#This Row],[Profit]]/sales_table[[#This Row],[Sales]])</f>
        <v>7.3333333333333334E-2</v>
      </c>
    </row>
    <row r="1002" spans="1:14">
      <c r="A1002" s="42">
        <v>41240</v>
      </c>
      <c r="B1002" t="s">
        <v>14</v>
      </c>
      <c r="C1002" t="s">
        <v>11</v>
      </c>
      <c r="D1002" t="s">
        <v>33</v>
      </c>
      <c r="E1002" t="s">
        <v>13</v>
      </c>
      <c r="F1002" s="12">
        <v>21</v>
      </c>
      <c r="G1002" s="12">
        <v>3978</v>
      </c>
      <c r="H1002" s="12">
        <v>4230</v>
      </c>
      <c r="I1002" s="12">
        <v>75582</v>
      </c>
      <c r="J1002" s="12">
        <v>80370</v>
      </c>
      <c r="K1002" s="12">
        <f>sales_table[[#This Row],[Sales]]-sales_table[[#This Row],[COGS]]</f>
        <v>4788</v>
      </c>
      <c r="L1002" s="12">
        <f>sales_table[[#This Row],[sales after discount]]-sales_table[[#This Row],[COGS]]</f>
        <v>769.5</v>
      </c>
      <c r="M1002" s="12">
        <f>sales_table[[#This Row],[Sales]]*0.95</f>
        <v>76351.5</v>
      </c>
      <c r="N1002" s="13">
        <f>(sales_table[[#This Row],[Profit]]/sales_table[[#This Row],[Sales]])</f>
        <v>5.9574468085106386E-2</v>
      </c>
    </row>
    <row r="1003" spans="1:14">
      <c r="A1003" s="42">
        <v>41240</v>
      </c>
      <c r="B1003" t="s">
        <v>29</v>
      </c>
      <c r="C1003" t="s">
        <v>30</v>
      </c>
      <c r="D1003" t="s">
        <v>15</v>
      </c>
      <c r="E1003" t="s">
        <v>16</v>
      </c>
      <c r="F1003" s="12">
        <v>12</v>
      </c>
      <c r="G1003" s="12">
        <v>3042</v>
      </c>
      <c r="H1003" s="12">
        <v>3240</v>
      </c>
      <c r="I1003" s="12">
        <v>89550</v>
      </c>
      <c r="J1003" s="12">
        <v>96750</v>
      </c>
      <c r="K1003" s="12">
        <f>sales_table[[#This Row],[Sales]]-sales_table[[#This Row],[COGS]]</f>
        <v>7200</v>
      </c>
      <c r="L1003" s="12">
        <f>sales_table[[#This Row],[sales after discount]]-sales_table[[#This Row],[COGS]]</f>
        <v>2362.5</v>
      </c>
      <c r="M1003" s="12">
        <f>sales_table[[#This Row],[Sales]]*0.95</f>
        <v>91912.5</v>
      </c>
      <c r="N1003" s="13">
        <f>(sales_table[[#This Row],[Profit]]/sales_table[[#This Row],[Sales]])</f>
        <v>7.441860465116279E-2</v>
      </c>
    </row>
    <row r="1004" spans="1:14">
      <c r="A1004" s="42">
        <v>41240</v>
      </c>
      <c r="B1004" t="s">
        <v>31</v>
      </c>
      <c r="C1004" t="s">
        <v>30</v>
      </c>
      <c r="D1004" t="s">
        <v>43</v>
      </c>
      <c r="E1004" t="s">
        <v>13</v>
      </c>
      <c r="F1004" s="12">
        <v>23</v>
      </c>
      <c r="G1004" s="12">
        <v>3546</v>
      </c>
      <c r="H1004" s="12">
        <v>3780</v>
      </c>
      <c r="I1004" s="12">
        <v>47376</v>
      </c>
      <c r="J1004" s="12">
        <v>50400</v>
      </c>
      <c r="K1004" s="12">
        <f>sales_table[[#This Row],[Sales]]-sales_table[[#This Row],[COGS]]</f>
        <v>3024</v>
      </c>
      <c r="L1004" s="12">
        <f>sales_table[[#This Row],[sales after discount]]-sales_table[[#This Row],[COGS]]</f>
        <v>504</v>
      </c>
      <c r="M1004" s="12">
        <f>sales_table[[#This Row],[Sales]]*0.95</f>
        <v>47880</v>
      </c>
      <c r="N1004" s="13">
        <f>(sales_table[[#This Row],[Profit]]/sales_table[[#This Row],[Sales]])</f>
        <v>0.06</v>
      </c>
    </row>
    <row r="1005" spans="1:14">
      <c r="A1005" s="42">
        <v>41240</v>
      </c>
      <c r="B1005" t="s">
        <v>27</v>
      </c>
      <c r="C1005" t="s">
        <v>23</v>
      </c>
      <c r="D1005" t="s">
        <v>33</v>
      </c>
      <c r="E1005" t="s">
        <v>13</v>
      </c>
      <c r="F1005" s="12">
        <v>23</v>
      </c>
      <c r="G1005" s="12">
        <v>4482</v>
      </c>
      <c r="H1005" s="12">
        <v>4770</v>
      </c>
      <c r="I1005" s="12">
        <v>19890</v>
      </c>
      <c r="J1005" s="12">
        <v>21150</v>
      </c>
      <c r="K1005" s="12">
        <f>sales_table[[#This Row],[Sales]]-sales_table[[#This Row],[COGS]]</f>
        <v>1260</v>
      </c>
      <c r="L1005" s="12">
        <f>sales_table[[#This Row],[sales after discount]]-sales_table[[#This Row],[COGS]]</f>
        <v>202.5</v>
      </c>
      <c r="M1005" s="12">
        <f>sales_table[[#This Row],[Sales]]*0.95</f>
        <v>20092.5</v>
      </c>
      <c r="N1005" s="13">
        <f>(sales_table[[#This Row],[Profit]]/sales_table[[#This Row],[Sales]])</f>
        <v>5.9574468085106386E-2</v>
      </c>
    </row>
    <row r="1006" spans="1:14">
      <c r="A1006" s="42">
        <v>41240</v>
      </c>
      <c r="B1006" t="s">
        <v>20</v>
      </c>
      <c r="C1006" t="s">
        <v>18</v>
      </c>
      <c r="D1006" t="s">
        <v>41</v>
      </c>
      <c r="E1006" t="s">
        <v>13</v>
      </c>
      <c r="F1006" s="12">
        <v>24</v>
      </c>
      <c r="G1006" s="12">
        <v>3924</v>
      </c>
      <c r="H1006" s="12">
        <v>4230</v>
      </c>
      <c r="I1006" s="12">
        <v>5904</v>
      </c>
      <c r="J1006" s="12">
        <v>6300</v>
      </c>
      <c r="K1006" s="12">
        <f>sales_table[[#This Row],[Sales]]-sales_table[[#This Row],[COGS]]</f>
        <v>396</v>
      </c>
      <c r="L1006" s="12">
        <f>sales_table[[#This Row],[sales after discount]]-sales_table[[#This Row],[COGS]]</f>
        <v>81</v>
      </c>
      <c r="M1006" s="12">
        <f>sales_table[[#This Row],[Sales]]*0.95</f>
        <v>5985</v>
      </c>
      <c r="N1006" s="13">
        <f>(sales_table[[#This Row],[Profit]]/sales_table[[#This Row],[Sales]])</f>
        <v>6.2857142857142861E-2</v>
      </c>
    </row>
    <row r="1007" spans="1:14">
      <c r="A1007" s="42">
        <v>41241</v>
      </c>
      <c r="B1007" t="s">
        <v>27</v>
      </c>
      <c r="C1007" t="s">
        <v>23</v>
      </c>
      <c r="D1007" t="s">
        <v>35</v>
      </c>
      <c r="E1007" t="s">
        <v>13</v>
      </c>
      <c r="F1007" s="12">
        <v>25</v>
      </c>
      <c r="G1007" s="12">
        <v>2952</v>
      </c>
      <c r="H1007" s="12">
        <v>3150</v>
      </c>
      <c r="I1007" s="12">
        <v>15444</v>
      </c>
      <c r="J1007" s="12">
        <v>16470</v>
      </c>
      <c r="K1007" s="12">
        <f>sales_table[[#This Row],[Sales]]-sales_table[[#This Row],[COGS]]</f>
        <v>1026</v>
      </c>
      <c r="L1007" s="12">
        <f>sales_table[[#This Row],[sales after discount]]-sales_table[[#This Row],[COGS]]</f>
        <v>202.5</v>
      </c>
      <c r="M1007" s="12">
        <f>sales_table[[#This Row],[Sales]]*0.95</f>
        <v>15646.5</v>
      </c>
      <c r="N1007" s="13">
        <f>(sales_table[[#This Row],[Profit]]/sales_table[[#This Row],[Sales]])</f>
        <v>6.2295081967213117E-2</v>
      </c>
    </row>
    <row r="1008" spans="1:14">
      <c r="A1008" s="42">
        <v>41242</v>
      </c>
      <c r="B1008" t="s">
        <v>34</v>
      </c>
      <c r="C1008" t="s">
        <v>25</v>
      </c>
      <c r="D1008" t="s">
        <v>32</v>
      </c>
      <c r="E1008" t="s">
        <v>13</v>
      </c>
      <c r="F1008" s="12">
        <v>17</v>
      </c>
      <c r="G1008" s="12">
        <v>3726</v>
      </c>
      <c r="H1008" s="12">
        <v>3960</v>
      </c>
      <c r="I1008" s="12">
        <v>56736</v>
      </c>
      <c r="J1008" s="12">
        <v>60480</v>
      </c>
      <c r="K1008" s="12">
        <f>sales_table[[#This Row],[Sales]]-sales_table[[#This Row],[COGS]]</f>
        <v>3744</v>
      </c>
      <c r="L1008" s="12">
        <f>sales_table[[#This Row],[sales after discount]]-sales_table[[#This Row],[COGS]]</f>
        <v>720</v>
      </c>
      <c r="M1008" s="12">
        <f>sales_table[[#This Row],[Sales]]*0.95</f>
        <v>57456</v>
      </c>
      <c r="N1008" s="13">
        <f>(sales_table[[#This Row],[Profit]]/sales_table[[#This Row],[Sales]])</f>
        <v>6.1904761904761907E-2</v>
      </c>
    </row>
    <row r="1009" spans="1:14">
      <c r="A1009" s="42">
        <v>41242</v>
      </c>
      <c r="B1009" t="s">
        <v>17</v>
      </c>
      <c r="C1009" t="s">
        <v>18</v>
      </c>
      <c r="D1009" t="s">
        <v>28</v>
      </c>
      <c r="E1009" t="s">
        <v>13</v>
      </c>
      <c r="F1009" s="12">
        <v>21</v>
      </c>
      <c r="G1009" s="12">
        <v>3978</v>
      </c>
      <c r="H1009" s="12">
        <v>4230</v>
      </c>
      <c r="I1009" s="12">
        <v>145800</v>
      </c>
      <c r="J1009" s="12">
        <v>155250</v>
      </c>
      <c r="K1009" s="12">
        <f>sales_table[[#This Row],[Sales]]-sales_table[[#This Row],[COGS]]</f>
        <v>9450</v>
      </c>
      <c r="L1009" s="12">
        <f>sales_table[[#This Row],[sales after discount]]-sales_table[[#This Row],[COGS]]</f>
        <v>1687.5</v>
      </c>
      <c r="M1009" s="12">
        <f>sales_table[[#This Row],[Sales]]*0.95</f>
        <v>147487.5</v>
      </c>
      <c r="N1009" s="13">
        <f>(sales_table[[#This Row],[Profit]]/sales_table[[#This Row],[Sales]])</f>
        <v>6.0869565217391307E-2</v>
      </c>
    </row>
    <row r="1010" spans="1:14">
      <c r="A1010" s="42">
        <v>41242</v>
      </c>
      <c r="B1010" t="s">
        <v>27</v>
      </c>
      <c r="C1010" t="s">
        <v>23</v>
      </c>
      <c r="D1010" t="s">
        <v>32</v>
      </c>
      <c r="E1010" t="s">
        <v>13</v>
      </c>
      <c r="F1010" s="12">
        <v>9</v>
      </c>
      <c r="G1010" s="12">
        <v>3726</v>
      </c>
      <c r="H1010" s="12">
        <v>3960</v>
      </c>
      <c r="I1010" s="12">
        <v>7092</v>
      </c>
      <c r="J1010" s="12">
        <v>7560</v>
      </c>
      <c r="K1010" s="12">
        <f>sales_table[[#This Row],[Sales]]-sales_table[[#This Row],[COGS]]</f>
        <v>468</v>
      </c>
      <c r="L1010" s="12">
        <f>sales_table[[#This Row],[sales after discount]]-sales_table[[#This Row],[COGS]]</f>
        <v>90</v>
      </c>
      <c r="M1010" s="12">
        <f>sales_table[[#This Row],[Sales]]*0.95</f>
        <v>7182</v>
      </c>
      <c r="N1010" s="13">
        <f>(sales_table[[#This Row],[Profit]]/sales_table[[#This Row],[Sales]])</f>
        <v>6.1904761904761907E-2</v>
      </c>
    </row>
    <row r="1011" spans="1:14">
      <c r="A1011" s="42">
        <v>41242</v>
      </c>
      <c r="B1011" t="s">
        <v>27</v>
      </c>
      <c r="C1011" t="s">
        <v>23</v>
      </c>
      <c r="D1011" t="s">
        <v>33</v>
      </c>
      <c r="E1011" t="s">
        <v>13</v>
      </c>
      <c r="F1011" s="12">
        <v>11</v>
      </c>
      <c r="G1011" s="12">
        <v>4482</v>
      </c>
      <c r="H1011" s="12">
        <v>4770</v>
      </c>
      <c r="I1011" s="12">
        <v>7956</v>
      </c>
      <c r="J1011" s="12">
        <v>8460</v>
      </c>
      <c r="K1011" s="12">
        <f>sales_table[[#This Row],[Sales]]-sales_table[[#This Row],[COGS]]</f>
        <v>504</v>
      </c>
      <c r="L1011" s="12">
        <f>sales_table[[#This Row],[sales after discount]]-sales_table[[#This Row],[COGS]]</f>
        <v>81</v>
      </c>
      <c r="M1011" s="12">
        <f>sales_table[[#This Row],[Sales]]*0.95</f>
        <v>8037</v>
      </c>
      <c r="N1011" s="13">
        <f>(sales_table[[#This Row],[Profit]]/sales_table[[#This Row],[Sales]])</f>
        <v>5.9574468085106386E-2</v>
      </c>
    </row>
    <row r="1012" spans="1:14">
      <c r="A1012" s="42">
        <v>41243</v>
      </c>
      <c r="B1012" t="s">
        <v>34</v>
      </c>
      <c r="C1012" t="s">
        <v>25</v>
      </c>
      <c r="D1012" t="s">
        <v>39</v>
      </c>
      <c r="E1012" t="s">
        <v>13</v>
      </c>
      <c r="F1012" s="12">
        <v>4</v>
      </c>
      <c r="G1012" s="12">
        <v>3582</v>
      </c>
      <c r="H1012" s="12">
        <v>3870</v>
      </c>
      <c r="I1012" s="12">
        <v>93150</v>
      </c>
      <c r="J1012" s="12">
        <v>99000</v>
      </c>
      <c r="K1012" s="12">
        <f>sales_table[[#This Row],[Sales]]-sales_table[[#This Row],[COGS]]</f>
        <v>5850</v>
      </c>
      <c r="L1012" s="12">
        <f>sales_table[[#This Row],[sales after discount]]-sales_table[[#This Row],[COGS]]</f>
        <v>900</v>
      </c>
      <c r="M1012" s="12">
        <f>sales_table[[#This Row],[Sales]]*0.95</f>
        <v>94050</v>
      </c>
      <c r="N1012" s="13">
        <f>(sales_table[[#This Row],[Profit]]/sales_table[[#This Row],[Sales]])</f>
        <v>5.909090909090909E-2</v>
      </c>
    </row>
    <row r="1013" spans="1:14">
      <c r="A1013" s="42">
        <v>41243</v>
      </c>
      <c r="B1013" t="s">
        <v>31</v>
      </c>
      <c r="C1013" t="s">
        <v>30</v>
      </c>
      <c r="D1013" t="s">
        <v>42</v>
      </c>
      <c r="E1013" t="s">
        <v>16</v>
      </c>
      <c r="F1013" s="12">
        <v>22</v>
      </c>
      <c r="G1013" s="12">
        <v>4482</v>
      </c>
      <c r="H1013" s="12">
        <v>4770</v>
      </c>
      <c r="I1013" s="12">
        <v>165132</v>
      </c>
      <c r="J1013" s="12">
        <v>178200</v>
      </c>
      <c r="K1013" s="12">
        <f>sales_table[[#This Row],[Sales]]-sales_table[[#This Row],[COGS]]</f>
        <v>13068</v>
      </c>
      <c r="L1013" s="12">
        <f>sales_table[[#This Row],[sales after discount]]-sales_table[[#This Row],[COGS]]</f>
        <v>4158</v>
      </c>
      <c r="M1013" s="12">
        <f>sales_table[[#This Row],[Sales]]*0.95</f>
        <v>169290</v>
      </c>
      <c r="N1013" s="13">
        <f>(sales_table[[#This Row],[Profit]]/sales_table[[#This Row],[Sales]])</f>
        <v>7.3333333333333334E-2</v>
      </c>
    </row>
    <row r="1014" spans="1:14">
      <c r="A1014" s="42">
        <v>41243</v>
      </c>
      <c r="B1014" t="s">
        <v>31</v>
      </c>
      <c r="C1014" t="s">
        <v>30</v>
      </c>
      <c r="D1014" t="s">
        <v>41</v>
      </c>
      <c r="E1014" t="s">
        <v>13</v>
      </c>
      <c r="F1014" s="12">
        <v>15</v>
      </c>
      <c r="G1014" s="12">
        <v>3924</v>
      </c>
      <c r="H1014" s="12">
        <v>4230</v>
      </c>
      <c r="I1014" s="12">
        <v>2952</v>
      </c>
      <c r="J1014" s="12">
        <v>3150</v>
      </c>
      <c r="K1014" s="12">
        <f>sales_table[[#This Row],[Sales]]-sales_table[[#This Row],[COGS]]</f>
        <v>198</v>
      </c>
      <c r="L1014" s="12">
        <f>sales_table[[#This Row],[sales after discount]]-sales_table[[#This Row],[COGS]]</f>
        <v>40.5</v>
      </c>
      <c r="M1014" s="12">
        <f>sales_table[[#This Row],[Sales]]*0.95</f>
        <v>2992.5</v>
      </c>
      <c r="N1014" s="13">
        <f>(sales_table[[#This Row],[Profit]]/sales_table[[#This Row],[Sales]])</f>
        <v>6.2857142857142861E-2</v>
      </c>
    </row>
    <row r="1015" spans="1:14">
      <c r="A1015" s="42">
        <v>41243</v>
      </c>
      <c r="B1015" t="s">
        <v>14</v>
      </c>
      <c r="C1015" t="s">
        <v>11</v>
      </c>
      <c r="D1015" t="s">
        <v>38</v>
      </c>
      <c r="E1015" t="s">
        <v>13</v>
      </c>
      <c r="F1015" s="12">
        <v>23</v>
      </c>
      <c r="G1015" s="12">
        <v>7506</v>
      </c>
      <c r="H1015" s="12">
        <v>8100</v>
      </c>
      <c r="I1015" s="12">
        <v>35460</v>
      </c>
      <c r="J1015" s="12">
        <v>37800</v>
      </c>
      <c r="K1015" s="12">
        <f>sales_table[[#This Row],[Sales]]-sales_table[[#This Row],[COGS]]</f>
        <v>2340</v>
      </c>
      <c r="L1015" s="12">
        <f>sales_table[[#This Row],[sales after discount]]-sales_table[[#This Row],[COGS]]</f>
        <v>450</v>
      </c>
      <c r="M1015" s="12">
        <f>sales_table[[#This Row],[Sales]]*0.95</f>
        <v>35910</v>
      </c>
      <c r="N1015" s="13">
        <f>(sales_table[[#This Row],[Profit]]/sales_table[[#This Row],[Sales]])</f>
        <v>6.1904761904761907E-2</v>
      </c>
    </row>
    <row r="1016" spans="1:14">
      <c r="A1016" s="42">
        <v>41244</v>
      </c>
      <c r="B1016" t="s">
        <v>34</v>
      </c>
      <c r="C1016" t="s">
        <v>25</v>
      </c>
      <c r="D1016" t="s">
        <v>39</v>
      </c>
      <c r="E1016" t="s">
        <v>13</v>
      </c>
      <c r="F1016" s="12">
        <v>9</v>
      </c>
      <c r="G1016" s="12">
        <v>3546</v>
      </c>
      <c r="H1016" s="12">
        <v>3780</v>
      </c>
      <c r="I1016" s="12">
        <v>48438</v>
      </c>
      <c r="J1016" s="12">
        <v>51480</v>
      </c>
      <c r="K1016" s="12">
        <f>sales_table[[#This Row],[Sales]]-sales_table[[#This Row],[COGS]]</f>
        <v>3042</v>
      </c>
      <c r="L1016" s="12">
        <f>sales_table[[#This Row],[sales after discount]]-sales_table[[#This Row],[COGS]]</f>
        <v>468</v>
      </c>
      <c r="M1016" s="12">
        <f>sales_table[[#This Row],[Sales]]*0.95</f>
        <v>48906</v>
      </c>
      <c r="N1016" s="13">
        <f>(sales_table[[#This Row],[Profit]]/sales_table[[#This Row],[Sales]])</f>
        <v>5.909090909090909E-2</v>
      </c>
    </row>
    <row r="1017" spans="1:14">
      <c r="A1017" s="42">
        <v>41244</v>
      </c>
      <c r="B1017" t="s">
        <v>27</v>
      </c>
      <c r="C1017" t="s">
        <v>23</v>
      </c>
      <c r="D1017" t="s">
        <v>21</v>
      </c>
      <c r="E1017" t="s">
        <v>13</v>
      </c>
      <c r="F1017" s="12">
        <v>7</v>
      </c>
      <c r="G1017" s="12">
        <v>3042</v>
      </c>
      <c r="H1017" s="12">
        <v>3240</v>
      </c>
      <c r="I1017" s="12">
        <v>2196</v>
      </c>
      <c r="J1017" s="12">
        <v>2340</v>
      </c>
      <c r="K1017" s="12">
        <f>sales_table[[#This Row],[Sales]]-sales_table[[#This Row],[COGS]]</f>
        <v>144</v>
      </c>
      <c r="L1017" s="12">
        <f>sales_table[[#This Row],[sales after discount]]-sales_table[[#This Row],[COGS]]</f>
        <v>27</v>
      </c>
      <c r="M1017" s="12">
        <f>sales_table[[#This Row],[Sales]]*0.95</f>
        <v>2223</v>
      </c>
      <c r="N1017" s="13">
        <f>(sales_table[[#This Row],[Profit]]/sales_table[[#This Row],[Sales]])</f>
        <v>6.1538461538461542E-2</v>
      </c>
    </row>
    <row r="1018" spans="1:14">
      <c r="A1018" s="42">
        <v>41245</v>
      </c>
      <c r="B1018" t="s">
        <v>22</v>
      </c>
      <c r="C1018" t="s">
        <v>23</v>
      </c>
      <c r="D1018" t="s">
        <v>42</v>
      </c>
      <c r="E1018" t="s">
        <v>16</v>
      </c>
      <c r="F1018" s="12">
        <v>25</v>
      </c>
      <c r="G1018" s="12">
        <v>3042</v>
      </c>
      <c r="H1018" s="12">
        <v>3240</v>
      </c>
      <c r="I1018" s="12">
        <v>157626</v>
      </c>
      <c r="J1018" s="12">
        <v>170100</v>
      </c>
      <c r="K1018" s="12">
        <f>sales_table[[#This Row],[Sales]]-sales_table[[#This Row],[COGS]]</f>
        <v>12474</v>
      </c>
      <c r="L1018" s="12">
        <f>sales_table[[#This Row],[sales after discount]]-sales_table[[#This Row],[COGS]]</f>
        <v>3969</v>
      </c>
      <c r="M1018" s="12">
        <f>sales_table[[#This Row],[Sales]]*0.95</f>
        <v>161595</v>
      </c>
      <c r="N1018" s="13">
        <f>(sales_table[[#This Row],[Profit]]/sales_table[[#This Row],[Sales]])</f>
        <v>7.3333333333333334E-2</v>
      </c>
    </row>
    <row r="1019" spans="1:14">
      <c r="A1019" s="42">
        <v>41245</v>
      </c>
      <c r="B1019" t="s">
        <v>22</v>
      </c>
      <c r="C1019" t="s">
        <v>23</v>
      </c>
      <c r="D1019" t="s">
        <v>12</v>
      </c>
      <c r="E1019" t="s">
        <v>13</v>
      </c>
      <c r="F1019" s="12">
        <v>10</v>
      </c>
      <c r="G1019" s="12">
        <v>3978</v>
      </c>
      <c r="H1019" s="12">
        <v>4230</v>
      </c>
      <c r="I1019" s="12">
        <v>18306</v>
      </c>
      <c r="J1019" s="12">
        <v>19440</v>
      </c>
      <c r="K1019" s="12">
        <f>sales_table[[#This Row],[Sales]]-sales_table[[#This Row],[COGS]]</f>
        <v>1134</v>
      </c>
      <c r="L1019" s="12">
        <f>sales_table[[#This Row],[sales after discount]]-sales_table[[#This Row],[COGS]]</f>
        <v>162</v>
      </c>
      <c r="M1019" s="12">
        <f>sales_table[[#This Row],[Sales]]*0.95</f>
        <v>18468</v>
      </c>
      <c r="N1019" s="13">
        <f>(sales_table[[#This Row],[Profit]]/sales_table[[#This Row],[Sales]])</f>
        <v>5.8333333333333334E-2</v>
      </c>
    </row>
    <row r="1020" spans="1:14">
      <c r="A1020" s="42">
        <v>41246</v>
      </c>
      <c r="B1020" t="s">
        <v>14</v>
      </c>
      <c r="C1020" t="s">
        <v>11</v>
      </c>
      <c r="D1020" t="s">
        <v>38</v>
      </c>
      <c r="E1020" t="s">
        <v>13</v>
      </c>
      <c r="F1020" s="12">
        <v>8</v>
      </c>
      <c r="G1020" s="12">
        <v>5148</v>
      </c>
      <c r="H1020" s="12">
        <v>5490</v>
      </c>
      <c r="I1020" s="12">
        <v>7092</v>
      </c>
      <c r="J1020" s="12">
        <v>7560</v>
      </c>
      <c r="K1020" s="12">
        <f>sales_table[[#This Row],[Sales]]-sales_table[[#This Row],[COGS]]</f>
        <v>468</v>
      </c>
      <c r="L1020" s="12">
        <f>sales_table[[#This Row],[sales after discount]]-sales_table[[#This Row],[COGS]]</f>
        <v>90</v>
      </c>
      <c r="M1020" s="12">
        <f>sales_table[[#This Row],[Sales]]*0.95</f>
        <v>7182</v>
      </c>
      <c r="N1020" s="13">
        <f>(sales_table[[#This Row],[Profit]]/sales_table[[#This Row],[Sales]])</f>
        <v>6.1904761904761907E-2</v>
      </c>
    </row>
    <row r="1021" spans="1:14">
      <c r="A1021" s="42">
        <v>41247</v>
      </c>
      <c r="B1021" t="s">
        <v>14</v>
      </c>
      <c r="C1021" t="s">
        <v>11</v>
      </c>
      <c r="D1021" t="s">
        <v>40</v>
      </c>
      <c r="E1021" t="s">
        <v>16</v>
      </c>
      <c r="F1021" s="12">
        <v>18</v>
      </c>
      <c r="G1021" s="12">
        <v>3042</v>
      </c>
      <c r="H1021" s="12">
        <v>3240</v>
      </c>
      <c r="I1021" s="12">
        <v>43164</v>
      </c>
      <c r="J1021" s="12">
        <v>46530</v>
      </c>
      <c r="K1021" s="12">
        <f>sales_table[[#This Row],[Sales]]-sales_table[[#This Row],[COGS]]</f>
        <v>3366</v>
      </c>
      <c r="L1021" s="12">
        <f>sales_table[[#This Row],[sales after discount]]-sales_table[[#This Row],[COGS]]</f>
        <v>1039.5</v>
      </c>
      <c r="M1021" s="12">
        <f>sales_table[[#This Row],[Sales]]*0.95</f>
        <v>44203.5</v>
      </c>
      <c r="N1021" s="13">
        <f>(sales_table[[#This Row],[Profit]]/sales_table[[#This Row],[Sales]])</f>
        <v>7.2340425531914887E-2</v>
      </c>
    </row>
    <row r="1022" spans="1:14">
      <c r="A1022" s="42">
        <v>41247</v>
      </c>
      <c r="B1022" t="s">
        <v>22</v>
      </c>
      <c r="C1022" t="s">
        <v>23</v>
      </c>
      <c r="D1022" t="s">
        <v>35</v>
      </c>
      <c r="E1022" t="s">
        <v>13</v>
      </c>
      <c r="F1022" s="12">
        <v>8</v>
      </c>
      <c r="G1022" s="12">
        <v>5148</v>
      </c>
      <c r="H1022" s="12">
        <v>5490</v>
      </c>
      <c r="I1022" s="12">
        <v>56628</v>
      </c>
      <c r="J1022" s="12">
        <v>60390</v>
      </c>
      <c r="K1022" s="12">
        <f>sales_table[[#This Row],[Sales]]-sales_table[[#This Row],[COGS]]</f>
        <v>3762</v>
      </c>
      <c r="L1022" s="12">
        <f>sales_table[[#This Row],[sales after discount]]-sales_table[[#This Row],[COGS]]</f>
        <v>742.5</v>
      </c>
      <c r="M1022" s="12">
        <f>sales_table[[#This Row],[Sales]]*0.95</f>
        <v>57370.5</v>
      </c>
      <c r="N1022" s="13">
        <f>(sales_table[[#This Row],[Profit]]/sales_table[[#This Row],[Sales]])</f>
        <v>6.2295081967213117E-2</v>
      </c>
    </row>
    <row r="1023" spans="1:14">
      <c r="A1023" s="42">
        <v>41247</v>
      </c>
      <c r="B1023" t="s">
        <v>31</v>
      </c>
      <c r="C1023" t="s">
        <v>30</v>
      </c>
      <c r="D1023" t="s">
        <v>12</v>
      </c>
      <c r="E1023" t="s">
        <v>13</v>
      </c>
      <c r="F1023" s="12">
        <v>25</v>
      </c>
      <c r="G1023" s="12">
        <v>7506</v>
      </c>
      <c r="H1023" s="12">
        <v>8100</v>
      </c>
      <c r="I1023" s="12">
        <v>4068</v>
      </c>
      <c r="J1023" s="12">
        <v>4320</v>
      </c>
      <c r="K1023" s="12">
        <f>sales_table[[#This Row],[Sales]]-sales_table[[#This Row],[COGS]]</f>
        <v>252</v>
      </c>
      <c r="L1023" s="12">
        <f>sales_table[[#This Row],[sales after discount]]-sales_table[[#This Row],[COGS]]</f>
        <v>36</v>
      </c>
      <c r="M1023" s="12">
        <f>sales_table[[#This Row],[Sales]]*0.95</f>
        <v>4104</v>
      </c>
      <c r="N1023" s="13">
        <f>(sales_table[[#This Row],[Profit]]/sales_table[[#This Row],[Sales]])</f>
        <v>5.8333333333333334E-2</v>
      </c>
    </row>
    <row r="1024" spans="1:14">
      <c r="A1024" s="42">
        <v>41248</v>
      </c>
      <c r="B1024" t="s">
        <v>17</v>
      </c>
      <c r="C1024" t="s">
        <v>18</v>
      </c>
      <c r="D1024" t="s">
        <v>36</v>
      </c>
      <c r="E1024" t="s">
        <v>13</v>
      </c>
      <c r="F1024" s="12">
        <v>7</v>
      </c>
      <c r="G1024" s="12">
        <v>3042</v>
      </c>
      <c r="H1024" s="12">
        <v>3240</v>
      </c>
      <c r="I1024" s="12">
        <v>46332</v>
      </c>
      <c r="J1024" s="12">
        <v>49500</v>
      </c>
      <c r="K1024" s="12">
        <f>sales_table[[#This Row],[Sales]]-sales_table[[#This Row],[COGS]]</f>
        <v>3168</v>
      </c>
      <c r="L1024" s="12">
        <f>sales_table[[#This Row],[sales after discount]]-sales_table[[#This Row],[COGS]]</f>
        <v>693</v>
      </c>
      <c r="M1024" s="12">
        <f>sales_table[[#This Row],[Sales]]*0.95</f>
        <v>47025</v>
      </c>
      <c r="N1024" s="13">
        <f>(sales_table[[#This Row],[Profit]]/sales_table[[#This Row],[Sales]])</f>
        <v>6.4000000000000001E-2</v>
      </c>
    </row>
    <row r="1025" spans="1:14">
      <c r="A1025" s="42">
        <v>41248</v>
      </c>
      <c r="B1025" t="s">
        <v>24</v>
      </c>
      <c r="C1025" t="s">
        <v>25</v>
      </c>
      <c r="D1025" t="s">
        <v>15</v>
      </c>
      <c r="E1025" t="s">
        <v>16</v>
      </c>
      <c r="F1025" s="12">
        <v>17</v>
      </c>
      <c r="G1025" s="12">
        <v>3978</v>
      </c>
      <c r="H1025" s="12">
        <v>4230</v>
      </c>
      <c r="I1025" s="12">
        <v>17910</v>
      </c>
      <c r="J1025" s="12">
        <v>19350</v>
      </c>
      <c r="K1025" s="12">
        <f>sales_table[[#This Row],[Sales]]-sales_table[[#This Row],[COGS]]</f>
        <v>1440</v>
      </c>
      <c r="L1025" s="12">
        <f>sales_table[[#This Row],[sales after discount]]-sales_table[[#This Row],[COGS]]</f>
        <v>472.5</v>
      </c>
      <c r="M1025" s="12">
        <f>sales_table[[#This Row],[Sales]]*0.95</f>
        <v>18382.5</v>
      </c>
      <c r="N1025" s="13">
        <f>(sales_table[[#This Row],[Profit]]/sales_table[[#This Row],[Sales]])</f>
        <v>7.441860465116279E-2</v>
      </c>
    </row>
    <row r="1026" spans="1:14">
      <c r="A1026" s="42">
        <v>41248</v>
      </c>
      <c r="B1026" t="s">
        <v>27</v>
      </c>
      <c r="C1026" t="s">
        <v>23</v>
      </c>
      <c r="D1026" t="s">
        <v>40</v>
      </c>
      <c r="E1026" t="s">
        <v>16</v>
      </c>
      <c r="F1026" s="12">
        <v>3</v>
      </c>
      <c r="G1026" s="12">
        <v>2952</v>
      </c>
      <c r="H1026" s="12">
        <v>3150</v>
      </c>
      <c r="I1026" s="12">
        <v>47088</v>
      </c>
      <c r="J1026" s="12">
        <v>50760</v>
      </c>
      <c r="K1026" s="12">
        <f>sales_table[[#This Row],[Sales]]-sales_table[[#This Row],[COGS]]</f>
        <v>3672</v>
      </c>
      <c r="L1026" s="12">
        <f>sales_table[[#This Row],[sales after discount]]-sales_table[[#This Row],[COGS]]</f>
        <v>1134</v>
      </c>
      <c r="M1026" s="12">
        <f>sales_table[[#This Row],[Sales]]*0.95</f>
        <v>48222</v>
      </c>
      <c r="N1026" s="13">
        <f>(sales_table[[#This Row],[Profit]]/sales_table[[#This Row],[Sales]])</f>
        <v>7.2340425531914887E-2</v>
      </c>
    </row>
    <row r="1027" spans="1:14">
      <c r="A1027" s="42">
        <v>41248</v>
      </c>
      <c r="B1027" t="s">
        <v>10</v>
      </c>
      <c r="C1027" t="s">
        <v>11</v>
      </c>
      <c r="D1027" t="s">
        <v>40</v>
      </c>
      <c r="E1027" t="s">
        <v>16</v>
      </c>
      <c r="F1027" s="12">
        <v>13</v>
      </c>
      <c r="G1027" s="12">
        <v>2034</v>
      </c>
      <c r="H1027" s="12">
        <v>2160</v>
      </c>
      <c r="I1027" s="12">
        <v>66708</v>
      </c>
      <c r="J1027" s="12">
        <v>71910</v>
      </c>
      <c r="K1027" s="12">
        <f>sales_table[[#This Row],[Sales]]-sales_table[[#This Row],[COGS]]</f>
        <v>5202</v>
      </c>
      <c r="L1027" s="12">
        <f>sales_table[[#This Row],[sales after discount]]-sales_table[[#This Row],[COGS]]</f>
        <v>1606.5</v>
      </c>
      <c r="M1027" s="12">
        <f>sales_table[[#This Row],[Sales]]*0.95</f>
        <v>68314.5</v>
      </c>
      <c r="N1027" s="13">
        <f>(sales_table[[#This Row],[Profit]]/sales_table[[#This Row],[Sales]])</f>
        <v>7.2340425531914887E-2</v>
      </c>
    </row>
    <row r="1028" spans="1:14">
      <c r="A1028" s="42">
        <v>41249</v>
      </c>
      <c r="B1028" t="s">
        <v>14</v>
      </c>
      <c r="C1028" t="s">
        <v>11</v>
      </c>
      <c r="D1028" t="s">
        <v>39</v>
      </c>
      <c r="E1028" t="s">
        <v>13</v>
      </c>
      <c r="F1028" s="12">
        <v>17</v>
      </c>
      <c r="G1028" s="12">
        <v>3582</v>
      </c>
      <c r="H1028" s="12">
        <v>3870</v>
      </c>
      <c r="I1028" s="12">
        <v>85698</v>
      </c>
      <c r="J1028" s="12">
        <v>91080</v>
      </c>
      <c r="K1028" s="12">
        <f>sales_table[[#This Row],[Sales]]-sales_table[[#This Row],[COGS]]</f>
        <v>5382</v>
      </c>
      <c r="L1028" s="12">
        <f>sales_table[[#This Row],[sales after discount]]-sales_table[[#This Row],[COGS]]</f>
        <v>828</v>
      </c>
      <c r="M1028" s="12">
        <f>sales_table[[#This Row],[Sales]]*0.95</f>
        <v>86526</v>
      </c>
      <c r="N1028" s="13">
        <f>(sales_table[[#This Row],[Profit]]/sales_table[[#This Row],[Sales]])</f>
        <v>5.909090909090909E-2</v>
      </c>
    </row>
    <row r="1029" spans="1:14">
      <c r="A1029" s="42">
        <v>41250</v>
      </c>
      <c r="B1029" t="s">
        <v>10</v>
      </c>
      <c r="C1029" t="s">
        <v>11</v>
      </c>
      <c r="D1029" t="s">
        <v>28</v>
      </c>
      <c r="E1029" t="s">
        <v>13</v>
      </c>
      <c r="F1029" s="12">
        <v>22</v>
      </c>
      <c r="G1029" s="12">
        <v>3978</v>
      </c>
      <c r="H1029" s="12">
        <v>4230</v>
      </c>
      <c r="I1029" s="12">
        <v>75816</v>
      </c>
      <c r="J1029" s="12">
        <v>80730</v>
      </c>
      <c r="K1029" s="12">
        <f>sales_table[[#This Row],[Sales]]-sales_table[[#This Row],[COGS]]</f>
        <v>4914</v>
      </c>
      <c r="L1029" s="12">
        <f>sales_table[[#This Row],[sales after discount]]-sales_table[[#This Row],[COGS]]</f>
        <v>877.5</v>
      </c>
      <c r="M1029" s="12">
        <f>sales_table[[#This Row],[Sales]]*0.95</f>
        <v>76693.5</v>
      </c>
      <c r="N1029" s="13">
        <f>(sales_table[[#This Row],[Profit]]/sales_table[[#This Row],[Sales]])</f>
        <v>6.0869565217391307E-2</v>
      </c>
    </row>
    <row r="1030" spans="1:14">
      <c r="A1030" s="42">
        <v>41250</v>
      </c>
      <c r="B1030" t="s">
        <v>14</v>
      </c>
      <c r="C1030" t="s">
        <v>11</v>
      </c>
      <c r="D1030" t="s">
        <v>15</v>
      </c>
      <c r="E1030" t="s">
        <v>16</v>
      </c>
      <c r="F1030" s="12">
        <v>23</v>
      </c>
      <c r="G1030" s="12">
        <v>2196</v>
      </c>
      <c r="H1030" s="12">
        <v>2340</v>
      </c>
      <c r="I1030" s="12">
        <v>14328</v>
      </c>
      <c r="J1030" s="12">
        <v>15480</v>
      </c>
      <c r="K1030" s="12">
        <f>sales_table[[#This Row],[Sales]]-sales_table[[#This Row],[COGS]]</f>
        <v>1152</v>
      </c>
      <c r="L1030" s="12">
        <f>sales_table[[#This Row],[sales after discount]]-sales_table[[#This Row],[COGS]]</f>
        <v>378</v>
      </c>
      <c r="M1030" s="12">
        <f>sales_table[[#This Row],[Sales]]*0.95</f>
        <v>14706</v>
      </c>
      <c r="N1030" s="13">
        <f>(sales_table[[#This Row],[Profit]]/sales_table[[#This Row],[Sales]])</f>
        <v>7.441860465116279E-2</v>
      </c>
    </row>
    <row r="1031" spans="1:14">
      <c r="A1031" s="42">
        <v>41250</v>
      </c>
      <c r="B1031" t="s">
        <v>10</v>
      </c>
      <c r="C1031" t="s">
        <v>11</v>
      </c>
      <c r="D1031" t="s">
        <v>12</v>
      </c>
      <c r="E1031" t="s">
        <v>13</v>
      </c>
      <c r="F1031" s="12">
        <v>1</v>
      </c>
      <c r="G1031" s="12">
        <v>2034</v>
      </c>
      <c r="H1031" s="12">
        <v>2160</v>
      </c>
      <c r="I1031" s="12">
        <v>4068</v>
      </c>
      <c r="J1031" s="12">
        <v>4320</v>
      </c>
      <c r="K1031" s="12">
        <f>sales_table[[#This Row],[Sales]]-sales_table[[#This Row],[COGS]]</f>
        <v>252</v>
      </c>
      <c r="L1031" s="12">
        <f>sales_table[[#This Row],[sales after discount]]-sales_table[[#This Row],[COGS]]</f>
        <v>36</v>
      </c>
      <c r="M1031" s="12">
        <f>sales_table[[#This Row],[Sales]]*0.95</f>
        <v>4104</v>
      </c>
      <c r="N1031" s="13">
        <f>(sales_table[[#This Row],[Profit]]/sales_table[[#This Row],[Sales]])</f>
        <v>5.8333333333333334E-2</v>
      </c>
    </row>
    <row r="1032" spans="1:14">
      <c r="A1032" s="42">
        <v>41250</v>
      </c>
      <c r="B1032" t="s">
        <v>31</v>
      </c>
      <c r="C1032" t="s">
        <v>30</v>
      </c>
      <c r="D1032" t="s">
        <v>19</v>
      </c>
      <c r="E1032" t="s">
        <v>13</v>
      </c>
      <c r="F1032" s="12">
        <v>25</v>
      </c>
      <c r="G1032" s="12">
        <v>5148</v>
      </c>
      <c r="H1032" s="12">
        <v>5490</v>
      </c>
      <c r="I1032" s="12">
        <v>63648</v>
      </c>
      <c r="J1032" s="12">
        <v>67680</v>
      </c>
      <c r="K1032" s="12">
        <f>sales_table[[#This Row],[Sales]]-sales_table[[#This Row],[COGS]]</f>
        <v>4032</v>
      </c>
      <c r="L1032" s="12">
        <f>sales_table[[#This Row],[sales after discount]]-sales_table[[#This Row],[COGS]]</f>
        <v>648</v>
      </c>
      <c r="M1032" s="12">
        <f>sales_table[[#This Row],[Sales]]*0.95</f>
        <v>64296</v>
      </c>
      <c r="N1032" s="13">
        <f>(sales_table[[#This Row],[Profit]]/sales_table[[#This Row],[Sales]])</f>
        <v>5.9574468085106386E-2</v>
      </c>
    </row>
    <row r="1033" spans="1:14">
      <c r="A1033" s="42">
        <v>41250</v>
      </c>
      <c r="B1033" t="s">
        <v>31</v>
      </c>
      <c r="C1033" t="s">
        <v>30</v>
      </c>
      <c r="D1033" t="s">
        <v>15</v>
      </c>
      <c r="E1033" t="s">
        <v>16</v>
      </c>
      <c r="F1033" s="12">
        <v>22</v>
      </c>
      <c r="G1033" s="12">
        <v>3384</v>
      </c>
      <c r="H1033" s="12">
        <v>3600</v>
      </c>
      <c r="I1033" s="12">
        <v>85968</v>
      </c>
      <c r="J1033" s="12">
        <v>92880</v>
      </c>
      <c r="K1033" s="12">
        <f>sales_table[[#This Row],[Sales]]-sales_table[[#This Row],[COGS]]</f>
        <v>6912</v>
      </c>
      <c r="L1033" s="12">
        <f>sales_table[[#This Row],[sales after discount]]-sales_table[[#This Row],[COGS]]</f>
        <v>2268</v>
      </c>
      <c r="M1033" s="12">
        <f>sales_table[[#This Row],[Sales]]*0.95</f>
        <v>88236</v>
      </c>
      <c r="N1033" s="13">
        <f>(sales_table[[#This Row],[Profit]]/sales_table[[#This Row],[Sales]])</f>
        <v>7.441860465116279E-2</v>
      </c>
    </row>
    <row r="1034" spans="1:14">
      <c r="A1034" s="42">
        <v>41250</v>
      </c>
      <c r="B1034" t="s">
        <v>10</v>
      </c>
      <c r="C1034" t="s">
        <v>11</v>
      </c>
      <c r="D1034" t="s">
        <v>41</v>
      </c>
      <c r="E1034" t="s">
        <v>13</v>
      </c>
      <c r="F1034" s="12">
        <v>2</v>
      </c>
      <c r="G1034" s="12">
        <v>3978</v>
      </c>
      <c r="H1034" s="12">
        <v>4230</v>
      </c>
      <c r="I1034" s="12">
        <v>32472</v>
      </c>
      <c r="J1034" s="12">
        <v>34650</v>
      </c>
      <c r="K1034" s="12">
        <f>sales_table[[#This Row],[Sales]]-sales_table[[#This Row],[COGS]]</f>
        <v>2178</v>
      </c>
      <c r="L1034" s="12">
        <f>sales_table[[#This Row],[sales after discount]]-sales_table[[#This Row],[COGS]]</f>
        <v>445.5</v>
      </c>
      <c r="M1034" s="12">
        <f>sales_table[[#This Row],[Sales]]*0.95</f>
        <v>32917.5</v>
      </c>
      <c r="N1034" s="13">
        <f>(sales_table[[#This Row],[Profit]]/sales_table[[#This Row],[Sales]])</f>
        <v>6.2857142857142861E-2</v>
      </c>
    </row>
    <row r="1035" spans="1:14">
      <c r="A1035" s="42">
        <v>41250</v>
      </c>
      <c r="B1035" t="s">
        <v>14</v>
      </c>
      <c r="C1035" t="s">
        <v>11</v>
      </c>
      <c r="D1035" t="s">
        <v>35</v>
      </c>
      <c r="E1035" t="s">
        <v>13</v>
      </c>
      <c r="F1035" s="12">
        <v>11</v>
      </c>
      <c r="G1035" s="12">
        <v>3582</v>
      </c>
      <c r="H1035" s="12">
        <v>3870</v>
      </c>
      <c r="I1035" s="12">
        <v>10296</v>
      </c>
      <c r="J1035" s="12">
        <v>10980</v>
      </c>
      <c r="K1035" s="12">
        <f>sales_table[[#This Row],[Sales]]-sales_table[[#This Row],[COGS]]</f>
        <v>684</v>
      </c>
      <c r="L1035" s="12">
        <f>sales_table[[#This Row],[sales after discount]]-sales_table[[#This Row],[COGS]]</f>
        <v>135</v>
      </c>
      <c r="M1035" s="12">
        <f>sales_table[[#This Row],[Sales]]*0.95</f>
        <v>10431</v>
      </c>
      <c r="N1035" s="13">
        <f>(sales_table[[#This Row],[Profit]]/sales_table[[#This Row],[Sales]])</f>
        <v>6.2295081967213117E-2</v>
      </c>
    </row>
    <row r="1036" spans="1:14">
      <c r="A1036" s="42">
        <v>41250</v>
      </c>
      <c r="B1036" t="s">
        <v>14</v>
      </c>
      <c r="C1036" t="s">
        <v>11</v>
      </c>
      <c r="D1036" t="s">
        <v>12</v>
      </c>
      <c r="E1036" t="s">
        <v>13</v>
      </c>
      <c r="F1036" s="12">
        <v>11</v>
      </c>
      <c r="G1036" s="12">
        <v>3546</v>
      </c>
      <c r="H1036" s="12">
        <v>3780</v>
      </c>
      <c r="I1036" s="12">
        <v>36612</v>
      </c>
      <c r="J1036" s="12">
        <v>38880</v>
      </c>
      <c r="K1036" s="12">
        <f>sales_table[[#This Row],[Sales]]-sales_table[[#This Row],[COGS]]</f>
        <v>2268</v>
      </c>
      <c r="L1036" s="12">
        <f>sales_table[[#This Row],[sales after discount]]-sales_table[[#This Row],[COGS]]</f>
        <v>324</v>
      </c>
      <c r="M1036" s="12">
        <f>sales_table[[#This Row],[Sales]]*0.95</f>
        <v>36936</v>
      </c>
      <c r="N1036" s="13">
        <f>(sales_table[[#This Row],[Profit]]/sales_table[[#This Row],[Sales]])</f>
        <v>5.8333333333333334E-2</v>
      </c>
    </row>
    <row r="1037" spans="1:14">
      <c r="A1037" s="42">
        <v>41251</v>
      </c>
      <c r="B1037" t="s">
        <v>17</v>
      </c>
      <c r="C1037" t="s">
        <v>18</v>
      </c>
      <c r="D1037" t="s">
        <v>36</v>
      </c>
      <c r="E1037" t="s">
        <v>13</v>
      </c>
      <c r="F1037" s="12">
        <v>1</v>
      </c>
      <c r="G1037" s="12">
        <v>7506</v>
      </c>
      <c r="H1037" s="12">
        <v>8100</v>
      </c>
      <c r="I1037" s="12">
        <v>8424</v>
      </c>
      <c r="J1037" s="12">
        <v>9000</v>
      </c>
      <c r="K1037" s="12">
        <f>sales_table[[#This Row],[Sales]]-sales_table[[#This Row],[COGS]]</f>
        <v>576</v>
      </c>
      <c r="L1037" s="12">
        <f>sales_table[[#This Row],[sales after discount]]-sales_table[[#This Row],[COGS]]</f>
        <v>126</v>
      </c>
      <c r="M1037" s="12">
        <f>sales_table[[#This Row],[Sales]]*0.95</f>
        <v>8550</v>
      </c>
      <c r="N1037" s="13">
        <f>(sales_table[[#This Row],[Profit]]/sales_table[[#This Row],[Sales]])</f>
        <v>6.4000000000000001E-2</v>
      </c>
    </row>
    <row r="1038" spans="1:14">
      <c r="A1038" s="42">
        <v>41251</v>
      </c>
      <c r="B1038" t="s">
        <v>29</v>
      </c>
      <c r="C1038" t="s">
        <v>30</v>
      </c>
      <c r="D1038" t="s">
        <v>35</v>
      </c>
      <c r="E1038" t="s">
        <v>13</v>
      </c>
      <c r="F1038" s="12">
        <v>14</v>
      </c>
      <c r="G1038" s="12">
        <v>3978</v>
      </c>
      <c r="H1038" s="12">
        <v>4230</v>
      </c>
      <c r="I1038" s="12">
        <v>15444</v>
      </c>
      <c r="J1038" s="12">
        <v>16470</v>
      </c>
      <c r="K1038" s="12">
        <f>sales_table[[#This Row],[Sales]]-sales_table[[#This Row],[COGS]]</f>
        <v>1026</v>
      </c>
      <c r="L1038" s="12">
        <f>sales_table[[#This Row],[sales after discount]]-sales_table[[#This Row],[COGS]]</f>
        <v>202.5</v>
      </c>
      <c r="M1038" s="12">
        <f>sales_table[[#This Row],[Sales]]*0.95</f>
        <v>15646.5</v>
      </c>
      <c r="N1038" s="13">
        <f>(sales_table[[#This Row],[Profit]]/sales_table[[#This Row],[Sales]])</f>
        <v>6.2295081967213117E-2</v>
      </c>
    </row>
    <row r="1039" spans="1:14">
      <c r="A1039" s="42">
        <v>41251</v>
      </c>
      <c r="B1039" t="s">
        <v>20</v>
      </c>
      <c r="C1039" t="s">
        <v>18</v>
      </c>
      <c r="D1039" t="s">
        <v>21</v>
      </c>
      <c r="E1039" t="s">
        <v>13</v>
      </c>
      <c r="F1039" s="12">
        <v>11</v>
      </c>
      <c r="G1039" s="12">
        <v>2034</v>
      </c>
      <c r="H1039" s="12">
        <v>2160</v>
      </c>
      <c r="I1039" s="12">
        <v>19764</v>
      </c>
      <c r="J1039" s="12">
        <v>21060</v>
      </c>
      <c r="K1039" s="12">
        <f>sales_table[[#This Row],[Sales]]-sales_table[[#This Row],[COGS]]</f>
        <v>1296</v>
      </c>
      <c r="L1039" s="12">
        <f>sales_table[[#This Row],[sales after discount]]-sales_table[[#This Row],[COGS]]</f>
        <v>243</v>
      </c>
      <c r="M1039" s="12">
        <f>sales_table[[#This Row],[Sales]]*0.95</f>
        <v>20007</v>
      </c>
      <c r="N1039" s="13">
        <f>(sales_table[[#This Row],[Profit]]/sales_table[[#This Row],[Sales]])</f>
        <v>6.1538461538461542E-2</v>
      </c>
    </row>
    <row r="1040" spans="1:14">
      <c r="A1040" s="42">
        <v>41252</v>
      </c>
      <c r="B1040" t="s">
        <v>29</v>
      </c>
      <c r="C1040" t="s">
        <v>30</v>
      </c>
      <c r="D1040" t="s">
        <v>36</v>
      </c>
      <c r="E1040" t="s">
        <v>13</v>
      </c>
      <c r="F1040" s="12">
        <v>8</v>
      </c>
      <c r="G1040" s="12">
        <v>2952</v>
      </c>
      <c r="H1040" s="12">
        <v>3150</v>
      </c>
      <c r="I1040" s="12">
        <v>10530</v>
      </c>
      <c r="J1040" s="12">
        <v>11250</v>
      </c>
      <c r="K1040" s="12">
        <f>sales_table[[#This Row],[Sales]]-sales_table[[#This Row],[COGS]]</f>
        <v>720</v>
      </c>
      <c r="L1040" s="12">
        <f>sales_table[[#This Row],[sales after discount]]-sales_table[[#This Row],[COGS]]</f>
        <v>157.5</v>
      </c>
      <c r="M1040" s="12">
        <f>sales_table[[#This Row],[Sales]]*0.95</f>
        <v>10687.5</v>
      </c>
      <c r="N1040" s="13">
        <f>(sales_table[[#This Row],[Profit]]/sales_table[[#This Row],[Sales]])</f>
        <v>6.4000000000000001E-2</v>
      </c>
    </row>
    <row r="1041" spans="1:14">
      <c r="A1041" s="42">
        <v>41252</v>
      </c>
      <c r="B1041" t="s">
        <v>29</v>
      </c>
      <c r="C1041" t="s">
        <v>30</v>
      </c>
      <c r="D1041" t="s">
        <v>26</v>
      </c>
      <c r="E1041" t="s">
        <v>13</v>
      </c>
      <c r="F1041" s="12">
        <v>1</v>
      </c>
      <c r="G1041" s="12">
        <v>3546</v>
      </c>
      <c r="H1041" s="12">
        <v>3780</v>
      </c>
      <c r="I1041" s="12">
        <v>21294</v>
      </c>
      <c r="J1041" s="12">
        <v>22680</v>
      </c>
      <c r="K1041" s="12">
        <f>sales_table[[#This Row],[Sales]]-sales_table[[#This Row],[COGS]]</f>
        <v>1386</v>
      </c>
      <c r="L1041" s="12">
        <f>sales_table[[#This Row],[sales after discount]]-sales_table[[#This Row],[COGS]]</f>
        <v>252</v>
      </c>
      <c r="M1041" s="12">
        <f>sales_table[[#This Row],[Sales]]*0.95</f>
        <v>21546</v>
      </c>
      <c r="N1041" s="13">
        <f>(sales_table[[#This Row],[Profit]]/sales_table[[#This Row],[Sales]])</f>
        <v>6.1111111111111109E-2</v>
      </c>
    </row>
    <row r="1042" spans="1:14">
      <c r="A1042" s="42">
        <v>41252</v>
      </c>
      <c r="B1042" t="s">
        <v>17</v>
      </c>
      <c r="C1042" t="s">
        <v>18</v>
      </c>
      <c r="D1042" t="s">
        <v>15</v>
      </c>
      <c r="E1042" t="s">
        <v>16</v>
      </c>
      <c r="F1042" s="12">
        <v>24</v>
      </c>
      <c r="G1042" s="12">
        <v>3546</v>
      </c>
      <c r="H1042" s="12">
        <v>3780</v>
      </c>
      <c r="I1042" s="12">
        <v>32238</v>
      </c>
      <c r="J1042" s="12">
        <v>34830</v>
      </c>
      <c r="K1042" s="12">
        <f>sales_table[[#This Row],[Sales]]-sales_table[[#This Row],[COGS]]</f>
        <v>2592</v>
      </c>
      <c r="L1042" s="12">
        <f>sales_table[[#This Row],[sales after discount]]-sales_table[[#This Row],[COGS]]</f>
        <v>850.5</v>
      </c>
      <c r="M1042" s="12">
        <f>sales_table[[#This Row],[Sales]]*0.95</f>
        <v>33088.5</v>
      </c>
      <c r="N1042" s="13">
        <f>(sales_table[[#This Row],[Profit]]/sales_table[[#This Row],[Sales]])</f>
        <v>7.441860465116279E-2</v>
      </c>
    </row>
    <row r="1043" spans="1:14">
      <c r="A1043" s="42">
        <v>41252</v>
      </c>
      <c r="B1043" t="s">
        <v>34</v>
      </c>
      <c r="C1043" t="s">
        <v>25</v>
      </c>
      <c r="D1043" t="s">
        <v>15</v>
      </c>
      <c r="E1043" t="s">
        <v>16</v>
      </c>
      <c r="F1043" s="12">
        <v>15</v>
      </c>
      <c r="G1043" s="12">
        <v>3978</v>
      </c>
      <c r="H1043" s="12">
        <v>4230</v>
      </c>
      <c r="I1043" s="12">
        <v>71640</v>
      </c>
      <c r="J1043" s="12">
        <v>77400</v>
      </c>
      <c r="K1043" s="12">
        <f>sales_table[[#This Row],[Sales]]-sales_table[[#This Row],[COGS]]</f>
        <v>5760</v>
      </c>
      <c r="L1043" s="12">
        <f>sales_table[[#This Row],[sales after discount]]-sales_table[[#This Row],[COGS]]</f>
        <v>1890</v>
      </c>
      <c r="M1043" s="12">
        <f>sales_table[[#This Row],[Sales]]*0.95</f>
        <v>73530</v>
      </c>
      <c r="N1043" s="13">
        <f>(sales_table[[#This Row],[Profit]]/sales_table[[#This Row],[Sales]])</f>
        <v>7.441860465116279E-2</v>
      </c>
    </row>
    <row r="1044" spans="1:14">
      <c r="A1044" s="42">
        <v>41254</v>
      </c>
      <c r="B1044" t="s">
        <v>22</v>
      </c>
      <c r="C1044" t="s">
        <v>23</v>
      </c>
      <c r="D1044" t="s">
        <v>38</v>
      </c>
      <c r="E1044" t="s">
        <v>13</v>
      </c>
      <c r="F1044" s="12">
        <v>20</v>
      </c>
      <c r="G1044" s="12">
        <v>3546</v>
      </c>
      <c r="H1044" s="12">
        <v>3780</v>
      </c>
      <c r="I1044" s="12">
        <v>74466</v>
      </c>
      <c r="J1044" s="12">
        <v>79380</v>
      </c>
      <c r="K1044" s="12">
        <f>sales_table[[#This Row],[Sales]]-sales_table[[#This Row],[COGS]]</f>
        <v>4914</v>
      </c>
      <c r="L1044" s="12">
        <f>sales_table[[#This Row],[sales after discount]]-sales_table[[#This Row],[COGS]]</f>
        <v>945</v>
      </c>
      <c r="M1044" s="12">
        <f>sales_table[[#This Row],[Sales]]*0.95</f>
        <v>75411</v>
      </c>
      <c r="N1044" s="13">
        <f>(sales_table[[#This Row],[Profit]]/sales_table[[#This Row],[Sales]])</f>
        <v>6.1904761904761907E-2</v>
      </c>
    </row>
    <row r="1045" spans="1:14">
      <c r="A1045" s="42">
        <v>41254</v>
      </c>
      <c r="B1045" t="s">
        <v>34</v>
      </c>
      <c r="C1045" t="s">
        <v>25</v>
      </c>
      <c r="D1045" t="s">
        <v>26</v>
      </c>
      <c r="E1045" t="s">
        <v>13</v>
      </c>
      <c r="F1045" s="12">
        <v>1</v>
      </c>
      <c r="G1045" s="12">
        <v>5148</v>
      </c>
      <c r="H1045" s="12">
        <v>5490</v>
      </c>
      <c r="I1045" s="12">
        <v>18252</v>
      </c>
      <c r="J1045" s="12">
        <v>19440</v>
      </c>
      <c r="K1045" s="12">
        <f>sales_table[[#This Row],[Sales]]-sales_table[[#This Row],[COGS]]</f>
        <v>1188</v>
      </c>
      <c r="L1045" s="12">
        <f>sales_table[[#This Row],[sales after discount]]-sales_table[[#This Row],[COGS]]</f>
        <v>216</v>
      </c>
      <c r="M1045" s="12">
        <f>sales_table[[#This Row],[Sales]]*0.95</f>
        <v>18468</v>
      </c>
      <c r="N1045" s="13">
        <f>(sales_table[[#This Row],[Profit]]/sales_table[[#This Row],[Sales]])</f>
        <v>6.1111111111111109E-2</v>
      </c>
    </row>
    <row r="1046" spans="1:14">
      <c r="A1046" s="42">
        <v>41254</v>
      </c>
      <c r="B1046" t="s">
        <v>31</v>
      </c>
      <c r="C1046" t="s">
        <v>30</v>
      </c>
      <c r="D1046" t="s">
        <v>12</v>
      </c>
      <c r="E1046" t="s">
        <v>13</v>
      </c>
      <c r="F1046" s="12">
        <v>5</v>
      </c>
      <c r="G1046" s="12">
        <v>2196</v>
      </c>
      <c r="H1046" s="12">
        <v>2340</v>
      </c>
      <c r="I1046" s="12">
        <v>14238</v>
      </c>
      <c r="J1046" s="12">
        <v>15120</v>
      </c>
      <c r="K1046" s="12">
        <f>sales_table[[#This Row],[Sales]]-sales_table[[#This Row],[COGS]]</f>
        <v>882</v>
      </c>
      <c r="L1046" s="12">
        <f>sales_table[[#This Row],[sales after discount]]-sales_table[[#This Row],[COGS]]</f>
        <v>126</v>
      </c>
      <c r="M1046" s="12">
        <f>sales_table[[#This Row],[Sales]]*0.95</f>
        <v>14364</v>
      </c>
      <c r="N1046" s="13">
        <f>(sales_table[[#This Row],[Profit]]/sales_table[[#This Row],[Sales]])</f>
        <v>5.8333333333333334E-2</v>
      </c>
    </row>
    <row r="1047" spans="1:14">
      <c r="A1047" s="42">
        <v>41254</v>
      </c>
      <c r="B1047" t="s">
        <v>34</v>
      </c>
      <c r="C1047" t="s">
        <v>25</v>
      </c>
      <c r="D1047" t="s">
        <v>38</v>
      </c>
      <c r="E1047" t="s">
        <v>13</v>
      </c>
      <c r="F1047" s="12">
        <v>2</v>
      </c>
      <c r="G1047" s="12">
        <v>3924</v>
      </c>
      <c r="H1047" s="12">
        <v>4230</v>
      </c>
      <c r="I1047" s="12">
        <v>46098</v>
      </c>
      <c r="J1047" s="12">
        <v>49140</v>
      </c>
      <c r="K1047" s="12">
        <f>sales_table[[#This Row],[Sales]]-sales_table[[#This Row],[COGS]]</f>
        <v>3042</v>
      </c>
      <c r="L1047" s="12">
        <f>sales_table[[#This Row],[sales after discount]]-sales_table[[#This Row],[COGS]]</f>
        <v>585</v>
      </c>
      <c r="M1047" s="12">
        <f>sales_table[[#This Row],[Sales]]*0.95</f>
        <v>46683</v>
      </c>
      <c r="N1047" s="13">
        <f>(sales_table[[#This Row],[Profit]]/sales_table[[#This Row],[Sales]])</f>
        <v>6.1904761904761907E-2</v>
      </c>
    </row>
    <row r="1048" spans="1:14">
      <c r="A1048" s="42">
        <v>41255</v>
      </c>
      <c r="B1048" t="s">
        <v>34</v>
      </c>
      <c r="C1048" t="s">
        <v>25</v>
      </c>
      <c r="D1048" t="s">
        <v>35</v>
      </c>
      <c r="E1048" t="s">
        <v>13</v>
      </c>
      <c r="F1048" s="12">
        <v>15</v>
      </c>
      <c r="G1048" s="12">
        <v>3978</v>
      </c>
      <c r="H1048" s="12">
        <v>4230</v>
      </c>
      <c r="I1048" s="12">
        <v>25740</v>
      </c>
      <c r="J1048" s="12">
        <v>27450</v>
      </c>
      <c r="K1048" s="12">
        <f>sales_table[[#This Row],[Sales]]-sales_table[[#This Row],[COGS]]</f>
        <v>1710</v>
      </c>
      <c r="L1048" s="12">
        <f>sales_table[[#This Row],[sales after discount]]-sales_table[[#This Row],[COGS]]</f>
        <v>337.5</v>
      </c>
      <c r="M1048" s="12">
        <f>sales_table[[#This Row],[Sales]]*0.95</f>
        <v>26077.5</v>
      </c>
      <c r="N1048" s="13">
        <f>(sales_table[[#This Row],[Profit]]/sales_table[[#This Row],[Sales]])</f>
        <v>6.2295081967213117E-2</v>
      </c>
    </row>
    <row r="1049" spans="1:14">
      <c r="A1049" s="42">
        <v>41255</v>
      </c>
      <c r="B1049" t="s">
        <v>34</v>
      </c>
      <c r="C1049" t="s">
        <v>25</v>
      </c>
      <c r="D1049" t="s">
        <v>40</v>
      </c>
      <c r="E1049" t="s">
        <v>16</v>
      </c>
      <c r="F1049" s="12">
        <v>24</v>
      </c>
      <c r="G1049" s="12">
        <v>2106</v>
      </c>
      <c r="H1049" s="12">
        <v>2250</v>
      </c>
      <c r="I1049" s="12">
        <v>62784</v>
      </c>
      <c r="J1049" s="12">
        <v>67680</v>
      </c>
      <c r="K1049" s="12">
        <f>sales_table[[#This Row],[Sales]]-sales_table[[#This Row],[COGS]]</f>
        <v>4896</v>
      </c>
      <c r="L1049" s="12">
        <f>sales_table[[#This Row],[sales after discount]]-sales_table[[#This Row],[COGS]]</f>
        <v>1512</v>
      </c>
      <c r="M1049" s="12">
        <f>sales_table[[#This Row],[Sales]]*0.95</f>
        <v>64296</v>
      </c>
      <c r="N1049" s="13">
        <f>(sales_table[[#This Row],[Profit]]/sales_table[[#This Row],[Sales]])</f>
        <v>7.2340425531914887E-2</v>
      </c>
    </row>
    <row r="1050" spans="1:14">
      <c r="A1050" s="42">
        <v>41255</v>
      </c>
      <c r="B1050" t="s">
        <v>27</v>
      </c>
      <c r="C1050" t="s">
        <v>23</v>
      </c>
      <c r="D1050" t="s">
        <v>43</v>
      </c>
      <c r="E1050" t="s">
        <v>13</v>
      </c>
      <c r="F1050" s="12">
        <v>23</v>
      </c>
      <c r="G1050" s="12">
        <v>5148</v>
      </c>
      <c r="H1050" s="12">
        <v>5490</v>
      </c>
      <c r="I1050" s="12">
        <v>20304</v>
      </c>
      <c r="J1050" s="12">
        <v>21600</v>
      </c>
      <c r="K1050" s="12">
        <f>sales_table[[#This Row],[Sales]]-sales_table[[#This Row],[COGS]]</f>
        <v>1296</v>
      </c>
      <c r="L1050" s="12">
        <f>sales_table[[#This Row],[sales after discount]]-sales_table[[#This Row],[COGS]]</f>
        <v>216</v>
      </c>
      <c r="M1050" s="12">
        <f>sales_table[[#This Row],[Sales]]*0.95</f>
        <v>20520</v>
      </c>
      <c r="N1050" s="13">
        <f>(sales_table[[#This Row],[Profit]]/sales_table[[#This Row],[Sales]])</f>
        <v>0.06</v>
      </c>
    </row>
    <row r="1051" spans="1:14">
      <c r="A1051" s="42">
        <v>41255</v>
      </c>
      <c r="B1051" t="s">
        <v>29</v>
      </c>
      <c r="C1051" t="s">
        <v>30</v>
      </c>
      <c r="D1051" t="s">
        <v>28</v>
      </c>
      <c r="E1051" t="s">
        <v>13</v>
      </c>
      <c r="F1051" s="12">
        <v>20</v>
      </c>
      <c r="G1051" s="12">
        <v>3546</v>
      </c>
      <c r="H1051" s="12">
        <v>3780</v>
      </c>
      <c r="I1051" s="12">
        <v>139968</v>
      </c>
      <c r="J1051" s="12">
        <v>149040</v>
      </c>
      <c r="K1051" s="12">
        <f>sales_table[[#This Row],[Sales]]-sales_table[[#This Row],[COGS]]</f>
        <v>9072</v>
      </c>
      <c r="L1051" s="12">
        <f>sales_table[[#This Row],[sales after discount]]-sales_table[[#This Row],[COGS]]</f>
        <v>1620</v>
      </c>
      <c r="M1051" s="12">
        <f>sales_table[[#This Row],[Sales]]*0.95</f>
        <v>141588</v>
      </c>
      <c r="N1051" s="13">
        <f>(sales_table[[#This Row],[Profit]]/sales_table[[#This Row],[Sales]])</f>
        <v>6.0869565217391307E-2</v>
      </c>
    </row>
    <row r="1052" spans="1:14">
      <c r="A1052" s="42">
        <v>41255</v>
      </c>
      <c r="B1052" t="s">
        <v>20</v>
      </c>
      <c r="C1052" t="s">
        <v>18</v>
      </c>
      <c r="D1052" t="s">
        <v>32</v>
      </c>
      <c r="E1052" t="s">
        <v>13</v>
      </c>
      <c r="F1052" s="12">
        <v>23</v>
      </c>
      <c r="G1052" s="12">
        <v>3546</v>
      </c>
      <c r="H1052" s="12">
        <v>3780</v>
      </c>
      <c r="I1052" s="12">
        <v>24822</v>
      </c>
      <c r="J1052" s="12">
        <v>26460</v>
      </c>
      <c r="K1052" s="12">
        <f>sales_table[[#This Row],[Sales]]-sales_table[[#This Row],[COGS]]</f>
        <v>1638</v>
      </c>
      <c r="L1052" s="12">
        <f>sales_table[[#This Row],[sales after discount]]-sales_table[[#This Row],[COGS]]</f>
        <v>315</v>
      </c>
      <c r="M1052" s="12">
        <f>sales_table[[#This Row],[Sales]]*0.95</f>
        <v>25137</v>
      </c>
      <c r="N1052" s="13">
        <f>(sales_table[[#This Row],[Profit]]/sales_table[[#This Row],[Sales]])</f>
        <v>6.1904761904761907E-2</v>
      </c>
    </row>
    <row r="1053" spans="1:14">
      <c r="A1053" s="42">
        <v>41255</v>
      </c>
      <c r="B1053" t="s">
        <v>24</v>
      </c>
      <c r="C1053" t="s">
        <v>25</v>
      </c>
      <c r="D1053" t="s">
        <v>40</v>
      </c>
      <c r="E1053" t="s">
        <v>16</v>
      </c>
      <c r="F1053" s="12">
        <v>22</v>
      </c>
      <c r="G1053" s="12">
        <v>5148</v>
      </c>
      <c r="H1053" s="12">
        <v>5490</v>
      </c>
      <c r="I1053" s="12">
        <v>11772</v>
      </c>
      <c r="J1053" s="12">
        <v>12690</v>
      </c>
      <c r="K1053" s="12">
        <f>sales_table[[#This Row],[Sales]]-sales_table[[#This Row],[COGS]]</f>
        <v>918</v>
      </c>
      <c r="L1053" s="12">
        <f>sales_table[[#This Row],[sales after discount]]-sales_table[[#This Row],[COGS]]</f>
        <v>283.5</v>
      </c>
      <c r="M1053" s="12">
        <f>sales_table[[#This Row],[Sales]]*0.95</f>
        <v>12055.5</v>
      </c>
      <c r="N1053" s="13">
        <f>(sales_table[[#This Row],[Profit]]/sales_table[[#This Row],[Sales]])</f>
        <v>7.2340425531914887E-2</v>
      </c>
    </row>
    <row r="1054" spans="1:14">
      <c r="A1054" s="42">
        <v>41256</v>
      </c>
      <c r="B1054" t="s">
        <v>22</v>
      </c>
      <c r="C1054" t="s">
        <v>23</v>
      </c>
      <c r="D1054" t="s">
        <v>19</v>
      </c>
      <c r="E1054" t="s">
        <v>13</v>
      </c>
      <c r="F1054" s="12">
        <v>10</v>
      </c>
      <c r="G1054" s="12">
        <v>3384</v>
      </c>
      <c r="H1054" s="12">
        <v>3600</v>
      </c>
      <c r="I1054" s="12">
        <v>15912</v>
      </c>
      <c r="J1054" s="12">
        <v>16920</v>
      </c>
      <c r="K1054" s="12">
        <f>sales_table[[#This Row],[Sales]]-sales_table[[#This Row],[COGS]]</f>
        <v>1008</v>
      </c>
      <c r="L1054" s="12">
        <f>sales_table[[#This Row],[sales after discount]]-sales_table[[#This Row],[COGS]]</f>
        <v>162</v>
      </c>
      <c r="M1054" s="12">
        <f>sales_table[[#This Row],[Sales]]*0.95</f>
        <v>16074</v>
      </c>
      <c r="N1054" s="13">
        <f>(sales_table[[#This Row],[Profit]]/sales_table[[#This Row],[Sales]])</f>
        <v>5.9574468085106386E-2</v>
      </c>
    </row>
    <row r="1055" spans="1:14">
      <c r="A1055" s="42">
        <v>41256</v>
      </c>
      <c r="B1055" t="s">
        <v>20</v>
      </c>
      <c r="C1055" t="s">
        <v>18</v>
      </c>
      <c r="D1055" t="s">
        <v>40</v>
      </c>
      <c r="E1055" t="s">
        <v>16</v>
      </c>
      <c r="F1055" s="12">
        <v>5</v>
      </c>
      <c r="G1055" s="12">
        <v>3042</v>
      </c>
      <c r="H1055" s="12">
        <v>3240</v>
      </c>
      <c r="I1055" s="12">
        <v>78480</v>
      </c>
      <c r="J1055" s="12">
        <v>84600</v>
      </c>
      <c r="K1055" s="12">
        <f>sales_table[[#This Row],[Sales]]-sales_table[[#This Row],[COGS]]</f>
        <v>6120</v>
      </c>
      <c r="L1055" s="12">
        <f>sales_table[[#This Row],[sales after discount]]-sales_table[[#This Row],[COGS]]</f>
        <v>1890</v>
      </c>
      <c r="M1055" s="12">
        <f>sales_table[[#This Row],[Sales]]*0.95</f>
        <v>80370</v>
      </c>
      <c r="N1055" s="13">
        <f>(sales_table[[#This Row],[Profit]]/sales_table[[#This Row],[Sales]])</f>
        <v>7.2340425531914887E-2</v>
      </c>
    </row>
    <row r="1056" spans="1:14">
      <c r="A1056" s="42">
        <v>41256</v>
      </c>
      <c r="B1056" t="s">
        <v>14</v>
      </c>
      <c r="C1056" t="s">
        <v>11</v>
      </c>
      <c r="D1056" t="s">
        <v>15</v>
      </c>
      <c r="E1056" t="s">
        <v>16</v>
      </c>
      <c r="F1056" s="12">
        <v>12</v>
      </c>
      <c r="G1056" s="12">
        <v>3978</v>
      </c>
      <c r="H1056" s="12">
        <v>4230</v>
      </c>
      <c r="I1056" s="12">
        <v>85968</v>
      </c>
      <c r="J1056" s="12">
        <v>92880</v>
      </c>
      <c r="K1056" s="12">
        <f>sales_table[[#This Row],[Sales]]-sales_table[[#This Row],[COGS]]</f>
        <v>6912</v>
      </c>
      <c r="L1056" s="12">
        <f>sales_table[[#This Row],[sales after discount]]-sales_table[[#This Row],[COGS]]</f>
        <v>2268</v>
      </c>
      <c r="M1056" s="12">
        <f>sales_table[[#This Row],[Sales]]*0.95</f>
        <v>88236</v>
      </c>
      <c r="N1056" s="13">
        <f>(sales_table[[#This Row],[Profit]]/sales_table[[#This Row],[Sales]])</f>
        <v>7.441860465116279E-2</v>
      </c>
    </row>
    <row r="1057" spans="1:14">
      <c r="A1057" s="42">
        <v>41257</v>
      </c>
      <c r="B1057" t="s">
        <v>24</v>
      </c>
      <c r="C1057" t="s">
        <v>25</v>
      </c>
      <c r="D1057" t="s">
        <v>42</v>
      </c>
      <c r="E1057" t="s">
        <v>16</v>
      </c>
      <c r="F1057" s="12">
        <v>19</v>
      </c>
      <c r="G1057" s="12">
        <v>3978</v>
      </c>
      <c r="H1057" s="12">
        <v>4230</v>
      </c>
      <c r="I1057" s="12">
        <v>37530</v>
      </c>
      <c r="J1057" s="12">
        <v>40500</v>
      </c>
      <c r="K1057" s="12">
        <f>sales_table[[#This Row],[Sales]]-sales_table[[#This Row],[COGS]]</f>
        <v>2970</v>
      </c>
      <c r="L1057" s="12">
        <f>sales_table[[#This Row],[sales after discount]]-sales_table[[#This Row],[COGS]]</f>
        <v>945</v>
      </c>
      <c r="M1057" s="12">
        <f>sales_table[[#This Row],[Sales]]*0.95</f>
        <v>38475</v>
      </c>
      <c r="N1057" s="13">
        <f>(sales_table[[#This Row],[Profit]]/sales_table[[#This Row],[Sales]])</f>
        <v>7.3333333333333334E-2</v>
      </c>
    </row>
    <row r="1058" spans="1:14">
      <c r="A1058" s="42">
        <v>41258</v>
      </c>
      <c r="B1058" t="s">
        <v>10</v>
      </c>
      <c r="C1058" t="s">
        <v>11</v>
      </c>
      <c r="D1058" t="s">
        <v>28</v>
      </c>
      <c r="E1058" t="s">
        <v>13</v>
      </c>
      <c r="F1058" s="12">
        <v>18</v>
      </c>
      <c r="G1058" s="12">
        <v>3924</v>
      </c>
      <c r="H1058" s="12">
        <v>4230</v>
      </c>
      <c r="I1058" s="12">
        <v>29160</v>
      </c>
      <c r="J1058" s="12">
        <v>31050</v>
      </c>
      <c r="K1058" s="12">
        <f>sales_table[[#This Row],[Sales]]-sales_table[[#This Row],[COGS]]</f>
        <v>1890</v>
      </c>
      <c r="L1058" s="12">
        <f>sales_table[[#This Row],[sales after discount]]-sales_table[[#This Row],[COGS]]</f>
        <v>337.5</v>
      </c>
      <c r="M1058" s="12">
        <f>sales_table[[#This Row],[Sales]]*0.95</f>
        <v>29497.5</v>
      </c>
      <c r="N1058" s="13">
        <f>(sales_table[[#This Row],[Profit]]/sales_table[[#This Row],[Sales]])</f>
        <v>6.0869565217391307E-2</v>
      </c>
    </row>
    <row r="1059" spans="1:14">
      <c r="A1059" s="42">
        <v>41258</v>
      </c>
      <c r="B1059" t="s">
        <v>17</v>
      </c>
      <c r="C1059" t="s">
        <v>18</v>
      </c>
      <c r="D1059" t="s">
        <v>37</v>
      </c>
      <c r="E1059" t="s">
        <v>13</v>
      </c>
      <c r="F1059" s="12">
        <v>1</v>
      </c>
      <c r="G1059" s="12">
        <v>2952</v>
      </c>
      <c r="H1059" s="12">
        <v>3150</v>
      </c>
      <c r="I1059" s="12">
        <v>22410</v>
      </c>
      <c r="J1059" s="12">
        <v>23850</v>
      </c>
      <c r="K1059" s="12">
        <f>sales_table[[#This Row],[Sales]]-sales_table[[#This Row],[COGS]]</f>
        <v>1440</v>
      </c>
      <c r="L1059" s="12">
        <f>sales_table[[#This Row],[sales after discount]]-sales_table[[#This Row],[COGS]]</f>
        <v>247.5</v>
      </c>
      <c r="M1059" s="12">
        <f>sales_table[[#This Row],[Sales]]*0.95</f>
        <v>22657.5</v>
      </c>
      <c r="N1059" s="13">
        <f>(sales_table[[#This Row],[Profit]]/sales_table[[#This Row],[Sales]])</f>
        <v>6.0377358490566038E-2</v>
      </c>
    </row>
    <row r="1060" spans="1:14">
      <c r="A1060" s="42">
        <v>41258</v>
      </c>
      <c r="B1060" t="s">
        <v>29</v>
      </c>
      <c r="C1060" t="s">
        <v>30</v>
      </c>
      <c r="D1060" t="s">
        <v>15</v>
      </c>
      <c r="E1060" t="s">
        <v>16</v>
      </c>
      <c r="F1060" s="12">
        <v>15</v>
      </c>
      <c r="G1060" s="12">
        <v>3042</v>
      </c>
      <c r="H1060" s="12">
        <v>3240</v>
      </c>
      <c r="I1060" s="12">
        <v>71640</v>
      </c>
      <c r="J1060" s="12">
        <v>77400</v>
      </c>
      <c r="K1060" s="12">
        <f>sales_table[[#This Row],[Sales]]-sales_table[[#This Row],[COGS]]</f>
        <v>5760</v>
      </c>
      <c r="L1060" s="12">
        <f>sales_table[[#This Row],[sales after discount]]-sales_table[[#This Row],[COGS]]</f>
        <v>1890</v>
      </c>
      <c r="M1060" s="12">
        <f>sales_table[[#This Row],[Sales]]*0.95</f>
        <v>73530</v>
      </c>
      <c r="N1060" s="13">
        <f>(sales_table[[#This Row],[Profit]]/sales_table[[#This Row],[Sales]])</f>
        <v>7.441860465116279E-2</v>
      </c>
    </row>
    <row r="1061" spans="1:14">
      <c r="A1061" s="42">
        <v>41259</v>
      </c>
      <c r="B1061" t="s">
        <v>29</v>
      </c>
      <c r="C1061" t="s">
        <v>30</v>
      </c>
      <c r="D1061" t="s">
        <v>40</v>
      </c>
      <c r="E1061" t="s">
        <v>16</v>
      </c>
      <c r="F1061" s="12">
        <v>4</v>
      </c>
      <c r="G1061" s="12">
        <v>3978</v>
      </c>
      <c r="H1061" s="12">
        <v>4230</v>
      </c>
      <c r="I1061" s="12">
        <v>94176</v>
      </c>
      <c r="J1061" s="12">
        <v>101520</v>
      </c>
      <c r="K1061" s="12">
        <f>sales_table[[#This Row],[Sales]]-sales_table[[#This Row],[COGS]]</f>
        <v>7344</v>
      </c>
      <c r="L1061" s="12">
        <f>sales_table[[#This Row],[sales after discount]]-sales_table[[#This Row],[COGS]]</f>
        <v>2268</v>
      </c>
      <c r="M1061" s="12">
        <f>sales_table[[#This Row],[Sales]]*0.95</f>
        <v>96444</v>
      </c>
      <c r="N1061" s="13">
        <f>(sales_table[[#This Row],[Profit]]/sales_table[[#This Row],[Sales]])</f>
        <v>7.2340425531914887E-2</v>
      </c>
    </row>
    <row r="1062" spans="1:14">
      <c r="A1062" s="42">
        <v>41259</v>
      </c>
      <c r="B1062" t="s">
        <v>29</v>
      </c>
      <c r="C1062" t="s">
        <v>30</v>
      </c>
      <c r="D1062" t="s">
        <v>15</v>
      </c>
      <c r="E1062" t="s">
        <v>16</v>
      </c>
      <c r="F1062" s="12">
        <v>16</v>
      </c>
      <c r="G1062" s="12">
        <v>2106</v>
      </c>
      <c r="H1062" s="12">
        <v>2250</v>
      </c>
      <c r="I1062" s="12">
        <v>28656</v>
      </c>
      <c r="J1062" s="12">
        <v>30960</v>
      </c>
      <c r="K1062" s="12">
        <f>sales_table[[#This Row],[Sales]]-sales_table[[#This Row],[COGS]]</f>
        <v>2304</v>
      </c>
      <c r="L1062" s="12">
        <f>sales_table[[#This Row],[sales after discount]]-sales_table[[#This Row],[COGS]]</f>
        <v>756</v>
      </c>
      <c r="M1062" s="12">
        <f>sales_table[[#This Row],[Sales]]*0.95</f>
        <v>29412</v>
      </c>
      <c r="N1062" s="13">
        <f>(sales_table[[#This Row],[Profit]]/sales_table[[#This Row],[Sales]])</f>
        <v>7.441860465116279E-2</v>
      </c>
    </row>
    <row r="1063" spans="1:14">
      <c r="A1063" s="42">
        <v>41259</v>
      </c>
      <c r="B1063" t="s">
        <v>24</v>
      </c>
      <c r="C1063" t="s">
        <v>25</v>
      </c>
      <c r="D1063" t="s">
        <v>12</v>
      </c>
      <c r="E1063" t="s">
        <v>13</v>
      </c>
      <c r="F1063" s="12">
        <v>10</v>
      </c>
      <c r="G1063" s="12">
        <v>2034</v>
      </c>
      <c r="H1063" s="12">
        <v>2160</v>
      </c>
      <c r="I1063" s="12">
        <v>30510</v>
      </c>
      <c r="J1063" s="12">
        <v>32400</v>
      </c>
      <c r="K1063" s="12">
        <f>sales_table[[#This Row],[Sales]]-sales_table[[#This Row],[COGS]]</f>
        <v>1890</v>
      </c>
      <c r="L1063" s="12">
        <f>sales_table[[#This Row],[sales after discount]]-sales_table[[#This Row],[COGS]]</f>
        <v>270</v>
      </c>
      <c r="M1063" s="12">
        <f>sales_table[[#This Row],[Sales]]*0.95</f>
        <v>30780</v>
      </c>
      <c r="N1063" s="13">
        <f>(sales_table[[#This Row],[Profit]]/sales_table[[#This Row],[Sales]])</f>
        <v>5.8333333333333334E-2</v>
      </c>
    </row>
    <row r="1064" spans="1:14">
      <c r="A1064" s="42">
        <v>41259</v>
      </c>
      <c r="B1064" t="s">
        <v>10</v>
      </c>
      <c r="C1064" t="s">
        <v>11</v>
      </c>
      <c r="D1064" t="s">
        <v>26</v>
      </c>
      <c r="E1064" t="s">
        <v>13</v>
      </c>
      <c r="F1064" s="12">
        <v>21</v>
      </c>
      <c r="G1064" s="12">
        <v>4482</v>
      </c>
      <c r="H1064" s="12">
        <v>4770</v>
      </c>
      <c r="I1064" s="12">
        <v>76050</v>
      </c>
      <c r="J1064" s="12">
        <v>81000</v>
      </c>
      <c r="K1064" s="12">
        <f>sales_table[[#This Row],[Sales]]-sales_table[[#This Row],[COGS]]</f>
        <v>4950</v>
      </c>
      <c r="L1064" s="12">
        <f>sales_table[[#This Row],[sales after discount]]-sales_table[[#This Row],[COGS]]</f>
        <v>900</v>
      </c>
      <c r="M1064" s="12">
        <f>sales_table[[#This Row],[Sales]]*0.95</f>
        <v>76950</v>
      </c>
      <c r="N1064" s="13">
        <f>(sales_table[[#This Row],[Profit]]/sales_table[[#This Row],[Sales]])</f>
        <v>6.1111111111111109E-2</v>
      </c>
    </row>
    <row r="1065" spans="1:14">
      <c r="A1065" s="42">
        <v>41259</v>
      </c>
      <c r="B1065" t="s">
        <v>29</v>
      </c>
      <c r="C1065" t="s">
        <v>30</v>
      </c>
      <c r="D1065" t="s">
        <v>19</v>
      </c>
      <c r="E1065" t="s">
        <v>13</v>
      </c>
      <c r="F1065" s="12">
        <v>7</v>
      </c>
      <c r="G1065" s="12">
        <v>3726</v>
      </c>
      <c r="H1065" s="12">
        <v>3960</v>
      </c>
      <c r="I1065" s="12">
        <v>79560</v>
      </c>
      <c r="J1065" s="12">
        <v>84600</v>
      </c>
      <c r="K1065" s="12">
        <f>sales_table[[#This Row],[Sales]]-sales_table[[#This Row],[COGS]]</f>
        <v>5040</v>
      </c>
      <c r="L1065" s="12">
        <f>sales_table[[#This Row],[sales after discount]]-sales_table[[#This Row],[COGS]]</f>
        <v>810</v>
      </c>
      <c r="M1065" s="12">
        <f>sales_table[[#This Row],[Sales]]*0.95</f>
        <v>80370</v>
      </c>
      <c r="N1065" s="13">
        <f>(sales_table[[#This Row],[Profit]]/sales_table[[#This Row],[Sales]])</f>
        <v>5.9574468085106386E-2</v>
      </c>
    </row>
    <row r="1066" spans="1:14">
      <c r="A1066" s="42">
        <v>41259</v>
      </c>
      <c r="B1066" t="s">
        <v>24</v>
      </c>
      <c r="C1066" t="s">
        <v>25</v>
      </c>
      <c r="D1066" t="s">
        <v>35</v>
      </c>
      <c r="E1066" t="s">
        <v>13</v>
      </c>
      <c r="F1066" s="12">
        <v>22</v>
      </c>
      <c r="G1066" s="12">
        <v>2952</v>
      </c>
      <c r="H1066" s="12">
        <v>3150</v>
      </c>
      <c r="I1066" s="12">
        <v>77220</v>
      </c>
      <c r="J1066" s="12">
        <v>82350</v>
      </c>
      <c r="K1066" s="12">
        <f>sales_table[[#This Row],[Sales]]-sales_table[[#This Row],[COGS]]</f>
        <v>5130</v>
      </c>
      <c r="L1066" s="12">
        <f>sales_table[[#This Row],[sales after discount]]-sales_table[[#This Row],[COGS]]</f>
        <v>1012.5</v>
      </c>
      <c r="M1066" s="12">
        <f>sales_table[[#This Row],[Sales]]*0.95</f>
        <v>78232.5</v>
      </c>
      <c r="N1066" s="13">
        <f>(sales_table[[#This Row],[Profit]]/sales_table[[#This Row],[Sales]])</f>
        <v>6.2295081967213117E-2</v>
      </c>
    </row>
    <row r="1067" spans="1:14">
      <c r="A1067" s="42">
        <v>41260</v>
      </c>
      <c r="B1067" t="s">
        <v>34</v>
      </c>
      <c r="C1067" t="s">
        <v>25</v>
      </c>
      <c r="D1067" t="s">
        <v>12</v>
      </c>
      <c r="E1067" t="s">
        <v>13</v>
      </c>
      <c r="F1067" s="12">
        <v>15</v>
      </c>
      <c r="G1067" s="12">
        <v>3384</v>
      </c>
      <c r="H1067" s="12">
        <v>3600</v>
      </c>
      <c r="I1067" s="12">
        <v>8136</v>
      </c>
      <c r="J1067" s="12">
        <v>8640</v>
      </c>
      <c r="K1067" s="12">
        <f>sales_table[[#This Row],[Sales]]-sales_table[[#This Row],[COGS]]</f>
        <v>504</v>
      </c>
      <c r="L1067" s="12">
        <f>sales_table[[#This Row],[sales after discount]]-sales_table[[#This Row],[COGS]]</f>
        <v>72</v>
      </c>
      <c r="M1067" s="12">
        <f>sales_table[[#This Row],[Sales]]*0.95</f>
        <v>8208</v>
      </c>
      <c r="N1067" s="13">
        <f>(sales_table[[#This Row],[Profit]]/sales_table[[#This Row],[Sales]])</f>
        <v>5.8333333333333334E-2</v>
      </c>
    </row>
    <row r="1068" spans="1:14">
      <c r="A1068" s="42">
        <v>41260</v>
      </c>
      <c r="B1068" t="s">
        <v>31</v>
      </c>
      <c r="C1068" t="s">
        <v>30</v>
      </c>
      <c r="D1068" t="s">
        <v>36</v>
      </c>
      <c r="E1068" t="s">
        <v>13</v>
      </c>
      <c r="F1068" s="12">
        <v>7</v>
      </c>
      <c r="G1068" s="12">
        <v>3546</v>
      </c>
      <c r="H1068" s="12">
        <v>3780</v>
      </c>
      <c r="I1068" s="12">
        <v>52650</v>
      </c>
      <c r="J1068" s="12">
        <v>56250</v>
      </c>
      <c r="K1068" s="12">
        <f>sales_table[[#This Row],[Sales]]-sales_table[[#This Row],[COGS]]</f>
        <v>3600</v>
      </c>
      <c r="L1068" s="12">
        <f>sales_table[[#This Row],[sales after discount]]-sales_table[[#This Row],[COGS]]</f>
        <v>787.5</v>
      </c>
      <c r="M1068" s="12">
        <f>sales_table[[#This Row],[Sales]]*0.95</f>
        <v>53437.5</v>
      </c>
      <c r="N1068" s="13">
        <f>(sales_table[[#This Row],[Profit]]/sales_table[[#This Row],[Sales]])</f>
        <v>6.4000000000000001E-2</v>
      </c>
    </row>
    <row r="1069" spans="1:14">
      <c r="A1069" s="42">
        <v>41260</v>
      </c>
      <c r="B1069" t="s">
        <v>31</v>
      </c>
      <c r="C1069" t="s">
        <v>30</v>
      </c>
      <c r="D1069" t="s">
        <v>35</v>
      </c>
      <c r="E1069" t="s">
        <v>13</v>
      </c>
      <c r="F1069" s="12">
        <v>17</v>
      </c>
      <c r="G1069" s="12">
        <v>5148</v>
      </c>
      <c r="H1069" s="12">
        <v>5490</v>
      </c>
      <c r="I1069" s="12">
        <v>61776</v>
      </c>
      <c r="J1069" s="12">
        <v>65880</v>
      </c>
      <c r="K1069" s="12">
        <f>sales_table[[#This Row],[Sales]]-sales_table[[#This Row],[COGS]]</f>
        <v>4104</v>
      </c>
      <c r="L1069" s="12">
        <f>sales_table[[#This Row],[sales after discount]]-sales_table[[#This Row],[COGS]]</f>
        <v>810</v>
      </c>
      <c r="M1069" s="12">
        <f>sales_table[[#This Row],[Sales]]*0.95</f>
        <v>62586</v>
      </c>
      <c r="N1069" s="13">
        <f>(sales_table[[#This Row],[Profit]]/sales_table[[#This Row],[Sales]])</f>
        <v>6.2295081967213117E-2</v>
      </c>
    </row>
    <row r="1070" spans="1:14">
      <c r="A1070" s="42">
        <v>41261</v>
      </c>
      <c r="B1070" t="s">
        <v>14</v>
      </c>
      <c r="C1070" t="s">
        <v>11</v>
      </c>
      <c r="D1070" t="s">
        <v>32</v>
      </c>
      <c r="E1070" t="s">
        <v>13</v>
      </c>
      <c r="F1070" s="12">
        <v>20</v>
      </c>
      <c r="G1070" s="12">
        <v>2034</v>
      </c>
      <c r="H1070" s="12">
        <v>2160</v>
      </c>
      <c r="I1070" s="12">
        <v>28368</v>
      </c>
      <c r="J1070" s="12">
        <v>30240</v>
      </c>
      <c r="K1070" s="12">
        <f>sales_table[[#This Row],[Sales]]-sales_table[[#This Row],[COGS]]</f>
        <v>1872</v>
      </c>
      <c r="L1070" s="12">
        <f>sales_table[[#This Row],[sales after discount]]-sales_table[[#This Row],[COGS]]</f>
        <v>360</v>
      </c>
      <c r="M1070" s="12">
        <f>sales_table[[#This Row],[Sales]]*0.95</f>
        <v>28728</v>
      </c>
      <c r="N1070" s="13">
        <f>(sales_table[[#This Row],[Profit]]/sales_table[[#This Row],[Sales]])</f>
        <v>6.1904761904761907E-2</v>
      </c>
    </row>
    <row r="1071" spans="1:14">
      <c r="A1071" s="42">
        <v>41261</v>
      </c>
      <c r="B1071" t="s">
        <v>31</v>
      </c>
      <c r="C1071" t="s">
        <v>30</v>
      </c>
      <c r="D1071" t="s">
        <v>15</v>
      </c>
      <c r="E1071" t="s">
        <v>16</v>
      </c>
      <c r="F1071" s="12">
        <v>5</v>
      </c>
      <c r="G1071" s="12">
        <v>2196</v>
      </c>
      <c r="H1071" s="12">
        <v>2340</v>
      </c>
      <c r="I1071" s="12">
        <v>21492</v>
      </c>
      <c r="J1071" s="12">
        <v>23220</v>
      </c>
      <c r="K1071" s="12">
        <f>sales_table[[#This Row],[Sales]]-sales_table[[#This Row],[COGS]]</f>
        <v>1728</v>
      </c>
      <c r="L1071" s="12">
        <f>sales_table[[#This Row],[sales after discount]]-sales_table[[#This Row],[COGS]]</f>
        <v>567</v>
      </c>
      <c r="M1071" s="12">
        <f>sales_table[[#This Row],[Sales]]*0.95</f>
        <v>22059</v>
      </c>
      <c r="N1071" s="13">
        <f>(sales_table[[#This Row],[Profit]]/sales_table[[#This Row],[Sales]])</f>
        <v>7.441860465116279E-2</v>
      </c>
    </row>
    <row r="1072" spans="1:14">
      <c r="A1072" s="42">
        <v>41261</v>
      </c>
      <c r="B1072" t="s">
        <v>10</v>
      </c>
      <c r="C1072" t="s">
        <v>11</v>
      </c>
      <c r="D1072" t="s">
        <v>35</v>
      </c>
      <c r="E1072" t="s">
        <v>13</v>
      </c>
      <c r="F1072" s="12">
        <v>14</v>
      </c>
      <c r="G1072" s="12">
        <v>3546</v>
      </c>
      <c r="H1072" s="12">
        <v>3780</v>
      </c>
      <c r="I1072" s="12">
        <v>92664</v>
      </c>
      <c r="J1072" s="12">
        <v>98820</v>
      </c>
      <c r="K1072" s="12">
        <f>sales_table[[#This Row],[Sales]]-sales_table[[#This Row],[COGS]]</f>
        <v>6156</v>
      </c>
      <c r="L1072" s="12">
        <f>sales_table[[#This Row],[sales after discount]]-sales_table[[#This Row],[COGS]]</f>
        <v>1215</v>
      </c>
      <c r="M1072" s="12">
        <f>sales_table[[#This Row],[Sales]]*0.95</f>
        <v>93879</v>
      </c>
      <c r="N1072" s="13">
        <f>(sales_table[[#This Row],[Profit]]/sales_table[[#This Row],[Sales]])</f>
        <v>6.2295081967213117E-2</v>
      </c>
    </row>
    <row r="1073" spans="1:14">
      <c r="A1073" s="42">
        <v>41262</v>
      </c>
      <c r="B1073" t="s">
        <v>27</v>
      </c>
      <c r="C1073" t="s">
        <v>23</v>
      </c>
      <c r="D1073" t="s">
        <v>36</v>
      </c>
      <c r="E1073" t="s">
        <v>13</v>
      </c>
      <c r="F1073" s="12">
        <v>6</v>
      </c>
      <c r="G1073" s="12">
        <v>3546</v>
      </c>
      <c r="H1073" s="12">
        <v>3780</v>
      </c>
      <c r="I1073" s="12">
        <v>25272</v>
      </c>
      <c r="J1073" s="12">
        <v>27000</v>
      </c>
      <c r="K1073" s="12">
        <f>sales_table[[#This Row],[Sales]]-sales_table[[#This Row],[COGS]]</f>
        <v>1728</v>
      </c>
      <c r="L1073" s="12">
        <f>sales_table[[#This Row],[sales after discount]]-sales_table[[#This Row],[COGS]]</f>
        <v>378</v>
      </c>
      <c r="M1073" s="12">
        <f>sales_table[[#This Row],[Sales]]*0.95</f>
        <v>25650</v>
      </c>
      <c r="N1073" s="13">
        <f>(sales_table[[#This Row],[Profit]]/sales_table[[#This Row],[Sales]])</f>
        <v>6.4000000000000001E-2</v>
      </c>
    </row>
    <row r="1074" spans="1:14">
      <c r="A1074" s="42">
        <v>41263</v>
      </c>
      <c r="B1074" t="s">
        <v>22</v>
      </c>
      <c r="C1074" t="s">
        <v>23</v>
      </c>
      <c r="D1074" t="s">
        <v>38</v>
      </c>
      <c r="E1074" t="s">
        <v>13</v>
      </c>
      <c r="F1074" s="12">
        <v>22</v>
      </c>
      <c r="G1074" s="12">
        <v>7506</v>
      </c>
      <c r="H1074" s="12">
        <v>8100</v>
      </c>
      <c r="I1074" s="12">
        <v>46098</v>
      </c>
      <c r="J1074" s="12">
        <v>49140</v>
      </c>
      <c r="K1074" s="12">
        <f>sales_table[[#This Row],[Sales]]-sales_table[[#This Row],[COGS]]</f>
        <v>3042</v>
      </c>
      <c r="L1074" s="12">
        <f>sales_table[[#This Row],[sales after discount]]-sales_table[[#This Row],[COGS]]</f>
        <v>585</v>
      </c>
      <c r="M1074" s="12">
        <f>sales_table[[#This Row],[Sales]]*0.95</f>
        <v>46683</v>
      </c>
      <c r="N1074" s="13">
        <f>(sales_table[[#This Row],[Profit]]/sales_table[[#This Row],[Sales]])</f>
        <v>6.1904761904761907E-2</v>
      </c>
    </row>
    <row r="1075" spans="1:14">
      <c r="A1075" s="42">
        <v>41263</v>
      </c>
      <c r="B1075" t="s">
        <v>31</v>
      </c>
      <c r="C1075" t="s">
        <v>30</v>
      </c>
      <c r="D1075" t="s">
        <v>33</v>
      </c>
      <c r="E1075" t="s">
        <v>13</v>
      </c>
      <c r="F1075" s="12">
        <v>6</v>
      </c>
      <c r="G1075" s="12">
        <v>3924</v>
      </c>
      <c r="H1075" s="12">
        <v>4230</v>
      </c>
      <c r="I1075" s="12">
        <v>55692</v>
      </c>
      <c r="J1075" s="12">
        <v>59220</v>
      </c>
      <c r="K1075" s="12">
        <f>sales_table[[#This Row],[Sales]]-sales_table[[#This Row],[COGS]]</f>
        <v>3528</v>
      </c>
      <c r="L1075" s="12">
        <f>sales_table[[#This Row],[sales after discount]]-sales_table[[#This Row],[COGS]]</f>
        <v>567</v>
      </c>
      <c r="M1075" s="12">
        <f>sales_table[[#This Row],[Sales]]*0.95</f>
        <v>56259</v>
      </c>
      <c r="N1075" s="13">
        <f>(sales_table[[#This Row],[Profit]]/sales_table[[#This Row],[Sales]])</f>
        <v>5.9574468085106386E-2</v>
      </c>
    </row>
    <row r="1076" spans="1:14">
      <c r="A1076" s="42">
        <v>41263</v>
      </c>
      <c r="B1076" t="s">
        <v>29</v>
      </c>
      <c r="C1076" t="s">
        <v>30</v>
      </c>
      <c r="D1076" t="s">
        <v>19</v>
      </c>
      <c r="E1076" t="s">
        <v>13</v>
      </c>
      <c r="F1076" s="12">
        <v>6</v>
      </c>
      <c r="G1076" s="12">
        <v>4482</v>
      </c>
      <c r="H1076" s="12">
        <v>4770</v>
      </c>
      <c r="I1076" s="12">
        <v>87516</v>
      </c>
      <c r="J1076" s="12">
        <v>93060</v>
      </c>
      <c r="K1076" s="12">
        <f>sales_table[[#This Row],[Sales]]-sales_table[[#This Row],[COGS]]</f>
        <v>5544</v>
      </c>
      <c r="L1076" s="12">
        <f>sales_table[[#This Row],[sales after discount]]-sales_table[[#This Row],[COGS]]</f>
        <v>891</v>
      </c>
      <c r="M1076" s="12">
        <f>sales_table[[#This Row],[Sales]]*0.95</f>
        <v>88407</v>
      </c>
      <c r="N1076" s="13">
        <f>(sales_table[[#This Row],[Profit]]/sales_table[[#This Row],[Sales]])</f>
        <v>5.9574468085106386E-2</v>
      </c>
    </row>
    <row r="1077" spans="1:14">
      <c r="A1077" s="42">
        <v>41263</v>
      </c>
      <c r="B1077" t="s">
        <v>24</v>
      </c>
      <c r="C1077" t="s">
        <v>25</v>
      </c>
      <c r="D1077" t="s">
        <v>41</v>
      </c>
      <c r="E1077" t="s">
        <v>13</v>
      </c>
      <c r="F1077" s="12">
        <v>2</v>
      </c>
      <c r="G1077" s="12">
        <v>3546</v>
      </c>
      <c r="H1077" s="12">
        <v>3780</v>
      </c>
      <c r="I1077" s="12">
        <v>41328</v>
      </c>
      <c r="J1077" s="12">
        <v>44100</v>
      </c>
      <c r="K1077" s="12">
        <f>sales_table[[#This Row],[Sales]]-sales_table[[#This Row],[COGS]]</f>
        <v>2772</v>
      </c>
      <c r="L1077" s="12">
        <f>sales_table[[#This Row],[sales after discount]]-sales_table[[#This Row],[COGS]]</f>
        <v>567</v>
      </c>
      <c r="M1077" s="12">
        <f>sales_table[[#This Row],[Sales]]*0.95</f>
        <v>41895</v>
      </c>
      <c r="N1077" s="13">
        <f>(sales_table[[#This Row],[Profit]]/sales_table[[#This Row],[Sales]])</f>
        <v>6.2857142857142861E-2</v>
      </c>
    </row>
    <row r="1078" spans="1:14">
      <c r="A1078" s="42">
        <v>41264</v>
      </c>
      <c r="B1078" t="s">
        <v>24</v>
      </c>
      <c r="C1078" t="s">
        <v>25</v>
      </c>
      <c r="D1078" t="s">
        <v>35</v>
      </c>
      <c r="E1078" t="s">
        <v>13</v>
      </c>
      <c r="F1078" s="12">
        <v>24</v>
      </c>
      <c r="G1078" s="12">
        <v>3726</v>
      </c>
      <c r="H1078" s="12">
        <v>3960</v>
      </c>
      <c r="I1078" s="12">
        <v>46332</v>
      </c>
      <c r="J1078" s="12">
        <v>49410</v>
      </c>
      <c r="K1078" s="12">
        <f>sales_table[[#This Row],[Sales]]-sales_table[[#This Row],[COGS]]</f>
        <v>3078</v>
      </c>
      <c r="L1078" s="12">
        <f>sales_table[[#This Row],[sales after discount]]-sales_table[[#This Row],[COGS]]</f>
        <v>607.5</v>
      </c>
      <c r="M1078" s="12">
        <f>sales_table[[#This Row],[Sales]]*0.95</f>
        <v>46939.5</v>
      </c>
      <c r="N1078" s="13">
        <f>(sales_table[[#This Row],[Profit]]/sales_table[[#This Row],[Sales]])</f>
        <v>6.2295081967213117E-2</v>
      </c>
    </row>
    <row r="1079" spans="1:14">
      <c r="A1079" s="42">
        <v>41264</v>
      </c>
      <c r="B1079" t="s">
        <v>22</v>
      </c>
      <c r="C1079" t="s">
        <v>23</v>
      </c>
      <c r="D1079" t="s">
        <v>37</v>
      </c>
      <c r="E1079" t="s">
        <v>13</v>
      </c>
      <c r="F1079" s="12">
        <v>11</v>
      </c>
      <c r="G1079" s="12">
        <v>2106</v>
      </c>
      <c r="H1079" s="12">
        <v>2250</v>
      </c>
      <c r="I1079" s="12">
        <v>76194</v>
      </c>
      <c r="J1079" s="12">
        <v>81090</v>
      </c>
      <c r="K1079" s="12">
        <f>sales_table[[#This Row],[Sales]]-sales_table[[#This Row],[COGS]]</f>
        <v>4896</v>
      </c>
      <c r="L1079" s="12">
        <f>sales_table[[#This Row],[sales after discount]]-sales_table[[#This Row],[COGS]]</f>
        <v>841.5</v>
      </c>
      <c r="M1079" s="12">
        <f>sales_table[[#This Row],[Sales]]*0.95</f>
        <v>77035.5</v>
      </c>
      <c r="N1079" s="13">
        <f>(sales_table[[#This Row],[Profit]]/sales_table[[#This Row],[Sales]])</f>
        <v>6.0377358490566038E-2</v>
      </c>
    </row>
    <row r="1080" spans="1:14">
      <c r="A1080" s="42">
        <v>41265</v>
      </c>
      <c r="B1080" t="s">
        <v>34</v>
      </c>
      <c r="C1080" t="s">
        <v>25</v>
      </c>
      <c r="D1080" t="s">
        <v>39</v>
      </c>
      <c r="E1080" t="s">
        <v>13</v>
      </c>
      <c r="F1080" s="12">
        <v>10</v>
      </c>
      <c r="G1080" s="12">
        <v>3546</v>
      </c>
      <c r="H1080" s="12">
        <v>3780</v>
      </c>
      <c r="I1080" s="12">
        <v>40986</v>
      </c>
      <c r="J1080" s="12">
        <v>43560</v>
      </c>
      <c r="K1080" s="12">
        <f>sales_table[[#This Row],[Sales]]-sales_table[[#This Row],[COGS]]</f>
        <v>2574</v>
      </c>
      <c r="L1080" s="12">
        <f>sales_table[[#This Row],[sales after discount]]-sales_table[[#This Row],[COGS]]</f>
        <v>396</v>
      </c>
      <c r="M1080" s="12">
        <f>sales_table[[#This Row],[Sales]]*0.95</f>
        <v>41382</v>
      </c>
      <c r="N1080" s="13">
        <f>(sales_table[[#This Row],[Profit]]/sales_table[[#This Row],[Sales]])</f>
        <v>5.909090909090909E-2</v>
      </c>
    </row>
    <row r="1081" spans="1:14">
      <c r="A1081" s="42">
        <v>41265</v>
      </c>
      <c r="B1081" t="s">
        <v>22</v>
      </c>
      <c r="C1081" t="s">
        <v>23</v>
      </c>
      <c r="D1081" t="s">
        <v>15</v>
      </c>
      <c r="E1081" t="s">
        <v>16</v>
      </c>
      <c r="F1081" s="12">
        <v>7</v>
      </c>
      <c r="G1081" s="12">
        <v>3384</v>
      </c>
      <c r="H1081" s="12">
        <v>3600</v>
      </c>
      <c r="I1081" s="12">
        <v>75222</v>
      </c>
      <c r="J1081" s="12">
        <v>81270</v>
      </c>
      <c r="K1081" s="12">
        <f>sales_table[[#This Row],[Sales]]-sales_table[[#This Row],[COGS]]</f>
        <v>6048</v>
      </c>
      <c r="L1081" s="12">
        <f>sales_table[[#This Row],[sales after discount]]-sales_table[[#This Row],[COGS]]</f>
        <v>1984.5</v>
      </c>
      <c r="M1081" s="12">
        <f>sales_table[[#This Row],[Sales]]*0.95</f>
        <v>77206.5</v>
      </c>
      <c r="N1081" s="13">
        <f>(sales_table[[#This Row],[Profit]]/sales_table[[#This Row],[Sales]])</f>
        <v>7.441860465116279E-2</v>
      </c>
    </row>
    <row r="1082" spans="1:14">
      <c r="A1082" s="42">
        <v>41265</v>
      </c>
      <c r="B1082" t="s">
        <v>31</v>
      </c>
      <c r="C1082" t="s">
        <v>30</v>
      </c>
      <c r="D1082" t="s">
        <v>28</v>
      </c>
      <c r="E1082" t="s">
        <v>13</v>
      </c>
      <c r="F1082" s="12">
        <v>22</v>
      </c>
      <c r="G1082" s="12">
        <v>2106</v>
      </c>
      <c r="H1082" s="12">
        <v>2250</v>
      </c>
      <c r="I1082" s="12">
        <v>69984</v>
      </c>
      <c r="J1082" s="12">
        <v>74520</v>
      </c>
      <c r="K1082" s="12">
        <f>sales_table[[#This Row],[Sales]]-sales_table[[#This Row],[COGS]]</f>
        <v>4536</v>
      </c>
      <c r="L1082" s="12">
        <f>sales_table[[#This Row],[sales after discount]]-sales_table[[#This Row],[COGS]]</f>
        <v>810</v>
      </c>
      <c r="M1082" s="12">
        <f>sales_table[[#This Row],[Sales]]*0.95</f>
        <v>70794</v>
      </c>
      <c r="N1082" s="13">
        <f>(sales_table[[#This Row],[Profit]]/sales_table[[#This Row],[Sales]])</f>
        <v>6.0869565217391307E-2</v>
      </c>
    </row>
    <row r="1083" spans="1:14">
      <c r="A1083" s="42">
        <v>41265</v>
      </c>
      <c r="B1083" t="s">
        <v>29</v>
      </c>
      <c r="C1083" t="s">
        <v>30</v>
      </c>
      <c r="D1083" t="s">
        <v>12</v>
      </c>
      <c r="E1083" t="s">
        <v>13</v>
      </c>
      <c r="F1083" s="12">
        <v>7</v>
      </c>
      <c r="G1083" s="12">
        <v>3924</v>
      </c>
      <c r="H1083" s="12">
        <v>4230</v>
      </c>
      <c r="I1083" s="12">
        <v>8136</v>
      </c>
      <c r="J1083" s="12">
        <v>8640</v>
      </c>
      <c r="K1083" s="12">
        <f>sales_table[[#This Row],[Sales]]-sales_table[[#This Row],[COGS]]</f>
        <v>504</v>
      </c>
      <c r="L1083" s="12">
        <f>sales_table[[#This Row],[sales after discount]]-sales_table[[#This Row],[COGS]]</f>
        <v>72</v>
      </c>
      <c r="M1083" s="12">
        <f>sales_table[[#This Row],[Sales]]*0.95</f>
        <v>8208</v>
      </c>
      <c r="N1083" s="13">
        <f>(sales_table[[#This Row],[Profit]]/sales_table[[#This Row],[Sales]])</f>
        <v>5.8333333333333334E-2</v>
      </c>
    </row>
    <row r="1084" spans="1:14">
      <c r="A1084" s="42">
        <v>41266</v>
      </c>
      <c r="B1084" t="s">
        <v>31</v>
      </c>
      <c r="C1084" t="s">
        <v>30</v>
      </c>
      <c r="D1084" t="s">
        <v>37</v>
      </c>
      <c r="E1084" t="s">
        <v>13</v>
      </c>
      <c r="F1084" s="12">
        <v>18</v>
      </c>
      <c r="G1084" s="12">
        <v>3582</v>
      </c>
      <c r="H1084" s="12">
        <v>3870</v>
      </c>
      <c r="I1084" s="12">
        <v>112050</v>
      </c>
      <c r="J1084" s="12">
        <v>119250</v>
      </c>
      <c r="K1084" s="12">
        <f>sales_table[[#This Row],[Sales]]-sales_table[[#This Row],[COGS]]</f>
        <v>7200</v>
      </c>
      <c r="L1084" s="12">
        <f>sales_table[[#This Row],[sales after discount]]-sales_table[[#This Row],[COGS]]</f>
        <v>1237.5</v>
      </c>
      <c r="M1084" s="12">
        <f>sales_table[[#This Row],[Sales]]*0.95</f>
        <v>113287.5</v>
      </c>
      <c r="N1084" s="13">
        <f>(sales_table[[#This Row],[Profit]]/sales_table[[#This Row],[Sales]])</f>
        <v>6.0377358490566038E-2</v>
      </c>
    </row>
    <row r="1085" spans="1:14">
      <c r="A1085" s="42">
        <v>41266</v>
      </c>
      <c r="B1085" t="s">
        <v>24</v>
      </c>
      <c r="C1085" t="s">
        <v>25</v>
      </c>
      <c r="D1085" t="s">
        <v>26</v>
      </c>
      <c r="E1085" t="s">
        <v>13</v>
      </c>
      <c r="F1085" s="12">
        <v>12</v>
      </c>
      <c r="G1085" s="12">
        <v>3582</v>
      </c>
      <c r="H1085" s="12">
        <v>3870</v>
      </c>
      <c r="I1085" s="12">
        <v>60840</v>
      </c>
      <c r="J1085" s="12">
        <v>64800</v>
      </c>
      <c r="K1085" s="12">
        <f>sales_table[[#This Row],[Sales]]-sales_table[[#This Row],[COGS]]</f>
        <v>3960</v>
      </c>
      <c r="L1085" s="12">
        <f>sales_table[[#This Row],[sales after discount]]-sales_table[[#This Row],[COGS]]</f>
        <v>720</v>
      </c>
      <c r="M1085" s="12">
        <f>sales_table[[#This Row],[Sales]]*0.95</f>
        <v>61560</v>
      </c>
      <c r="N1085" s="13">
        <f>(sales_table[[#This Row],[Profit]]/sales_table[[#This Row],[Sales]])</f>
        <v>6.1111111111111109E-2</v>
      </c>
    </row>
    <row r="1086" spans="1:14">
      <c r="A1086" s="42">
        <v>41266</v>
      </c>
      <c r="B1086" t="s">
        <v>22</v>
      </c>
      <c r="C1086" t="s">
        <v>23</v>
      </c>
      <c r="D1086" t="s">
        <v>33</v>
      </c>
      <c r="E1086" t="s">
        <v>13</v>
      </c>
      <c r="F1086" s="12">
        <v>19</v>
      </c>
      <c r="G1086" s="12">
        <v>3726</v>
      </c>
      <c r="H1086" s="12">
        <v>3960</v>
      </c>
      <c r="I1086" s="12">
        <v>63648</v>
      </c>
      <c r="J1086" s="12">
        <v>67680</v>
      </c>
      <c r="K1086" s="12">
        <f>sales_table[[#This Row],[Sales]]-sales_table[[#This Row],[COGS]]</f>
        <v>4032</v>
      </c>
      <c r="L1086" s="12">
        <f>sales_table[[#This Row],[sales after discount]]-sales_table[[#This Row],[COGS]]</f>
        <v>648</v>
      </c>
      <c r="M1086" s="12">
        <f>sales_table[[#This Row],[Sales]]*0.95</f>
        <v>64296</v>
      </c>
      <c r="N1086" s="13">
        <f>(sales_table[[#This Row],[Profit]]/sales_table[[#This Row],[Sales]])</f>
        <v>5.9574468085106386E-2</v>
      </c>
    </row>
    <row r="1087" spans="1:14">
      <c r="A1087" s="42">
        <v>41266</v>
      </c>
      <c r="B1087" t="s">
        <v>20</v>
      </c>
      <c r="C1087" t="s">
        <v>18</v>
      </c>
      <c r="D1087" t="s">
        <v>21</v>
      </c>
      <c r="E1087" t="s">
        <v>13</v>
      </c>
      <c r="F1087" s="12">
        <v>23</v>
      </c>
      <c r="G1087" s="12">
        <v>3582</v>
      </c>
      <c r="H1087" s="12">
        <v>3870</v>
      </c>
      <c r="I1087" s="12">
        <v>48312</v>
      </c>
      <c r="J1087" s="12">
        <v>51480</v>
      </c>
      <c r="K1087" s="12">
        <f>sales_table[[#This Row],[Sales]]-sales_table[[#This Row],[COGS]]</f>
        <v>3168</v>
      </c>
      <c r="L1087" s="12">
        <f>sales_table[[#This Row],[sales after discount]]-sales_table[[#This Row],[COGS]]</f>
        <v>594</v>
      </c>
      <c r="M1087" s="12">
        <f>sales_table[[#This Row],[Sales]]*0.95</f>
        <v>48906</v>
      </c>
      <c r="N1087" s="13">
        <f>(sales_table[[#This Row],[Profit]]/sales_table[[#This Row],[Sales]])</f>
        <v>6.1538461538461542E-2</v>
      </c>
    </row>
    <row r="1088" spans="1:14">
      <c r="A1088" s="42">
        <v>41267</v>
      </c>
      <c r="B1088" t="s">
        <v>14</v>
      </c>
      <c r="C1088" t="s">
        <v>11</v>
      </c>
      <c r="D1088" t="s">
        <v>40</v>
      </c>
      <c r="E1088" t="s">
        <v>16</v>
      </c>
      <c r="F1088" s="12">
        <v>3</v>
      </c>
      <c r="G1088" s="12">
        <v>2952</v>
      </c>
      <c r="H1088" s="12">
        <v>3150</v>
      </c>
      <c r="I1088" s="12">
        <v>94176</v>
      </c>
      <c r="J1088" s="12">
        <v>101520</v>
      </c>
      <c r="K1088" s="12">
        <f>sales_table[[#This Row],[Sales]]-sales_table[[#This Row],[COGS]]</f>
        <v>7344</v>
      </c>
      <c r="L1088" s="12">
        <f>sales_table[[#This Row],[sales after discount]]-sales_table[[#This Row],[COGS]]</f>
        <v>2268</v>
      </c>
      <c r="M1088" s="12">
        <f>sales_table[[#This Row],[Sales]]*0.95</f>
        <v>96444</v>
      </c>
      <c r="N1088" s="13">
        <f>(sales_table[[#This Row],[Profit]]/sales_table[[#This Row],[Sales]])</f>
        <v>7.2340425531914887E-2</v>
      </c>
    </row>
    <row r="1089" spans="1:14">
      <c r="A1089" s="42">
        <v>41267</v>
      </c>
      <c r="B1089" t="s">
        <v>14</v>
      </c>
      <c r="C1089" t="s">
        <v>11</v>
      </c>
      <c r="D1089" t="s">
        <v>12</v>
      </c>
      <c r="E1089" t="s">
        <v>13</v>
      </c>
      <c r="F1089" s="12">
        <v>24</v>
      </c>
      <c r="G1089" s="12">
        <v>3978</v>
      </c>
      <c r="H1089" s="12">
        <v>4230</v>
      </c>
      <c r="I1089" s="12">
        <v>2034</v>
      </c>
      <c r="J1089" s="12">
        <v>2160</v>
      </c>
      <c r="K1089" s="12">
        <f>sales_table[[#This Row],[Sales]]-sales_table[[#This Row],[COGS]]</f>
        <v>126</v>
      </c>
      <c r="L1089" s="12">
        <f>sales_table[[#This Row],[sales after discount]]-sales_table[[#This Row],[COGS]]</f>
        <v>18</v>
      </c>
      <c r="M1089" s="12">
        <f>sales_table[[#This Row],[Sales]]*0.95</f>
        <v>2052</v>
      </c>
      <c r="N1089" s="13">
        <f>(sales_table[[#This Row],[Profit]]/sales_table[[#This Row],[Sales]])</f>
        <v>5.8333333333333334E-2</v>
      </c>
    </row>
    <row r="1090" spans="1:14">
      <c r="A1090" s="42">
        <v>41267</v>
      </c>
      <c r="B1090" t="s">
        <v>34</v>
      </c>
      <c r="C1090" t="s">
        <v>25</v>
      </c>
      <c r="D1090" t="s">
        <v>36</v>
      </c>
      <c r="E1090" t="s">
        <v>13</v>
      </c>
      <c r="F1090" s="12">
        <v>25</v>
      </c>
      <c r="G1090" s="12">
        <v>2034</v>
      </c>
      <c r="H1090" s="12">
        <v>2160</v>
      </c>
      <c r="I1090" s="12">
        <v>44226</v>
      </c>
      <c r="J1090" s="12">
        <v>47250</v>
      </c>
      <c r="K1090" s="12">
        <f>sales_table[[#This Row],[Sales]]-sales_table[[#This Row],[COGS]]</f>
        <v>3024</v>
      </c>
      <c r="L1090" s="12">
        <f>sales_table[[#This Row],[sales after discount]]-sales_table[[#This Row],[COGS]]</f>
        <v>661.5</v>
      </c>
      <c r="M1090" s="12">
        <f>sales_table[[#This Row],[Sales]]*0.95</f>
        <v>44887.5</v>
      </c>
      <c r="N1090" s="13">
        <f>(sales_table[[#This Row],[Profit]]/sales_table[[#This Row],[Sales]])</f>
        <v>6.4000000000000001E-2</v>
      </c>
    </row>
    <row r="1091" spans="1:14">
      <c r="A1091" s="42">
        <v>41268</v>
      </c>
      <c r="B1091" t="s">
        <v>17</v>
      </c>
      <c r="C1091" t="s">
        <v>18</v>
      </c>
      <c r="D1091" t="s">
        <v>19</v>
      </c>
      <c r="E1091" t="s">
        <v>13</v>
      </c>
      <c r="F1091" s="12">
        <v>5</v>
      </c>
      <c r="G1091" s="12">
        <v>3924</v>
      </c>
      <c r="H1091" s="12">
        <v>4230</v>
      </c>
      <c r="I1091" s="12">
        <v>63648</v>
      </c>
      <c r="J1091" s="12">
        <v>67680</v>
      </c>
      <c r="K1091" s="12">
        <f>sales_table[[#This Row],[Sales]]-sales_table[[#This Row],[COGS]]</f>
        <v>4032</v>
      </c>
      <c r="L1091" s="12">
        <f>sales_table[[#This Row],[sales after discount]]-sales_table[[#This Row],[COGS]]</f>
        <v>648</v>
      </c>
      <c r="M1091" s="12">
        <f>sales_table[[#This Row],[Sales]]*0.95</f>
        <v>64296</v>
      </c>
      <c r="N1091" s="13">
        <f>(sales_table[[#This Row],[Profit]]/sales_table[[#This Row],[Sales]])</f>
        <v>5.9574468085106386E-2</v>
      </c>
    </row>
    <row r="1092" spans="1:14">
      <c r="A1092" s="42">
        <v>41268</v>
      </c>
      <c r="B1092" t="s">
        <v>20</v>
      </c>
      <c r="C1092" t="s">
        <v>18</v>
      </c>
      <c r="D1092" t="s">
        <v>12</v>
      </c>
      <c r="E1092" t="s">
        <v>13</v>
      </c>
      <c r="F1092" s="12">
        <v>2</v>
      </c>
      <c r="G1092" s="12">
        <v>5832</v>
      </c>
      <c r="H1092" s="12">
        <v>6210</v>
      </c>
      <c r="I1092" s="12">
        <v>18306</v>
      </c>
      <c r="J1092" s="12">
        <v>19440</v>
      </c>
      <c r="K1092" s="12">
        <f>sales_table[[#This Row],[Sales]]-sales_table[[#This Row],[COGS]]</f>
        <v>1134</v>
      </c>
      <c r="L1092" s="12">
        <f>sales_table[[#This Row],[sales after discount]]-sales_table[[#This Row],[COGS]]</f>
        <v>162</v>
      </c>
      <c r="M1092" s="12">
        <f>sales_table[[#This Row],[Sales]]*0.95</f>
        <v>18468</v>
      </c>
      <c r="N1092" s="13">
        <f>(sales_table[[#This Row],[Profit]]/sales_table[[#This Row],[Sales]])</f>
        <v>5.8333333333333334E-2</v>
      </c>
    </row>
    <row r="1093" spans="1:14">
      <c r="A1093" s="42">
        <v>41269</v>
      </c>
      <c r="B1093" t="s">
        <v>14</v>
      </c>
      <c r="C1093" t="s">
        <v>11</v>
      </c>
      <c r="D1093" t="s">
        <v>40</v>
      </c>
      <c r="E1093" t="s">
        <v>16</v>
      </c>
      <c r="F1093" s="12">
        <v>14</v>
      </c>
      <c r="G1093" s="12">
        <v>3546</v>
      </c>
      <c r="H1093" s="12">
        <v>3780</v>
      </c>
      <c r="I1093" s="12">
        <v>62784</v>
      </c>
      <c r="J1093" s="12">
        <v>67680</v>
      </c>
      <c r="K1093" s="12">
        <f>sales_table[[#This Row],[Sales]]-sales_table[[#This Row],[COGS]]</f>
        <v>4896</v>
      </c>
      <c r="L1093" s="12">
        <f>sales_table[[#This Row],[sales after discount]]-sales_table[[#This Row],[COGS]]</f>
        <v>1512</v>
      </c>
      <c r="M1093" s="12">
        <f>sales_table[[#This Row],[Sales]]*0.95</f>
        <v>64296</v>
      </c>
      <c r="N1093" s="13">
        <f>(sales_table[[#This Row],[Profit]]/sales_table[[#This Row],[Sales]])</f>
        <v>7.2340425531914887E-2</v>
      </c>
    </row>
    <row r="1094" spans="1:14">
      <c r="A1094" s="42">
        <v>41269</v>
      </c>
      <c r="B1094" t="s">
        <v>29</v>
      </c>
      <c r="C1094" t="s">
        <v>30</v>
      </c>
      <c r="D1094" t="s">
        <v>38</v>
      </c>
      <c r="E1094" t="s">
        <v>13</v>
      </c>
      <c r="F1094" s="12">
        <v>6</v>
      </c>
      <c r="G1094" s="12">
        <v>2034</v>
      </c>
      <c r="H1094" s="12">
        <v>2160</v>
      </c>
      <c r="I1094" s="12">
        <v>10638</v>
      </c>
      <c r="J1094" s="12">
        <v>11340</v>
      </c>
      <c r="K1094" s="12">
        <f>sales_table[[#This Row],[Sales]]-sales_table[[#This Row],[COGS]]</f>
        <v>702</v>
      </c>
      <c r="L1094" s="12">
        <f>sales_table[[#This Row],[sales after discount]]-sales_table[[#This Row],[COGS]]</f>
        <v>135</v>
      </c>
      <c r="M1094" s="12">
        <f>sales_table[[#This Row],[Sales]]*0.95</f>
        <v>10773</v>
      </c>
      <c r="N1094" s="13">
        <f>(sales_table[[#This Row],[Profit]]/sales_table[[#This Row],[Sales]])</f>
        <v>6.1904761904761907E-2</v>
      </c>
    </row>
    <row r="1095" spans="1:14">
      <c r="A1095" s="42">
        <v>41270</v>
      </c>
      <c r="B1095" t="s">
        <v>29</v>
      </c>
      <c r="C1095" t="s">
        <v>30</v>
      </c>
      <c r="D1095" t="s">
        <v>38</v>
      </c>
      <c r="E1095" t="s">
        <v>13</v>
      </c>
      <c r="F1095" s="12">
        <v>13</v>
      </c>
      <c r="G1095" s="12">
        <v>2034</v>
      </c>
      <c r="H1095" s="12">
        <v>2160</v>
      </c>
      <c r="I1095" s="12">
        <v>21276</v>
      </c>
      <c r="J1095" s="12">
        <v>22680</v>
      </c>
      <c r="K1095" s="12">
        <f>sales_table[[#This Row],[Sales]]-sales_table[[#This Row],[COGS]]</f>
        <v>1404</v>
      </c>
      <c r="L1095" s="12">
        <f>sales_table[[#This Row],[sales after discount]]-sales_table[[#This Row],[COGS]]</f>
        <v>270</v>
      </c>
      <c r="M1095" s="12">
        <f>sales_table[[#This Row],[Sales]]*0.95</f>
        <v>21546</v>
      </c>
      <c r="N1095" s="13">
        <f>(sales_table[[#This Row],[Profit]]/sales_table[[#This Row],[Sales]])</f>
        <v>6.1904761904761907E-2</v>
      </c>
    </row>
    <row r="1096" spans="1:14">
      <c r="A1096" s="42">
        <v>41270</v>
      </c>
      <c r="B1096" t="s">
        <v>24</v>
      </c>
      <c r="C1096" t="s">
        <v>25</v>
      </c>
      <c r="D1096" t="s">
        <v>40</v>
      </c>
      <c r="E1096" t="s">
        <v>16</v>
      </c>
      <c r="F1096" s="12">
        <v>4</v>
      </c>
      <c r="G1096" s="12">
        <v>3042</v>
      </c>
      <c r="H1096" s="12">
        <v>3240</v>
      </c>
      <c r="I1096" s="12">
        <v>15696</v>
      </c>
      <c r="J1096" s="12">
        <v>16920</v>
      </c>
      <c r="K1096" s="12">
        <f>sales_table[[#This Row],[Sales]]-sales_table[[#This Row],[COGS]]</f>
        <v>1224</v>
      </c>
      <c r="L1096" s="12">
        <f>sales_table[[#This Row],[sales after discount]]-sales_table[[#This Row],[COGS]]</f>
        <v>378</v>
      </c>
      <c r="M1096" s="12">
        <f>sales_table[[#This Row],[Sales]]*0.95</f>
        <v>16074</v>
      </c>
      <c r="N1096" s="13">
        <f>(sales_table[[#This Row],[Profit]]/sales_table[[#This Row],[Sales]])</f>
        <v>7.2340425531914887E-2</v>
      </c>
    </row>
    <row r="1097" spans="1:14">
      <c r="A1097" s="42">
        <v>41270</v>
      </c>
      <c r="B1097" t="s">
        <v>24</v>
      </c>
      <c r="C1097" t="s">
        <v>25</v>
      </c>
      <c r="D1097" t="s">
        <v>41</v>
      </c>
      <c r="E1097" t="s">
        <v>13</v>
      </c>
      <c r="F1097" s="12">
        <v>21</v>
      </c>
      <c r="G1097" s="12">
        <v>3042</v>
      </c>
      <c r="H1097" s="12">
        <v>3240</v>
      </c>
      <c r="I1097" s="12">
        <v>20664</v>
      </c>
      <c r="J1097" s="12">
        <v>22050</v>
      </c>
      <c r="K1097" s="12">
        <f>sales_table[[#This Row],[Sales]]-sales_table[[#This Row],[COGS]]</f>
        <v>1386</v>
      </c>
      <c r="L1097" s="12">
        <f>sales_table[[#This Row],[sales after discount]]-sales_table[[#This Row],[COGS]]</f>
        <v>283.5</v>
      </c>
      <c r="M1097" s="12">
        <f>sales_table[[#This Row],[Sales]]*0.95</f>
        <v>20947.5</v>
      </c>
      <c r="N1097" s="13">
        <f>(sales_table[[#This Row],[Profit]]/sales_table[[#This Row],[Sales]])</f>
        <v>6.2857142857142861E-2</v>
      </c>
    </row>
    <row r="1098" spans="1:14">
      <c r="A1098" s="42">
        <v>41271</v>
      </c>
      <c r="B1098" t="s">
        <v>34</v>
      </c>
      <c r="C1098" t="s">
        <v>25</v>
      </c>
      <c r="D1098" t="s">
        <v>21</v>
      </c>
      <c r="E1098" t="s">
        <v>13</v>
      </c>
      <c r="F1098" s="12">
        <v>16</v>
      </c>
      <c r="G1098" s="12">
        <v>3726</v>
      </c>
      <c r="H1098" s="12">
        <v>3960</v>
      </c>
      <c r="I1098" s="12">
        <v>39528</v>
      </c>
      <c r="J1098" s="12">
        <v>42120</v>
      </c>
      <c r="K1098" s="12">
        <f>sales_table[[#This Row],[Sales]]-sales_table[[#This Row],[COGS]]</f>
        <v>2592</v>
      </c>
      <c r="L1098" s="12">
        <f>sales_table[[#This Row],[sales after discount]]-sales_table[[#This Row],[COGS]]</f>
        <v>486</v>
      </c>
      <c r="M1098" s="12">
        <f>sales_table[[#This Row],[Sales]]*0.95</f>
        <v>40014</v>
      </c>
      <c r="N1098" s="13">
        <f>(sales_table[[#This Row],[Profit]]/sales_table[[#This Row],[Sales]])</f>
        <v>6.1538461538461542E-2</v>
      </c>
    </row>
    <row r="1099" spans="1:14">
      <c r="A1099" s="42">
        <v>41271</v>
      </c>
      <c r="B1099" t="s">
        <v>22</v>
      </c>
      <c r="C1099" t="s">
        <v>23</v>
      </c>
      <c r="D1099" t="s">
        <v>33</v>
      </c>
      <c r="E1099" t="s">
        <v>13</v>
      </c>
      <c r="F1099" s="12">
        <v>10</v>
      </c>
      <c r="G1099" s="12">
        <v>2196</v>
      </c>
      <c r="H1099" s="12">
        <v>2340</v>
      </c>
      <c r="I1099" s="12">
        <v>27846</v>
      </c>
      <c r="J1099" s="12">
        <v>29610</v>
      </c>
      <c r="K1099" s="12">
        <f>sales_table[[#This Row],[Sales]]-sales_table[[#This Row],[COGS]]</f>
        <v>1764</v>
      </c>
      <c r="L1099" s="12">
        <f>sales_table[[#This Row],[sales after discount]]-sales_table[[#This Row],[COGS]]</f>
        <v>283.5</v>
      </c>
      <c r="M1099" s="12">
        <f>sales_table[[#This Row],[Sales]]*0.95</f>
        <v>28129.5</v>
      </c>
      <c r="N1099" s="13">
        <f>(sales_table[[#This Row],[Profit]]/sales_table[[#This Row],[Sales]])</f>
        <v>5.9574468085106386E-2</v>
      </c>
    </row>
    <row r="1100" spans="1:14">
      <c r="A1100" s="42">
        <v>41272</v>
      </c>
      <c r="B1100" t="s">
        <v>27</v>
      </c>
      <c r="C1100" t="s">
        <v>23</v>
      </c>
      <c r="D1100" t="s">
        <v>42</v>
      </c>
      <c r="E1100" t="s">
        <v>16</v>
      </c>
      <c r="F1100" s="12">
        <v>3</v>
      </c>
      <c r="G1100" s="12">
        <v>4482</v>
      </c>
      <c r="H1100" s="12">
        <v>4770</v>
      </c>
      <c r="I1100" s="12">
        <v>82566</v>
      </c>
      <c r="J1100" s="12">
        <v>89100</v>
      </c>
      <c r="K1100" s="12">
        <f>sales_table[[#This Row],[Sales]]-sales_table[[#This Row],[COGS]]</f>
        <v>6534</v>
      </c>
      <c r="L1100" s="12">
        <f>sales_table[[#This Row],[sales after discount]]-sales_table[[#This Row],[COGS]]</f>
        <v>2079</v>
      </c>
      <c r="M1100" s="12">
        <f>sales_table[[#This Row],[Sales]]*0.95</f>
        <v>84645</v>
      </c>
      <c r="N1100" s="13">
        <f>(sales_table[[#This Row],[Profit]]/sales_table[[#This Row],[Sales]])</f>
        <v>7.3333333333333334E-2</v>
      </c>
    </row>
    <row r="1101" spans="1:14">
      <c r="A1101" s="42">
        <v>41272</v>
      </c>
      <c r="B1101" t="s">
        <v>24</v>
      </c>
      <c r="C1101" t="s">
        <v>25</v>
      </c>
      <c r="D1101" t="s">
        <v>15</v>
      </c>
      <c r="E1101" t="s">
        <v>16</v>
      </c>
      <c r="F1101" s="12">
        <v>1</v>
      </c>
      <c r="G1101" s="12">
        <v>5148</v>
      </c>
      <c r="H1101" s="12">
        <v>5490</v>
      </c>
      <c r="I1101" s="12">
        <v>17910</v>
      </c>
      <c r="J1101" s="12">
        <v>19350</v>
      </c>
      <c r="K1101" s="12">
        <f>sales_table[[#This Row],[Sales]]-sales_table[[#This Row],[COGS]]</f>
        <v>1440</v>
      </c>
      <c r="L1101" s="12">
        <f>sales_table[[#This Row],[sales after discount]]-sales_table[[#This Row],[COGS]]</f>
        <v>472.5</v>
      </c>
      <c r="M1101" s="12">
        <f>sales_table[[#This Row],[Sales]]*0.95</f>
        <v>18382.5</v>
      </c>
      <c r="N1101" s="13">
        <f>(sales_table[[#This Row],[Profit]]/sales_table[[#This Row],[Sales]])</f>
        <v>7.441860465116279E-2</v>
      </c>
    </row>
    <row r="1102" spans="1:14">
      <c r="A1102" s="42">
        <v>41273</v>
      </c>
      <c r="B1102" t="s">
        <v>20</v>
      </c>
      <c r="C1102" t="s">
        <v>18</v>
      </c>
      <c r="D1102" t="s">
        <v>41</v>
      </c>
      <c r="E1102" t="s">
        <v>13</v>
      </c>
      <c r="F1102" s="12">
        <v>13</v>
      </c>
      <c r="G1102" s="12">
        <v>3978</v>
      </c>
      <c r="H1102" s="12">
        <v>4230</v>
      </c>
      <c r="I1102" s="12">
        <v>2952</v>
      </c>
      <c r="J1102" s="12">
        <v>3150</v>
      </c>
      <c r="K1102" s="12">
        <f>sales_table[[#This Row],[Sales]]-sales_table[[#This Row],[COGS]]</f>
        <v>198</v>
      </c>
      <c r="L1102" s="12">
        <f>sales_table[[#This Row],[sales after discount]]-sales_table[[#This Row],[COGS]]</f>
        <v>40.5</v>
      </c>
      <c r="M1102" s="12">
        <f>sales_table[[#This Row],[Sales]]*0.95</f>
        <v>2992.5</v>
      </c>
      <c r="N1102" s="13">
        <f>(sales_table[[#This Row],[Profit]]/sales_table[[#This Row],[Sales]])</f>
        <v>6.2857142857142861E-2</v>
      </c>
    </row>
    <row r="1103" spans="1:14">
      <c r="A1103" s="42">
        <v>41273</v>
      </c>
      <c r="B1103" t="s">
        <v>31</v>
      </c>
      <c r="C1103" t="s">
        <v>30</v>
      </c>
      <c r="D1103" t="s">
        <v>26</v>
      </c>
      <c r="E1103" t="s">
        <v>13</v>
      </c>
      <c r="F1103" s="12">
        <v>15</v>
      </c>
      <c r="G1103" s="12">
        <v>2106</v>
      </c>
      <c r="H1103" s="12">
        <v>2250</v>
      </c>
      <c r="I1103" s="12">
        <v>73008</v>
      </c>
      <c r="J1103" s="12">
        <v>77760</v>
      </c>
      <c r="K1103" s="12">
        <f>sales_table[[#This Row],[Sales]]-sales_table[[#This Row],[COGS]]</f>
        <v>4752</v>
      </c>
      <c r="L1103" s="12">
        <f>sales_table[[#This Row],[sales after discount]]-sales_table[[#This Row],[COGS]]</f>
        <v>864</v>
      </c>
      <c r="M1103" s="12">
        <f>sales_table[[#This Row],[Sales]]*0.95</f>
        <v>73872</v>
      </c>
      <c r="N1103" s="13">
        <f>(sales_table[[#This Row],[Profit]]/sales_table[[#This Row],[Sales]])</f>
        <v>6.1111111111111109E-2</v>
      </c>
    </row>
    <row r="1104" spans="1:14">
      <c r="A1104" s="42">
        <v>41273</v>
      </c>
      <c r="B1104" t="s">
        <v>34</v>
      </c>
      <c r="C1104" t="s">
        <v>25</v>
      </c>
      <c r="D1104" t="s">
        <v>43</v>
      </c>
      <c r="E1104" t="s">
        <v>13</v>
      </c>
      <c r="F1104" s="12">
        <v>5</v>
      </c>
      <c r="G1104" s="12">
        <v>3978</v>
      </c>
      <c r="H1104" s="12">
        <v>4230</v>
      </c>
      <c r="I1104" s="12">
        <v>77832</v>
      </c>
      <c r="J1104" s="12">
        <v>82800</v>
      </c>
      <c r="K1104" s="12">
        <f>sales_table[[#This Row],[Sales]]-sales_table[[#This Row],[COGS]]</f>
        <v>4968</v>
      </c>
      <c r="L1104" s="12">
        <f>sales_table[[#This Row],[sales after discount]]-sales_table[[#This Row],[COGS]]</f>
        <v>828</v>
      </c>
      <c r="M1104" s="12">
        <f>sales_table[[#This Row],[Sales]]*0.95</f>
        <v>78660</v>
      </c>
      <c r="N1104" s="13">
        <f>(sales_table[[#This Row],[Profit]]/sales_table[[#This Row],[Sales]])</f>
        <v>0.06</v>
      </c>
    </row>
    <row r="1105" spans="1:14">
      <c r="A1105" s="42">
        <v>41274</v>
      </c>
      <c r="B1105" t="s">
        <v>10</v>
      </c>
      <c r="C1105" t="s">
        <v>11</v>
      </c>
      <c r="D1105" t="s">
        <v>12</v>
      </c>
      <c r="E1105" t="s">
        <v>13</v>
      </c>
      <c r="F1105" s="12">
        <v>25</v>
      </c>
      <c r="G1105" s="12">
        <v>2034</v>
      </c>
      <c r="H1105" s="12">
        <v>2160</v>
      </c>
      <c r="I1105" s="12">
        <v>2034</v>
      </c>
      <c r="J1105" s="12">
        <v>2160</v>
      </c>
      <c r="K1105" s="12">
        <f>sales_table[[#This Row],[Sales]]-sales_table[[#This Row],[COGS]]</f>
        <v>126</v>
      </c>
      <c r="L1105" s="12">
        <f>sales_table[[#This Row],[sales after discount]]-sales_table[[#This Row],[COGS]]</f>
        <v>18</v>
      </c>
      <c r="M1105" s="12">
        <f>sales_table[[#This Row],[Sales]]*0.95</f>
        <v>2052</v>
      </c>
      <c r="N1105" s="13">
        <f>(sales_table[[#This Row],[Profit]]/sales_table[[#This Row],[Sales]])</f>
        <v>5.8333333333333334E-2</v>
      </c>
    </row>
    <row r="1106" spans="1:14">
      <c r="A1106" s="42">
        <v>41274</v>
      </c>
      <c r="B1106" t="s">
        <v>24</v>
      </c>
      <c r="C1106" t="s">
        <v>25</v>
      </c>
      <c r="D1106" t="s">
        <v>42</v>
      </c>
      <c r="E1106" t="s">
        <v>16</v>
      </c>
      <c r="F1106" s="12">
        <v>8</v>
      </c>
      <c r="G1106" s="12">
        <v>2034</v>
      </c>
      <c r="H1106" s="12">
        <v>2160</v>
      </c>
      <c r="I1106" s="12">
        <v>105084</v>
      </c>
      <c r="J1106" s="12">
        <v>113400</v>
      </c>
      <c r="K1106" s="12">
        <f>sales_table[[#This Row],[Sales]]-sales_table[[#This Row],[COGS]]</f>
        <v>8316</v>
      </c>
      <c r="L1106" s="12">
        <f>sales_table[[#This Row],[sales after discount]]-sales_table[[#This Row],[COGS]]</f>
        <v>2646</v>
      </c>
      <c r="M1106" s="12">
        <f>sales_table[[#This Row],[Sales]]*0.95</f>
        <v>107730</v>
      </c>
      <c r="N1106" s="13">
        <f>(sales_table[[#This Row],[Profit]]/sales_table[[#This Row],[Sales]])</f>
        <v>7.3333333333333334E-2</v>
      </c>
    </row>
    <row r="1107" spans="1:14">
      <c r="A1107" s="42">
        <v>41274</v>
      </c>
      <c r="B1107" t="s">
        <v>17</v>
      </c>
      <c r="C1107" t="s">
        <v>18</v>
      </c>
      <c r="D1107" t="s">
        <v>36</v>
      </c>
      <c r="E1107" t="s">
        <v>13</v>
      </c>
      <c r="F1107" s="12">
        <v>21</v>
      </c>
      <c r="G1107" s="12">
        <v>3582</v>
      </c>
      <c r="H1107" s="12">
        <v>3870</v>
      </c>
      <c r="I1107" s="12">
        <v>35802</v>
      </c>
      <c r="J1107" s="12">
        <v>38250</v>
      </c>
      <c r="K1107" s="12">
        <f>sales_table[[#This Row],[Sales]]-sales_table[[#This Row],[COGS]]</f>
        <v>2448</v>
      </c>
      <c r="L1107" s="12">
        <f>sales_table[[#This Row],[sales after discount]]-sales_table[[#This Row],[COGS]]</f>
        <v>535.5</v>
      </c>
      <c r="M1107" s="12">
        <f>sales_table[[#This Row],[Sales]]*0.95</f>
        <v>36337.5</v>
      </c>
      <c r="N1107" s="13">
        <f>(sales_table[[#This Row],[Profit]]/sales_table[[#This Row],[Sales]])</f>
        <v>6.4000000000000001E-2</v>
      </c>
    </row>
    <row r="1108" spans="1:14">
      <c r="A1108" s="42">
        <v>41274</v>
      </c>
      <c r="B1108" t="s">
        <v>31</v>
      </c>
      <c r="C1108" t="s">
        <v>30</v>
      </c>
      <c r="D1108" t="s">
        <v>32</v>
      </c>
      <c r="E1108" t="s">
        <v>13</v>
      </c>
      <c r="F1108" s="12">
        <v>16</v>
      </c>
      <c r="G1108" s="12">
        <v>3978</v>
      </c>
      <c r="H1108" s="12">
        <v>4230</v>
      </c>
      <c r="I1108" s="12">
        <v>42552</v>
      </c>
      <c r="J1108" s="12">
        <v>45360</v>
      </c>
      <c r="K1108" s="12">
        <f>sales_table[[#This Row],[Sales]]-sales_table[[#This Row],[COGS]]</f>
        <v>2808</v>
      </c>
      <c r="L1108" s="12">
        <f>sales_table[[#This Row],[sales after discount]]-sales_table[[#This Row],[COGS]]</f>
        <v>540</v>
      </c>
      <c r="M1108" s="12">
        <f>sales_table[[#This Row],[Sales]]*0.95</f>
        <v>43092</v>
      </c>
      <c r="N1108" s="13">
        <f>(sales_table[[#This Row],[Profit]]/sales_table[[#This Row],[Sales]])</f>
        <v>6.1904761904761907E-2</v>
      </c>
    </row>
    <row r="1109" spans="1:14">
      <c r="A1109" s="42">
        <v>41275</v>
      </c>
      <c r="B1109" t="s">
        <v>14</v>
      </c>
      <c r="C1109" t="s">
        <v>11</v>
      </c>
      <c r="D1109" t="s">
        <v>36</v>
      </c>
      <c r="E1109" t="s">
        <v>13</v>
      </c>
      <c r="F1109" s="12">
        <v>23</v>
      </c>
      <c r="G1109" s="12">
        <v>2196</v>
      </c>
      <c r="H1109" s="12">
        <v>2340</v>
      </c>
      <c r="I1109" s="12">
        <v>23166</v>
      </c>
      <c r="J1109" s="12">
        <v>24750</v>
      </c>
      <c r="K1109" s="12">
        <f>sales_table[[#This Row],[Sales]]-sales_table[[#This Row],[COGS]]</f>
        <v>1584</v>
      </c>
      <c r="L1109" s="12">
        <f>sales_table[[#This Row],[sales after discount]]-sales_table[[#This Row],[COGS]]</f>
        <v>346.5</v>
      </c>
      <c r="M1109" s="12">
        <f>sales_table[[#This Row],[Sales]]*0.95</f>
        <v>23512.5</v>
      </c>
      <c r="N1109" s="13">
        <f>(sales_table[[#This Row],[Profit]]/sales_table[[#This Row],[Sales]])</f>
        <v>6.4000000000000001E-2</v>
      </c>
    </row>
    <row r="1110" spans="1:14">
      <c r="A1110" s="42">
        <v>41275</v>
      </c>
      <c r="B1110" t="s">
        <v>27</v>
      </c>
      <c r="C1110" t="s">
        <v>23</v>
      </c>
      <c r="D1110" t="s">
        <v>43</v>
      </c>
      <c r="E1110" t="s">
        <v>13</v>
      </c>
      <c r="F1110" s="12">
        <v>22</v>
      </c>
      <c r="G1110" s="12">
        <v>3978</v>
      </c>
      <c r="H1110" s="12">
        <v>4230</v>
      </c>
      <c r="I1110" s="12">
        <v>37224</v>
      </c>
      <c r="J1110" s="12">
        <v>39600</v>
      </c>
      <c r="K1110" s="12">
        <f>sales_table[[#This Row],[Sales]]-sales_table[[#This Row],[COGS]]</f>
        <v>2376</v>
      </c>
      <c r="L1110" s="12">
        <f>sales_table[[#This Row],[sales after discount]]-sales_table[[#This Row],[COGS]]</f>
        <v>396</v>
      </c>
      <c r="M1110" s="12">
        <f>sales_table[[#This Row],[Sales]]*0.95</f>
        <v>37620</v>
      </c>
      <c r="N1110" s="13">
        <f>(sales_table[[#This Row],[Profit]]/sales_table[[#This Row],[Sales]])</f>
        <v>0.06</v>
      </c>
    </row>
    <row r="1111" spans="1:14">
      <c r="A1111" s="42">
        <v>41275</v>
      </c>
      <c r="B1111" t="s">
        <v>31</v>
      </c>
      <c r="C1111" t="s">
        <v>30</v>
      </c>
      <c r="D1111" t="s">
        <v>36</v>
      </c>
      <c r="E1111" t="s">
        <v>13</v>
      </c>
      <c r="F1111" s="12">
        <v>13</v>
      </c>
      <c r="G1111" s="12">
        <v>3978</v>
      </c>
      <c r="H1111" s="12">
        <v>4230</v>
      </c>
      <c r="I1111" s="12">
        <v>23166</v>
      </c>
      <c r="J1111" s="12">
        <v>24750</v>
      </c>
      <c r="K1111" s="12">
        <f>sales_table[[#This Row],[Sales]]-sales_table[[#This Row],[COGS]]</f>
        <v>1584</v>
      </c>
      <c r="L1111" s="12">
        <f>sales_table[[#This Row],[sales after discount]]-sales_table[[#This Row],[COGS]]</f>
        <v>346.5</v>
      </c>
      <c r="M1111" s="12">
        <f>sales_table[[#This Row],[Sales]]*0.95</f>
        <v>23512.5</v>
      </c>
      <c r="N1111" s="13">
        <f>(sales_table[[#This Row],[Profit]]/sales_table[[#This Row],[Sales]])</f>
        <v>6.4000000000000001E-2</v>
      </c>
    </row>
    <row r="1112" spans="1:14">
      <c r="A1112" s="42">
        <v>41275</v>
      </c>
      <c r="B1112" t="s">
        <v>24</v>
      </c>
      <c r="C1112" t="s">
        <v>25</v>
      </c>
      <c r="D1112" t="s">
        <v>41</v>
      </c>
      <c r="E1112" t="s">
        <v>13</v>
      </c>
      <c r="F1112" s="12">
        <v>27</v>
      </c>
      <c r="G1112" s="12">
        <v>3042</v>
      </c>
      <c r="H1112" s="12">
        <v>3240</v>
      </c>
      <c r="I1112" s="12">
        <v>14760</v>
      </c>
      <c r="J1112" s="12">
        <v>15750</v>
      </c>
      <c r="K1112" s="12">
        <f>sales_table[[#This Row],[Sales]]-sales_table[[#This Row],[COGS]]</f>
        <v>990</v>
      </c>
      <c r="L1112" s="12">
        <f>sales_table[[#This Row],[sales after discount]]-sales_table[[#This Row],[COGS]]</f>
        <v>202.5</v>
      </c>
      <c r="M1112" s="12">
        <f>sales_table[[#This Row],[Sales]]*0.95</f>
        <v>14962.5</v>
      </c>
      <c r="N1112" s="13">
        <f>(sales_table[[#This Row],[Profit]]/sales_table[[#This Row],[Sales]])</f>
        <v>6.2857142857142861E-2</v>
      </c>
    </row>
    <row r="1113" spans="1:14">
      <c r="A1113" s="42">
        <v>41276</v>
      </c>
      <c r="B1113" t="s">
        <v>27</v>
      </c>
      <c r="C1113" t="s">
        <v>23</v>
      </c>
      <c r="D1113" t="s">
        <v>32</v>
      </c>
      <c r="E1113" t="s">
        <v>13</v>
      </c>
      <c r="F1113" s="12">
        <v>27</v>
      </c>
      <c r="G1113" s="12">
        <v>3978</v>
      </c>
      <c r="H1113" s="12">
        <v>4230</v>
      </c>
      <c r="I1113" s="12">
        <v>21276</v>
      </c>
      <c r="J1113" s="12">
        <v>22680</v>
      </c>
      <c r="K1113" s="12">
        <f>sales_table[[#This Row],[Sales]]-sales_table[[#This Row],[COGS]]</f>
        <v>1404</v>
      </c>
      <c r="L1113" s="12">
        <f>sales_table[[#This Row],[sales after discount]]-sales_table[[#This Row],[COGS]]</f>
        <v>270</v>
      </c>
      <c r="M1113" s="12">
        <f>sales_table[[#This Row],[Sales]]*0.95</f>
        <v>21546</v>
      </c>
      <c r="N1113" s="13">
        <f>(sales_table[[#This Row],[Profit]]/sales_table[[#This Row],[Sales]])</f>
        <v>6.1904761904761907E-2</v>
      </c>
    </row>
    <row r="1114" spans="1:14">
      <c r="A1114" s="42">
        <v>41276</v>
      </c>
      <c r="B1114" t="s">
        <v>20</v>
      </c>
      <c r="C1114" t="s">
        <v>18</v>
      </c>
      <c r="D1114" t="s">
        <v>26</v>
      </c>
      <c r="E1114" t="s">
        <v>13</v>
      </c>
      <c r="F1114" s="12">
        <v>27</v>
      </c>
      <c r="G1114" s="12">
        <v>3978</v>
      </c>
      <c r="H1114" s="12">
        <v>4230</v>
      </c>
      <c r="I1114" s="12">
        <v>30420</v>
      </c>
      <c r="J1114" s="12">
        <v>32400</v>
      </c>
      <c r="K1114" s="12">
        <f>sales_table[[#This Row],[Sales]]-sales_table[[#This Row],[COGS]]</f>
        <v>1980</v>
      </c>
      <c r="L1114" s="12">
        <f>sales_table[[#This Row],[sales after discount]]-sales_table[[#This Row],[COGS]]</f>
        <v>360</v>
      </c>
      <c r="M1114" s="12">
        <f>sales_table[[#This Row],[Sales]]*0.95</f>
        <v>30780</v>
      </c>
      <c r="N1114" s="13">
        <f>(sales_table[[#This Row],[Profit]]/sales_table[[#This Row],[Sales]])</f>
        <v>6.1111111111111109E-2</v>
      </c>
    </row>
    <row r="1115" spans="1:14">
      <c r="A1115" s="42">
        <v>41277</v>
      </c>
      <c r="B1115" t="s">
        <v>10</v>
      </c>
      <c r="C1115" t="s">
        <v>11</v>
      </c>
      <c r="D1115" t="s">
        <v>12</v>
      </c>
      <c r="E1115" t="s">
        <v>13</v>
      </c>
      <c r="F1115" s="12">
        <v>27</v>
      </c>
      <c r="G1115" s="12">
        <v>5832</v>
      </c>
      <c r="H1115" s="12">
        <v>6210</v>
      </c>
      <c r="I1115" s="12">
        <v>30510</v>
      </c>
      <c r="J1115" s="12">
        <v>32400</v>
      </c>
      <c r="K1115" s="12">
        <f>sales_table[[#This Row],[Sales]]-sales_table[[#This Row],[COGS]]</f>
        <v>1890</v>
      </c>
      <c r="L1115" s="12">
        <f>sales_table[[#This Row],[sales after discount]]-sales_table[[#This Row],[COGS]]</f>
        <v>270</v>
      </c>
      <c r="M1115" s="12">
        <f>sales_table[[#This Row],[Sales]]*0.95</f>
        <v>30780</v>
      </c>
      <c r="N1115" s="13">
        <f>(sales_table[[#This Row],[Profit]]/sales_table[[#This Row],[Sales]])</f>
        <v>5.8333333333333334E-2</v>
      </c>
    </row>
    <row r="1116" spans="1:14">
      <c r="A1116" s="42">
        <v>41277</v>
      </c>
      <c r="B1116" t="s">
        <v>22</v>
      </c>
      <c r="C1116" t="s">
        <v>23</v>
      </c>
      <c r="D1116" t="s">
        <v>28</v>
      </c>
      <c r="E1116" t="s">
        <v>13</v>
      </c>
      <c r="F1116" s="12">
        <v>27</v>
      </c>
      <c r="G1116" s="12">
        <v>2196</v>
      </c>
      <c r="H1116" s="12">
        <v>2340</v>
      </c>
      <c r="I1116" s="12">
        <v>122472</v>
      </c>
      <c r="J1116" s="12">
        <v>130410</v>
      </c>
      <c r="K1116" s="12">
        <f>sales_table[[#This Row],[Sales]]-sales_table[[#This Row],[COGS]]</f>
        <v>7938</v>
      </c>
      <c r="L1116" s="12">
        <f>sales_table[[#This Row],[sales after discount]]-sales_table[[#This Row],[COGS]]</f>
        <v>1417.5</v>
      </c>
      <c r="M1116" s="12">
        <f>sales_table[[#This Row],[Sales]]*0.95</f>
        <v>123889.5</v>
      </c>
      <c r="N1116" s="13">
        <f>(sales_table[[#This Row],[Profit]]/sales_table[[#This Row],[Sales]])</f>
        <v>6.0869565217391307E-2</v>
      </c>
    </row>
    <row r="1117" spans="1:14">
      <c r="A1117" s="42">
        <v>41277</v>
      </c>
      <c r="B1117" t="s">
        <v>31</v>
      </c>
      <c r="C1117" t="s">
        <v>30</v>
      </c>
      <c r="D1117" t="s">
        <v>43</v>
      </c>
      <c r="E1117" t="s">
        <v>13</v>
      </c>
      <c r="F1117" s="12">
        <v>27</v>
      </c>
      <c r="G1117" s="12">
        <v>3546</v>
      </c>
      <c r="H1117" s="12">
        <v>3780</v>
      </c>
      <c r="I1117" s="12">
        <v>10152</v>
      </c>
      <c r="J1117" s="12">
        <v>10800</v>
      </c>
      <c r="K1117" s="12">
        <f>sales_table[[#This Row],[Sales]]-sales_table[[#This Row],[COGS]]</f>
        <v>648</v>
      </c>
      <c r="L1117" s="12">
        <f>sales_table[[#This Row],[sales after discount]]-sales_table[[#This Row],[COGS]]</f>
        <v>108</v>
      </c>
      <c r="M1117" s="12">
        <f>sales_table[[#This Row],[Sales]]*0.95</f>
        <v>10260</v>
      </c>
      <c r="N1117" s="13">
        <f>(sales_table[[#This Row],[Profit]]/sales_table[[#This Row],[Sales]])</f>
        <v>0.06</v>
      </c>
    </row>
    <row r="1118" spans="1:14">
      <c r="A1118" s="42">
        <v>41278</v>
      </c>
      <c r="B1118" t="s">
        <v>31</v>
      </c>
      <c r="C1118" t="s">
        <v>30</v>
      </c>
      <c r="D1118" t="s">
        <v>35</v>
      </c>
      <c r="E1118" t="s">
        <v>13</v>
      </c>
      <c r="F1118" s="12">
        <v>12</v>
      </c>
      <c r="G1118" s="12">
        <v>3582</v>
      </c>
      <c r="H1118" s="12">
        <v>3870</v>
      </c>
      <c r="I1118" s="12">
        <v>51480</v>
      </c>
      <c r="J1118" s="12">
        <v>54900</v>
      </c>
      <c r="K1118" s="12">
        <f>sales_table[[#This Row],[Sales]]-sales_table[[#This Row],[COGS]]</f>
        <v>3420</v>
      </c>
      <c r="L1118" s="12">
        <f>sales_table[[#This Row],[sales after discount]]-sales_table[[#This Row],[COGS]]</f>
        <v>675</v>
      </c>
      <c r="M1118" s="12">
        <f>sales_table[[#This Row],[Sales]]*0.95</f>
        <v>52155</v>
      </c>
      <c r="N1118" s="13">
        <f>(sales_table[[#This Row],[Profit]]/sales_table[[#This Row],[Sales]])</f>
        <v>6.2295081967213117E-2</v>
      </c>
    </row>
    <row r="1119" spans="1:14">
      <c r="A1119" s="42">
        <v>41278</v>
      </c>
      <c r="B1119" t="s">
        <v>24</v>
      </c>
      <c r="C1119" t="s">
        <v>25</v>
      </c>
      <c r="D1119" t="s">
        <v>21</v>
      </c>
      <c r="E1119" t="s">
        <v>13</v>
      </c>
      <c r="F1119" s="12">
        <v>18</v>
      </c>
      <c r="G1119" s="12">
        <v>3978</v>
      </c>
      <c r="H1119" s="12">
        <v>4230</v>
      </c>
      <c r="I1119" s="12">
        <v>4392</v>
      </c>
      <c r="J1119" s="12">
        <v>4680</v>
      </c>
      <c r="K1119" s="12">
        <f>sales_table[[#This Row],[Sales]]-sales_table[[#This Row],[COGS]]</f>
        <v>288</v>
      </c>
      <c r="L1119" s="12">
        <f>sales_table[[#This Row],[sales after discount]]-sales_table[[#This Row],[COGS]]</f>
        <v>54</v>
      </c>
      <c r="M1119" s="12">
        <f>sales_table[[#This Row],[Sales]]*0.95</f>
        <v>4446</v>
      </c>
      <c r="N1119" s="13">
        <f>(sales_table[[#This Row],[Profit]]/sales_table[[#This Row],[Sales]])</f>
        <v>6.1538461538461542E-2</v>
      </c>
    </row>
    <row r="1120" spans="1:14">
      <c r="A1120" s="42">
        <v>41279</v>
      </c>
      <c r="B1120" t="s">
        <v>17</v>
      </c>
      <c r="C1120" t="s">
        <v>18</v>
      </c>
      <c r="D1120" t="s">
        <v>40</v>
      </c>
      <c r="E1120" t="s">
        <v>16</v>
      </c>
      <c r="F1120" s="12">
        <v>8</v>
      </c>
      <c r="G1120" s="12">
        <v>3978</v>
      </c>
      <c r="H1120" s="12">
        <v>4230</v>
      </c>
      <c r="I1120" s="12">
        <v>39240</v>
      </c>
      <c r="J1120" s="12">
        <v>42300</v>
      </c>
      <c r="K1120" s="12">
        <f>sales_table[[#This Row],[Sales]]-sales_table[[#This Row],[COGS]]</f>
        <v>3060</v>
      </c>
      <c r="L1120" s="12">
        <f>sales_table[[#This Row],[sales after discount]]-sales_table[[#This Row],[COGS]]</f>
        <v>945</v>
      </c>
      <c r="M1120" s="12">
        <f>sales_table[[#This Row],[Sales]]*0.95</f>
        <v>40185</v>
      </c>
      <c r="N1120" s="13">
        <f>(sales_table[[#This Row],[Profit]]/sales_table[[#This Row],[Sales]])</f>
        <v>7.2340425531914887E-2</v>
      </c>
    </row>
    <row r="1121" spans="1:14">
      <c r="A1121" s="42">
        <v>41280</v>
      </c>
      <c r="B1121" t="s">
        <v>22</v>
      </c>
      <c r="C1121" t="s">
        <v>23</v>
      </c>
      <c r="D1121" t="s">
        <v>35</v>
      </c>
      <c r="E1121" t="s">
        <v>13</v>
      </c>
      <c r="F1121" s="12">
        <v>21</v>
      </c>
      <c r="G1121" s="12">
        <v>2034</v>
      </c>
      <c r="H1121" s="12">
        <v>2160</v>
      </c>
      <c r="I1121" s="12">
        <v>92664</v>
      </c>
      <c r="J1121" s="12">
        <v>98820</v>
      </c>
      <c r="K1121" s="12">
        <f>sales_table[[#This Row],[Sales]]-sales_table[[#This Row],[COGS]]</f>
        <v>6156</v>
      </c>
      <c r="L1121" s="12">
        <f>sales_table[[#This Row],[sales after discount]]-sales_table[[#This Row],[COGS]]</f>
        <v>1215</v>
      </c>
      <c r="M1121" s="12">
        <f>sales_table[[#This Row],[Sales]]*0.95</f>
        <v>93879</v>
      </c>
      <c r="N1121" s="13">
        <f>(sales_table[[#This Row],[Profit]]/sales_table[[#This Row],[Sales]])</f>
        <v>6.2295081967213117E-2</v>
      </c>
    </row>
    <row r="1122" spans="1:14">
      <c r="A1122" s="42">
        <v>41280</v>
      </c>
      <c r="B1122" t="s">
        <v>20</v>
      </c>
      <c r="C1122" t="s">
        <v>18</v>
      </c>
      <c r="D1122" t="s">
        <v>41</v>
      </c>
      <c r="E1122" t="s">
        <v>13</v>
      </c>
      <c r="F1122" s="12">
        <v>25</v>
      </c>
      <c r="G1122" s="12">
        <v>3042</v>
      </c>
      <c r="H1122" s="12">
        <v>3240</v>
      </c>
      <c r="I1122" s="12">
        <v>23616</v>
      </c>
      <c r="J1122" s="12">
        <v>25200</v>
      </c>
      <c r="K1122" s="12">
        <f>sales_table[[#This Row],[Sales]]-sales_table[[#This Row],[COGS]]</f>
        <v>1584</v>
      </c>
      <c r="L1122" s="12">
        <f>sales_table[[#This Row],[sales after discount]]-sales_table[[#This Row],[COGS]]</f>
        <v>324</v>
      </c>
      <c r="M1122" s="12">
        <f>sales_table[[#This Row],[Sales]]*0.95</f>
        <v>23940</v>
      </c>
      <c r="N1122" s="13">
        <f>(sales_table[[#This Row],[Profit]]/sales_table[[#This Row],[Sales]])</f>
        <v>6.2857142857142861E-2</v>
      </c>
    </row>
    <row r="1123" spans="1:14">
      <c r="A1123" s="42">
        <v>41281</v>
      </c>
      <c r="B1123" t="s">
        <v>29</v>
      </c>
      <c r="C1123" t="s">
        <v>30</v>
      </c>
      <c r="D1123" t="s">
        <v>12</v>
      </c>
      <c r="E1123" t="s">
        <v>13</v>
      </c>
      <c r="F1123" s="12">
        <v>12</v>
      </c>
      <c r="G1123" s="12">
        <v>5148</v>
      </c>
      <c r="H1123" s="12">
        <v>5490</v>
      </c>
      <c r="I1123" s="12">
        <v>4068</v>
      </c>
      <c r="J1123" s="12">
        <v>4320</v>
      </c>
      <c r="K1123" s="12">
        <f>sales_table[[#This Row],[Sales]]-sales_table[[#This Row],[COGS]]</f>
        <v>252</v>
      </c>
      <c r="L1123" s="12">
        <f>sales_table[[#This Row],[sales after discount]]-sales_table[[#This Row],[COGS]]</f>
        <v>36</v>
      </c>
      <c r="M1123" s="12">
        <f>sales_table[[#This Row],[Sales]]*0.95</f>
        <v>4104</v>
      </c>
      <c r="N1123" s="13">
        <f>(sales_table[[#This Row],[Profit]]/sales_table[[#This Row],[Sales]])</f>
        <v>5.8333333333333334E-2</v>
      </c>
    </row>
    <row r="1124" spans="1:14">
      <c r="A1124" s="42">
        <v>41281</v>
      </c>
      <c r="B1124" t="s">
        <v>17</v>
      </c>
      <c r="C1124" t="s">
        <v>18</v>
      </c>
      <c r="D1124" t="s">
        <v>41</v>
      </c>
      <c r="E1124" t="s">
        <v>13</v>
      </c>
      <c r="F1124" s="12">
        <v>9</v>
      </c>
      <c r="G1124" s="12">
        <v>2106</v>
      </c>
      <c r="H1124" s="12">
        <v>2250</v>
      </c>
      <c r="I1124" s="12">
        <v>20664</v>
      </c>
      <c r="J1124" s="12">
        <v>22050</v>
      </c>
      <c r="K1124" s="12">
        <f>sales_table[[#This Row],[Sales]]-sales_table[[#This Row],[COGS]]</f>
        <v>1386</v>
      </c>
      <c r="L1124" s="12">
        <f>sales_table[[#This Row],[sales after discount]]-sales_table[[#This Row],[COGS]]</f>
        <v>283.5</v>
      </c>
      <c r="M1124" s="12">
        <f>sales_table[[#This Row],[Sales]]*0.95</f>
        <v>20947.5</v>
      </c>
      <c r="N1124" s="13">
        <f>(sales_table[[#This Row],[Profit]]/sales_table[[#This Row],[Sales]])</f>
        <v>6.2857142857142861E-2</v>
      </c>
    </row>
    <row r="1125" spans="1:14">
      <c r="A1125" s="42">
        <v>41281</v>
      </c>
      <c r="B1125" t="s">
        <v>10</v>
      </c>
      <c r="C1125" t="s">
        <v>11</v>
      </c>
      <c r="D1125" t="s">
        <v>32</v>
      </c>
      <c r="E1125" t="s">
        <v>13</v>
      </c>
      <c r="F1125" s="12">
        <v>23</v>
      </c>
      <c r="G1125" s="12">
        <v>4482</v>
      </c>
      <c r="H1125" s="12">
        <v>4770</v>
      </c>
      <c r="I1125" s="12">
        <v>46098</v>
      </c>
      <c r="J1125" s="12">
        <v>49140</v>
      </c>
      <c r="K1125" s="12">
        <f>sales_table[[#This Row],[Sales]]-sales_table[[#This Row],[COGS]]</f>
        <v>3042</v>
      </c>
      <c r="L1125" s="12">
        <f>sales_table[[#This Row],[sales after discount]]-sales_table[[#This Row],[COGS]]</f>
        <v>585</v>
      </c>
      <c r="M1125" s="12">
        <f>sales_table[[#This Row],[Sales]]*0.95</f>
        <v>46683</v>
      </c>
      <c r="N1125" s="13">
        <f>(sales_table[[#This Row],[Profit]]/sales_table[[#This Row],[Sales]])</f>
        <v>6.1904761904761907E-2</v>
      </c>
    </row>
    <row r="1126" spans="1:14">
      <c r="A1126" s="42">
        <v>41282</v>
      </c>
      <c r="B1126" t="s">
        <v>27</v>
      </c>
      <c r="C1126" t="s">
        <v>23</v>
      </c>
      <c r="D1126" t="s">
        <v>43</v>
      </c>
      <c r="E1126" t="s">
        <v>13</v>
      </c>
      <c r="F1126" s="12">
        <v>23</v>
      </c>
      <c r="G1126" s="12">
        <v>3546</v>
      </c>
      <c r="H1126" s="12">
        <v>3780</v>
      </c>
      <c r="I1126" s="12">
        <v>84600</v>
      </c>
      <c r="J1126" s="12">
        <v>90000</v>
      </c>
      <c r="K1126" s="12">
        <f>sales_table[[#This Row],[Sales]]-sales_table[[#This Row],[COGS]]</f>
        <v>5400</v>
      </c>
      <c r="L1126" s="12">
        <f>sales_table[[#This Row],[sales after discount]]-sales_table[[#This Row],[COGS]]</f>
        <v>900</v>
      </c>
      <c r="M1126" s="12">
        <f>sales_table[[#This Row],[Sales]]*0.95</f>
        <v>85500</v>
      </c>
      <c r="N1126" s="13">
        <f>(sales_table[[#This Row],[Profit]]/sales_table[[#This Row],[Sales]])</f>
        <v>0.06</v>
      </c>
    </row>
    <row r="1127" spans="1:14">
      <c r="A1127" s="42">
        <v>41282</v>
      </c>
      <c r="B1127" t="s">
        <v>29</v>
      </c>
      <c r="C1127" t="s">
        <v>30</v>
      </c>
      <c r="D1127" t="s">
        <v>36</v>
      </c>
      <c r="E1127" t="s">
        <v>13</v>
      </c>
      <c r="F1127" s="12">
        <v>20</v>
      </c>
      <c r="G1127" s="12">
        <v>4482</v>
      </c>
      <c r="H1127" s="12">
        <v>4770</v>
      </c>
      <c r="I1127" s="12">
        <v>33696</v>
      </c>
      <c r="J1127" s="12">
        <v>36000</v>
      </c>
      <c r="K1127" s="12">
        <f>sales_table[[#This Row],[Sales]]-sales_table[[#This Row],[COGS]]</f>
        <v>2304</v>
      </c>
      <c r="L1127" s="12">
        <f>sales_table[[#This Row],[sales after discount]]-sales_table[[#This Row],[COGS]]</f>
        <v>504</v>
      </c>
      <c r="M1127" s="12">
        <f>sales_table[[#This Row],[Sales]]*0.95</f>
        <v>34200</v>
      </c>
      <c r="N1127" s="13">
        <f>(sales_table[[#This Row],[Profit]]/sales_table[[#This Row],[Sales]])</f>
        <v>6.4000000000000001E-2</v>
      </c>
    </row>
    <row r="1128" spans="1:14">
      <c r="A1128" s="42">
        <v>41283</v>
      </c>
      <c r="B1128" t="s">
        <v>34</v>
      </c>
      <c r="C1128" t="s">
        <v>25</v>
      </c>
      <c r="D1128" t="s">
        <v>40</v>
      </c>
      <c r="E1128" t="s">
        <v>16</v>
      </c>
      <c r="F1128" s="12">
        <v>25</v>
      </c>
      <c r="G1128" s="12">
        <v>4482</v>
      </c>
      <c r="H1128" s="12">
        <v>4770</v>
      </c>
      <c r="I1128" s="12">
        <v>39240</v>
      </c>
      <c r="J1128" s="12">
        <v>42300</v>
      </c>
      <c r="K1128" s="12">
        <f>sales_table[[#This Row],[Sales]]-sales_table[[#This Row],[COGS]]</f>
        <v>3060</v>
      </c>
      <c r="L1128" s="12">
        <f>sales_table[[#This Row],[sales after discount]]-sales_table[[#This Row],[COGS]]</f>
        <v>945</v>
      </c>
      <c r="M1128" s="12">
        <f>sales_table[[#This Row],[Sales]]*0.95</f>
        <v>40185</v>
      </c>
      <c r="N1128" s="13">
        <f>(sales_table[[#This Row],[Profit]]/sales_table[[#This Row],[Sales]])</f>
        <v>7.2340425531914887E-2</v>
      </c>
    </row>
    <row r="1129" spans="1:14">
      <c r="A1129" s="42">
        <v>41283</v>
      </c>
      <c r="B1129" t="s">
        <v>10</v>
      </c>
      <c r="C1129" t="s">
        <v>11</v>
      </c>
      <c r="D1129" t="s">
        <v>42</v>
      </c>
      <c r="E1129" t="s">
        <v>16</v>
      </c>
      <c r="F1129" s="12">
        <v>4</v>
      </c>
      <c r="G1129" s="12">
        <v>2034</v>
      </c>
      <c r="H1129" s="12">
        <v>2160</v>
      </c>
      <c r="I1129" s="12">
        <v>112590</v>
      </c>
      <c r="J1129" s="12">
        <v>121500</v>
      </c>
      <c r="K1129" s="12">
        <f>sales_table[[#This Row],[Sales]]-sales_table[[#This Row],[COGS]]</f>
        <v>8910</v>
      </c>
      <c r="L1129" s="12">
        <f>sales_table[[#This Row],[sales after discount]]-sales_table[[#This Row],[COGS]]</f>
        <v>2835</v>
      </c>
      <c r="M1129" s="12">
        <f>sales_table[[#This Row],[Sales]]*0.95</f>
        <v>115425</v>
      </c>
      <c r="N1129" s="13">
        <f>(sales_table[[#This Row],[Profit]]/sales_table[[#This Row],[Sales]])</f>
        <v>7.3333333333333334E-2</v>
      </c>
    </row>
    <row r="1130" spans="1:14">
      <c r="A1130" s="42">
        <v>41283</v>
      </c>
      <c r="B1130" t="s">
        <v>24</v>
      </c>
      <c r="C1130" t="s">
        <v>25</v>
      </c>
      <c r="D1130" t="s">
        <v>32</v>
      </c>
      <c r="E1130" t="s">
        <v>13</v>
      </c>
      <c r="F1130" s="12">
        <v>24</v>
      </c>
      <c r="G1130" s="12">
        <v>3978</v>
      </c>
      <c r="H1130" s="12">
        <v>4230</v>
      </c>
      <c r="I1130" s="12">
        <v>3546</v>
      </c>
      <c r="J1130" s="12">
        <v>3780</v>
      </c>
      <c r="K1130" s="12">
        <f>sales_table[[#This Row],[Sales]]-sales_table[[#This Row],[COGS]]</f>
        <v>234</v>
      </c>
      <c r="L1130" s="12">
        <f>sales_table[[#This Row],[sales after discount]]-sales_table[[#This Row],[COGS]]</f>
        <v>45</v>
      </c>
      <c r="M1130" s="12">
        <f>sales_table[[#This Row],[Sales]]*0.95</f>
        <v>3591</v>
      </c>
      <c r="N1130" s="13">
        <f>(sales_table[[#This Row],[Profit]]/sales_table[[#This Row],[Sales]])</f>
        <v>6.1904761904761907E-2</v>
      </c>
    </row>
    <row r="1131" spans="1:14">
      <c r="A1131" s="42">
        <v>41283</v>
      </c>
      <c r="B1131" t="s">
        <v>17</v>
      </c>
      <c r="C1131" t="s">
        <v>18</v>
      </c>
      <c r="D1131" t="s">
        <v>41</v>
      </c>
      <c r="E1131" t="s">
        <v>13</v>
      </c>
      <c r="F1131" s="12">
        <v>24</v>
      </c>
      <c r="G1131" s="12">
        <v>5832</v>
      </c>
      <c r="H1131" s="12">
        <v>6210</v>
      </c>
      <c r="I1131" s="12">
        <v>70848</v>
      </c>
      <c r="J1131" s="12">
        <v>75600</v>
      </c>
      <c r="K1131" s="12">
        <f>sales_table[[#This Row],[Sales]]-sales_table[[#This Row],[COGS]]</f>
        <v>4752</v>
      </c>
      <c r="L1131" s="12">
        <f>sales_table[[#This Row],[sales after discount]]-sales_table[[#This Row],[COGS]]</f>
        <v>972</v>
      </c>
      <c r="M1131" s="12">
        <f>sales_table[[#This Row],[Sales]]*0.95</f>
        <v>71820</v>
      </c>
      <c r="N1131" s="13">
        <f>(sales_table[[#This Row],[Profit]]/sales_table[[#This Row],[Sales]])</f>
        <v>6.2857142857142861E-2</v>
      </c>
    </row>
    <row r="1132" spans="1:14">
      <c r="A1132" s="42">
        <v>41284</v>
      </c>
      <c r="B1132" t="s">
        <v>24</v>
      </c>
      <c r="C1132" t="s">
        <v>25</v>
      </c>
      <c r="D1132" t="s">
        <v>32</v>
      </c>
      <c r="E1132" t="s">
        <v>13</v>
      </c>
      <c r="F1132" s="12">
        <v>16</v>
      </c>
      <c r="G1132" s="12">
        <v>3978</v>
      </c>
      <c r="H1132" s="12">
        <v>4230</v>
      </c>
      <c r="I1132" s="12">
        <v>31914</v>
      </c>
      <c r="J1132" s="12">
        <v>34020</v>
      </c>
      <c r="K1132" s="12">
        <f>sales_table[[#This Row],[Sales]]-sales_table[[#This Row],[COGS]]</f>
        <v>2106</v>
      </c>
      <c r="L1132" s="12">
        <f>sales_table[[#This Row],[sales after discount]]-sales_table[[#This Row],[COGS]]</f>
        <v>405</v>
      </c>
      <c r="M1132" s="12">
        <f>sales_table[[#This Row],[Sales]]*0.95</f>
        <v>32319</v>
      </c>
      <c r="N1132" s="13">
        <f>(sales_table[[#This Row],[Profit]]/sales_table[[#This Row],[Sales]])</f>
        <v>6.1904761904761907E-2</v>
      </c>
    </row>
    <row r="1133" spans="1:14">
      <c r="A1133" s="42">
        <v>41284</v>
      </c>
      <c r="B1133" t="s">
        <v>20</v>
      </c>
      <c r="C1133" t="s">
        <v>18</v>
      </c>
      <c r="D1133" t="s">
        <v>38</v>
      </c>
      <c r="E1133" t="s">
        <v>13</v>
      </c>
      <c r="F1133" s="12">
        <v>6</v>
      </c>
      <c r="G1133" s="12">
        <v>3978</v>
      </c>
      <c r="H1133" s="12">
        <v>4230</v>
      </c>
      <c r="I1133" s="12">
        <v>7092</v>
      </c>
      <c r="J1133" s="12">
        <v>7560</v>
      </c>
      <c r="K1133" s="12">
        <f>sales_table[[#This Row],[Sales]]-sales_table[[#This Row],[COGS]]</f>
        <v>468</v>
      </c>
      <c r="L1133" s="12">
        <f>sales_table[[#This Row],[sales after discount]]-sales_table[[#This Row],[COGS]]</f>
        <v>90</v>
      </c>
      <c r="M1133" s="12">
        <f>sales_table[[#This Row],[Sales]]*0.95</f>
        <v>7182</v>
      </c>
      <c r="N1133" s="13">
        <f>(sales_table[[#This Row],[Profit]]/sales_table[[#This Row],[Sales]])</f>
        <v>6.1904761904761907E-2</v>
      </c>
    </row>
    <row r="1134" spans="1:14">
      <c r="A1134" s="42">
        <v>41284</v>
      </c>
      <c r="B1134" t="s">
        <v>31</v>
      </c>
      <c r="C1134" t="s">
        <v>30</v>
      </c>
      <c r="D1134" t="s">
        <v>21</v>
      </c>
      <c r="E1134" t="s">
        <v>13</v>
      </c>
      <c r="F1134" s="12">
        <v>4</v>
      </c>
      <c r="G1134" s="12">
        <v>5148</v>
      </c>
      <c r="H1134" s="12">
        <v>5490</v>
      </c>
      <c r="I1134" s="12">
        <v>39528</v>
      </c>
      <c r="J1134" s="12">
        <v>42120</v>
      </c>
      <c r="K1134" s="12">
        <f>sales_table[[#This Row],[Sales]]-sales_table[[#This Row],[COGS]]</f>
        <v>2592</v>
      </c>
      <c r="L1134" s="12">
        <f>sales_table[[#This Row],[sales after discount]]-sales_table[[#This Row],[COGS]]</f>
        <v>486</v>
      </c>
      <c r="M1134" s="12">
        <f>sales_table[[#This Row],[Sales]]*0.95</f>
        <v>40014</v>
      </c>
      <c r="N1134" s="13">
        <f>(sales_table[[#This Row],[Profit]]/sales_table[[#This Row],[Sales]])</f>
        <v>6.1538461538461542E-2</v>
      </c>
    </row>
    <row r="1135" spans="1:14">
      <c r="A1135" s="42">
        <v>41284</v>
      </c>
      <c r="B1135" t="s">
        <v>10</v>
      </c>
      <c r="C1135" t="s">
        <v>11</v>
      </c>
      <c r="D1135" t="s">
        <v>32</v>
      </c>
      <c r="E1135" t="s">
        <v>13</v>
      </c>
      <c r="F1135" s="12">
        <v>24</v>
      </c>
      <c r="G1135" s="12">
        <v>5832</v>
      </c>
      <c r="H1135" s="12">
        <v>6210</v>
      </c>
      <c r="I1135" s="12">
        <v>74466</v>
      </c>
      <c r="J1135" s="12">
        <v>79380</v>
      </c>
      <c r="K1135" s="12">
        <f>sales_table[[#This Row],[Sales]]-sales_table[[#This Row],[COGS]]</f>
        <v>4914</v>
      </c>
      <c r="L1135" s="12">
        <f>sales_table[[#This Row],[sales after discount]]-sales_table[[#This Row],[COGS]]</f>
        <v>945</v>
      </c>
      <c r="M1135" s="12">
        <f>sales_table[[#This Row],[Sales]]*0.95</f>
        <v>75411</v>
      </c>
      <c r="N1135" s="13">
        <f>(sales_table[[#This Row],[Profit]]/sales_table[[#This Row],[Sales]])</f>
        <v>6.1904761904761907E-2</v>
      </c>
    </row>
    <row r="1136" spans="1:14">
      <c r="A1136" s="42">
        <v>41284</v>
      </c>
      <c r="B1136" t="s">
        <v>20</v>
      </c>
      <c r="C1136" t="s">
        <v>18</v>
      </c>
      <c r="D1136" t="s">
        <v>35</v>
      </c>
      <c r="E1136" t="s">
        <v>13</v>
      </c>
      <c r="F1136" s="12">
        <v>21</v>
      </c>
      <c r="G1136" s="12">
        <v>2034</v>
      </c>
      <c r="H1136" s="12">
        <v>2160</v>
      </c>
      <c r="I1136" s="12">
        <v>46332</v>
      </c>
      <c r="J1136" s="12">
        <v>49410</v>
      </c>
      <c r="K1136" s="12">
        <f>sales_table[[#This Row],[Sales]]-sales_table[[#This Row],[COGS]]</f>
        <v>3078</v>
      </c>
      <c r="L1136" s="12">
        <f>sales_table[[#This Row],[sales after discount]]-sales_table[[#This Row],[COGS]]</f>
        <v>607.5</v>
      </c>
      <c r="M1136" s="12">
        <f>sales_table[[#This Row],[Sales]]*0.95</f>
        <v>46939.5</v>
      </c>
      <c r="N1136" s="13">
        <f>(sales_table[[#This Row],[Profit]]/sales_table[[#This Row],[Sales]])</f>
        <v>6.2295081967213117E-2</v>
      </c>
    </row>
    <row r="1137" spans="1:14">
      <c r="A1137" s="42">
        <v>41284</v>
      </c>
      <c r="B1137" t="s">
        <v>34</v>
      </c>
      <c r="C1137" t="s">
        <v>25</v>
      </c>
      <c r="D1137" t="s">
        <v>33</v>
      </c>
      <c r="E1137" t="s">
        <v>13</v>
      </c>
      <c r="F1137" s="12">
        <v>13</v>
      </c>
      <c r="G1137" s="12">
        <v>5832</v>
      </c>
      <c r="H1137" s="12">
        <v>6210</v>
      </c>
      <c r="I1137" s="12">
        <v>63648</v>
      </c>
      <c r="J1137" s="12">
        <v>67680</v>
      </c>
      <c r="K1137" s="12">
        <f>sales_table[[#This Row],[Sales]]-sales_table[[#This Row],[COGS]]</f>
        <v>4032</v>
      </c>
      <c r="L1137" s="12">
        <f>sales_table[[#This Row],[sales after discount]]-sales_table[[#This Row],[COGS]]</f>
        <v>648</v>
      </c>
      <c r="M1137" s="12">
        <f>sales_table[[#This Row],[Sales]]*0.95</f>
        <v>64296</v>
      </c>
      <c r="N1137" s="13">
        <f>(sales_table[[#This Row],[Profit]]/sales_table[[#This Row],[Sales]])</f>
        <v>5.9574468085106386E-2</v>
      </c>
    </row>
    <row r="1138" spans="1:14">
      <c r="A1138" s="42">
        <v>41285</v>
      </c>
      <c r="B1138" t="s">
        <v>24</v>
      </c>
      <c r="C1138" t="s">
        <v>25</v>
      </c>
      <c r="D1138" t="s">
        <v>32</v>
      </c>
      <c r="E1138" t="s">
        <v>13</v>
      </c>
      <c r="F1138" s="12">
        <v>2</v>
      </c>
      <c r="G1138" s="12">
        <v>3546</v>
      </c>
      <c r="H1138" s="12">
        <v>3780</v>
      </c>
      <c r="I1138" s="12">
        <v>46098</v>
      </c>
      <c r="J1138" s="12">
        <v>49140</v>
      </c>
      <c r="K1138" s="12">
        <f>sales_table[[#This Row],[Sales]]-sales_table[[#This Row],[COGS]]</f>
        <v>3042</v>
      </c>
      <c r="L1138" s="12">
        <f>sales_table[[#This Row],[sales after discount]]-sales_table[[#This Row],[COGS]]</f>
        <v>585</v>
      </c>
      <c r="M1138" s="12">
        <f>sales_table[[#This Row],[Sales]]*0.95</f>
        <v>46683</v>
      </c>
      <c r="N1138" s="13">
        <f>(sales_table[[#This Row],[Profit]]/sales_table[[#This Row],[Sales]])</f>
        <v>6.1904761904761907E-2</v>
      </c>
    </row>
    <row r="1139" spans="1:14">
      <c r="A1139" s="42">
        <v>41286</v>
      </c>
      <c r="B1139" t="s">
        <v>10</v>
      </c>
      <c r="C1139" t="s">
        <v>11</v>
      </c>
      <c r="D1139" t="s">
        <v>33</v>
      </c>
      <c r="E1139" t="s">
        <v>13</v>
      </c>
      <c r="F1139" s="12">
        <v>20</v>
      </c>
      <c r="G1139" s="12">
        <v>3726</v>
      </c>
      <c r="H1139" s="12">
        <v>3960</v>
      </c>
      <c r="I1139" s="12">
        <v>79560</v>
      </c>
      <c r="J1139" s="12">
        <v>84600</v>
      </c>
      <c r="K1139" s="12">
        <f>sales_table[[#This Row],[Sales]]-sales_table[[#This Row],[COGS]]</f>
        <v>5040</v>
      </c>
      <c r="L1139" s="12">
        <f>sales_table[[#This Row],[sales after discount]]-sales_table[[#This Row],[COGS]]</f>
        <v>810</v>
      </c>
      <c r="M1139" s="12">
        <f>sales_table[[#This Row],[Sales]]*0.95</f>
        <v>80370</v>
      </c>
      <c r="N1139" s="13">
        <f>(sales_table[[#This Row],[Profit]]/sales_table[[#This Row],[Sales]])</f>
        <v>5.9574468085106386E-2</v>
      </c>
    </row>
    <row r="1140" spans="1:14">
      <c r="A1140" s="42">
        <v>41287</v>
      </c>
      <c r="B1140" t="s">
        <v>29</v>
      </c>
      <c r="C1140" t="s">
        <v>30</v>
      </c>
      <c r="D1140" t="s">
        <v>35</v>
      </c>
      <c r="E1140" t="s">
        <v>13</v>
      </c>
      <c r="F1140" s="12">
        <v>21</v>
      </c>
      <c r="G1140" s="12">
        <v>3978</v>
      </c>
      <c r="H1140" s="12">
        <v>4230</v>
      </c>
      <c r="I1140" s="12">
        <v>123552</v>
      </c>
      <c r="J1140" s="12">
        <v>131760</v>
      </c>
      <c r="K1140" s="12">
        <f>sales_table[[#This Row],[Sales]]-sales_table[[#This Row],[COGS]]</f>
        <v>8208</v>
      </c>
      <c r="L1140" s="12">
        <f>sales_table[[#This Row],[sales after discount]]-sales_table[[#This Row],[COGS]]</f>
        <v>1620</v>
      </c>
      <c r="M1140" s="12">
        <f>sales_table[[#This Row],[Sales]]*0.95</f>
        <v>125172</v>
      </c>
      <c r="N1140" s="13">
        <f>(sales_table[[#This Row],[Profit]]/sales_table[[#This Row],[Sales]])</f>
        <v>6.2295081967213117E-2</v>
      </c>
    </row>
    <row r="1141" spans="1:14">
      <c r="A1141" s="42">
        <v>41287</v>
      </c>
      <c r="B1141" t="s">
        <v>10</v>
      </c>
      <c r="C1141" t="s">
        <v>11</v>
      </c>
      <c r="D1141" t="s">
        <v>43</v>
      </c>
      <c r="E1141" t="s">
        <v>13</v>
      </c>
      <c r="F1141" s="12">
        <v>12</v>
      </c>
      <c r="G1141" s="12">
        <v>3042</v>
      </c>
      <c r="H1141" s="12">
        <v>3240</v>
      </c>
      <c r="I1141" s="12">
        <v>50760</v>
      </c>
      <c r="J1141" s="12">
        <v>54000</v>
      </c>
      <c r="K1141" s="12">
        <f>sales_table[[#This Row],[Sales]]-sales_table[[#This Row],[COGS]]</f>
        <v>3240</v>
      </c>
      <c r="L1141" s="12">
        <f>sales_table[[#This Row],[sales after discount]]-sales_table[[#This Row],[COGS]]</f>
        <v>540</v>
      </c>
      <c r="M1141" s="12">
        <f>sales_table[[#This Row],[Sales]]*0.95</f>
        <v>51300</v>
      </c>
      <c r="N1141" s="13">
        <f>(sales_table[[#This Row],[Profit]]/sales_table[[#This Row],[Sales]])</f>
        <v>0.06</v>
      </c>
    </row>
    <row r="1142" spans="1:14">
      <c r="A1142" s="42">
        <v>41287</v>
      </c>
      <c r="B1142" t="s">
        <v>24</v>
      </c>
      <c r="C1142" t="s">
        <v>25</v>
      </c>
      <c r="D1142" t="s">
        <v>38</v>
      </c>
      <c r="E1142" t="s">
        <v>13</v>
      </c>
      <c r="F1142" s="12">
        <v>23</v>
      </c>
      <c r="G1142" s="12">
        <v>3546</v>
      </c>
      <c r="H1142" s="12">
        <v>3780</v>
      </c>
      <c r="I1142" s="12">
        <v>67374</v>
      </c>
      <c r="J1142" s="12">
        <v>71820</v>
      </c>
      <c r="K1142" s="12">
        <f>sales_table[[#This Row],[Sales]]-sales_table[[#This Row],[COGS]]</f>
        <v>4446</v>
      </c>
      <c r="L1142" s="12">
        <f>sales_table[[#This Row],[sales after discount]]-sales_table[[#This Row],[COGS]]</f>
        <v>855</v>
      </c>
      <c r="M1142" s="12">
        <f>sales_table[[#This Row],[Sales]]*0.95</f>
        <v>68229</v>
      </c>
      <c r="N1142" s="13">
        <f>(sales_table[[#This Row],[Profit]]/sales_table[[#This Row],[Sales]])</f>
        <v>6.1904761904761907E-2</v>
      </c>
    </row>
    <row r="1143" spans="1:14">
      <c r="A1143" s="42">
        <v>41288</v>
      </c>
      <c r="B1143" t="s">
        <v>22</v>
      </c>
      <c r="C1143" t="s">
        <v>23</v>
      </c>
      <c r="D1143" t="s">
        <v>41</v>
      </c>
      <c r="E1143" t="s">
        <v>13</v>
      </c>
      <c r="F1143" s="12">
        <v>23</v>
      </c>
      <c r="G1143" s="12">
        <v>4482</v>
      </c>
      <c r="H1143" s="12">
        <v>4770</v>
      </c>
      <c r="I1143" s="12">
        <v>5904</v>
      </c>
      <c r="J1143" s="12">
        <v>6300</v>
      </c>
      <c r="K1143" s="12">
        <f>sales_table[[#This Row],[Sales]]-sales_table[[#This Row],[COGS]]</f>
        <v>396</v>
      </c>
      <c r="L1143" s="12">
        <f>sales_table[[#This Row],[sales after discount]]-sales_table[[#This Row],[COGS]]</f>
        <v>81</v>
      </c>
      <c r="M1143" s="12">
        <f>sales_table[[#This Row],[Sales]]*0.95</f>
        <v>5985</v>
      </c>
      <c r="N1143" s="13">
        <f>(sales_table[[#This Row],[Profit]]/sales_table[[#This Row],[Sales]])</f>
        <v>6.2857142857142861E-2</v>
      </c>
    </row>
    <row r="1144" spans="1:14">
      <c r="A1144" s="42">
        <v>41290</v>
      </c>
      <c r="B1144" t="s">
        <v>20</v>
      </c>
      <c r="C1144" t="s">
        <v>18</v>
      </c>
      <c r="D1144" t="s">
        <v>39</v>
      </c>
      <c r="E1144" t="s">
        <v>13</v>
      </c>
      <c r="F1144" s="12">
        <v>24</v>
      </c>
      <c r="G1144" s="12">
        <v>3924</v>
      </c>
      <c r="H1144" s="12">
        <v>4230</v>
      </c>
      <c r="I1144" s="12">
        <v>22356</v>
      </c>
      <c r="J1144" s="12">
        <v>23760</v>
      </c>
      <c r="K1144" s="12">
        <f>sales_table[[#This Row],[Sales]]-sales_table[[#This Row],[COGS]]</f>
        <v>1404</v>
      </c>
      <c r="L1144" s="12">
        <f>sales_table[[#This Row],[sales after discount]]-sales_table[[#This Row],[COGS]]</f>
        <v>216</v>
      </c>
      <c r="M1144" s="12">
        <f>sales_table[[#This Row],[Sales]]*0.95</f>
        <v>22572</v>
      </c>
      <c r="N1144" s="13">
        <f>(sales_table[[#This Row],[Profit]]/sales_table[[#This Row],[Sales]])</f>
        <v>5.909090909090909E-2</v>
      </c>
    </row>
    <row r="1145" spans="1:14">
      <c r="A1145" s="42">
        <v>41290</v>
      </c>
      <c r="B1145" t="s">
        <v>34</v>
      </c>
      <c r="C1145" t="s">
        <v>25</v>
      </c>
      <c r="D1145" t="s">
        <v>42</v>
      </c>
      <c r="E1145" t="s">
        <v>16</v>
      </c>
      <c r="F1145" s="12">
        <v>25</v>
      </c>
      <c r="G1145" s="12">
        <v>2952</v>
      </c>
      <c r="H1145" s="12">
        <v>3150</v>
      </c>
      <c r="I1145" s="12">
        <v>172638</v>
      </c>
      <c r="J1145" s="12">
        <v>186300</v>
      </c>
      <c r="K1145" s="12">
        <f>sales_table[[#This Row],[Sales]]-sales_table[[#This Row],[COGS]]</f>
        <v>13662</v>
      </c>
      <c r="L1145" s="12">
        <f>sales_table[[#This Row],[sales after discount]]-sales_table[[#This Row],[COGS]]</f>
        <v>4347</v>
      </c>
      <c r="M1145" s="12">
        <f>sales_table[[#This Row],[Sales]]*0.95</f>
        <v>176985</v>
      </c>
      <c r="N1145" s="13">
        <f>(sales_table[[#This Row],[Profit]]/sales_table[[#This Row],[Sales]])</f>
        <v>7.3333333333333334E-2</v>
      </c>
    </row>
    <row r="1146" spans="1:14">
      <c r="A1146" s="42">
        <v>41290</v>
      </c>
      <c r="B1146" t="s">
        <v>31</v>
      </c>
      <c r="C1146" t="s">
        <v>30</v>
      </c>
      <c r="D1146" t="s">
        <v>28</v>
      </c>
      <c r="E1146" t="s">
        <v>13</v>
      </c>
      <c r="F1146" s="12">
        <v>17</v>
      </c>
      <c r="G1146" s="12">
        <v>3726</v>
      </c>
      <c r="H1146" s="12">
        <v>3960</v>
      </c>
      <c r="I1146" s="12">
        <v>29160</v>
      </c>
      <c r="J1146" s="12">
        <v>31050</v>
      </c>
      <c r="K1146" s="12">
        <f>sales_table[[#This Row],[Sales]]-sales_table[[#This Row],[COGS]]</f>
        <v>1890</v>
      </c>
      <c r="L1146" s="12">
        <f>sales_table[[#This Row],[sales after discount]]-sales_table[[#This Row],[COGS]]</f>
        <v>337.5</v>
      </c>
      <c r="M1146" s="12">
        <f>sales_table[[#This Row],[Sales]]*0.95</f>
        <v>29497.5</v>
      </c>
      <c r="N1146" s="13">
        <f>(sales_table[[#This Row],[Profit]]/sales_table[[#This Row],[Sales]])</f>
        <v>6.0869565217391307E-2</v>
      </c>
    </row>
    <row r="1147" spans="1:14">
      <c r="A1147" s="42">
        <v>41290</v>
      </c>
      <c r="B1147" t="s">
        <v>14</v>
      </c>
      <c r="C1147" t="s">
        <v>11</v>
      </c>
      <c r="D1147" t="s">
        <v>21</v>
      </c>
      <c r="E1147" t="s">
        <v>13</v>
      </c>
      <c r="F1147" s="12">
        <v>21</v>
      </c>
      <c r="G1147" s="12">
        <v>3978</v>
      </c>
      <c r="H1147" s="12">
        <v>4230</v>
      </c>
      <c r="I1147" s="12">
        <v>52704</v>
      </c>
      <c r="J1147" s="12">
        <v>56160</v>
      </c>
      <c r="K1147" s="12">
        <f>sales_table[[#This Row],[Sales]]-sales_table[[#This Row],[COGS]]</f>
        <v>3456</v>
      </c>
      <c r="L1147" s="12">
        <f>sales_table[[#This Row],[sales after discount]]-sales_table[[#This Row],[COGS]]</f>
        <v>648</v>
      </c>
      <c r="M1147" s="12">
        <f>sales_table[[#This Row],[Sales]]*0.95</f>
        <v>53352</v>
      </c>
      <c r="N1147" s="13">
        <f>(sales_table[[#This Row],[Profit]]/sales_table[[#This Row],[Sales]])</f>
        <v>6.1538461538461542E-2</v>
      </c>
    </row>
    <row r="1148" spans="1:14">
      <c r="A1148" s="42">
        <v>41290</v>
      </c>
      <c r="B1148" t="s">
        <v>29</v>
      </c>
      <c r="C1148" t="s">
        <v>30</v>
      </c>
      <c r="D1148" t="s">
        <v>15</v>
      </c>
      <c r="E1148" t="s">
        <v>16</v>
      </c>
      <c r="F1148" s="12">
        <v>9</v>
      </c>
      <c r="G1148" s="12">
        <v>3726</v>
      </c>
      <c r="H1148" s="12">
        <v>3960</v>
      </c>
      <c r="I1148" s="12">
        <v>25074</v>
      </c>
      <c r="J1148" s="12">
        <v>27090</v>
      </c>
      <c r="K1148" s="12">
        <f>sales_table[[#This Row],[Sales]]-sales_table[[#This Row],[COGS]]</f>
        <v>2016</v>
      </c>
      <c r="L1148" s="12">
        <f>sales_table[[#This Row],[sales after discount]]-sales_table[[#This Row],[COGS]]</f>
        <v>661.5</v>
      </c>
      <c r="M1148" s="12">
        <f>sales_table[[#This Row],[Sales]]*0.95</f>
        <v>25735.5</v>
      </c>
      <c r="N1148" s="13">
        <f>(sales_table[[#This Row],[Profit]]/sales_table[[#This Row],[Sales]])</f>
        <v>7.441860465116279E-2</v>
      </c>
    </row>
    <row r="1149" spans="1:14">
      <c r="A1149" s="42">
        <v>41291</v>
      </c>
      <c r="B1149" t="s">
        <v>27</v>
      </c>
      <c r="C1149" t="s">
        <v>23</v>
      </c>
      <c r="D1149" t="s">
        <v>42</v>
      </c>
      <c r="E1149" t="s">
        <v>16</v>
      </c>
      <c r="F1149" s="12">
        <v>11</v>
      </c>
      <c r="G1149" s="12">
        <v>4482</v>
      </c>
      <c r="H1149" s="12">
        <v>4770</v>
      </c>
      <c r="I1149" s="12">
        <v>135108</v>
      </c>
      <c r="J1149" s="12">
        <v>145800</v>
      </c>
      <c r="K1149" s="12">
        <f>sales_table[[#This Row],[Sales]]-sales_table[[#This Row],[COGS]]</f>
        <v>10692</v>
      </c>
      <c r="L1149" s="12">
        <f>sales_table[[#This Row],[sales after discount]]-sales_table[[#This Row],[COGS]]</f>
        <v>3402</v>
      </c>
      <c r="M1149" s="12">
        <f>sales_table[[#This Row],[Sales]]*0.95</f>
        <v>138510</v>
      </c>
      <c r="N1149" s="13">
        <f>(sales_table[[#This Row],[Profit]]/sales_table[[#This Row],[Sales]])</f>
        <v>7.3333333333333334E-2</v>
      </c>
    </row>
    <row r="1150" spans="1:14">
      <c r="A1150" s="42">
        <v>41291</v>
      </c>
      <c r="B1150" t="s">
        <v>34</v>
      </c>
      <c r="C1150" t="s">
        <v>25</v>
      </c>
      <c r="D1150" t="s">
        <v>15</v>
      </c>
      <c r="E1150" t="s">
        <v>16</v>
      </c>
      <c r="F1150" s="12">
        <v>4</v>
      </c>
      <c r="G1150" s="12">
        <v>3582</v>
      </c>
      <c r="H1150" s="12">
        <v>3870</v>
      </c>
      <c r="I1150" s="12">
        <v>28656</v>
      </c>
      <c r="J1150" s="12">
        <v>30960</v>
      </c>
      <c r="K1150" s="12">
        <f>sales_table[[#This Row],[Sales]]-sales_table[[#This Row],[COGS]]</f>
        <v>2304</v>
      </c>
      <c r="L1150" s="12">
        <f>sales_table[[#This Row],[sales after discount]]-sales_table[[#This Row],[COGS]]</f>
        <v>756</v>
      </c>
      <c r="M1150" s="12">
        <f>sales_table[[#This Row],[Sales]]*0.95</f>
        <v>29412</v>
      </c>
      <c r="N1150" s="13">
        <f>(sales_table[[#This Row],[Profit]]/sales_table[[#This Row],[Sales]])</f>
        <v>7.441860465116279E-2</v>
      </c>
    </row>
    <row r="1151" spans="1:14">
      <c r="A1151" s="42">
        <v>41291</v>
      </c>
      <c r="B1151" t="s">
        <v>22</v>
      </c>
      <c r="C1151" t="s">
        <v>23</v>
      </c>
      <c r="D1151" t="s">
        <v>41</v>
      </c>
      <c r="E1151" t="s">
        <v>13</v>
      </c>
      <c r="F1151" s="12">
        <v>22</v>
      </c>
      <c r="G1151" s="12">
        <v>4482</v>
      </c>
      <c r="H1151" s="12">
        <v>4770</v>
      </c>
      <c r="I1151" s="12">
        <v>59040</v>
      </c>
      <c r="J1151" s="12">
        <v>63000</v>
      </c>
      <c r="K1151" s="12">
        <f>sales_table[[#This Row],[Sales]]-sales_table[[#This Row],[COGS]]</f>
        <v>3960</v>
      </c>
      <c r="L1151" s="12">
        <f>sales_table[[#This Row],[sales after discount]]-sales_table[[#This Row],[COGS]]</f>
        <v>810</v>
      </c>
      <c r="M1151" s="12">
        <f>sales_table[[#This Row],[Sales]]*0.95</f>
        <v>59850</v>
      </c>
      <c r="N1151" s="13">
        <f>(sales_table[[#This Row],[Profit]]/sales_table[[#This Row],[Sales]])</f>
        <v>6.2857142857142861E-2</v>
      </c>
    </row>
    <row r="1152" spans="1:14">
      <c r="A1152" s="42">
        <v>41292</v>
      </c>
      <c r="B1152" t="s">
        <v>31</v>
      </c>
      <c r="C1152" t="s">
        <v>30</v>
      </c>
      <c r="D1152" t="s">
        <v>12</v>
      </c>
      <c r="E1152" t="s">
        <v>13</v>
      </c>
      <c r="F1152" s="12">
        <v>15</v>
      </c>
      <c r="G1152" s="12">
        <v>3924</v>
      </c>
      <c r="H1152" s="12">
        <v>4230</v>
      </c>
      <c r="I1152" s="12">
        <v>26442</v>
      </c>
      <c r="J1152" s="12">
        <v>28080</v>
      </c>
      <c r="K1152" s="12">
        <f>sales_table[[#This Row],[Sales]]-sales_table[[#This Row],[COGS]]</f>
        <v>1638</v>
      </c>
      <c r="L1152" s="12">
        <f>sales_table[[#This Row],[sales after discount]]-sales_table[[#This Row],[COGS]]</f>
        <v>234</v>
      </c>
      <c r="M1152" s="12">
        <f>sales_table[[#This Row],[Sales]]*0.95</f>
        <v>26676</v>
      </c>
      <c r="N1152" s="13">
        <f>(sales_table[[#This Row],[Profit]]/sales_table[[#This Row],[Sales]])</f>
        <v>5.8333333333333334E-2</v>
      </c>
    </row>
    <row r="1153" spans="1:14">
      <c r="A1153" s="42">
        <v>41292</v>
      </c>
      <c r="B1153" t="s">
        <v>22</v>
      </c>
      <c r="C1153" t="s">
        <v>23</v>
      </c>
      <c r="D1153" t="s">
        <v>15</v>
      </c>
      <c r="E1153" t="s">
        <v>16</v>
      </c>
      <c r="F1153" s="12">
        <v>23</v>
      </c>
      <c r="G1153" s="12">
        <v>7506</v>
      </c>
      <c r="H1153" s="12">
        <v>8100</v>
      </c>
      <c r="I1153" s="12">
        <v>82386</v>
      </c>
      <c r="J1153" s="12">
        <v>89010</v>
      </c>
      <c r="K1153" s="12">
        <f>sales_table[[#This Row],[Sales]]-sales_table[[#This Row],[COGS]]</f>
        <v>6624</v>
      </c>
      <c r="L1153" s="12">
        <f>sales_table[[#This Row],[sales after discount]]-sales_table[[#This Row],[COGS]]</f>
        <v>2173.5</v>
      </c>
      <c r="M1153" s="12">
        <f>sales_table[[#This Row],[Sales]]*0.95</f>
        <v>84559.5</v>
      </c>
      <c r="N1153" s="13">
        <f>(sales_table[[#This Row],[Profit]]/sales_table[[#This Row],[Sales]])</f>
        <v>7.441860465116279E-2</v>
      </c>
    </row>
    <row r="1154" spans="1:14">
      <c r="A1154" s="42">
        <v>41293</v>
      </c>
      <c r="B1154" t="s">
        <v>31</v>
      </c>
      <c r="C1154" t="s">
        <v>30</v>
      </c>
      <c r="D1154" t="s">
        <v>40</v>
      </c>
      <c r="E1154" t="s">
        <v>16</v>
      </c>
      <c r="F1154" s="12">
        <v>9</v>
      </c>
      <c r="G1154" s="12">
        <v>3546</v>
      </c>
      <c r="H1154" s="12">
        <v>3780</v>
      </c>
      <c r="I1154" s="12">
        <v>19620</v>
      </c>
      <c r="J1154" s="12">
        <v>21150</v>
      </c>
      <c r="K1154" s="12">
        <f>sales_table[[#This Row],[Sales]]-sales_table[[#This Row],[COGS]]</f>
        <v>1530</v>
      </c>
      <c r="L1154" s="12">
        <f>sales_table[[#This Row],[sales after discount]]-sales_table[[#This Row],[COGS]]</f>
        <v>472.5</v>
      </c>
      <c r="M1154" s="12">
        <f>sales_table[[#This Row],[Sales]]*0.95</f>
        <v>20092.5</v>
      </c>
      <c r="N1154" s="13">
        <f>(sales_table[[#This Row],[Profit]]/sales_table[[#This Row],[Sales]])</f>
        <v>7.2340425531914887E-2</v>
      </c>
    </row>
    <row r="1155" spans="1:14">
      <c r="A1155" s="42">
        <v>41293</v>
      </c>
      <c r="B1155" t="s">
        <v>22</v>
      </c>
      <c r="C1155" t="s">
        <v>23</v>
      </c>
      <c r="D1155" t="s">
        <v>37</v>
      </c>
      <c r="E1155" t="s">
        <v>13</v>
      </c>
      <c r="F1155" s="12">
        <v>7</v>
      </c>
      <c r="G1155" s="12">
        <v>3042</v>
      </c>
      <c r="H1155" s="12">
        <v>3240</v>
      </c>
      <c r="I1155" s="12">
        <v>13446</v>
      </c>
      <c r="J1155" s="12">
        <v>14310</v>
      </c>
      <c r="K1155" s="12">
        <f>sales_table[[#This Row],[Sales]]-sales_table[[#This Row],[COGS]]</f>
        <v>864</v>
      </c>
      <c r="L1155" s="12">
        <f>sales_table[[#This Row],[sales after discount]]-sales_table[[#This Row],[COGS]]</f>
        <v>148.5</v>
      </c>
      <c r="M1155" s="12">
        <f>sales_table[[#This Row],[Sales]]*0.95</f>
        <v>13594.5</v>
      </c>
      <c r="N1155" s="13">
        <f>(sales_table[[#This Row],[Profit]]/sales_table[[#This Row],[Sales]])</f>
        <v>6.0377358490566038E-2</v>
      </c>
    </row>
    <row r="1156" spans="1:14">
      <c r="A1156" s="42">
        <v>41293</v>
      </c>
      <c r="B1156" t="s">
        <v>20</v>
      </c>
      <c r="C1156" t="s">
        <v>18</v>
      </c>
      <c r="D1156" t="s">
        <v>35</v>
      </c>
      <c r="E1156" t="s">
        <v>13</v>
      </c>
      <c r="F1156" s="12">
        <v>25</v>
      </c>
      <c r="G1156" s="12">
        <v>3042</v>
      </c>
      <c r="H1156" s="12">
        <v>3240</v>
      </c>
      <c r="I1156" s="12">
        <v>102960</v>
      </c>
      <c r="J1156" s="12">
        <v>109800</v>
      </c>
      <c r="K1156" s="12">
        <f>sales_table[[#This Row],[Sales]]-sales_table[[#This Row],[COGS]]</f>
        <v>6840</v>
      </c>
      <c r="L1156" s="12">
        <f>sales_table[[#This Row],[sales after discount]]-sales_table[[#This Row],[COGS]]</f>
        <v>1350</v>
      </c>
      <c r="M1156" s="12">
        <f>sales_table[[#This Row],[Sales]]*0.95</f>
        <v>104310</v>
      </c>
      <c r="N1156" s="13">
        <f>(sales_table[[#This Row],[Profit]]/sales_table[[#This Row],[Sales]])</f>
        <v>6.2295081967213117E-2</v>
      </c>
    </row>
    <row r="1157" spans="1:14">
      <c r="A1157" s="42">
        <v>41294</v>
      </c>
      <c r="B1157" t="s">
        <v>34</v>
      </c>
      <c r="C1157" t="s">
        <v>25</v>
      </c>
      <c r="D1157" t="s">
        <v>42</v>
      </c>
      <c r="E1157" t="s">
        <v>16</v>
      </c>
      <c r="F1157" s="12">
        <v>10</v>
      </c>
      <c r="G1157" s="12">
        <v>3978</v>
      </c>
      <c r="H1157" s="12">
        <v>4230</v>
      </c>
      <c r="I1157" s="12">
        <v>135108</v>
      </c>
      <c r="J1157" s="12">
        <v>145800</v>
      </c>
      <c r="K1157" s="12">
        <f>sales_table[[#This Row],[Sales]]-sales_table[[#This Row],[COGS]]</f>
        <v>10692</v>
      </c>
      <c r="L1157" s="12">
        <f>sales_table[[#This Row],[sales after discount]]-sales_table[[#This Row],[COGS]]</f>
        <v>3402</v>
      </c>
      <c r="M1157" s="12">
        <f>sales_table[[#This Row],[Sales]]*0.95</f>
        <v>138510</v>
      </c>
      <c r="N1157" s="13">
        <f>(sales_table[[#This Row],[Profit]]/sales_table[[#This Row],[Sales]])</f>
        <v>7.3333333333333334E-2</v>
      </c>
    </row>
    <row r="1158" spans="1:14">
      <c r="A1158" s="42">
        <v>41294</v>
      </c>
      <c r="B1158" t="s">
        <v>22</v>
      </c>
      <c r="C1158" t="s">
        <v>23</v>
      </c>
      <c r="D1158" t="s">
        <v>35</v>
      </c>
      <c r="E1158" t="s">
        <v>13</v>
      </c>
      <c r="F1158" s="12">
        <v>8</v>
      </c>
      <c r="G1158" s="12">
        <v>5148</v>
      </c>
      <c r="H1158" s="12">
        <v>5490</v>
      </c>
      <c r="I1158" s="12">
        <v>113256</v>
      </c>
      <c r="J1158" s="12">
        <v>120780</v>
      </c>
      <c r="K1158" s="12">
        <f>sales_table[[#This Row],[Sales]]-sales_table[[#This Row],[COGS]]</f>
        <v>7524</v>
      </c>
      <c r="L1158" s="12">
        <f>sales_table[[#This Row],[sales after discount]]-sales_table[[#This Row],[COGS]]</f>
        <v>1485</v>
      </c>
      <c r="M1158" s="12">
        <f>sales_table[[#This Row],[Sales]]*0.95</f>
        <v>114741</v>
      </c>
      <c r="N1158" s="13">
        <f>(sales_table[[#This Row],[Profit]]/sales_table[[#This Row],[Sales]])</f>
        <v>6.2295081967213117E-2</v>
      </c>
    </row>
    <row r="1159" spans="1:14">
      <c r="A1159" s="42">
        <v>41295</v>
      </c>
      <c r="B1159" t="s">
        <v>20</v>
      </c>
      <c r="C1159" t="s">
        <v>18</v>
      </c>
      <c r="D1159" t="s">
        <v>42</v>
      </c>
      <c r="E1159" t="s">
        <v>16</v>
      </c>
      <c r="F1159" s="12">
        <v>18</v>
      </c>
      <c r="G1159" s="12">
        <v>3042</v>
      </c>
      <c r="H1159" s="12">
        <v>3240</v>
      </c>
      <c r="I1159" s="12">
        <v>90072</v>
      </c>
      <c r="J1159" s="12">
        <v>97200</v>
      </c>
      <c r="K1159" s="12">
        <f>sales_table[[#This Row],[Sales]]-sales_table[[#This Row],[COGS]]</f>
        <v>7128</v>
      </c>
      <c r="L1159" s="12">
        <f>sales_table[[#This Row],[sales after discount]]-sales_table[[#This Row],[COGS]]</f>
        <v>2268</v>
      </c>
      <c r="M1159" s="12">
        <f>sales_table[[#This Row],[Sales]]*0.95</f>
        <v>92340</v>
      </c>
      <c r="N1159" s="13">
        <f>(sales_table[[#This Row],[Profit]]/sales_table[[#This Row],[Sales]])</f>
        <v>7.3333333333333334E-2</v>
      </c>
    </row>
    <row r="1160" spans="1:14">
      <c r="A1160" s="42">
        <v>41295</v>
      </c>
      <c r="B1160" t="s">
        <v>17</v>
      </c>
      <c r="C1160" t="s">
        <v>18</v>
      </c>
      <c r="D1160" t="s">
        <v>39</v>
      </c>
      <c r="E1160" t="s">
        <v>13</v>
      </c>
      <c r="F1160" s="12">
        <v>8</v>
      </c>
      <c r="G1160" s="12">
        <v>5148</v>
      </c>
      <c r="H1160" s="12">
        <v>5490</v>
      </c>
      <c r="I1160" s="12">
        <v>52164</v>
      </c>
      <c r="J1160" s="12">
        <v>55440</v>
      </c>
      <c r="K1160" s="12">
        <f>sales_table[[#This Row],[Sales]]-sales_table[[#This Row],[COGS]]</f>
        <v>3276</v>
      </c>
      <c r="L1160" s="12">
        <f>sales_table[[#This Row],[sales after discount]]-sales_table[[#This Row],[COGS]]</f>
        <v>504</v>
      </c>
      <c r="M1160" s="12">
        <f>sales_table[[#This Row],[Sales]]*0.95</f>
        <v>52668</v>
      </c>
      <c r="N1160" s="13">
        <f>(sales_table[[#This Row],[Profit]]/sales_table[[#This Row],[Sales]])</f>
        <v>5.909090909090909E-2</v>
      </c>
    </row>
    <row r="1161" spans="1:14">
      <c r="A1161" s="42">
        <v>41295</v>
      </c>
      <c r="B1161" t="s">
        <v>34</v>
      </c>
      <c r="C1161" t="s">
        <v>25</v>
      </c>
      <c r="D1161" t="s">
        <v>35</v>
      </c>
      <c r="E1161" t="s">
        <v>13</v>
      </c>
      <c r="F1161" s="12">
        <v>25</v>
      </c>
      <c r="G1161" s="12">
        <v>7506</v>
      </c>
      <c r="H1161" s="12">
        <v>8100</v>
      </c>
      <c r="I1161" s="12">
        <v>113256</v>
      </c>
      <c r="J1161" s="12">
        <v>120780</v>
      </c>
      <c r="K1161" s="12">
        <f>sales_table[[#This Row],[Sales]]-sales_table[[#This Row],[COGS]]</f>
        <v>7524</v>
      </c>
      <c r="L1161" s="12">
        <f>sales_table[[#This Row],[sales after discount]]-sales_table[[#This Row],[COGS]]</f>
        <v>1485</v>
      </c>
      <c r="M1161" s="12">
        <f>sales_table[[#This Row],[Sales]]*0.95</f>
        <v>114741</v>
      </c>
      <c r="N1161" s="13">
        <f>(sales_table[[#This Row],[Profit]]/sales_table[[#This Row],[Sales]])</f>
        <v>6.2295081967213117E-2</v>
      </c>
    </row>
    <row r="1162" spans="1:14">
      <c r="A1162" s="42">
        <v>41295</v>
      </c>
      <c r="B1162" t="s">
        <v>20</v>
      </c>
      <c r="C1162" t="s">
        <v>18</v>
      </c>
      <c r="D1162" t="s">
        <v>15</v>
      </c>
      <c r="E1162" t="s">
        <v>16</v>
      </c>
      <c r="F1162" s="12">
        <v>7</v>
      </c>
      <c r="G1162" s="12">
        <v>3042</v>
      </c>
      <c r="H1162" s="12">
        <v>3240</v>
      </c>
      <c r="I1162" s="12">
        <v>17910</v>
      </c>
      <c r="J1162" s="12">
        <v>19350</v>
      </c>
      <c r="K1162" s="12">
        <f>sales_table[[#This Row],[Sales]]-sales_table[[#This Row],[COGS]]</f>
        <v>1440</v>
      </c>
      <c r="L1162" s="12">
        <f>sales_table[[#This Row],[sales after discount]]-sales_table[[#This Row],[COGS]]</f>
        <v>472.5</v>
      </c>
      <c r="M1162" s="12">
        <f>sales_table[[#This Row],[Sales]]*0.95</f>
        <v>18382.5</v>
      </c>
      <c r="N1162" s="13">
        <f>(sales_table[[#This Row],[Profit]]/sales_table[[#This Row],[Sales]])</f>
        <v>7.441860465116279E-2</v>
      </c>
    </row>
    <row r="1163" spans="1:14">
      <c r="A1163" s="42">
        <v>41295</v>
      </c>
      <c r="B1163" t="s">
        <v>34</v>
      </c>
      <c r="C1163" t="s">
        <v>25</v>
      </c>
      <c r="D1163" t="s">
        <v>40</v>
      </c>
      <c r="E1163" t="s">
        <v>16</v>
      </c>
      <c r="F1163" s="12">
        <v>17</v>
      </c>
      <c r="G1163" s="12">
        <v>3978</v>
      </c>
      <c r="H1163" s="12">
        <v>4230</v>
      </c>
      <c r="I1163" s="12">
        <v>58860</v>
      </c>
      <c r="J1163" s="12">
        <v>63450</v>
      </c>
      <c r="K1163" s="12">
        <f>sales_table[[#This Row],[Sales]]-sales_table[[#This Row],[COGS]]</f>
        <v>4590</v>
      </c>
      <c r="L1163" s="12">
        <f>sales_table[[#This Row],[sales after discount]]-sales_table[[#This Row],[COGS]]</f>
        <v>1417.5</v>
      </c>
      <c r="M1163" s="12">
        <f>sales_table[[#This Row],[Sales]]*0.95</f>
        <v>60277.5</v>
      </c>
      <c r="N1163" s="13">
        <f>(sales_table[[#This Row],[Profit]]/sales_table[[#This Row],[Sales]])</f>
        <v>7.2340425531914887E-2</v>
      </c>
    </row>
    <row r="1164" spans="1:14">
      <c r="A1164" s="42">
        <v>41297</v>
      </c>
      <c r="B1164" t="s">
        <v>34</v>
      </c>
      <c r="C1164" t="s">
        <v>25</v>
      </c>
      <c r="D1164" t="s">
        <v>39</v>
      </c>
      <c r="E1164" t="s">
        <v>13</v>
      </c>
      <c r="F1164" s="12">
        <v>3</v>
      </c>
      <c r="G1164" s="12">
        <v>2952</v>
      </c>
      <c r="H1164" s="12">
        <v>3150</v>
      </c>
      <c r="I1164" s="12">
        <v>67068</v>
      </c>
      <c r="J1164" s="12">
        <v>71280</v>
      </c>
      <c r="K1164" s="12">
        <f>sales_table[[#This Row],[Sales]]-sales_table[[#This Row],[COGS]]</f>
        <v>4212</v>
      </c>
      <c r="L1164" s="12">
        <f>sales_table[[#This Row],[sales after discount]]-sales_table[[#This Row],[COGS]]</f>
        <v>648</v>
      </c>
      <c r="M1164" s="12">
        <f>sales_table[[#This Row],[Sales]]*0.95</f>
        <v>67716</v>
      </c>
      <c r="N1164" s="13">
        <f>(sales_table[[#This Row],[Profit]]/sales_table[[#This Row],[Sales]])</f>
        <v>5.909090909090909E-2</v>
      </c>
    </row>
    <row r="1165" spans="1:14">
      <c r="A1165" s="42">
        <v>41297</v>
      </c>
      <c r="B1165" t="s">
        <v>29</v>
      </c>
      <c r="C1165" t="s">
        <v>30</v>
      </c>
      <c r="D1165" t="s">
        <v>39</v>
      </c>
      <c r="E1165" t="s">
        <v>13</v>
      </c>
      <c r="F1165" s="12">
        <v>13</v>
      </c>
      <c r="G1165" s="12">
        <v>2034</v>
      </c>
      <c r="H1165" s="12">
        <v>2160</v>
      </c>
      <c r="I1165" s="12">
        <v>85698</v>
      </c>
      <c r="J1165" s="12">
        <v>91080</v>
      </c>
      <c r="K1165" s="12">
        <f>sales_table[[#This Row],[Sales]]-sales_table[[#This Row],[COGS]]</f>
        <v>5382</v>
      </c>
      <c r="L1165" s="12">
        <f>sales_table[[#This Row],[sales after discount]]-sales_table[[#This Row],[COGS]]</f>
        <v>828</v>
      </c>
      <c r="M1165" s="12">
        <f>sales_table[[#This Row],[Sales]]*0.95</f>
        <v>86526</v>
      </c>
      <c r="N1165" s="13">
        <f>(sales_table[[#This Row],[Profit]]/sales_table[[#This Row],[Sales]])</f>
        <v>5.909090909090909E-2</v>
      </c>
    </row>
    <row r="1166" spans="1:14">
      <c r="A1166" s="42">
        <v>41298</v>
      </c>
      <c r="B1166" t="s">
        <v>29</v>
      </c>
      <c r="C1166" t="s">
        <v>30</v>
      </c>
      <c r="D1166" t="s">
        <v>33</v>
      </c>
      <c r="E1166" t="s">
        <v>13</v>
      </c>
      <c r="F1166" s="12">
        <v>17</v>
      </c>
      <c r="G1166" s="12">
        <v>3582</v>
      </c>
      <c r="H1166" s="12">
        <v>3870</v>
      </c>
      <c r="I1166" s="12">
        <v>47736</v>
      </c>
      <c r="J1166" s="12">
        <v>50760</v>
      </c>
      <c r="K1166" s="12">
        <f>sales_table[[#This Row],[Sales]]-sales_table[[#This Row],[COGS]]</f>
        <v>3024</v>
      </c>
      <c r="L1166" s="12">
        <f>sales_table[[#This Row],[sales after discount]]-sales_table[[#This Row],[COGS]]</f>
        <v>486</v>
      </c>
      <c r="M1166" s="12">
        <f>sales_table[[#This Row],[Sales]]*0.95</f>
        <v>48222</v>
      </c>
      <c r="N1166" s="13">
        <f>(sales_table[[#This Row],[Profit]]/sales_table[[#This Row],[Sales]])</f>
        <v>5.9574468085106386E-2</v>
      </c>
    </row>
    <row r="1167" spans="1:14">
      <c r="A1167" s="42">
        <v>41298</v>
      </c>
      <c r="B1167" t="s">
        <v>14</v>
      </c>
      <c r="C1167" t="s">
        <v>11</v>
      </c>
      <c r="D1167" t="s">
        <v>28</v>
      </c>
      <c r="E1167" t="s">
        <v>13</v>
      </c>
      <c r="F1167" s="12">
        <v>22</v>
      </c>
      <c r="G1167" s="12">
        <v>3978</v>
      </c>
      <c r="H1167" s="12">
        <v>4230</v>
      </c>
      <c r="I1167" s="12">
        <v>69984</v>
      </c>
      <c r="J1167" s="12">
        <v>74520</v>
      </c>
      <c r="K1167" s="12">
        <f>sales_table[[#This Row],[Sales]]-sales_table[[#This Row],[COGS]]</f>
        <v>4536</v>
      </c>
      <c r="L1167" s="12">
        <f>sales_table[[#This Row],[sales after discount]]-sales_table[[#This Row],[COGS]]</f>
        <v>810</v>
      </c>
      <c r="M1167" s="12">
        <f>sales_table[[#This Row],[Sales]]*0.95</f>
        <v>70794</v>
      </c>
      <c r="N1167" s="13">
        <f>(sales_table[[#This Row],[Profit]]/sales_table[[#This Row],[Sales]])</f>
        <v>6.0869565217391307E-2</v>
      </c>
    </row>
    <row r="1168" spans="1:14">
      <c r="A1168" s="42">
        <v>41298</v>
      </c>
      <c r="B1168" t="s">
        <v>34</v>
      </c>
      <c r="C1168" t="s">
        <v>25</v>
      </c>
      <c r="D1168" t="s">
        <v>35</v>
      </c>
      <c r="E1168" t="s">
        <v>13</v>
      </c>
      <c r="F1168" s="12">
        <v>23</v>
      </c>
      <c r="G1168" s="12">
        <v>2196</v>
      </c>
      <c r="H1168" s="12">
        <v>2340</v>
      </c>
      <c r="I1168" s="12">
        <v>113256</v>
      </c>
      <c r="J1168" s="12">
        <v>120780</v>
      </c>
      <c r="K1168" s="12">
        <f>sales_table[[#This Row],[Sales]]-sales_table[[#This Row],[COGS]]</f>
        <v>7524</v>
      </c>
      <c r="L1168" s="12">
        <f>sales_table[[#This Row],[sales after discount]]-sales_table[[#This Row],[COGS]]</f>
        <v>1485</v>
      </c>
      <c r="M1168" s="12">
        <f>sales_table[[#This Row],[Sales]]*0.95</f>
        <v>114741</v>
      </c>
      <c r="N1168" s="13">
        <f>(sales_table[[#This Row],[Profit]]/sales_table[[#This Row],[Sales]])</f>
        <v>6.2295081967213117E-2</v>
      </c>
    </row>
    <row r="1169" spans="1:14">
      <c r="A1169" s="42">
        <v>41299</v>
      </c>
      <c r="B1169" t="s">
        <v>20</v>
      </c>
      <c r="C1169" t="s">
        <v>18</v>
      </c>
      <c r="D1169" t="s">
        <v>42</v>
      </c>
      <c r="E1169" t="s">
        <v>16</v>
      </c>
      <c r="F1169" s="12">
        <v>1</v>
      </c>
      <c r="G1169" s="12">
        <v>2034</v>
      </c>
      <c r="H1169" s="12">
        <v>2160</v>
      </c>
      <c r="I1169" s="12">
        <v>150120</v>
      </c>
      <c r="J1169" s="12">
        <v>162000</v>
      </c>
      <c r="K1169" s="12">
        <f>sales_table[[#This Row],[Sales]]-sales_table[[#This Row],[COGS]]</f>
        <v>11880</v>
      </c>
      <c r="L1169" s="12">
        <f>sales_table[[#This Row],[sales after discount]]-sales_table[[#This Row],[COGS]]</f>
        <v>3780</v>
      </c>
      <c r="M1169" s="12">
        <f>sales_table[[#This Row],[Sales]]*0.95</f>
        <v>153900</v>
      </c>
      <c r="N1169" s="13">
        <f>(sales_table[[#This Row],[Profit]]/sales_table[[#This Row],[Sales]])</f>
        <v>7.3333333333333334E-2</v>
      </c>
    </row>
    <row r="1170" spans="1:14">
      <c r="A1170" s="42">
        <v>41299</v>
      </c>
      <c r="B1170" t="s">
        <v>20</v>
      </c>
      <c r="C1170" t="s">
        <v>18</v>
      </c>
      <c r="D1170" t="s">
        <v>33</v>
      </c>
      <c r="E1170" t="s">
        <v>13</v>
      </c>
      <c r="F1170" s="12">
        <v>25</v>
      </c>
      <c r="G1170" s="12">
        <v>5148</v>
      </c>
      <c r="H1170" s="12">
        <v>5490</v>
      </c>
      <c r="I1170" s="12">
        <v>43758</v>
      </c>
      <c r="J1170" s="12">
        <v>46530</v>
      </c>
      <c r="K1170" s="12">
        <f>sales_table[[#This Row],[Sales]]-sales_table[[#This Row],[COGS]]</f>
        <v>2772</v>
      </c>
      <c r="L1170" s="12">
        <f>sales_table[[#This Row],[sales after discount]]-sales_table[[#This Row],[COGS]]</f>
        <v>445.5</v>
      </c>
      <c r="M1170" s="12">
        <f>sales_table[[#This Row],[Sales]]*0.95</f>
        <v>44203.5</v>
      </c>
      <c r="N1170" s="13">
        <f>(sales_table[[#This Row],[Profit]]/sales_table[[#This Row],[Sales]])</f>
        <v>5.9574468085106386E-2</v>
      </c>
    </row>
    <row r="1171" spans="1:14">
      <c r="A1171" s="42">
        <v>41300</v>
      </c>
      <c r="B1171" t="s">
        <v>22</v>
      </c>
      <c r="C1171" t="s">
        <v>23</v>
      </c>
      <c r="D1171" t="s">
        <v>36</v>
      </c>
      <c r="E1171" t="s">
        <v>13</v>
      </c>
      <c r="F1171" s="12">
        <v>22</v>
      </c>
      <c r="G1171" s="12">
        <v>3384</v>
      </c>
      <c r="H1171" s="12">
        <v>3600</v>
      </c>
      <c r="I1171" s="12">
        <v>6318</v>
      </c>
      <c r="J1171" s="12">
        <v>6750</v>
      </c>
      <c r="K1171" s="12">
        <f>sales_table[[#This Row],[Sales]]-sales_table[[#This Row],[COGS]]</f>
        <v>432</v>
      </c>
      <c r="L1171" s="12">
        <f>sales_table[[#This Row],[sales after discount]]-sales_table[[#This Row],[COGS]]</f>
        <v>94.5</v>
      </c>
      <c r="M1171" s="12">
        <f>sales_table[[#This Row],[Sales]]*0.95</f>
        <v>6412.5</v>
      </c>
      <c r="N1171" s="13">
        <f>(sales_table[[#This Row],[Profit]]/sales_table[[#This Row],[Sales]])</f>
        <v>6.4000000000000001E-2</v>
      </c>
    </row>
    <row r="1172" spans="1:14">
      <c r="A1172" s="42">
        <v>41300</v>
      </c>
      <c r="B1172" t="s">
        <v>20</v>
      </c>
      <c r="C1172" t="s">
        <v>18</v>
      </c>
      <c r="D1172" t="s">
        <v>40</v>
      </c>
      <c r="E1172" t="s">
        <v>16</v>
      </c>
      <c r="F1172" s="12">
        <v>2</v>
      </c>
      <c r="G1172" s="12">
        <v>3978</v>
      </c>
      <c r="H1172" s="12">
        <v>4230</v>
      </c>
      <c r="I1172" s="12">
        <v>47088</v>
      </c>
      <c r="J1172" s="12">
        <v>50760</v>
      </c>
      <c r="K1172" s="12">
        <f>sales_table[[#This Row],[Sales]]-sales_table[[#This Row],[COGS]]</f>
        <v>3672</v>
      </c>
      <c r="L1172" s="12">
        <f>sales_table[[#This Row],[sales after discount]]-sales_table[[#This Row],[COGS]]</f>
        <v>1134</v>
      </c>
      <c r="M1172" s="12">
        <f>sales_table[[#This Row],[Sales]]*0.95</f>
        <v>48222</v>
      </c>
      <c r="N1172" s="13">
        <f>(sales_table[[#This Row],[Profit]]/sales_table[[#This Row],[Sales]])</f>
        <v>7.2340425531914887E-2</v>
      </c>
    </row>
    <row r="1173" spans="1:14">
      <c r="A1173" s="42">
        <v>41300</v>
      </c>
      <c r="B1173" t="s">
        <v>29</v>
      </c>
      <c r="C1173" t="s">
        <v>30</v>
      </c>
      <c r="D1173" t="s">
        <v>42</v>
      </c>
      <c r="E1173" t="s">
        <v>16</v>
      </c>
      <c r="F1173" s="12">
        <v>11</v>
      </c>
      <c r="G1173" s="12">
        <v>3582</v>
      </c>
      <c r="H1173" s="12">
        <v>3870</v>
      </c>
      <c r="I1173" s="12">
        <v>165132</v>
      </c>
      <c r="J1173" s="12">
        <v>178200</v>
      </c>
      <c r="K1173" s="12">
        <f>sales_table[[#This Row],[Sales]]-sales_table[[#This Row],[COGS]]</f>
        <v>13068</v>
      </c>
      <c r="L1173" s="12">
        <f>sales_table[[#This Row],[sales after discount]]-sales_table[[#This Row],[COGS]]</f>
        <v>4158</v>
      </c>
      <c r="M1173" s="12">
        <f>sales_table[[#This Row],[Sales]]*0.95</f>
        <v>169290</v>
      </c>
      <c r="N1173" s="13">
        <f>(sales_table[[#This Row],[Profit]]/sales_table[[#This Row],[Sales]])</f>
        <v>7.3333333333333334E-2</v>
      </c>
    </row>
    <row r="1174" spans="1:14">
      <c r="A1174" s="42">
        <v>41301</v>
      </c>
      <c r="B1174" t="s">
        <v>14</v>
      </c>
      <c r="C1174" t="s">
        <v>11</v>
      </c>
      <c r="D1174" t="s">
        <v>43</v>
      </c>
      <c r="E1174" t="s">
        <v>13</v>
      </c>
      <c r="F1174" s="12">
        <v>11</v>
      </c>
      <c r="G1174" s="12">
        <v>3546</v>
      </c>
      <c r="H1174" s="12">
        <v>3780</v>
      </c>
      <c r="I1174" s="12">
        <v>23688</v>
      </c>
      <c r="J1174" s="12">
        <v>25200</v>
      </c>
      <c r="K1174" s="12">
        <f>sales_table[[#This Row],[Sales]]-sales_table[[#This Row],[COGS]]</f>
        <v>1512</v>
      </c>
      <c r="L1174" s="12">
        <f>sales_table[[#This Row],[sales after discount]]-sales_table[[#This Row],[COGS]]</f>
        <v>252</v>
      </c>
      <c r="M1174" s="12">
        <f>sales_table[[#This Row],[Sales]]*0.95</f>
        <v>23940</v>
      </c>
      <c r="N1174" s="13">
        <f>(sales_table[[#This Row],[Profit]]/sales_table[[#This Row],[Sales]])</f>
        <v>0.06</v>
      </c>
    </row>
    <row r="1175" spans="1:14">
      <c r="A1175" s="42">
        <v>41301</v>
      </c>
      <c r="B1175" t="s">
        <v>31</v>
      </c>
      <c r="C1175" t="s">
        <v>30</v>
      </c>
      <c r="D1175" t="s">
        <v>26</v>
      </c>
      <c r="E1175" t="s">
        <v>13</v>
      </c>
      <c r="F1175" s="12">
        <v>1</v>
      </c>
      <c r="G1175" s="12">
        <v>7506</v>
      </c>
      <c r="H1175" s="12">
        <v>8100</v>
      </c>
      <c r="I1175" s="12">
        <v>48672</v>
      </c>
      <c r="J1175" s="12">
        <v>51840</v>
      </c>
      <c r="K1175" s="12">
        <f>sales_table[[#This Row],[Sales]]-sales_table[[#This Row],[COGS]]</f>
        <v>3168</v>
      </c>
      <c r="L1175" s="12">
        <f>sales_table[[#This Row],[sales after discount]]-sales_table[[#This Row],[COGS]]</f>
        <v>576</v>
      </c>
      <c r="M1175" s="12">
        <f>sales_table[[#This Row],[Sales]]*0.95</f>
        <v>49248</v>
      </c>
      <c r="N1175" s="13">
        <f>(sales_table[[#This Row],[Profit]]/sales_table[[#This Row],[Sales]])</f>
        <v>6.1111111111111109E-2</v>
      </c>
    </row>
    <row r="1176" spans="1:14">
      <c r="A1176" s="42">
        <v>41302</v>
      </c>
      <c r="B1176" t="s">
        <v>27</v>
      </c>
      <c r="C1176" t="s">
        <v>23</v>
      </c>
      <c r="D1176" t="s">
        <v>40</v>
      </c>
      <c r="E1176" t="s">
        <v>16</v>
      </c>
      <c r="F1176" s="12">
        <v>14</v>
      </c>
      <c r="G1176" s="12">
        <v>3978</v>
      </c>
      <c r="H1176" s="12">
        <v>4230</v>
      </c>
      <c r="I1176" s="12">
        <v>51012</v>
      </c>
      <c r="J1176" s="12">
        <v>54990</v>
      </c>
      <c r="K1176" s="12">
        <f>sales_table[[#This Row],[Sales]]-sales_table[[#This Row],[COGS]]</f>
        <v>3978</v>
      </c>
      <c r="L1176" s="12">
        <f>sales_table[[#This Row],[sales after discount]]-sales_table[[#This Row],[COGS]]</f>
        <v>1228.5</v>
      </c>
      <c r="M1176" s="12">
        <f>sales_table[[#This Row],[Sales]]*0.95</f>
        <v>52240.5</v>
      </c>
      <c r="N1176" s="13">
        <f>(sales_table[[#This Row],[Profit]]/sales_table[[#This Row],[Sales]])</f>
        <v>7.2340425531914887E-2</v>
      </c>
    </row>
    <row r="1177" spans="1:14">
      <c r="A1177" s="42">
        <v>41303</v>
      </c>
      <c r="B1177" t="s">
        <v>31</v>
      </c>
      <c r="C1177" t="s">
        <v>30</v>
      </c>
      <c r="D1177" t="s">
        <v>21</v>
      </c>
      <c r="E1177" t="s">
        <v>13</v>
      </c>
      <c r="F1177" s="12">
        <v>11</v>
      </c>
      <c r="G1177" s="12">
        <v>2034</v>
      </c>
      <c r="H1177" s="12">
        <v>2160</v>
      </c>
      <c r="I1177" s="12">
        <v>6588</v>
      </c>
      <c r="J1177" s="12">
        <v>7020</v>
      </c>
      <c r="K1177" s="12">
        <f>sales_table[[#This Row],[Sales]]-sales_table[[#This Row],[COGS]]</f>
        <v>432</v>
      </c>
      <c r="L1177" s="12">
        <f>sales_table[[#This Row],[sales after discount]]-sales_table[[#This Row],[COGS]]</f>
        <v>81</v>
      </c>
      <c r="M1177" s="12">
        <f>sales_table[[#This Row],[Sales]]*0.95</f>
        <v>6669</v>
      </c>
      <c r="N1177" s="13">
        <f>(sales_table[[#This Row],[Profit]]/sales_table[[#This Row],[Sales]])</f>
        <v>6.1538461538461542E-2</v>
      </c>
    </row>
    <row r="1178" spans="1:14">
      <c r="A1178" s="42">
        <v>41303</v>
      </c>
      <c r="B1178" t="s">
        <v>27</v>
      </c>
      <c r="C1178" t="s">
        <v>23</v>
      </c>
      <c r="D1178" t="s">
        <v>37</v>
      </c>
      <c r="E1178" t="s">
        <v>13</v>
      </c>
      <c r="F1178" s="12">
        <v>8</v>
      </c>
      <c r="G1178" s="12">
        <v>2952</v>
      </c>
      <c r="H1178" s="12">
        <v>3150</v>
      </c>
      <c r="I1178" s="12">
        <v>85158</v>
      </c>
      <c r="J1178" s="12">
        <v>90630</v>
      </c>
      <c r="K1178" s="12">
        <f>sales_table[[#This Row],[Sales]]-sales_table[[#This Row],[COGS]]</f>
        <v>5472</v>
      </c>
      <c r="L1178" s="12">
        <f>sales_table[[#This Row],[sales after discount]]-sales_table[[#This Row],[COGS]]</f>
        <v>940.5</v>
      </c>
      <c r="M1178" s="12">
        <f>sales_table[[#This Row],[Sales]]*0.95</f>
        <v>86098.5</v>
      </c>
      <c r="N1178" s="13">
        <f>(sales_table[[#This Row],[Profit]]/sales_table[[#This Row],[Sales]])</f>
        <v>6.0377358490566038E-2</v>
      </c>
    </row>
    <row r="1179" spans="1:14">
      <c r="A1179" s="42">
        <v>41303</v>
      </c>
      <c r="B1179" t="s">
        <v>27</v>
      </c>
      <c r="C1179" t="s">
        <v>23</v>
      </c>
      <c r="D1179" t="s">
        <v>39</v>
      </c>
      <c r="E1179" t="s">
        <v>13</v>
      </c>
      <c r="F1179" s="12">
        <v>1</v>
      </c>
      <c r="G1179" s="12">
        <v>3546</v>
      </c>
      <c r="H1179" s="12">
        <v>3780</v>
      </c>
      <c r="I1179" s="12">
        <v>26082</v>
      </c>
      <c r="J1179" s="12">
        <v>27720</v>
      </c>
      <c r="K1179" s="12">
        <f>sales_table[[#This Row],[Sales]]-sales_table[[#This Row],[COGS]]</f>
        <v>1638</v>
      </c>
      <c r="L1179" s="12">
        <f>sales_table[[#This Row],[sales after discount]]-sales_table[[#This Row],[COGS]]</f>
        <v>252</v>
      </c>
      <c r="M1179" s="12">
        <f>sales_table[[#This Row],[Sales]]*0.95</f>
        <v>26334</v>
      </c>
      <c r="N1179" s="13">
        <f>(sales_table[[#This Row],[Profit]]/sales_table[[#This Row],[Sales]])</f>
        <v>5.909090909090909E-2</v>
      </c>
    </row>
    <row r="1180" spans="1:14">
      <c r="A1180" s="42">
        <v>41304</v>
      </c>
      <c r="B1180" t="s">
        <v>17</v>
      </c>
      <c r="C1180" t="s">
        <v>18</v>
      </c>
      <c r="D1180" t="s">
        <v>41</v>
      </c>
      <c r="E1180" t="s">
        <v>13</v>
      </c>
      <c r="F1180" s="12">
        <v>24</v>
      </c>
      <c r="G1180" s="12">
        <v>3546</v>
      </c>
      <c r="H1180" s="12">
        <v>3780</v>
      </c>
      <c r="I1180" s="12">
        <v>23616</v>
      </c>
      <c r="J1180" s="12">
        <v>25200</v>
      </c>
      <c r="K1180" s="12">
        <f>sales_table[[#This Row],[Sales]]-sales_table[[#This Row],[COGS]]</f>
        <v>1584</v>
      </c>
      <c r="L1180" s="12">
        <f>sales_table[[#This Row],[sales after discount]]-sales_table[[#This Row],[COGS]]</f>
        <v>324</v>
      </c>
      <c r="M1180" s="12">
        <f>sales_table[[#This Row],[Sales]]*0.95</f>
        <v>23940</v>
      </c>
      <c r="N1180" s="13">
        <f>(sales_table[[#This Row],[Profit]]/sales_table[[#This Row],[Sales]])</f>
        <v>6.2857142857142861E-2</v>
      </c>
    </row>
    <row r="1181" spans="1:14">
      <c r="A1181" s="42">
        <v>41304</v>
      </c>
      <c r="B1181" t="s">
        <v>14</v>
      </c>
      <c r="C1181" t="s">
        <v>11</v>
      </c>
      <c r="D1181" t="s">
        <v>38</v>
      </c>
      <c r="E1181" t="s">
        <v>13</v>
      </c>
      <c r="F1181" s="12">
        <v>15</v>
      </c>
      <c r="G1181" s="12">
        <v>3978</v>
      </c>
      <c r="H1181" s="12">
        <v>4230</v>
      </c>
      <c r="I1181" s="12">
        <v>31914</v>
      </c>
      <c r="J1181" s="12">
        <v>34020</v>
      </c>
      <c r="K1181" s="12">
        <f>sales_table[[#This Row],[Sales]]-sales_table[[#This Row],[COGS]]</f>
        <v>2106</v>
      </c>
      <c r="L1181" s="12">
        <f>sales_table[[#This Row],[sales after discount]]-sales_table[[#This Row],[COGS]]</f>
        <v>405</v>
      </c>
      <c r="M1181" s="12">
        <f>sales_table[[#This Row],[Sales]]*0.95</f>
        <v>32319</v>
      </c>
      <c r="N1181" s="13">
        <f>(sales_table[[#This Row],[Profit]]/sales_table[[#This Row],[Sales]])</f>
        <v>6.1904761904761907E-2</v>
      </c>
    </row>
    <row r="1182" spans="1:14">
      <c r="A1182" s="42">
        <v>41304</v>
      </c>
      <c r="B1182" t="s">
        <v>34</v>
      </c>
      <c r="C1182" t="s">
        <v>25</v>
      </c>
      <c r="D1182" t="s">
        <v>37</v>
      </c>
      <c r="E1182" t="s">
        <v>13</v>
      </c>
      <c r="F1182" s="12">
        <v>20</v>
      </c>
      <c r="G1182" s="12">
        <v>3546</v>
      </c>
      <c r="H1182" s="12">
        <v>3780</v>
      </c>
      <c r="I1182" s="12">
        <v>67230</v>
      </c>
      <c r="J1182" s="12">
        <v>71550</v>
      </c>
      <c r="K1182" s="12">
        <f>sales_table[[#This Row],[Sales]]-sales_table[[#This Row],[COGS]]</f>
        <v>4320</v>
      </c>
      <c r="L1182" s="12">
        <f>sales_table[[#This Row],[sales after discount]]-sales_table[[#This Row],[COGS]]</f>
        <v>742.5</v>
      </c>
      <c r="M1182" s="12">
        <f>sales_table[[#This Row],[Sales]]*0.95</f>
        <v>67972.5</v>
      </c>
      <c r="N1182" s="13">
        <f>(sales_table[[#This Row],[Profit]]/sales_table[[#This Row],[Sales]])</f>
        <v>6.0377358490566038E-2</v>
      </c>
    </row>
    <row r="1183" spans="1:14">
      <c r="A1183" s="42">
        <v>41304</v>
      </c>
      <c r="B1183" t="s">
        <v>24</v>
      </c>
      <c r="C1183" t="s">
        <v>25</v>
      </c>
      <c r="D1183" t="s">
        <v>36</v>
      </c>
      <c r="E1183" t="s">
        <v>13</v>
      </c>
      <c r="F1183" s="12">
        <v>1</v>
      </c>
      <c r="G1183" s="12">
        <v>5148</v>
      </c>
      <c r="H1183" s="12">
        <v>5490</v>
      </c>
      <c r="I1183" s="12">
        <v>25272</v>
      </c>
      <c r="J1183" s="12">
        <v>27000</v>
      </c>
      <c r="K1183" s="12">
        <f>sales_table[[#This Row],[Sales]]-sales_table[[#This Row],[COGS]]</f>
        <v>1728</v>
      </c>
      <c r="L1183" s="12">
        <f>sales_table[[#This Row],[sales after discount]]-sales_table[[#This Row],[COGS]]</f>
        <v>378</v>
      </c>
      <c r="M1183" s="12">
        <f>sales_table[[#This Row],[Sales]]*0.95</f>
        <v>25650</v>
      </c>
      <c r="N1183" s="13">
        <f>(sales_table[[#This Row],[Profit]]/sales_table[[#This Row],[Sales]])</f>
        <v>6.4000000000000001E-2</v>
      </c>
    </row>
    <row r="1184" spans="1:14">
      <c r="A1184" s="42">
        <v>41305</v>
      </c>
      <c r="B1184" t="s">
        <v>29</v>
      </c>
      <c r="C1184" t="s">
        <v>30</v>
      </c>
      <c r="D1184" t="s">
        <v>26</v>
      </c>
      <c r="E1184" t="s">
        <v>13</v>
      </c>
      <c r="F1184" s="12">
        <v>5</v>
      </c>
      <c r="G1184" s="12">
        <v>2196</v>
      </c>
      <c r="H1184" s="12">
        <v>2340</v>
      </c>
      <c r="I1184" s="12">
        <v>66924</v>
      </c>
      <c r="J1184" s="12">
        <v>71280</v>
      </c>
      <c r="K1184" s="12">
        <f>sales_table[[#This Row],[Sales]]-sales_table[[#This Row],[COGS]]</f>
        <v>4356</v>
      </c>
      <c r="L1184" s="12">
        <f>sales_table[[#This Row],[sales after discount]]-sales_table[[#This Row],[COGS]]</f>
        <v>792</v>
      </c>
      <c r="M1184" s="12">
        <f>sales_table[[#This Row],[Sales]]*0.95</f>
        <v>67716</v>
      </c>
      <c r="N1184" s="13">
        <f>(sales_table[[#This Row],[Profit]]/sales_table[[#This Row],[Sales]])</f>
        <v>6.1111111111111109E-2</v>
      </c>
    </row>
    <row r="1185" spans="1:14">
      <c r="A1185" s="42">
        <v>41305</v>
      </c>
      <c r="B1185" t="s">
        <v>27</v>
      </c>
      <c r="C1185" t="s">
        <v>23</v>
      </c>
      <c r="D1185" t="s">
        <v>33</v>
      </c>
      <c r="E1185" t="s">
        <v>13</v>
      </c>
      <c r="F1185" s="12">
        <v>2</v>
      </c>
      <c r="G1185" s="12">
        <v>3924</v>
      </c>
      <c r="H1185" s="12">
        <v>4230</v>
      </c>
      <c r="I1185" s="12">
        <v>39780</v>
      </c>
      <c r="J1185" s="12">
        <v>42300</v>
      </c>
      <c r="K1185" s="12">
        <f>sales_table[[#This Row],[Sales]]-sales_table[[#This Row],[COGS]]</f>
        <v>2520</v>
      </c>
      <c r="L1185" s="12">
        <f>sales_table[[#This Row],[sales after discount]]-sales_table[[#This Row],[COGS]]</f>
        <v>405</v>
      </c>
      <c r="M1185" s="12">
        <f>sales_table[[#This Row],[Sales]]*0.95</f>
        <v>40185</v>
      </c>
      <c r="N1185" s="13">
        <f>(sales_table[[#This Row],[Profit]]/sales_table[[#This Row],[Sales]])</f>
        <v>5.9574468085106386E-2</v>
      </c>
    </row>
    <row r="1186" spans="1:14">
      <c r="A1186" s="42">
        <v>41305</v>
      </c>
      <c r="B1186" t="s">
        <v>17</v>
      </c>
      <c r="C1186" t="s">
        <v>18</v>
      </c>
      <c r="D1186" t="s">
        <v>12</v>
      </c>
      <c r="E1186" t="s">
        <v>13</v>
      </c>
      <c r="F1186" s="12">
        <v>15</v>
      </c>
      <c r="G1186" s="12">
        <v>3978</v>
      </c>
      <c r="H1186" s="12">
        <v>4230</v>
      </c>
      <c r="I1186" s="12">
        <v>50850</v>
      </c>
      <c r="J1186" s="12">
        <v>54000</v>
      </c>
      <c r="K1186" s="12">
        <f>sales_table[[#This Row],[Sales]]-sales_table[[#This Row],[COGS]]</f>
        <v>3150</v>
      </c>
      <c r="L1186" s="12">
        <f>sales_table[[#This Row],[sales after discount]]-sales_table[[#This Row],[COGS]]</f>
        <v>450</v>
      </c>
      <c r="M1186" s="12">
        <f>sales_table[[#This Row],[Sales]]*0.95</f>
        <v>51300</v>
      </c>
      <c r="N1186" s="13">
        <f>(sales_table[[#This Row],[Profit]]/sales_table[[#This Row],[Sales]])</f>
        <v>5.8333333333333334E-2</v>
      </c>
    </row>
    <row r="1187" spans="1:14">
      <c r="A1187" s="42">
        <v>41305</v>
      </c>
      <c r="B1187" t="s">
        <v>31</v>
      </c>
      <c r="C1187" t="s">
        <v>30</v>
      </c>
      <c r="D1187" t="s">
        <v>36</v>
      </c>
      <c r="E1187" t="s">
        <v>13</v>
      </c>
      <c r="F1187" s="12">
        <v>24</v>
      </c>
      <c r="G1187" s="12">
        <v>2106</v>
      </c>
      <c r="H1187" s="12">
        <v>2250</v>
      </c>
      <c r="I1187" s="12">
        <v>29484</v>
      </c>
      <c r="J1187" s="12">
        <v>31500</v>
      </c>
      <c r="K1187" s="12">
        <f>sales_table[[#This Row],[Sales]]-sales_table[[#This Row],[COGS]]</f>
        <v>2016</v>
      </c>
      <c r="L1187" s="12">
        <f>sales_table[[#This Row],[sales after discount]]-sales_table[[#This Row],[COGS]]</f>
        <v>441</v>
      </c>
      <c r="M1187" s="12">
        <f>sales_table[[#This Row],[Sales]]*0.95</f>
        <v>29925</v>
      </c>
      <c r="N1187" s="13">
        <f>(sales_table[[#This Row],[Profit]]/sales_table[[#This Row],[Sales]])</f>
        <v>6.4000000000000001E-2</v>
      </c>
    </row>
    <row r="1188" spans="1:14">
      <c r="A1188" s="42">
        <v>41305</v>
      </c>
      <c r="B1188" t="s">
        <v>31</v>
      </c>
      <c r="C1188" t="s">
        <v>30</v>
      </c>
      <c r="D1188" t="s">
        <v>15</v>
      </c>
      <c r="E1188" t="s">
        <v>16</v>
      </c>
      <c r="F1188" s="12">
        <v>23</v>
      </c>
      <c r="G1188" s="12">
        <v>5148</v>
      </c>
      <c r="H1188" s="12">
        <v>5490</v>
      </c>
      <c r="I1188" s="12">
        <v>68058</v>
      </c>
      <c r="J1188" s="12">
        <v>73530</v>
      </c>
      <c r="K1188" s="12">
        <f>sales_table[[#This Row],[Sales]]-sales_table[[#This Row],[COGS]]</f>
        <v>5472</v>
      </c>
      <c r="L1188" s="12">
        <f>sales_table[[#This Row],[sales after discount]]-sales_table[[#This Row],[COGS]]</f>
        <v>1795.5</v>
      </c>
      <c r="M1188" s="12">
        <f>sales_table[[#This Row],[Sales]]*0.95</f>
        <v>69853.5</v>
      </c>
      <c r="N1188" s="13">
        <f>(sales_table[[#This Row],[Profit]]/sales_table[[#This Row],[Sales]])</f>
        <v>7.441860465116279E-2</v>
      </c>
    </row>
    <row r="1189" spans="1:14">
      <c r="A1189" s="42">
        <v>41306</v>
      </c>
      <c r="B1189" t="s">
        <v>10</v>
      </c>
      <c r="C1189" t="s">
        <v>11</v>
      </c>
      <c r="D1189" t="s">
        <v>41</v>
      </c>
      <c r="E1189" t="s">
        <v>13</v>
      </c>
      <c r="F1189" s="12">
        <v>20</v>
      </c>
      <c r="G1189" s="12">
        <v>3546</v>
      </c>
      <c r="H1189" s="12">
        <v>3780</v>
      </c>
      <c r="I1189" s="12">
        <v>50184</v>
      </c>
      <c r="J1189" s="12">
        <v>53550</v>
      </c>
      <c r="K1189" s="12">
        <f>sales_table[[#This Row],[Sales]]-sales_table[[#This Row],[COGS]]</f>
        <v>3366</v>
      </c>
      <c r="L1189" s="12">
        <f>sales_table[[#This Row],[sales after discount]]-sales_table[[#This Row],[COGS]]</f>
        <v>688.5</v>
      </c>
      <c r="M1189" s="12">
        <f>sales_table[[#This Row],[Sales]]*0.95</f>
        <v>50872.5</v>
      </c>
      <c r="N1189" s="13">
        <f>(sales_table[[#This Row],[Profit]]/sales_table[[#This Row],[Sales]])</f>
        <v>6.2857142857142861E-2</v>
      </c>
    </row>
    <row r="1190" spans="1:14">
      <c r="A1190" s="42">
        <v>41308</v>
      </c>
      <c r="B1190" t="s">
        <v>17</v>
      </c>
      <c r="C1190" t="s">
        <v>18</v>
      </c>
      <c r="D1190" t="s">
        <v>21</v>
      </c>
      <c r="E1190" t="s">
        <v>13</v>
      </c>
      <c r="F1190" s="12">
        <v>23</v>
      </c>
      <c r="G1190" s="12">
        <v>3546</v>
      </c>
      <c r="H1190" s="12">
        <v>3780</v>
      </c>
      <c r="I1190" s="12">
        <v>35136</v>
      </c>
      <c r="J1190" s="12">
        <v>37440</v>
      </c>
      <c r="K1190" s="12">
        <f>sales_table[[#This Row],[Sales]]-sales_table[[#This Row],[COGS]]</f>
        <v>2304</v>
      </c>
      <c r="L1190" s="12">
        <f>sales_table[[#This Row],[sales after discount]]-sales_table[[#This Row],[COGS]]</f>
        <v>432</v>
      </c>
      <c r="M1190" s="12">
        <f>sales_table[[#This Row],[Sales]]*0.95</f>
        <v>35568</v>
      </c>
      <c r="N1190" s="13">
        <f>(sales_table[[#This Row],[Profit]]/sales_table[[#This Row],[Sales]])</f>
        <v>6.1538461538461542E-2</v>
      </c>
    </row>
    <row r="1191" spans="1:14">
      <c r="A1191" s="42">
        <v>41310</v>
      </c>
      <c r="B1191" t="s">
        <v>10</v>
      </c>
      <c r="C1191" t="s">
        <v>11</v>
      </c>
      <c r="D1191" t="s">
        <v>38</v>
      </c>
      <c r="E1191" t="s">
        <v>13</v>
      </c>
      <c r="F1191" s="12">
        <v>22</v>
      </c>
      <c r="G1191" s="12">
        <v>5148</v>
      </c>
      <c r="H1191" s="12">
        <v>5490</v>
      </c>
      <c r="I1191" s="12">
        <v>3546</v>
      </c>
      <c r="J1191" s="12">
        <v>3780</v>
      </c>
      <c r="K1191" s="12">
        <f>sales_table[[#This Row],[Sales]]-sales_table[[#This Row],[COGS]]</f>
        <v>234</v>
      </c>
      <c r="L1191" s="12">
        <f>sales_table[[#This Row],[sales after discount]]-sales_table[[#This Row],[COGS]]</f>
        <v>45</v>
      </c>
      <c r="M1191" s="12">
        <f>sales_table[[#This Row],[Sales]]*0.95</f>
        <v>3591</v>
      </c>
      <c r="N1191" s="13">
        <f>(sales_table[[#This Row],[Profit]]/sales_table[[#This Row],[Sales]])</f>
        <v>6.1904761904761907E-2</v>
      </c>
    </row>
    <row r="1192" spans="1:14">
      <c r="A1192" s="42">
        <v>41310</v>
      </c>
      <c r="B1192" t="s">
        <v>24</v>
      </c>
      <c r="C1192" t="s">
        <v>25</v>
      </c>
      <c r="D1192" t="s">
        <v>41</v>
      </c>
      <c r="E1192" t="s">
        <v>13</v>
      </c>
      <c r="F1192" s="12">
        <v>10</v>
      </c>
      <c r="G1192" s="12">
        <v>3384</v>
      </c>
      <c r="H1192" s="12">
        <v>3600</v>
      </c>
      <c r="I1192" s="12">
        <v>73800</v>
      </c>
      <c r="J1192" s="12">
        <v>78750</v>
      </c>
      <c r="K1192" s="12">
        <f>sales_table[[#This Row],[Sales]]-sales_table[[#This Row],[COGS]]</f>
        <v>4950</v>
      </c>
      <c r="L1192" s="12">
        <f>sales_table[[#This Row],[sales after discount]]-sales_table[[#This Row],[COGS]]</f>
        <v>1012.5</v>
      </c>
      <c r="M1192" s="12">
        <f>sales_table[[#This Row],[Sales]]*0.95</f>
        <v>74812.5</v>
      </c>
      <c r="N1192" s="13">
        <f>(sales_table[[#This Row],[Profit]]/sales_table[[#This Row],[Sales]])</f>
        <v>6.2857142857142861E-2</v>
      </c>
    </row>
    <row r="1193" spans="1:14">
      <c r="A1193" s="42">
        <v>41311</v>
      </c>
      <c r="B1193" t="s">
        <v>31</v>
      </c>
      <c r="C1193" t="s">
        <v>30</v>
      </c>
      <c r="D1193" t="s">
        <v>21</v>
      </c>
      <c r="E1193" t="s">
        <v>13</v>
      </c>
      <c r="F1193" s="12">
        <v>5</v>
      </c>
      <c r="G1193" s="12">
        <v>3042</v>
      </c>
      <c r="H1193" s="12">
        <v>3240</v>
      </c>
      <c r="I1193" s="12">
        <v>52704</v>
      </c>
      <c r="J1193" s="12">
        <v>56160</v>
      </c>
      <c r="K1193" s="12">
        <f>sales_table[[#This Row],[Sales]]-sales_table[[#This Row],[COGS]]</f>
        <v>3456</v>
      </c>
      <c r="L1193" s="12">
        <f>sales_table[[#This Row],[sales after discount]]-sales_table[[#This Row],[COGS]]</f>
        <v>648</v>
      </c>
      <c r="M1193" s="12">
        <f>sales_table[[#This Row],[Sales]]*0.95</f>
        <v>53352</v>
      </c>
      <c r="N1193" s="13">
        <f>(sales_table[[#This Row],[Profit]]/sales_table[[#This Row],[Sales]])</f>
        <v>6.1538461538461542E-2</v>
      </c>
    </row>
    <row r="1194" spans="1:14">
      <c r="A1194" s="42">
        <v>41311</v>
      </c>
      <c r="B1194" t="s">
        <v>34</v>
      </c>
      <c r="C1194" t="s">
        <v>25</v>
      </c>
      <c r="D1194" t="s">
        <v>21</v>
      </c>
      <c r="E1194" t="s">
        <v>13</v>
      </c>
      <c r="F1194" s="12">
        <v>12</v>
      </c>
      <c r="G1194" s="12">
        <v>3978</v>
      </c>
      <c r="H1194" s="12">
        <v>4230</v>
      </c>
      <c r="I1194" s="12">
        <v>39528</v>
      </c>
      <c r="J1194" s="12">
        <v>42120</v>
      </c>
      <c r="K1194" s="12">
        <f>sales_table[[#This Row],[Sales]]-sales_table[[#This Row],[COGS]]</f>
        <v>2592</v>
      </c>
      <c r="L1194" s="12">
        <f>sales_table[[#This Row],[sales after discount]]-sales_table[[#This Row],[COGS]]</f>
        <v>486</v>
      </c>
      <c r="M1194" s="12">
        <f>sales_table[[#This Row],[Sales]]*0.95</f>
        <v>40014</v>
      </c>
      <c r="N1194" s="13">
        <f>(sales_table[[#This Row],[Profit]]/sales_table[[#This Row],[Sales]])</f>
        <v>6.1538461538461542E-2</v>
      </c>
    </row>
    <row r="1195" spans="1:14">
      <c r="A1195" s="42">
        <v>41312</v>
      </c>
      <c r="B1195" t="s">
        <v>29</v>
      </c>
      <c r="C1195" t="s">
        <v>30</v>
      </c>
      <c r="D1195" t="s">
        <v>39</v>
      </c>
      <c r="E1195" t="s">
        <v>13</v>
      </c>
      <c r="F1195" s="12">
        <v>19</v>
      </c>
      <c r="G1195" s="12">
        <v>3978</v>
      </c>
      <c r="H1195" s="12">
        <v>4230</v>
      </c>
      <c r="I1195" s="12">
        <v>37260</v>
      </c>
      <c r="J1195" s="12">
        <v>39600</v>
      </c>
      <c r="K1195" s="12">
        <f>sales_table[[#This Row],[Sales]]-sales_table[[#This Row],[COGS]]</f>
        <v>2340</v>
      </c>
      <c r="L1195" s="12">
        <f>sales_table[[#This Row],[sales after discount]]-sales_table[[#This Row],[COGS]]</f>
        <v>360</v>
      </c>
      <c r="M1195" s="12">
        <f>sales_table[[#This Row],[Sales]]*0.95</f>
        <v>37620</v>
      </c>
      <c r="N1195" s="13">
        <f>(sales_table[[#This Row],[Profit]]/sales_table[[#This Row],[Sales]])</f>
        <v>5.909090909090909E-2</v>
      </c>
    </row>
    <row r="1196" spans="1:14">
      <c r="A1196" s="42">
        <v>41313</v>
      </c>
      <c r="B1196" t="s">
        <v>20</v>
      </c>
      <c r="C1196" t="s">
        <v>18</v>
      </c>
      <c r="D1196" t="s">
        <v>26</v>
      </c>
      <c r="E1196" t="s">
        <v>13</v>
      </c>
      <c r="F1196" s="12">
        <v>18</v>
      </c>
      <c r="G1196" s="12">
        <v>3924</v>
      </c>
      <c r="H1196" s="12">
        <v>4230</v>
      </c>
      <c r="I1196" s="12">
        <v>45630</v>
      </c>
      <c r="J1196" s="12">
        <v>48600</v>
      </c>
      <c r="K1196" s="12">
        <f>sales_table[[#This Row],[Sales]]-sales_table[[#This Row],[COGS]]</f>
        <v>2970</v>
      </c>
      <c r="L1196" s="12">
        <f>sales_table[[#This Row],[sales after discount]]-sales_table[[#This Row],[COGS]]</f>
        <v>540</v>
      </c>
      <c r="M1196" s="12">
        <f>sales_table[[#This Row],[Sales]]*0.95</f>
        <v>46170</v>
      </c>
      <c r="N1196" s="13">
        <f>(sales_table[[#This Row],[Profit]]/sales_table[[#This Row],[Sales]])</f>
        <v>6.1111111111111109E-2</v>
      </c>
    </row>
    <row r="1197" spans="1:14">
      <c r="A1197" s="42">
        <v>41314</v>
      </c>
      <c r="B1197" t="s">
        <v>31</v>
      </c>
      <c r="C1197" t="s">
        <v>30</v>
      </c>
      <c r="D1197" t="s">
        <v>42</v>
      </c>
      <c r="E1197" t="s">
        <v>16</v>
      </c>
      <c r="F1197" s="12">
        <v>1</v>
      </c>
      <c r="G1197" s="12">
        <v>2952</v>
      </c>
      <c r="H1197" s="12">
        <v>3150</v>
      </c>
      <c r="I1197" s="12">
        <v>157626</v>
      </c>
      <c r="J1197" s="12">
        <v>170100</v>
      </c>
      <c r="K1197" s="12">
        <f>sales_table[[#This Row],[Sales]]-sales_table[[#This Row],[COGS]]</f>
        <v>12474</v>
      </c>
      <c r="L1197" s="12">
        <f>sales_table[[#This Row],[sales after discount]]-sales_table[[#This Row],[COGS]]</f>
        <v>3969</v>
      </c>
      <c r="M1197" s="12">
        <f>sales_table[[#This Row],[Sales]]*0.95</f>
        <v>161595</v>
      </c>
      <c r="N1197" s="13">
        <f>(sales_table[[#This Row],[Profit]]/sales_table[[#This Row],[Sales]])</f>
        <v>7.3333333333333334E-2</v>
      </c>
    </row>
    <row r="1198" spans="1:14">
      <c r="A1198" s="42">
        <v>41314</v>
      </c>
      <c r="B1198" t="s">
        <v>22</v>
      </c>
      <c r="C1198" t="s">
        <v>23</v>
      </c>
      <c r="D1198" t="s">
        <v>15</v>
      </c>
      <c r="E1198" t="s">
        <v>16</v>
      </c>
      <c r="F1198" s="12">
        <v>15</v>
      </c>
      <c r="G1198" s="12">
        <v>3042</v>
      </c>
      <c r="H1198" s="12">
        <v>3240</v>
      </c>
      <c r="I1198" s="12">
        <v>75222</v>
      </c>
      <c r="J1198" s="12">
        <v>81270</v>
      </c>
      <c r="K1198" s="12">
        <f>sales_table[[#This Row],[Sales]]-sales_table[[#This Row],[COGS]]</f>
        <v>6048</v>
      </c>
      <c r="L1198" s="12">
        <f>sales_table[[#This Row],[sales after discount]]-sales_table[[#This Row],[COGS]]</f>
        <v>1984.5</v>
      </c>
      <c r="M1198" s="12">
        <f>sales_table[[#This Row],[Sales]]*0.95</f>
        <v>77206.5</v>
      </c>
      <c r="N1198" s="13">
        <f>(sales_table[[#This Row],[Profit]]/sales_table[[#This Row],[Sales]])</f>
        <v>7.441860465116279E-2</v>
      </c>
    </row>
    <row r="1199" spans="1:14">
      <c r="A1199" s="42">
        <v>41314</v>
      </c>
      <c r="B1199" t="s">
        <v>24</v>
      </c>
      <c r="C1199" t="s">
        <v>25</v>
      </c>
      <c r="D1199" t="s">
        <v>36</v>
      </c>
      <c r="E1199" t="s">
        <v>13</v>
      </c>
      <c r="F1199" s="12">
        <v>4</v>
      </c>
      <c r="G1199" s="12">
        <v>3978</v>
      </c>
      <c r="H1199" s="12">
        <v>4230</v>
      </c>
      <c r="I1199" s="12">
        <v>12636</v>
      </c>
      <c r="J1199" s="12">
        <v>13500</v>
      </c>
      <c r="K1199" s="12">
        <f>sales_table[[#This Row],[Sales]]-sales_table[[#This Row],[COGS]]</f>
        <v>864</v>
      </c>
      <c r="L1199" s="12">
        <f>sales_table[[#This Row],[sales after discount]]-sales_table[[#This Row],[COGS]]</f>
        <v>189</v>
      </c>
      <c r="M1199" s="12">
        <f>sales_table[[#This Row],[Sales]]*0.95</f>
        <v>12825</v>
      </c>
      <c r="N1199" s="13">
        <f>(sales_table[[#This Row],[Profit]]/sales_table[[#This Row],[Sales]])</f>
        <v>6.4000000000000001E-2</v>
      </c>
    </row>
    <row r="1200" spans="1:14">
      <c r="A1200" s="42">
        <v>41314</v>
      </c>
      <c r="B1200" t="s">
        <v>14</v>
      </c>
      <c r="C1200" t="s">
        <v>11</v>
      </c>
      <c r="D1200" t="s">
        <v>32</v>
      </c>
      <c r="E1200" t="s">
        <v>13</v>
      </c>
      <c r="F1200" s="12">
        <v>16</v>
      </c>
      <c r="G1200" s="12">
        <v>2106</v>
      </c>
      <c r="H1200" s="12">
        <v>2250</v>
      </c>
      <c r="I1200" s="12">
        <v>31914</v>
      </c>
      <c r="J1200" s="12">
        <v>34020</v>
      </c>
      <c r="K1200" s="12">
        <f>sales_table[[#This Row],[Sales]]-sales_table[[#This Row],[COGS]]</f>
        <v>2106</v>
      </c>
      <c r="L1200" s="12">
        <f>sales_table[[#This Row],[sales after discount]]-sales_table[[#This Row],[COGS]]</f>
        <v>405</v>
      </c>
      <c r="M1200" s="12">
        <f>sales_table[[#This Row],[Sales]]*0.95</f>
        <v>32319</v>
      </c>
      <c r="N1200" s="13">
        <f>(sales_table[[#This Row],[Profit]]/sales_table[[#This Row],[Sales]])</f>
        <v>6.1904761904761907E-2</v>
      </c>
    </row>
    <row r="1201" spans="1:14">
      <c r="A1201" s="42">
        <v>41315</v>
      </c>
      <c r="B1201" t="s">
        <v>31</v>
      </c>
      <c r="C1201" t="s">
        <v>30</v>
      </c>
      <c r="D1201" t="s">
        <v>32</v>
      </c>
      <c r="E1201" t="s">
        <v>13</v>
      </c>
      <c r="F1201" s="12">
        <v>10</v>
      </c>
      <c r="G1201" s="12">
        <v>2034</v>
      </c>
      <c r="H1201" s="12">
        <v>2160</v>
      </c>
      <c r="I1201" s="12">
        <v>88650</v>
      </c>
      <c r="J1201" s="12">
        <v>94500</v>
      </c>
      <c r="K1201" s="12">
        <f>sales_table[[#This Row],[Sales]]-sales_table[[#This Row],[COGS]]</f>
        <v>5850</v>
      </c>
      <c r="L1201" s="12">
        <f>sales_table[[#This Row],[sales after discount]]-sales_table[[#This Row],[COGS]]</f>
        <v>1125</v>
      </c>
      <c r="M1201" s="12">
        <f>sales_table[[#This Row],[Sales]]*0.95</f>
        <v>89775</v>
      </c>
      <c r="N1201" s="13">
        <f>(sales_table[[#This Row],[Profit]]/sales_table[[#This Row],[Sales]])</f>
        <v>6.1904761904761907E-2</v>
      </c>
    </row>
    <row r="1202" spans="1:14">
      <c r="A1202" s="42">
        <v>41315</v>
      </c>
      <c r="B1202" t="s">
        <v>24</v>
      </c>
      <c r="C1202" t="s">
        <v>25</v>
      </c>
      <c r="D1202" t="s">
        <v>39</v>
      </c>
      <c r="E1202" t="s">
        <v>13</v>
      </c>
      <c r="F1202" s="12">
        <v>21</v>
      </c>
      <c r="G1202" s="12">
        <v>4482</v>
      </c>
      <c r="H1202" s="12">
        <v>4770</v>
      </c>
      <c r="I1202" s="12">
        <v>18630</v>
      </c>
      <c r="J1202" s="12">
        <v>19800</v>
      </c>
      <c r="K1202" s="12">
        <f>sales_table[[#This Row],[Sales]]-sales_table[[#This Row],[COGS]]</f>
        <v>1170</v>
      </c>
      <c r="L1202" s="12">
        <f>sales_table[[#This Row],[sales after discount]]-sales_table[[#This Row],[COGS]]</f>
        <v>180</v>
      </c>
      <c r="M1202" s="12">
        <f>sales_table[[#This Row],[Sales]]*0.95</f>
        <v>18810</v>
      </c>
      <c r="N1202" s="13">
        <f>(sales_table[[#This Row],[Profit]]/sales_table[[#This Row],[Sales]])</f>
        <v>5.909090909090909E-2</v>
      </c>
    </row>
    <row r="1203" spans="1:14">
      <c r="A1203" s="42">
        <v>41316</v>
      </c>
      <c r="B1203" t="s">
        <v>14</v>
      </c>
      <c r="C1203" t="s">
        <v>11</v>
      </c>
      <c r="D1203" t="s">
        <v>42</v>
      </c>
      <c r="E1203" t="s">
        <v>16</v>
      </c>
      <c r="F1203" s="12">
        <v>7</v>
      </c>
      <c r="G1203" s="12">
        <v>3726</v>
      </c>
      <c r="H1203" s="12">
        <v>3960</v>
      </c>
      <c r="I1203" s="12">
        <v>105084</v>
      </c>
      <c r="J1203" s="12">
        <v>113400</v>
      </c>
      <c r="K1203" s="12">
        <f>sales_table[[#This Row],[Sales]]-sales_table[[#This Row],[COGS]]</f>
        <v>8316</v>
      </c>
      <c r="L1203" s="12">
        <f>sales_table[[#This Row],[sales after discount]]-sales_table[[#This Row],[COGS]]</f>
        <v>2646</v>
      </c>
      <c r="M1203" s="12">
        <f>sales_table[[#This Row],[Sales]]*0.95</f>
        <v>107730</v>
      </c>
      <c r="N1203" s="13">
        <f>(sales_table[[#This Row],[Profit]]/sales_table[[#This Row],[Sales]])</f>
        <v>7.3333333333333334E-2</v>
      </c>
    </row>
    <row r="1204" spans="1:14">
      <c r="A1204" s="42">
        <v>41316</v>
      </c>
      <c r="B1204" t="s">
        <v>22</v>
      </c>
      <c r="C1204" t="s">
        <v>23</v>
      </c>
      <c r="D1204" t="s">
        <v>15</v>
      </c>
      <c r="E1204" t="s">
        <v>16</v>
      </c>
      <c r="F1204" s="12">
        <v>22</v>
      </c>
      <c r="G1204" s="12">
        <v>2952</v>
      </c>
      <c r="H1204" s="12">
        <v>3150</v>
      </c>
      <c r="I1204" s="12">
        <v>85968</v>
      </c>
      <c r="J1204" s="12">
        <v>92880</v>
      </c>
      <c r="K1204" s="12">
        <f>sales_table[[#This Row],[Sales]]-sales_table[[#This Row],[COGS]]</f>
        <v>6912</v>
      </c>
      <c r="L1204" s="12">
        <f>sales_table[[#This Row],[sales after discount]]-sales_table[[#This Row],[COGS]]</f>
        <v>2268</v>
      </c>
      <c r="M1204" s="12">
        <f>sales_table[[#This Row],[Sales]]*0.95</f>
        <v>88236</v>
      </c>
      <c r="N1204" s="13">
        <f>(sales_table[[#This Row],[Profit]]/sales_table[[#This Row],[Sales]])</f>
        <v>7.441860465116279E-2</v>
      </c>
    </row>
    <row r="1205" spans="1:14">
      <c r="A1205" s="42">
        <v>41316</v>
      </c>
      <c r="B1205" t="s">
        <v>34</v>
      </c>
      <c r="C1205" t="s">
        <v>25</v>
      </c>
      <c r="D1205" t="s">
        <v>39</v>
      </c>
      <c r="E1205" t="s">
        <v>13</v>
      </c>
      <c r="F1205" s="12">
        <v>15</v>
      </c>
      <c r="G1205" s="12">
        <v>3384</v>
      </c>
      <c r="H1205" s="12">
        <v>3600</v>
      </c>
      <c r="I1205" s="12">
        <v>78246</v>
      </c>
      <c r="J1205" s="12">
        <v>83160</v>
      </c>
      <c r="K1205" s="12">
        <f>sales_table[[#This Row],[Sales]]-sales_table[[#This Row],[COGS]]</f>
        <v>4914</v>
      </c>
      <c r="L1205" s="12">
        <f>sales_table[[#This Row],[sales after discount]]-sales_table[[#This Row],[COGS]]</f>
        <v>756</v>
      </c>
      <c r="M1205" s="12">
        <f>sales_table[[#This Row],[Sales]]*0.95</f>
        <v>79002</v>
      </c>
      <c r="N1205" s="13">
        <f>(sales_table[[#This Row],[Profit]]/sales_table[[#This Row],[Sales]])</f>
        <v>5.909090909090909E-2</v>
      </c>
    </row>
    <row r="1206" spans="1:14">
      <c r="A1206" s="42">
        <v>41317</v>
      </c>
      <c r="B1206" t="s">
        <v>27</v>
      </c>
      <c r="C1206" t="s">
        <v>23</v>
      </c>
      <c r="D1206" t="s">
        <v>38</v>
      </c>
      <c r="E1206" t="s">
        <v>13</v>
      </c>
      <c r="F1206" s="12">
        <v>7</v>
      </c>
      <c r="G1206" s="12">
        <v>3546</v>
      </c>
      <c r="H1206" s="12">
        <v>3780</v>
      </c>
      <c r="I1206" s="12">
        <v>10638</v>
      </c>
      <c r="J1206" s="12">
        <v>11340</v>
      </c>
      <c r="K1206" s="12">
        <f>sales_table[[#This Row],[Sales]]-sales_table[[#This Row],[COGS]]</f>
        <v>702</v>
      </c>
      <c r="L1206" s="12">
        <f>sales_table[[#This Row],[sales after discount]]-sales_table[[#This Row],[COGS]]</f>
        <v>135</v>
      </c>
      <c r="M1206" s="12">
        <f>sales_table[[#This Row],[Sales]]*0.95</f>
        <v>10773</v>
      </c>
      <c r="N1206" s="13">
        <f>(sales_table[[#This Row],[Profit]]/sales_table[[#This Row],[Sales]])</f>
        <v>6.1904761904761907E-2</v>
      </c>
    </row>
    <row r="1207" spans="1:14">
      <c r="A1207" s="42">
        <v>41317</v>
      </c>
      <c r="B1207" t="s">
        <v>31</v>
      </c>
      <c r="C1207" t="s">
        <v>30</v>
      </c>
      <c r="D1207" t="s">
        <v>36</v>
      </c>
      <c r="E1207" t="s">
        <v>13</v>
      </c>
      <c r="F1207" s="12">
        <v>17</v>
      </c>
      <c r="G1207" s="12">
        <v>5148</v>
      </c>
      <c r="H1207" s="12">
        <v>5490</v>
      </c>
      <c r="I1207" s="12">
        <v>40014</v>
      </c>
      <c r="J1207" s="12">
        <v>42750</v>
      </c>
      <c r="K1207" s="12">
        <f>sales_table[[#This Row],[Sales]]-sales_table[[#This Row],[COGS]]</f>
        <v>2736</v>
      </c>
      <c r="L1207" s="12">
        <f>sales_table[[#This Row],[sales after discount]]-sales_table[[#This Row],[COGS]]</f>
        <v>598.5</v>
      </c>
      <c r="M1207" s="12">
        <f>sales_table[[#This Row],[Sales]]*0.95</f>
        <v>40612.5</v>
      </c>
      <c r="N1207" s="13">
        <f>(sales_table[[#This Row],[Profit]]/sales_table[[#This Row],[Sales]])</f>
        <v>6.4000000000000001E-2</v>
      </c>
    </row>
    <row r="1208" spans="1:14">
      <c r="A1208" s="42">
        <v>41317</v>
      </c>
      <c r="B1208" t="s">
        <v>27</v>
      </c>
      <c r="C1208" t="s">
        <v>23</v>
      </c>
      <c r="D1208" t="s">
        <v>32</v>
      </c>
      <c r="E1208" t="s">
        <v>13</v>
      </c>
      <c r="F1208" s="12">
        <v>20</v>
      </c>
      <c r="G1208" s="12">
        <v>2034</v>
      </c>
      <c r="H1208" s="12">
        <v>2160</v>
      </c>
      <c r="I1208" s="12">
        <v>70920</v>
      </c>
      <c r="J1208" s="12">
        <v>75600</v>
      </c>
      <c r="K1208" s="12">
        <f>sales_table[[#This Row],[Sales]]-sales_table[[#This Row],[COGS]]</f>
        <v>4680</v>
      </c>
      <c r="L1208" s="12">
        <f>sales_table[[#This Row],[sales after discount]]-sales_table[[#This Row],[COGS]]</f>
        <v>900</v>
      </c>
      <c r="M1208" s="12">
        <f>sales_table[[#This Row],[Sales]]*0.95</f>
        <v>71820</v>
      </c>
      <c r="N1208" s="13">
        <f>(sales_table[[#This Row],[Profit]]/sales_table[[#This Row],[Sales]])</f>
        <v>6.1904761904761907E-2</v>
      </c>
    </row>
    <row r="1209" spans="1:14">
      <c r="A1209" s="42">
        <v>41317</v>
      </c>
      <c r="B1209" t="s">
        <v>27</v>
      </c>
      <c r="C1209" t="s">
        <v>23</v>
      </c>
      <c r="D1209" t="s">
        <v>36</v>
      </c>
      <c r="E1209" t="s">
        <v>13</v>
      </c>
      <c r="F1209" s="12">
        <v>5</v>
      </c>
      <c r="G1209" s="12">
        <v>2196</v>
      </c>
      <c r="H1209" s="12">
        <v>2340</v>
      </c>
      <c r="I1209" s="12">
        <v>14742</v>
      </c>
      <c r="J1209" s="12">
        <v>15750</v>
      </c>
      <c r="K1209" s="12">
        <f>sales_table[[#This Row],[Sales]]-sales_table[[#This Row],[COGS]]</f>
        <v>1008</v>
      </c>
      <c r="L1209" s="12">
        <f>sales_table[[#This Row],[sales after discount]]-sales_table[[#This Row],[COGS]]</f>
        <v>220.5</v>
      </c>
      <c r="M1209" s="12">
        <f>sales_table[[#This Row],[Sales]]*0.95</f>
        <v>14962.5</v>
      </c>
      <c r="N1209" s="13">
        <f>(sales_table[[#This Row],[Profit]]/sales_table[[#This Row],[Sales]])</f>
        <v>6.4000000000000001E-2</v>
      </c>
    </row>
    <row r="1210" spans="1:14">
      <c r="A1210" s="42">
        <v>41317</v>
      </c>
      <c r="B1210" t="s">
        <v>20</v>
      </c>
      <c r="C1210" t="s">
        <v>18</v>
      </c>
      <c r="D1210" t="s">
        <v>39</v>
      </c>
      <c r="E1210" t="s">
        <v>13</v>
      </c>
      <c r="F1210" s="12">
        <v>14</v>
      </c>
      <c r="G1210" s="12">
        <v>3546</v>
      </c>
      <c r="H1210" s="12">
        <v>3780</v>
      </c>
      <c r="I1210" s="12">
        <v>89424</v>
      </c>
      <c r="J1210" s="12">
        <v>95040</v>
      </c>
      <c r="K1210" s="12">
        <f>sales_table[[#This Row],[Sales]]-sales_table[[#This Row],[COGS]]</f>
        <v>5616</v>
      </c>
      <c r="L1210" s="12">
        <f>sales_table[[#This Row],[sales after discount]]-sales_table[[#This Row],[COGS]]</f>
        <v>864</v>
      </c>
      <c r="M1210" s="12">
        <f>sales_table[[#This Row],[Sales]]*0.95</f>
        <v>90288</v>
      </c>
      <c r="N1210" s="13">
        <f>(sales_table[[#This Row],[Profit]]/sales_table[[#This Row],[Sales]])</f>
        <v>5.909090909090909E-2</v>
      </c>
    </row>
    <row r="1211" spans="1:14">
      <c r="A1211" s="42">
        <v>41318</v>
      </c>
      <c r="B1211" t="s">
        <v>34</v>
      </c>
      <c r="C1211" t="s">
        <v>25</v>
      </c>
      <c r="D1211" t="s">
        <v>40</v>
      </c>
      <c r="E1211" t="s">
        <v>16</v>
      </c>
      <c r="F1211" s="12">
        <v>6</v>
      </c>
      <c r="G1211" s="12">
        <v>3546</v>
      </c>
      <c r="H1211" s="12">
        <v>3780</v>
      </c>
      <c r="I1211" s="12">
        <v>86328</v>
      </c>
      <c r="J1211" s="12">
        <v>93060</v>
      </c>
      <c r="K1211" s="12">
        <f>sales_table[[#This Row],[Sales]]-sales_table[[#This Row],[COGS]]</f>
        <v>6732</v>
      </c>
      <c r="L1211" s="12">
        <f>sales_table[[#This Row],[sales after discount]]-sales_table[[#This Row],[COGS]]</f>
        <v>2079</v>
      </c>
      <c r="M1211" s="12">
        <f>sales_table[[#This Row],[Sales]]*0.95</f>
        <v>88407</v>
      </c>
      <c r="N1211" s="13">
        <f>(sales_table[[#This Row],[Profit]]/sales_table[[#This Row],[Sales]])</f>
        <v>7.2340425531914887E-2</v>
      </c>
    </row>
    <row r="1212" spans="1:14">
      <c r="A1212" s="42">
        <v>41318</v>
      </c>
      <c r="B1212" t="s">
        <v>17</v>
      </c>
      <c r="C1212" t="s">
        <v>18</v>
      </c>
      <c r="D1212" t="s">
        <v>39</v>
      </c>
      <c r="E1212" t="s">
        <v>13</v>
      </c>
      <c r="F1212" s="12">
        <v>22</v>
      </c>
      <c r="G1212" s="12">
        <v>7506</v>
      </c>
      <c r="H1212" s="12">
        <v>8100</v>
      </c>
      <c r="I1212" s="12">
        <v>33534</v>
      </c>
      <c r="J1212" s="12">
        <v>35640</v>
      </c>
      <c r="K1212" s="12">
        <f>sales_table[[#This Row],[Sales]]-sales_table[[#This Row],[COGS]]</f>
        <v>2106</v>
      </c>
      <c r="L1212" s="12">
        <f>sales_table[[#This Row],[sales after discount]]-sales_table[[#This Row],[COGS]]</f>
        <v>324</v>
      </c>
      <c r="M1212" s="12">
        <f>sales_table[[#This Row],[Sales]]*0.95</f>
        <v>33858</v>
      </c>
      <c r="N1212" s="13">
        <f>(sales_table[[#This Row],[Profit]]/sales_table[[#This Row],[Sales]])</f>
        <v>5.909090909090909E-2</v>
      </c>
    </row>
    <row r="1213" spans="1:14">
      <c r="A1213" s="42">
        <v>41318</v>
      </c>
      <c r="B1213" t="s">
        <v>22</v>
      </c>
      <c r="C1213" t="s">
        <v>23</v>
      </c>
      <c r="D1213" t="s">
        <v>28</v>
      </c>
      <c r="E1213" t="s">
        <v>13</v>
      </c>
      <c r="F1213" s="12">
        <v>6</v>
      </c>
      <c r="G1213" s="12">
        <v>3924</v>
      </c>
      <c r="H1213" s="12">
        <v>4230</v>
      </c>
      <c r="I1213" s="12">
        <v>99144</v>
      </c>
      <c r="J1213" s="12">
        <v>105570</v>
      </c>
      <c r="K1213" s="12">
        <f>sales_table[[#This Row],[Sales]]-sales_table[[#This Row],[COGS]]</f>
        <v>6426</v>
      </c>
      <c r="L1213" s="12">
        <f>sales_table[[#This Row],[sales after discount]]-sales_table[[#This Row],[COGS]]</f>
        <v>1147.5</v>
      </c>
      <c r="M1213" s="12">
        <f>sales_table[[#This Row],[Sales]]*0.95</f>
        <v>100291.5</v>
      </c>
      <c r="N1213" s="13">
        <f>(sales_table[[#This Row],[Profit]]/sales_table[[#This Row],[Sales]])</f>
        <v>6.0869565217391307E-2</v>
      </c>
    </row>
    <row r="1214" spans="1:14">
      <c r="A1214" s="42">
        <v>41318</v>
      </c>
      <c r="B1214" t="s">
        <v>14</v>
      </c>
      <c r="C1214" t="s">
        <v>11</v>
      </c>
      <c r="D1214" t="s">
        <v>28</v>
      </c>
      <c r="E1214" t="s">
        <v>13</v>
      </c>
      <c r="F1214" s="12">
        <v>6</v>
      </c>
      <c r="G1214" s="12">
        <v>4482</v>
      </c>
      <c r="H1214" s="12">
        <v>4770</v>
      </c>
      <c r="I1214" s="12">
        <v>128304</v>
      </c>
      <c r="J1214" s="12">
        <v>136620</v>
      </c>
      <c r="K1214" s="12">
        <f>sales_table[[#This Row],[Sales]]-sales_table[[#This Row],[COGS]]</f>
        <v>8316</v>
      </c>
      <c r="L1214" s="12">
        <f>sales_table[[#This Row],[sales after discount]]-sales_table[[#This Row],[COGS]]</f>
        <v>1485</v>
      </c>
      <c r="M1214" s="12">
        <f>sales_table[[#This Row],[Sales]]*0.95</f>
        <v>129789</v>
      </c>
      <c r="N1214" s="13">
        <f>(sales_table[[#This Row],[Profit]]/sales_table[[#This Row],[Sales]])</f>
        <v>6.0869565217391307E-2</v>
      </c>
    </row>
    <row r="1215" spans="1:14">
      <c r="A1215" s="42">
        <v>41319</v>
      </c>
      <c r="B1215" t="s">
        <v>34</v>
      </c>
      <c r="C1215" t="s">
        <v>25</v>
      </c>
      <c r="D1215" t="s">
        <v>33</v>
      </c>
      <c r="E1215" t="s">
        <v>13</v>
      </c>
      <c r="F1215" s="12">
        <v>2</v>
      </c>
      <c r="G1215" s="12">
        <v>3546</v>
      </c>
      <c r="H1215" s="12">
        <v>3780</v>
      </c>
      <c r="I1215" s="12">
        <v>79560</v>
      </c>
      <c r="J1215" s="12">
        <v>84600</v>
      </c>
      <c r="K1215" s="12">
        <f>sales_table[[#This Row],[Sales]]-sales_table[[#This Row],[COGS]]</f>
        <v>5040</v>
      </c>
      <c r="L1215" s="12">
        <f>sales_table[[#This Row],[sales after discount]]-sales_table[[#This Row],[COGS]]</f>
        <v>810</v>
      </c>
      <c r="M1215" s="12">
        <f>sales_table[[#This Row],[Sales]]*0.95</f>
        <v>80370</v>
      </c>
      <c r="N1215" s="13">
        <f>(sales_table[[#This Row],[Profit]]/sales_table[[#This Row],[Sales]])</f>
        <v>5.9574468085106386E-2</v>
      </c>
    </row>
    <row r="1216" spans="1:14">
      <c r="A1216" s="42">
        <v>41319</v>
      </c>
      <c r="B1216" t="s">
        <v>10</v>
      </c>
      <c r="C1216" t="s">
        <v>11</v>
      </c>
      <c r="D1216" t="s">
        <v>35</v>
      </c>
      <c r="E1216" t="s">
        <v>13</v>
      </c>
      <c r="F1216" s="12">
        <v>24</v>
      </c>
      <c r="G1216" s="12">
        <v>3726</v>
      </c>
      <c r="H1216" s="12">
        <v>3960</v>
      </c>
      <c r="I1216" s="12">
        <v>56628</v>
      </c>
      <c r="J1216" s="12">
        <v>60390</v>
      </c>
      <c r="K1216" s="12">
        <f>sales_table[[#This Row],[Sales]]-sales_table[[#This Row],[COGS]]</f>
        <v>3762</v>
      </c>
      <c r="L1216" s="12">
        <f>sales_table[[#This Row],[sales after discount]]-sales_table[[#This Row],[COGS]]</f>
        <v>742.5</v>
      </c>
      <c r="M1216" s="12">
        <f>sales_table[[#This Row],[Sales]]*0.95</f>
        <v>57370.5</v>
      </c>
      <c r="N1216" s="13">
        <f>(sales_table[[#This Row],[Profit]]/sales_table[[#This Row],[Sales]])</f>
        <v>6.2295081967213117E-2</v>
      </c>
    </row>
    <row r="1217" spans="1:14">
      <c r="A1217" s="42">
        <v>41319</v>
      </c>
      <c r="B1217" t="s">
        <v>14</v>
      </c>
      <c r="C1217" t="s">
        <v>11</v>
      </c>
      <c r="D1217" t="s">
        <v>12</v>
      </c>
      <c r="E1217" t="s">
        <v>13</v>
      </c>
      <c r="F1217" s="12">
        <v>11</v>
      </c>
      <c r="G1217" s="12">
        <v>2106</v>
      </c>
      <c r="H1217" s="12">
        <v>2250</v>
      </c>
      <c r="I1217" s="12">
        <v>36612</v>
      </c>
      <c r="J1217" s="12">
        <v>38880</v>
      </c>
      <c r="K1217" s="12">
        <f>sales_table[[#This Row],[Sales]]-sales_table[[#This Row],[COGS]]</f>
        <v>2268</v>
      </c>
      <c r="L1217" s="12">
        <f>sales_table[[#This Row],[sales after discount]]-sales_table[[#This Row],[COGS]]</f>
        <v>324</v>
      </c>
      <c r="M1217" s="12">
        <f>sales_table[[#This Row],[Sales]]*0.95</f>
        <v>36936</v>
      </c>
      <c r="N1217" s="13">
        <f>(sales_table[[#This Row],[Profit]]/sales_table[[#This Row],[Sales]])</f>
        <v>5.8333333333333334E-2</v>
      </c>
    </row>
    <row r="1218" spans="1:14">
      <c r="A1218" s="42">
        <v>41319</v>
      </c>
      <c r="B1218" t="s">
        <v>24</v>
      </c>
      <c r="C1218" t="s">
        <v>25</v>
      </c>
      <c r="D1218" t="s">
        <v>15</v>
      </c>
      <c r="E1218" t="s">
        <v>16</v>
      </c>
      <c r="F1218" s="12">
        <v>10</v>
      </c>
      <c r="G1218" s="12">
        <v>3546</v>
      </c>
      <c r="H1218" s="12">
        <v>3780</v>
      </c>
      <c r="I1218" s="12">
        <v>60894</v>
      </c>
      <c r="J1218" s="12">
        <v>65790</v>
      </c>
      <c r="K1218" s="12">
        <f>sales_table[[#This Row],[Sales]]-sales_table[[#This Row],[COGS]]</f>
        <v>4896</v>
      </c>
      <c r="L1218" s="12">
        <f>sales_table[[#This Row],[sales after discount]]-sales_table[[#This Row],[COGS]]</f>
        <v>1606.5</v>
      </c>
      <c r="M1218" s="12">
        <f>sales_table[[#This Row],[Sales]]*0.95</f>
        <v>62500.5</v>
      </c>
      <c r="N1218" s="13">
        <f>(sales_table[[#This Row],[Profit]]/sales_table[[#This Row],[Sales]])</f>
        <v>7.441860465116279E-2</v>
      </c>
    </row>
    <row r="1219" spans="1:14">
      <c r="A1219" s="42">
        <v>41319</v>
      </c>
      <c r="B1219" t="s">
        <v>24</v>
      </c>
      <c r="C1219" t="s">
        <v>25</v>
      </c>
      <c r="D1219" t="s">
        <v>41</v>
      </c>
      <c r="E1219" t="s">
        <v>13</v>
      </c>
      <c r="F1219" s="12">
        <v>7</v>
      </c>
      <c r="G1219" s="12">
        <v>3384</v>
      </c>
      <c r="H1219" s="12">
        <v>3600</v>
      </c>
      <c r="I1219" s="12">
        <v>2952</v>
      </c>
      <c r="J1219" s="12">
        <v>3150</v>
      </c>
      <c r="K1219" s="12">
        <f>sales_table[[#This Row],[Sales]]-sales_table[[#This Row],[COGS]]</f>
        <v>198</v>
      </c>
      <c r="L1219" s="12">
        <f>sales_table[[#This Row],[sales after discount]]-sales_table[[#This Row],[COGS]]</f>
        <v>40.5</v>
      </c>
      <c r="M1219" s="12">
        <f>sales_table[[#This Row],[Sales]]*0.95</f>
        <v>2992.5</v>
      </c>
      <c r="N1219" s="13">
        <f>(sales_table[[#This Row],[Profit]]/sales_table[[#This Row],[Sales]])</f>
        <v>6.2857142857142861E-2</v>
      </c>
    </row>
    <row r="1220" spans="1:14">
      <c r="A1220" s="42">
        <v>41320</v>
      </c>
      <c r="B1220" t="s">
        <v>17</v>
      </c>
      <c r="C1220" t="s">
        <v>18</v>
      </c>
      <c r="D1220" t="s">
        <v>32</v>
      </c>
      <c r="E1220" t="s">
        <v>13</v>
      </c>
      <c r="F1220" s="12">
        <v>22</v>
      </c>
      <c r="G1220" s="12">
        <v>2106</v>
      </c>
      <c r="H1220" s="12">
        <v>2250</v>
      </c>
      <c r="I1220" s="12">
        <v>67374</v>
      </c>
      <c r="J1220" s="12">
        <v>71820</v>
      </c>
      <c r="K1220" s="12">
        <f>sales_table[[#This Row],[Sales]]-sales_table[[#This Row],[COGS]]</f>
        <v>4446</v>
      </c>
      <c r="L1220" s="12">
        <f>sales_table[[#This Row],[sales after discount]]-sales_table[[#This Row],[COGS]]</f>
        <v>855</v>
      </c>
      <c r="M1220" s="12">
        <f>sales_table[[#This Row],[Sales]]*0.95</f>
        <v>68229</v>
      </c>
      <c r="N1220" s="13">
        <f>(sales_table[[#This Row],[Profit]]/sales_table[[#This Row],[Sales]])</f>
        <v>6.1904761904761907E-2</v>
      </c>
    </row>
    <row r="1221" spans="1:14">
      <c r="A1221" s="42">
        <v>41320</v>
      </c>
      <c r="B1221" t="s">
        <v>31</v>
      </c>
      <c r="C1221" t="s">
        <v>30</v>
      </c>
      <c r="D1221" t="s">
        <v>36</v>
      </c>
      <c r="E1221" t="s">
        <v>13</v>
      </c>
      <c r="F1221" s="12">
        <v>7</v>
      </c>
      <c r="G1221" s="12">
        <v>3924</v>
      </c>
      <c r="H1221" s="12">
        <v>4230</v>
      </c>
      <c r="I1221" s="12">
        <v>18954</v>
      </c>
      <c r="J1221" s="12">
        <v>20250</v>
      </c>
      <c r="K1221" s="12">
        <f>sales_table[[#This Row],[Sales]]-sales_table[[#This Row],[COGS]]</f>
        <v>1296</v>
      </c>
      <c r="L1221" s="12">
        <f>sales_table[[#This Row],[sales after discount]]-sales_table[[#This Row],[COGS]]</f>
        <v>283.5</v>
      </c>
      <c r="M1221" s="12">
        <f>sales_table[[#This Row],[Sales]]*0.95</f>
        <v>19237.5</v>
      </c>
      <c r="N1221" s="13">
        <f>(sales_table[[#This Row],[Profit]]/sales_table[[#This Row],[Sales]])</f>
        <v>6.4000000000000001E-2</v>
      </c>
    </row>
    <row r="1222" spans="1:14">
      <c r="A1222" s="42">
        <v>41320</v>
      </c>
      <c r="B1222" t="s">
        <v>29</v>
      </c>
      <c r="C1222" t="s">
        <v>30</v>
      </c>
      <c r="D1222" t="s">
        <v>38</v>
      </c>
      <c r="E1222" t="s">
        <v>13</v>
      </c>
      <c r="F1222" s="12">
        <v>18</v>
      </c>
      <c r="G1222" s="12">
        <v>3582</v>
      </c>
      <c r="H1222" s="12">
        <v>3870</v>
      </c>
      <c r="I1222" s="12">
        <v>42552</v>
      </c>
      <c r="J1222" s="12">
        <v>45360</v>
      </c>
      <c r="K1222" s="12">
        <f>sales_table[[#This Row],[Sales]]-sales_table[[#This Row],[COGS]]</f>
        <v>2808</v>
      </c>
      <c r="L1222" s="12">
        <f>sales_table[[#This Row],[sales after discount]]-sales_table[[#This Row],[COGS]]</f>
        <v>540</v>
      </c>
      <c r="M1222" s="12">
        <f>sales_table[[#This Row],[Sales]]*0.95</f>
        <v>43092</v>
      </c>
      <c r="N1222" s="13">
        <f>(sales_table[[#This Row],[Profit]]/sales_table[[#This Row],[Sales]])</f>
        <v>6.1904761904761907E-2</v>
      </c>
    </row>
    <row r="1223" spans="1:14">
      <c r="A1223" s="42">
        <v>41321</v>
      </c>
      <c r="B1223" t="s">
        <v>14</v>
      </c>
      <c r="C1223" t="s">
        <v>11</v>
      </c>
      <c r="D1223" t="s">
        <v>36</v>
      </c>
      <c r="E1223" t="s">
        <v>13</v>
      </c>
      <c r="F1223" s="12">
        <v>12</v>
      </c>
      <c r="G1223" s="12">
        <v>3582</v>
      </c>
      <c r="H1223" s="12">
        <v>3870</v>
      </c>
      <c r="I1223" s="12">
        <v>2106</v>
      </c>
      <c r="J1223" s="12">
        <v>2250</v>
      </c>
      <c r="K1223" s="12">
        <f>sales_table[[#This Row],[Sales]]-sales_table[[#This Row],[COGS]]</f>
        <v>144</v>
      </c>
      <c r="L1223" s="12">
        <f>sales_table[[#This Row],[sales after discount]]-sales_table[[#This Row],[COGS]]</f>
        <v>31.5</v>
      </c>
      <c r="M1223" s="12">
        <f>sales_table[[#This Row],[Sales]]*0.95</f>
        <v>2137.5</v>
      </c>
      <c r="N1223" s="13">
        <f>(sales_table[[#This Row],[Profit]]/sales_table[[#This Row],[Sales]])</f>
        <v>6.4000000000000001E-2</v>
      </c>
    </row>
    <row r="1224" spans="1:14">
      <c r="A1224" s="42">
        <v>41321</v>
      </c>
      <c r="B1224" t="s">
        <v>31</v>
      </c>
      <c r="C1224" t="s">
        <v>30</v>
      </c>
      <c r="D1224" t="s">
        <v>15</v>
      </c>
      <c r="E1224" t="s">
        <v>16</v>
      </c>
      <c r="F1224" s="12">
        <v>19</v>
      </c>
      <c r="G1224" s="12">
        <v>3726</v>
      </c>
      <c r="H1224" s="12">
        <v>3960</v>
      </c>
      <c r="I1224" s="12">
        <v>14328</v>
      </c>
      <c r="J1224" s="12">
        <v>15480</v>
      </c>
      <c r="K1224" s="12">
        <f>sales_table[[#This Row],[Sales]]-sales_table[[#This Row],[COGS]]</f>
        <v>1152</v>
      </c>
      <c r="L1224" s="12">
        <f>sales_table[[#This Row],[sales after discount]]-sales_table[[#This Row],[COGS]]</f>
        <v>378</v>
      </c>
      <c r="M1224" s="12">
        <f>sales_table[[#This Row],[Sales]]*0.95</f>
        <v>14706</v>
      </c>
      <c r="N1224" s="13">
        <f>(sales_table[[#This Row],[Profit]]/sales_table[[#This Row],[Sales]])</f>
        <v>7.441860465116279E-2</v>
      </c>
    </row>
    <row r="1225" spans="1:14">
      <c r="A1225" s="42">
        <v>41321</v>
      </c>
      <c r="B1225" t="s">
        <v>27</v>
      </c>
      <c r="C1225" t="s">
        <v>23</v>
      </c>
      <c r="D1225" t="s">
        <v>15</v>
      </c>
      <c r="E1225" t="s">
        <v>16</v>
      </c>
      <c r="F1225" s="12">
        <v>23</v>
      </c>
      <c r="G1225" s="12">
        <v>3582</v>
      </c>
      <c r="H1225" s="12">
        <v>3870</v>
      </c>
      <c r="I1225" s="12">
        <v>64476</v>
      </c>
      <c r="J1225" s="12">
        <v>69660</v>
      </c>
      <c r="K1225" s="12">
        <f>sales_table[[#This Row],[Sales]]-sales_table[[#This Row],[COGS]]</f>
        <v>5184</v>
      </c>
      <c r="L1225" s="12">
        <f>sales_table[[#This Row],[sales after discount]]-sales_table[[#This Row],[COGS]]</f>
        <v>1701</v>
      </c>
      <c r="M1225" s="12">
        <f>sales_table[[#This Row],[Sales]]*0.95</f>
        <v>66177</v>
      </c>
      <c r="N1225" s="13">
        <f>(sales_table[[#This Row],[Profit]]/sales_table[[#This Row],[Sales]])</f>
        <v>7.441860465116279E-2</v>
      </c>
    </row>
    <row r="1226" spans="1:14">
      <c r="A1226" s="42">
        <v>41322</v>
      </c>
      <c r="B1226" t="s">
        <v>27</v>
      </c>
      <c r="C1226" t="s">
        <v>23</v>
      </c>
      <c r="D1226" t="s">
        <v>19</v>
      </c>
      <c r="E1226" t="s">
        <v>13</v>
      </c>
      <c r="F1226" s="12">
        <v>3</v>
      </c>
      <c r="G1226" s="12">
        <v>2952</v>
      </c>
      <c r="H1226" s="12">
        <v>3150</v>
      </c>
      <c r="I1226" s="12">
        <v>11934</v>
      </c>
      <c r="J1226" s="12">
        <v>12690</v>
      </c>
      <c r="K1226" s="12">
        <f>sales_table[[#This Row],[Sales]]-sales_table[[#This Row],[COGS]]</f>
        <v>756</v>
      </c>
      <c r="L1226" s="12">
        <f>sales_table[[#This Row],[sales after discount]]-sales_table[[#This Row],[COGS]]</f>
        <v>121.5</v>
      </c>
      <c r="M1226" s="12">
        <f>sales_table[[#This Row],[Sales]]*0.95</f>
        <v>12055.5</v>
      </c>
      <c r="N1226" s="13">
        <f>(sales_table[[#This Row],[Profit]]/sales_table[[#This Row],[Sales]])</f>
        <v>5.9574468085106386E-2</v>
      </c>
    </row>
    <row r="1227" spans="1:14">
      <c r="A1227" s="42">
        <v>41322</v>
      </c>
      <c r="B1227" t="s">
        <v>27</v>
      </c>
      <c r="C1227" t="s">
        <v>23</v>
      </c>
      <c r="D1227" t="s">
        <v>40</v>
      </c>
      <c r="E1227" t="s">
        <v>16</v>
      </c>
      <c r="F1227" s="12">
        <v>24</v>
      </c>
      <c r="G1227" s="12">
        <v>3978</v>
      </c>
      <c r="H1227" s="12">
        <v>4230</v>
      </c>
      <c r="I1227" s="12">
        <v>19620</v>
      </c>
      <c r="J1227" s="12">
        <v>21150</v>
      </c>
      <c r="K1227" s="12">
        <f>sales_table[[#This Row],[Sales]]-sales_table[[#This Row],[COGS]]</f>
        <v>1530</v>
      </c>
      <c r="L1227" s="12">
        <f>sales_table[[#This Row],[sales after discount]]-sales_table[[#This Row],[COGS]]</f>
        <v>472.5</v>
      </c>
      <c r="M1227" s="12">
        <f>sales_table[[#This Row],[Sales]]*0.95</f>
        <v>20092.5</v>
      </c>
      <c r="N1227" s="13">
        <f>(sales_table[[#This Row],[Profit]]/sales_table[[#This Row],[Sales]])</f>
        <v>7.2340425531914887E-2</v>
      </c>
    </row>
    <row r="1228" spans="1:14">
      <c r="A1228" s="42">
        <v>41323</v>
      </c>
      <c r="B1228" t="s">
        <v>34</v>
      </c>
      <c r="C1228" t="s">
        <v>25</v>
      </c>
      <c r="D1228" t="s">
        <v>21</v>
      </c>
      <c r="E1228" t="s">
        <v>13</v>
      </c>
      <c r="F1228" s="12">
        <v>25</v>
      </c>
      <c r="G1228" s="12">
        <v>2034</v>
      </c>
      <c r="H1228" s="12">
        <v>2160</v>
      </c>
      <c r="I1228" s="12">
        <v>48312</v>
      </c>
      <c r="J1228" s="12">
        <v>51480</v>
      </c>
      <c r="K1228" s="12">
        <f>sales_table[[#This Row],[Sales]]-sales_table[[#This Row],[COGS]]</f>
        <v>3168</v>
      </c>
      <c r="L1228" s="12">
        <f>sales_table[[#This Row],[sales after discount]]-sales_table[[#This Row],[COGS]]</f>
        <v>594</v>
      </c>
      <c r="M1228" s="12">
        <f>sales_table[[#This Row],[Sales]]*0.95</f>
        <v>48906</v>
      </c>
      <c r="N1228" s="13">
        <f>(sales_table[[#This Row],[Profit]]/sales_table[[#This Row],[Sales]])</f>
        <v>6.1538461538461542E-2</v>
      </c>
    </row>
    <row r="1229" spans="1:14">
      <c r="A1229" s="42">
        <v>41323</v>
      </c>
      <c r="B1229" t="s">
        <v>22</v>
      </c>
      <c r="C1229" t="s">
        <v>23</v>
      </c>
      <c r="D1229" t="s">
        <v>40</v>
      </c>
      <c r="E1229" t="s">
        <v>16</v>
      </c>
      <c r="F1229" s="12">
        <v>5</v>
      </c>
      <c r="G1229" s="12">
        <v>3924</v>
      </c>
      <c r="H1229" s="12">
        <v>4230</v>
      </c>
      <c r="I1229" s="12">
        <v>62784</v>
      </c>
      <c r="J1229" s="12">
        <v>67680</v>
      </c>
      <c r="K1229" s="12">
        <f>sales_table[[#This Row],[Sales]]-sales_table[[#This Row],[COGS]]</f>
        <v>4896</v>
      </c>
      <c r="L1229" s="12">
        <f>sales_table[[#This Row],[sales after discount]]-sales_table[[#This Row],[COGS]]</f>
        <v>1512</v>
      </c>
      <c r="M1229" s="12">
        <f>sales_table[[#This Row],[Sales]]*0.95</f>
        <v>64296</v>
      </c>
      <c r="N1229" s="13">
        <f>(sales_table[[#This Row],[Profit]]/sales_table[[#This Row],[Sales]])</f>
        <v>7.2340425531914887E-2</v>
      </c>
    </row>
    <row r="1230" spans="1:14">
      <c r="A1230" s="42">
        <v>41324</v>
      </c>
      <c r="B1230" t="s">
        <v>14</v>
      </c>
      <c r="C1230" t="s">
        <v>11</v>
      </c>
      <c r="D1230" t="s">
        <v>32</v>
      </c>
      <c r="E1230" t="s">
        <v>13</v>
      </c>
      <c r="F1230" s="12">
        <v>2</v>
      </c>
      <c r="G1230" s="12">
        <v>5832</v>
      </c>
      <c r="H1230" s="12">
        <v>6210</v>
      </c>
      <c r="I1230" s="12">
        <v>78012</v>
      </c>
      <c r="J1230" s="12">
        <v>83160</v>
      </c>
      <c r="K1230" s="12">
        <f>sales_table[[#This Row],[Sales]]-sales_table[[#This Row],[COGS]]</f>
        <v>5148</v>
      </c>
      <c r="L1230" s="12">
        <f>sales_table[[#This Row],[sales after discount]]-sales_table[[#This Row],[COGS]]</f>
        <v>990</v>
      </c>
      <c r="M1230" s="12">
        <f>sales_table[[#This Row],[Sales]]*0.95</f>
        <v>79002</v>
      </c>
      <c r="N1230" s="13">
        <f>(sales_table[[#This Row],[Profit]]/sales_table[[#This Row],[Sales]])</f>
        <v>6.1904761904761907E-2</v>
      </c>
    </row>
    <row r="1231" spans="1:14">
      <c r="A1231" s="42">
        <v>41324</v>
      </c>
      <c r="B1231" t="s">
        <v>31</v>
      </c>
      <c r="C1231" t="s">
        <v>30</v>
      </c>
      <c r="D1231" t="s">
        <v>19</v>
      </c>
      <c r="E1231" t="s">
        <v>13</v>
      </c>
      <c r="F1231" s="12">
        <v>14</v>
      </c>
      <c r="G1231" s="12">
        <v>3546</v>
      </c>
      <c r="H1231" s="12">
        <v>3780</v>
      </c>
      <c r="I1231" s="12">
        <v>15912</v>
      </c>
      <c r="J1231" s="12">
        <v>16920</v>
      </c>
      <c r="K1231" s="12">
        <f>sales_table[[#This Row],[Sales]]-sales_table[[#This Row],[COGS]]</f>
        <v>1008</v>
      </c>
      <c r="L1231" s="12">
        <f>sales_table[[#This Row],[sales after discount]]-sales_table[[#This Row],[COGS]]</f>
        <v>162</v>
      </c>
      <c r="M1231" s="12">
        <f>sales_table[[#This Row],[Sales]]*0.95</f>
        <v>16074</v>
      </c>
      <c r="N1231" s="13">
        <f>(sales_table[[#This Row],[Profit]]/sales_table[[#This Row],[Sales]])</f>
        <v>5.9574468085106386E-2</v>
      </c>
    </row>
    <row r="1232" spans="1:14">
      <c r="A1232" s="42">
        <v>41324</v>
      </c>
      <c r="B1232" t="s">
        <v>10</v>
      </c>
      <c r="C1232" t="s">
        <v>11</v>
      </c>
      <c r="D1232" t="s">
        <v>33</v>
      </c>
      <c r="E1232" t="s">
        <v>13</v>
      </c>
      <c r="F1232" s="12">
        <v>6</v>
      </c>
      <c r="G1232" s="12">
        <v>2034</v>
      </c>
      <c r="H1232" s="12">
        <v>2160</v>
      </c>
      <c r="I1232" s="12">
        <v>59670</v>
      </c>
      <c r="J1232" s="12">
        <v>63450</v>
      </c>
      <c r="K1232" s="12">
        <f>sales_table[[#This Row],[Sales]]-sales_table[[#This Row],[COGS]]</f>
        <v>3780</v>
      </c>
      <c r="L1232" s="12">
        <f>sales_table[[#This Row],[sales after discount]]-sales_table[[#This Row],[COGS]]</f>
        <v>607.5</v>
      </c>
      <c r="M1232" s="12">
        <f>sales_table[[#This Row],[Sales]]*0.95</f>
        <v>60277.5</v>
      </c>
      <c r="N1232" s="13">
        <f>(sales_table[[#This Row],[Profit]]/sales_table[[#This Row],[Sales]])</f>
        <v>5.9574468085106386E-2</v>
      </c>
    </row>
    <row r="1233" spans="1:14">
      <c r="A1233" s="42">
        <v>41325</v>
      </c>
      <c r="B1233" t="s">
        <v>31</v>
      </c>
      <c r="C1233" t="s">
        <v>30</v>
      </c>
      <c r="D1233" t="s">
        <v>21</v>
      </c>
      <c r="E1233" t="s">
        <v>13</v>
      </c>
      <c r="F1233" s="12">
        <v>13</v>
      </c>
      <c r="G1233" s="12">
        <v>2034</v>
      </c>
      <c r="H1233" s="12">
        <v>2160</v>
      </c>
      <c r="I1233" s="12">
        <v>28548</v>
      </c>
      <c r="J1233" s="12">
        <v>30420</v>
      </c>
      <c r="K1233" s="12">
        <f>sales_table[[#This Row],[Sales]]-sales_table[[#This Row],[COGS]]</f>
        <v>1872</v>
      </c>
      <c r="L1233" s="12">
        <f>sales_table[[#This Row],[sales after discount]]-sales_table[[#This Row],[COGS]]</f>
        <v>351</v>
      </c>
      <c r="M1233" s="12">
        <f>sales_table[[#This Row],[Sales]]*0.95</f>
        <v>28899</v>
      </c>
      <c r="N1233" s="13">
        <f>(sales_table[[#This Row],[Profit]]/sales_table[[#This Row],[Sales]])</f>
        <v>6.1538461538461542E-2</v>
      </c>
    </row>
    <row r="1234" spans="1:14">
      <c r="A1234" s="42">
        <v>41325</v>
      </c>
      <c r="B1234" t="s">
        <v>27</v>
      </c>
      <c r="C1234" t="s">
        <v>23</v>
      </c>
      <c r="D1234" t="s">
        <v>38</v>
      </c>
      <c r="E1234" t="s">
        <v>13</v>
      </c>
      <c r="F1234" s="12">
        <v>4</v>
      </c>
      <c r="G1234" s="12">
        <v>3042</v>
      </c>
      <c r="H1234" s="12">
        <v>3240</v>
      </c>
      <c r="I1234" s="12">
        <v>3546</v>
      </c>
      <c r="J1234" s="12">
        <v>3780</v>
      </c>
      <c r="K1234" s="12">
        <f>sales_table[[#This Row],[Sales]]-sales_table[[#This Row],[COGS]]</f>
        <v>234</v>
      </c>
      <c r="L1234" s="12">
        <f>sales_table[[#This Row],[sales after discount]]-sales_table[[#This Row],[COGS]]</f>
        <v>45</v>
      </c>
      <c r="M1234" s="12">
        <f>sales_table[[#This Row],[Sales]]*0.95</f>
        <v>3591</v>
      </c>
      <c r="N1234" s="13">
        <f>(sales_table[[#This Row],[Profit]]/sales_table[[#This Row],[Sales]])</f>
        <v>6.1904761904761907E-2</v>
      </c>
    </row>
    <row r="1235" spans="1:14">
      <c r="A1235" s="42">
        <v>41326</v>
      </c>
      <c r="B1235" t="s">
        <v>27</v>
      </c>
      <c r="C1235" t="s">
        <v>23</v>
      </c>
      <c r="D1235" t="s">
        <v>40</v>
      </c>
      <c r="E1235" t="s">
        <v>16</v>
      </c>
      <c r="F1235" s="12">
        <v>21</v>
      </c>
      <c r="G1235" s="12">
        <v>3042</v>
      </c>
      <c r="H1235" s="12">
        <v>3240</v>
      </c>
      <c r="I1235" s="12">
        <v>23544</v>
      </c>
      <c r="J1235" s="12">
        <v>25380</v>
      </c>
      <c r="K1235" s="12">
        <f>sales_table[[#This Row],[Sales]]-sales_table[[#This Row],[COGS]]</f>
        <v>1836</v>
      </c>
      <c r="L1235" s="12">
        <f>sales_table[[#This Row],[sales after discount]]-sales_table[[#This Row],[COGS]]</f>
        <v>567</v>
      </c>
      <c r="M1235" s="12">
        <f>sales_table[[#This Row],[Sales]]*0.95</f>
        <v>24111</v>
      </c>
      <c r="N1235" s="13">
        <f>(sales_table[[#This Row],[Profit]]/sales_table[[#This Row],[Sales]])</f>
        <v>7.2340425531914887E-2</v>
      </c>
    </row>
    <row r="1236" spans="1:14">
      <c r="A1236" s="42">
        <v>41326</v>
      </c>
      <c r="B1236" t="s">
        <v>17</v>
      </c>
      <c r="C1236" t="s">
        <v>18</v>
      </c>
      <c r="D1236" t="s">
        <v>15</v>
      </c>
      <c r="E1236" t="s">
        <v>16</v>
      </c>
      <c r="F1236" s="12">
        <v>16</v>
      </c>
      <c r="G1236" s="12">
        <v>3726</v>
      </c>
      <c r="H1236" s="12">
        <v>3960</v>
      </c>
      <c r="I1236" s="12">
        <v>53730</v>
      </c>
      <c r="J1236" s="12">
        <v>58050</v>
      </c>
      <c r="K1236" s="12">
        <f>sales_table[[#This Row],[Sales]]-sales_table[[#This Row],[COGS]]</f>
        <v>4320</v>
      </c>
      <c r="L1236" s="12">
        <f>sales_table[[#This Row],[sales after discount]]-sales_table[[#This Row],[COGS]]</f>
        <v>1417.5</v>
      </c>
      <c r="M1236" s="12">
        <f>sales_table[[#This Row],[Sales]]*0.95</f>
        <v>55147.5</v>
      </c>
      <c r="N1236" s="13">
        <f>(sales_table[[#This Row],[Profit]]/sales_table[[#This Row],[Sales]])</f>
        <v>7.441860465116279E-2</v>
      </c>
    </row>
    <row r="1237" spans="1:14">
      <c r="A1237" s="42">
        <v>41327</v>
      </c>
      <c r="B1237" t="s">
        <v>17</v>
      </c>
      <c r="C1237" t="s">
        <v>18</v>
      </c>
      <c r="D1237" t="s">
        <v>28</v>
      </c>
      <c r="E1237" t="s">
        <v>13</v>
      </c>
      <c r="F1237" s="12">
        <v>10</v>
      </c>
      <c r="G1237" s="12">
        <v>2196</v>
      </c>
      <c r="H1237" s="12">
        <v>2340</v>
      </c>
      <c r="I1237" s="12">
        <v>52488</v>
      </c>
      <c r="J1237" s="12">
        <v>55890</v>
      </c>
      <c r="K1237" s="12">
        <f>sales_table[[#This Row],[Sales]]-sales_table[[#This Row],[COGS]]</f>
        <v>3402</v>
      </c>
      <c r="L1237" s="12">
        <f>sales_table[[#This Row],[sales after discount]]-sales_table[[#This Row],[COGS]]</f>
        <v>607.5</v>
      </c>
      <c r="M1237" s="12">
        <f>sales_table[[#This Row],[Sales]]*0.95</f>
        <v>53095.5</v>
      </c>
      <c r="N1237" s="13">
        <f>(sales_table[[#This Row],[Profit]]/sales_table[[#This Row],[Sales]])</f>
        <v>6.0869565217391307E-2</v>
      </c>
    </row>
    <row r="1238" spans="1:14">
      <c r="A1238" s="42">
        <v>41328</v>
      </c>
      <c r="B1238" t="s">
        <v>10</v>
      </c>
      <c r="C1238" t="s">
        <v>11</v>
      </c>
      <c r="D1238" t="s">
        <v>42</v>
      </c>
      <c r="E1238" t="s">
        <v>16</v>
      </c>
      <c r="F1238" s="12">
        <v>3</v>
      </c>
      <c r="G1238" s="12">
        <v>4482</v>
      </c>
      <c r="H1238" s="12">
        <v>4770</v>
      </c>
      <c r="I1238" s="12">
        <v>157626</v>
      </c>
      <c r="J1238" s="12">
        <v>170100</v>
      </c>
      <c r="K1238" s="12">
        <f>sales_table[[#This Row],[Sales]]-sales_table[[#This Row],[COGS]]</f>
        <v>12474</v>
      </c>
      <c r="L1238" s="12">
        <f>sales_table[[#This Row],[sales after discount]]-sales_table[[#This Row],[COGS]]</f>
        <v>3969</v>
      </c>
      <c r="M1238" s="12">
        <f>sales_table[[#This Row],[Sales]]*0.95</f>
        <v>161595</v>
      </c>
      <c r="N1238" s="13">
        <f>(sales_table[[#This Row],[Profit]]/sales_table[[#This Row],[Sales]])</f>
        <v>7.3333333333333334E-2</v>
      </c>
    </row>
    <row r="1239" spans="1:14">
      <c r="A1239" s="42">
        <v>41329</v>
      </c>
      <c r="B1239" t="s">
        <v>24</v>
      </c>
      <c r="C1239" t="s">
        <v>25</v>
      </c>
      <c r="D1239" t="s">
        <v>43</v>
      </c>
      <c r="E1239" t="s">
        <v>13</v>
      </c>
      <c r="F1239" s="12">
        <v>1</v>
      </c>
      <c r="G1239" s="12">
        <v>5148</v>
      </c>
      <c r="H1239" s="12">
        <v>5490</v>
      </c>
      <c r="I1239" s="12">
        <v>33840</v>
      </c>
      <c r="J1239" s="12">
        <v>36000</v>
      </c>
      <c r="K1239" s="12">
        <f>sales_table[[#This Row],[Sales]]-sales_table[[#This Row],[COGS]]</f>
        <v>2160</v>
      </c>
      <c r="L1239" s="12">
        <f>sales_table[[#This Row],[sales after discount]]-sales_table[[#This Row],[COGS]]</f>
        <v>360</v>
      </c>
      <c r="M1239" s="12">
        <f>sales_table[[#This Row],[Sales]]*0.95</f>
        <v>34200</v>
      </c>
      <c r="N1239" s="13">
        <f>(sales_table[[#This Row],[Profit]]/sales_table[[#This Row],[Sales]])</f>
        <v>0.06</v>
      </c>
    </row>
    <row r="1240" spans="1:14">
      <c r="A1240" s="42">
        <v>41329</v>
      </c>
      <c r="B1240" t="s">
        <v>24</v>
      </c>
      <c r="C1240" t="s">
        <v>25</v>
      </c>
      <c r="D1240" t="s">
        <v>36</v>
      </c>
      <c r="E1240" t="s">
        <v>13</v>
      </c>
      <c r="F1240" s="12">
        <v>13</v>
      </c>
      <c r="G1240" s="12">
        <v>3978</v>
      </c>
      <c r="H1240" s="12">
        <v>4230</v>
      </c>
      <c r="I1240" s="12">
        <v>50544</v>
      </c>
      <c r="J1240" s="12">
        <v>54000</v>
      </c>
      <c r="K1240" s="12">
        <f>sales_table[[#This Row],[Sales]]-sales_table[[#This Row],[COGS]]</f>
        <v>3456</v>
      </c>
      <c r="L1240" s="12">
        <f>sales_table[[#This Row],[sales after discount]]-sales_table[[#This Row],[COGS]]</f>
        <v>756</v>
      </c>
      <c r="M1240" s="12">
        <f>sales_table[[#This Row],[Sales]]*0.95</f>
        <v>51300</v>
      </c>
      <c r="N1240" s="13">
        <f>(sales_table[[#This Row],[Profit]]/sales_table[[#This Row],[Sales]])</f>
        <v>6.4000000000000001E-2</v>
      </c>
    </row>
    <row r="1241" spans="1:14">
      <c r="A1241" s="42">
        <v>41329</v>
      </c>
      <c r="B1241" t="s">
        <v>34</v>
      </c>
      <c r="C1241" t="s">
        <v>25</v>
      </c>
      <c r="D1241" t="s">
        <v>19</v>
      </c>
      <c r="E1241" t="s">
        <v>13</v>
      </c>
      <c r="F1241" s="12">
        <v>15</v>
      </c>
      <c r="G1241" s="12">
        <v>2106</v>
      </c>
      <c r="H1241" s="12">
        <v>2250</v>
      </c>
      <c r="I1241" s="12">
        <v>59670</v>
      </c>
      <c r="J1241" s="12">
        <v>63450</v>
      </c>
      <c r="K1241" s="12">
        <f>sales_table[[#This Row],[Sales]]-sales_table[[#This Row],[COGS]]</f>
        <v>3780</v>
      </c>
      <c r="L1241" s="12">
        <f>sales_table[[#This Row],[sales after discount]]-sales_table[[#This Row],[COGS]]</f>
        <v>607.5</v>
      </c>
      <c r="M1241" s="12">
        <f>sales_table[[#This Row],[Sales]]*0.95</f>
        <v>60277.5</v>
      </c>
      <c r="N1241" s="13">
        <f>(sales_table[[#This Row],[Profit]]/sales_table[[#This Row],[Sales]])</f>
        <v>5.9574468085106386E-2</v>
      </c>
    </row>
    <row r="1242" spans="1:14">
      <c r="A1242" s="42">
        <v>41330</v>
      </c>
      <c r="B1242" t="s">
        <v>17</v>
      </c>
      <c r="C1242" t="s">
        <v>18</v>
      </c>
      <c r="D1242" t="s">
        <v>19</v>
      </c>
      <c r="E1242" t="s">
        <v>13</v>
      </c>
      <c r="F1242" s="12">
        <v>5</v>
      </c>
      <c r="G1242" s="12">
        <v>3978</v>
      </c>
      <c r="H1242" s="12">
        <v>4230</v>
      </c>
      <c r="I1242" s="12">
        <v>83538</v>
      </c>
      <c r="J1242" s="12">
        <v>88830</v>
      </c>
      <c r="K1242" s="12">
        <f>sales_table[[#This Row],[Sales]]-sales_table[[#This Row],[COGS]]</f>
        <v>5292</v>
      </c>
      <c r="L1242" s="12">
        <f>sales_table[[#This Row],[sales after discount]]-sales_table[[#This Row],[COGS]]</f>
        <v>850.5</v>
      </c>
      <c r="M1242" s="12">
        <f>sales_table[[#This Row],[Sales]]*0.95</f>
        <v>84388.5</v>
      </c>
      <c r="N1242" s="13">
        <f>(sales_table[[#This Row],[Profit]]/sales_table[[#This Row],[Sales]])</f>
        <v>5.9574468085106386E-2</v>
      </c>
    </row>
    <row r="1243" spans="1:14">
      <c r="A1243" s="42">
        <v>41330</v>
      </c>
      <c r="B1243" t="s">
        <v>27</v>
      </c>
      <c r="C1243" t="s">
        <v>23</v>
      </c>
      <c r="D1243" t="s">
        <v>15</v>
      </c>
      <c r="E1243" t="s">
        <v>16</v>
      </c>
      <c r="F1243" s="12">
        <v>25</v>
      </c>
      <c r="G1243" s="12">
        <v>2034</v>
      </c>
      <c r="H1243" s="12">
        <v>2160</v>
      </c>
      <c r="I1243" s="12">
        <v>7164</v>
      </c>
      <c r="J1243" s="12">
        <v>7740</v>
      </c>
      <c r="K1243" s="12">
        <f>sales_table[[#This Row],[Sales]]-sales_table[[#This Row],[COGS]]</f>
        <v>576</v>
      </c>
      <c r="L1243" s="12">
        <f>sales_table[[#This Row],[sales after discount]]-sales_table[[#This Row],[COGS]]</f>
        <v>189</v>
      </c>
      <c r="M1243" s="12">
        <f>sales_table[[#This Row],[Sales]]*0.95</f>
        <v>7353</v>
      </c>
      <c r="N1243" s="13">
        <f>(sales_table[[#This Row],[Profit]]/sales_table[[#This Row],[Sales]])</f>
        <v>7.441860465116279E-2</v>
      </c>
    </row>
    <row r="1244" spans="1:14">
      <c r="A1244" s="42">
        <v>41330</v>
      </c>
      <c r="B1244" t="s">
        <v>22</v>
      </c>
      <c r="C1244" t="s">
        <v>23</v>
      </c>
      <c r="D1244" t="s">
        <v>26</v>
      </c>
      <c r="E1244" t="s">
        <v>13</v>
      </c>
      <c r="F1244" s="12">
        <v>8</v>
      </c>
      <c r="G1244" s="12">
        <v>2034</v>
      </c>
      <c r="H1244" s="12">
        <v>2160</v>
      </c>
      <c r="I1244" s="12">
        <v>66924</v>
      </c>
      <c r="J1244" s="12">
        <v>71280</v>
      </c>
      <c r="K1244" s="12">
        <f>sales_table[[#This Row],[Sales]]-sales_table[[#This Row],[COGS]]</f>
        <v>4356</v>
      </c>
      <c r="L1244" s="12">
        <f>sales_table[[#This Row],[sales after discount]]-sales_table[[#This Row],[COGS]]</f>
        <v>792</v>
      </c>
      <c r="M1244" s="12">
        <f>sales_table[[#This Row],[Sales]]*0.95</f>
        <v>67716</v>
      </c>
      <c r="N1244" s="13">
        <f>(sales_table[[#This Row],[Profit]]/sales_table[[#This Row],[Sales]])</f>
        <v>6.1111111111111109E-2</v>
      </c>
    </row>
    <row r="1245" spans="1:14">
      <c r="A1245" s="42">
        <v>41330</v>
      </c>
      <c r="B1245" t="s">
        <v>27</v>
      </c>
      <c r="C1245" t="s">
        <v>23</v>
      </c>
      <c r="D1245" t="s">
        <v>28</v>
      </c>
      <c r="E1245" t="s">
        <v>13</v>
      </c>
      <c r="F1245" s="12">
        <v>21</v>
      </c>
      <c r="G1245" s="12">
        <v>3582</v>
      </c>
      <c r="H1245" s="12">
        <v>3870</v>
      </c>
      <c r="I1245" s="12">
        <v>128304</v>
      </c>
      <c r="J1245" s="12">
        <v>136620</v>
      </c>
      <c r="K1245" s="12">
        <f>sales_table[[#This Row],[Sales]]-sales_table[[#This Row],[COGS]]</f>
        <v>8316</v>
      </c>
      <c r="L1245" s="12">
        <f>sales_table[[#This Row],[sales after discount]]-sales_table[[#This Row],[COGS]]</f>
        <v>1485</v>
      </c>
      <c r="M1245" s="12">
        <f>sales_table[[#This Row],[Sales]]*0.95</f>
        <v>129789</v>
      </c>
      <c r="N1245" s="13">
        <f>(sales_table[[#This Row],[Profit]]/sales_table[[#This Row],[Sales]])</f>
        <v>6.0869565217391307E-2</v>
      </c>
    </row>
    <row r="1246" spans="1:14">
      <c r="A1246" s="42">
        <v>41330</v>
      </c>
      <c r="B1246" t="s">
        <v>14</v>
      </c>
      <c r="C1246" t="s">
        <v>11</v>
      </c>
      <c r="D1246" t="s">
        <v>32</v>
      </c>
      <c r="E1246" t="s">
        <v>13</v>
      </c>
      <c r="F1246" s="12">
        <v>16</v>
      </c>
      <c r="G1246" s="12">
        <v>3978</v>
      </c>
      <c r="H1246" s="12">
        <v>4230</v>
      </c>
      <c r="I1246" s="12">
        <v>74466</v>
      </c>
      <c r="J1246" s="12">
        <v>79380</v>
      </c>
      <c r="K1246" s="12">
        <f>sales_table[[#This Row],[Sales]]-sales_table[[#This Row],[COGS]]</f>
        <v>4914</v>
      </c>
      <c r="L1246" s="12">
        <f>sales_table[[#This Row],[sales after discount]]-sales_table[[#This Row],[COGS]]</f>
        <v>945</v>
      </c>
      <c r="M1246" s="12">
        <f>sales_table[[#This Row],[Sales]]*0.95</f>
        <v>75411</v>
      </c>
      <c r="N1246" s="13">
        <f>(sales_table[[#This Row],[Profit]]/sales_table[[#This Row],[Sales]])</f>
        <v>6.1904761904761907E-2</v>
      </c>
    </row>
    <row r="1247" spans="1:14">
      <c r="A1247" s="42">
        <v>41331</v>
      </c>
      <c r="B1247" t="s">
        <v>22</v>
      </c>
      <c r="C1247" t="s">
        <v>23</v>
      </c>
      <c r="D1247" t="s">
        <v>37</v>
      </c>
      <c r="E1247" t="s">
        <v>13</v>
      </c>
      <c r="F1247" s="12">
        <v>23</v>
      </c>
      <c r="G1247" s="12">
        <v>2196</v>
      </c>
      <c r="H1247" s="12">
        <v>2340</v>
      </c>
      <c r="I1247" s="12">
        <v>8964</v>
      </c>
      <c r="J1247" s="12">
        <v>9540</v>
      </c>
      <c r="K1247" s="12">
        <f>sales_table[[#This Row],[Sales]]-sales_table[[#This Row],[COGS]]</f>
        <v>576</v>
      </c>
      <c r="L1247" s="12">
        <f>sales_table[[#This Row],[sales after discount]]-sales_table[[#This Row],[COGS]]</f>
        <v>99</v>
      </c>
      <c r="M1247" s="12">
        <f>sales_table[[#This Row],[Sales]]*0.95</f>
        <v>9063</v>
      </c>
      <c r="N1247" s="13">
        <f>(sales_table[[#This Row],[Profit]]/sales_table[[#This Row],[Sales]])</f>
        <v>6.0377358490566038E-2</v>
      </c>
    </row>
    <row r="1248" spans="1:14">
      <c r="A1248" s="42">
        <v>41331</v>
      </c>
      <c r="B1248" t="s">
        <v>31</v>
      </c>
      <c r="C1248" t="s">
        <v>30</v>
      </c>
      <c r="D1248" t="s">
        <v>36</v>
      </c>
      <c r="E1248" t="s">
        <v>13</v>
      </c>
      <c r="F1248" s="12">
        <v>22</v>
      </c>
      <c r="G1248" s="12">
        <v>3978</v>
      </c>
      <c r="H1248" s="12">
        <v>4230</v>
      </c>
      <c r="I1248" s="12">
        <v>18954</v>
      </c>
      <c r="J1248" s="12">
        <v>20250</v>
      </c>
      <c r="K1248" s="12">
        <f>sales_table[[#This Row],[Sales]]-sales_table[[#This Row],[COGS]]</f>
        <v>1296</v>
      </c>
      <c r="L1248" s="12">
        <f>sales_table[[#This Row],[sales after discount]]-sales_table[[#This Row],[COGS]]</f>
        <v>283.5</v>
      </c>
      <c r="M1248" s="12">
        <f>sales_table[[#This Row],[Sales]]*0.95</f>
        <v>19237.5</v>
      </c>
      <c r="N1248" s="13">
        <f>(sales_table[[#This Row],[Profit]]/sales_table[[#This Row],[Sales]])</f>
        <v>6.4000000000000001E-2</v>
      </c>
    </row>
    <row r="1249" spans="1:14">
      <c r="A1249" s="42">
        <v>41333</v>
      </c>
      <c r="B1249" t="s">
        <v>34</v>
      </c>
      <c r="C1249" t="s">
        <v>25</v>
      </c>
      <c r="D1249" t="s">
        <v>12</v>
      </c>
      <c r="E1249" t="s">
        <v>13</v>
      </c>
      <c r="F1249" s="12">
        <v>13</v>
      </c>
      <c r="G1249" s="12">
        <v>3978</v>
      </c>
      <c r="H1249" s="12">
        <v>4230</v>
      </c>
      <c r="I1249" s="12">
        <v>50850</v>
      </c>
      <c r="J1249" s="12">
        <v>54000</v>
      </c>
      <c r="K1249" s="12">
        <f>sales_table[[#This Row],[Sales]]-sales_table[[#This Row],[COGS]]</f>
        <v>3150</v>
      </c>
      <c r="L1249" s="12">
        <f>sales_table[[#This Row],[sales after discount]]-sales_table[[#This Row],[COGS]]</f>
        <v>450</v>
      </c>
      <c r="M1249" s="12">
        <f>sales_table[[#This Row],[Sales]]*0.95</f>
        <v>51300</v>
      </c>
      <c r="N1249" s="13">
        <f>(sales_table[[#This Row],[Profit]]/sales_table[[#This Row],[Sales]])</f>
        <v>5.8333333333333334E-2</v>
      </c>
    </row>
    <row r="1250" spans="1:14">
      <c r="A1250" s="42">
        <v>41333</v>
      </c>
      <c r="B1250" t="s">
        <v>17</v>
      </c>
      <c r="C1250" t="s">
        <v>18</v>
      </c>
      <c r="D1250" t="s">
        <v>26</v>
      </c>
      <c r="E1250" t="s">
        <v>13</v>
      </c>
      <c r="F1250" s="12">
        <v>27</v>
      </c>
      <c r="G1250" s="12">
        <v>3042</v>
      </c>
      <c r="H1250" s="12">
        <v>3240</v>
      </c>
      <c r="I1250" s="12">
        <v>51714</v>
      </c>
      <c r="J1250" s="12">
        <v>55080</v>
      </c>
      <c r="K1250" s="12">
        <f>sales_table[[#This Row],[Sales]]-sales_table[[#This Row],[COGS]]</f>
        <v>3366</v>
      </c>
      <c r="L1250" s="12">
        <f>sales_table[[#This Row],[sales after discount]]-sales_table[[#This Row],[COGS]]</f>
        <v>612</v>
      </c>
      <c r="M1250" s="12">
        <f>sales_table[[#This Row],[Sales]]*0.95</f>
        <v>52326</v>
      </c>
      <c r="N1250" s="13">
        <f>(sales_table[[#This Row],[Profit]]/sales_table[[#This Row],[Sales]])</f>
        <v>6.1111111111111109E-2</v>
      </c>
    </row>
    <row r="1251" spans="1:14">
      <c r="A1251" s="42">
        <v>41334</v>
      </c>
      <c r="B1251" t="s">
        <v>22</v>
      </c>
      <c r="C1251" t="s">
        <v>23</v>
      </c>
      <c r="D1251" t="s">
        <v>40</v>
      </c>
      <c r="E1251" t="s">
        <v>16</v>
      </c>
      <c r="F1251" s="12">
        <v>27</v>
      </c>
      <c r="G1251" s="12">
        <v>3978</v>
      </c>
      <c r="H1251" s="12">
        <v>4230</v>
      </c>
      <c r="I1251" s="12">
        <v>90252</v>
      </c>
      <c r="J1251" s="12">
        <v>97290</v>
      </c>
      <c r="K1251" s="12">
        <f>sales_table[[#This Row],[Sales]]-sales_table[[#This Row],[COGS]]</f>
        <v>7038</v>
      </c>
      <c r="L1251" s="12">
        <f>sales_table[[#This Row],[sales after discount]]-sales_table[[#This Row],[COGS]]</f>
        <v>2173.5</v>
      </c>
      <c r="M1251" s="12">
        <f>sales_table[[#This Row],[Sales]]*0.95</f>
        <v>92425.5</v>
      </c>
      <c r="N1251" s="13">
        <f>(sales_table[[#This Row],[Profit]]/sales_table[[#This Row],[Sales]])</f>
        <v>7.2340425531914887E-2</v>
      </c>
    </row>
    <row r="1252" spans="1:14">
      <c r="A1252" s="42">
        <v>41334</v>
      </c>
      <c r="B1252" t="s">
        <v>22</v>
      </c>
      <c r="C1252" t="s">
        <v>23</v>
      </c>
      <c r="D1252" t="s">
        <v>39</v>
      </c>
      <c r="E1252" t="s">
        <v>13</v>
      </c>
      <c r="F1252" s="12">
        <v>27</v>
      </c>
      <c r="G1252" s="12">
        <v>3978</v>
      </c>
      <c r="H1252" s="12">
        <v>4230</v>
      </c>
      <c r="I1252" s="12">
        <v>26082</v>
      </c>
      <c r="J1252" s="12">
        <v>27720</v>
      </c>
      <c r="K1252" s="12">
        <f>sales_table[[#This Row],[Sales]]-sales_table[[#This Row],[COGS]]</f>
        <v>1638</v>
      </c>
      <c r="L1252" s="12">
        <f>sales_table[[#This Row],[sales after discount]]-sales_table[[#This Row],[COGS]]</f>
        <v>252</v>
      </c>
      <c r="M1252" s="12">
        <f>sales_table[[#This Row],[Sales]]*0.95</f>
        <v>26334</v>
      </c>
      <c r="N1252" s="13">
        <f>(sales_table[[#This Row],[Profit]]/sales_table[[#This Row],[Sales]])</f>
        <v>5.909090909090909E-2</v>
      </c>
    </row>
    <row r="1253" spans="1:14">
      <c r="A1253" s="42">
        <v>41335</v>
      </c>
      <c r="B1253" t="s">
        <v>27</v>
      </c>
      <c r="C1253" t="s">
        <v>23</v>
      </c>
      <c r="D1253" t="s">
        <v>19</v>
      </c>
      <c r="E1253" t="s">
        <v>13</v>
      </c>
      <c r="F1253" s="12">
        <v>27</v>
      </c>
      <c r="G1253" s="12">
        <v>5832</v>
      </c>
      <c r="H1253" s="12">
        <v>6210</v>
      </c>
      <c r="I1253" s="12">
        <v>59670</v>
      </c>
      <c r="J1253" s="12">
        <v>63450</v>
      </c>
      <c r="K1253" s="12">
        <f>sales_table[[#This Row],[Sales]]-sales_table[[#This Row],[COGS]]</f>
        <v>3780</v>
      </c>
      <c r="L1253" s="12">
        <f>sales_table[[#This Row],[sales after discount]]-sales_table[[#This Row],[COGS]]</f>
        <v>607.5</v>
      </c>
      <c r="M1253" s="12">
        <f>sales_table[[#This Row],[Sales]]*0.95</f>
        <v>60277.5</v>
      </c>
      <c r="N1253" s="13">
        <f>(sales_table[[#This Row],[Profit]]/sales_table[[#This Row],[Sales]])</f>
        <v>5.9574468085106386E-2</v>
      </c>
    </row>
    <row r="1254" spans="1:14">
      <c r="A1254" s="42">
        <v>41335</v>
      </c>
      <c r="B1254" t="s">
        <v>20</v>
      </c>
      <c r="C1254" t="s">
        <v>18</v>
      </c>
      <c r="D1254" t="s">
        <v>33</v>
      </c>
      <c r="E1254" t="s">
        <v>13</v>
      </c>
      <c r="F1254" s="12">
        <v>27</v>
      </c>
      <c r="G1254" s="12">
        <v>2196</v>
      </c>
      <c r="H1254" s="12">
        <v>2340</v>
      </c>
      <c r="I1254" s="12">
        <v>11934</v>
      </c>
      <c r="J1254" s="12">
        <v>12690</v>
      </c>
      <c r="K1254" s="12">
        <f>sales_table[[#This Row],[Sales]]-sales_table[[#This Row],[COGS]]</f>
        <v>756</v>
      </c>
      <c r="L1254" s="12">
        <f>sales_table[[#This Row],[sales after discount]]-sales_table[[#This Row],[COGS]]</f>
        <v>121.5</v>
      </c>
      <c r="M1254" s="12">
        <f>sales_table[[#This Row],[Sales]]*0.95</f>
        <v>12055.5</v>
      </c>
      <c r="N1254" s="13">
        <f>(sales_table[[#This Row],[Profit]]/sales_table[[#This Row],[Sales]])</f>
        <v>5.9574468085106386E-2</v>
      </c>
    </row>
    <row r="1255" spans="1:14">
      <c r="A1255" s="42">
        <v>41335</v>
      </c>
      <c r="B1255" t="s">
        <v>24</v>
      </c>
      <c r="C1255" t="s">
        <v>25</v>
      </c>
      <c r="D1255" t="s">
        <v>40</v>
      </c>
      <c r="E1255" t="s">
        <v>16</v>
      </c>
      <c r="F1255" s="12">
        <v>27</v>
      </c>
      <c r="G1255" s="12">
        <v>3546</v>
      </c>
      <c r="H1255" s="12">
        <v>3780</v>
      </c>
      <c r="I1255" s="12">
        <v>19620</v>
      </c>
      <c r="J1255" s="12">
        <v>21150</v>
      </c>
      <c r="K1255" s="12">
        <f>sales_table[[#This Row],[Sales]]-sales_table[[#This Row],[COGS]]</f>
        <v>1530</v>
      </c>
      <c r="L1255" s="12">
        <f>sales_table[[#This Row],[sales after discount]]-sales_table[[#This Row],[COGS]]</f>
        <v>472.5</v>
      </c>
      <c r="M1255" s="12">
        <f>sales_table[[#This Row],[Sales]]*0.95</f>
        <v>20092.5</v>
      </c>
      <c r="N1255" s="13">
        <f>(sales_table[[#This Row],[Profit]]/sales_table[[#This Row],[Sales]])</f>
        <v>7.2340425531914887E-2</v>
      </c>
    </row>
    <row r="1256" spans="1:14">
      <c r="A1256" s="42">
        <v>41335</v>
      </c>
      <c r="B1256" t="s">
        <v>34</v>
      </c>
      <c r="C1256" t="s">
        <v>25</v>
      </c>
      <c r="D1256" t="s">
        <v>26</v>
      </c>
      <c r="E1256" t="s">
        <v>13</v>
      </c>
      <c r="F1256" s="12">
        <v>12</v>
      </c>
      <c r="G1256" s="12">
        <v>3582</v>
      </c>
      <c r="H1256" s="12">
        <v>3870</v>
      </c>
      <c r="I1256" s="12">
        <v>33462</v>
      </c>
      <c r="J1256" s="12">
        <v>35640</v>
      </c>
      <c r="K1256" s="12">
        <f>sales_table[[#This Row],[Sales]]-sales_table[[#This Row],[COGS]]</f>
        <v>2178</v>
      </c>
      <c r="L1256" s="12">
        <f>sales_table[[#This Row],[sales after discount]]-sales_table[[#This Row],[COGS]]</f>
        <v>396</v>
      </c>
      <c r="M1256" s="12">
        <f>sales_table[[#This Row],[Sales]]*0.95</f>
        <v>33858</v>
      </c>
      <c r="N1256" s="13">
        <f>(sales_table[[#This Row],[Profit]]/sales_table[[#This Row],[Sales]])</f>
        <v>6.1111111111111109E-2</v>
      </c>
    </row>
    <row r="1257" spans="1:14">
      <c r="A1257" s="42">
        <v>41336</v>
      </c>
      <c r="B1257" t="s">
        <v>20</v>
      </c>
      <c r="C1257" t="s">
        <v>18</v>
      </c>
      <c r="D1257" t="s">
        <v>32</v>
      </c>
      <c r="E1257" t="s">
        <v>13</v>
      </c>
      <c r="F1257" s="12">
        <v>18</v>
      </c>
      <c r="G1257" s="12">
        <v>3978</v>
      </c>
      <c r="H1257" s="12">
        <v>4230</v>
      </c>
      <c r="I1257" s="12">
        <v>21276</v>
      </c>
      <c r="J1257" s="12">
        <v>22680</v>
      </c>
      <c r="K1257" s="12">
        <f>sales_table[[#This Row],[Sales]]-sales_table[[#This Row],[COGS]]</f>
        <v>1404</v>
      </c>
      <c r="L1257" s="12">
        <f>sales_table[[#This Row],[sales after discount]]-sales_table[[#This Row],[COGS]]</f>
        <v>270</v>
      </c>
      <c r="M1257" s="12">
        <f>sales_table[[#This Row],[Sales]]*0.95</f>
        <v>21546</v>
      </c>
      <c r="N1257" s="13">
        <f>(sales_table[[#This Row],[Profit]]/sales_table[[#This Row],[Sales]])</f>
        <v>6.1904761904761907E-2</v>
      </c>
    </row>
    <row r="1258" spans="1:14">
      <c r="A1258" s="42">
        <v>41337</v>
      </c>
      <c r="B1258" t="s">
        <v>27</v>
      </c>
      <c r="C1258" t="s">
        <v>23</v>
      </c>
      <c r="D1258" t="s">
        <v>35</v>
      </c>
      <c r="E1258" t="s">
        <v>13</v>
      </c>
      <c r="F1258" s="12">
        <v>8</v>
      </c>
      <c r="G1258" s="12">
        <v>3978</v>
      </c>
      <c r="H1258" s="12">
        <v>4230</v>
      </c>
      <c r="I1258" s="12">
        <v>108108</v>
      </c>
      <c r="J1258" s="12">
        <v>115290</v>
      </c>
      <c r="K1258" s="12">
        <f>sales_table[[#This Row],[Sales]]-sales_table[[#This Row],[COGS]]</f>
        <v>7182</v>
      </c>
      <c r="L1258" s="12">
        <f>sales_table[[#This Row],[sales after discount]]-sales_table[[#This Row],[COGS]]</f>
        <v>1417.5</v>
      </c>
      <c r="M1258" s="12">
        <f>sales_table[[#This Row],[Sales]]*0.95</f>
        <v>109525.5</v>
      </c>
      <c r="N1258" s="13">
        <f>(sales_table[[#This Row],[Profit]]/sales_table[[#This Row],[Sales]])</f>
        <v>6.2295081967213117E-2</v>
      </c>
    </row>
    <row r="1259" spans="1:14">
      <c r="A1259" s="42">
        <v>41338</v>
      </c>
      <c r="B1259" t="s">
        <v>27</v>
      </c>
      <c r="C1259" t="s">
        <v>23</v>
      </c>
      <c r="D1259" t="s">
        <v>42</v>
      </c>
      <c r="E1259" t="s">
        <v>16</v>
      </c>
      <c r="F1259" s="12">
        <v>21</v>
      </c>
      <c r="G1259" s="12">
        <v>2034</v>
      </c>
      <c r="H1259" s="12">
        <v>2160</v>
      </c>
      <c r="I1259" s="12">
        <v>180144</v>
      </c>
      <c r="J1259" s="12">
        <v>194400</v>
      </c>
      <c r="K1259" s="12">
        <f>sales_table[[#This Row],[Sales]]-sales_table[[#This Row],[COGS]]</f>
        <v>14256</v>
      </c>
      <c r="L1259" s="12">
        <f>sales_table[[#This Row],[sales after discount]]-sales_table[[#This Row],[COGS]]</f>
        <v>4536</v>
      </c>
      <c r="M1259" s="12">
        <f>sales_table[[#This Row],[Sales]]*0.95</f>
        <v>184680</v>
      </c>
      <c r="N1259" s="13">
        <f>(sales_table[[#This Row],[Profit]]/sales_table[[#This Row],[Sales]])</f>
        <v>7.3333333333333334E-2</v>
      </c>
    </row>
    <row r="1260" spans="1:14">
      <c r="A1260" s="42">
        <v>41338</v>
      </c>
      <c r="B1260" t="s">
        <v>10</v>
      </c>
      <c r="C1260" t="s">
        <v>11</v>
      </c>
      <c r="D1260" t="s">
        <v>33</v>
      </c>
      <c r="E1260" t="s">
        <v>13</v>
      </c>
      <c r="F1260" s="12">
        <v>25</v>
      </c>
      <c r="G1260" s="12">
        <v>3042</v>
      </c>
      <c r="H1260" s="12">
        <v>3240</v>
      </c>
      <c r="I1260" s="12">
        <v>39780</v>
      </c>
      <c r="J1260" s="12">
        <v>42300</v>
      </c>
      <c r="K1260" s="12">
        <f>sales_table[[#This Row],[Sales]]-sales_table[[#This Row],[COGS]]</f>
        <v>2520</v>
      </c>
      <c r="L1260" s="12">
        <f>sales_table[[#This Row],[sales after discount]]-sales_table[[#This Row],[COGS]]</f>
        <v>405</v>
      </c>
      <c r="M1260" s="12">
        <f>sales_table[[#This Row],[Sales]]*0.95</f>
        <v>40185</v>
      </c>
      <c r="N1260" s="13">
        <f>(sales_table[[#This Row],[Profit]]/sales_table[[#This Row],[Sales]])</f>
        <v>5.9574468085106386E-2</v>
      </c>
    </row>
    <row r="1261" spans="1:14">
      <c r="A1261" s="42">
        <v>41338</v>
      </c>
      <c r="B1261" t="s">
        <v>10</v>
      </c>
      <c r="C1261" t="s">
        <v>11</v>
      </c>
      <c r="D1261" t="s">
        <v>35</v>
      </c>
      <c r="E1261" t="s">
        <v>13</v>
      </c>
      <c r="F1261" s="12">
        <v>12</v>
      </c>
      <c r="G1261" s="12">
        <v>5148</v>
      </c>
      <c r="H1261" s="12">
        <v>5490</v>
      </c>
      <c r="I1261" s="12">
        <v>118404</v>
      </c>
      <c r="J1261" s="12">
        <v>126270</v>
      </c>
      <c r="K1261" s="12">
        <f>sales_table[[#This Row],[Sales]]-sales_table[[#This Row],[COGS]]</f>
        <v>7866</v>
      </c>
      <c r="L1261" s="12">
        <f>sales_table[[#This Row],[sales after discount]]-sales_table[[#This Row],[COGS]]</f>
        <v>1552.5</v>
      </c>
      <c r="M1261" s="12">
        <f>sales_table[[#This Row],[Sales]]*0.95</f>
        <v>119956.5</v>
      </c>
      <c r="N1261" s="13">
        <f>(sales_table[[#This Row],[Profit]]/sales_table[[#This Row],[Sales]])</f>
        <v>6.2295081967213117E-2</v>
      </c>
    </row>
    <row r="1262" spans="1:14">
      <c r="A1262" s="42">
        <v>41339</v>
      </c>
      <c r="B1262" t="s">
        <v>14</v>
      </c>
      <c r="C1262" t="s">
        <v>11</v>
      </c>
      <c r="D1262" t="s">
        <v>39</v>
      </c>
      <c r="E1262" t="s">
        <v>13</v>
      </c>
      <c r="F1262" s="12">
        <v>9</v>
      </c>
      <c r="G1262" s="12">
        <v>2106</v>
      </c>
      <c r="H1262" s="12">
        <v>2250</v>
      </c>
      <c r="I1262" s="12">
        <v>59616</v>
      </c>
      <c r="J1262" s="12">
        <v>63360</v>
      </c>
      <c r="K1262" s="12">
        <f>sales_table[[#This Row],[Sales]]-sales_table[[#This Row],[COGS]]</f>
        <v>3744</v>
      </c>
      <c r="L1262" s="12">
        <f>sales_table[[#This Row],[sales after discount]]-sales_table[[#This Row],[COGS]]</f>
        <v>576</v>
      </c>
      <c r="M1262" s="12">
        <f>sales_table[[#This Row],[Sales]]*0.95</f>
        <v>60192</v>
      </c>
      <c r="N1262" s="13">
        <f>(sales_table[[#This Row],[Profit]]/sales_table[[#This Row],[Sales]])</f>
        <v>5.909090909090909E-2</v>
      </c>
    </row>
    <row r="1263" spans="1:14">
      <c r="A1263" s="42">
        <v>41339</v>
      </c>
      <c r="B1263" t="s">
        <v>31</v>
      </c>
      <c r="C1263" t="s">
        <v>30</v>
      </c>
      <c r="D1263" t="s">
        <v>37</v>
      </c>
      <c r="E1263" t="s">
        <v>13</v>
      </c>
      <c r="F1263" s="12">
        <v>23</v>
      </c>
      <c r="G1263" s="12">
        <v>4482</v>
      </c>
      <c r="H1263" s="12">
        <v>4770</v>
      </c>
      <c r="I1263" s="12">
        <v>49302</v>
      </c>
      <c r="J1263" s="12">
        <v>52470</v>
      </c>
      <c r="K1263" s="12">
        <f>sales_table[[#This Row],[Sales]]-sales_table[[#This Row],[COGS]]</f>
        <v>3168</v>
      </c>
      <c r="L1263" s="12">
        <f>sales_table[[#This Row],[sales after discount]]-sales_table[[#This Row],[COGS]]</f>
        <v>544.5</v>
      </c>
      <c r="M1263" s="12">
        <f>sales_table[[#This Row],[Sales]]*0.95</f>
        <v>49846.5</v>
      </c>
      <c r="N1263" s="13">
        <f>(sales_table[[#This Row],[Profit]]/sales_table[[#This Row],[Sales]])</f>
        <v>6.0377358490566038E-2</v>
      </c>
    </row>
    <row r="1264" spans="1:14">
      <c r="A1264" s="42">
        <v>41339</v>
      </c>
      <c r="B1264" t="s">
        <v>34</v>
      </c>
      <c r="C1264" t="s">
        <v>25</v>
      </c>
      <c r="D1264" t="s">
        <v>32</v>
      </c>
      <c r="E1264" t="s">
        <v>13</v>
      </c>
      <c r="F1264" s="12">
        <v>23</v>
      </c>
      <c r="G1264" s="12">
        <v>3546</v>
      </c>
      <c r="H1264" s="12">
        <v>3780</v>
      </c>
      <c r="I1264" s="12">
        <v>74466</v>
      </c>
      <c r="J1264" s="12">
        <v>79380</v>
      </c>
      <c r="K1264" s="12">
        <f>sales_table[[#This Row],[Sales]]-sales_table[[#This Row],[COGS]]</f>
        <v>4914</v>
      </c>
      <c r="L1264" s="12">
        <f>sales_table[[#This Row],[sales after discount]]-sales_table[[#This Row],[COGS]]</f>
        <v>945</v>
      </c>
      <c r="M1264" s="12">
        <f>sales_table[[#This Row],[Sales]]*0.95</f>
        <v>75411</v>
      </c>
      <c r="N1264" s="13">
        <f>(sales_table[[#This Row],[Profit]]/sales_table[[#This Row],[Sales]])</f>
        <v>6.1904761904761907E-2</v>
      </c>
    </row>
    <row r="1265" spans="1:14">
      <c r="A1265" s="42">
        <v>41340</v>
      </c>
      <c r="B1265" t="s">
        <v>22</v>
      </c>
      <c r="C1265" t="s">
        <v>23</v>
      </c>
      <c r="D1265" t="s">
        <v>41</v>
      </c>
      <c r="E1265" t="s">
        <v>13</v>
      </c>
      <c r="F1265" s="12">
        <v>20</v>
      </c>
      <c r="G1265" s="12">
        <v>4482</v>
      </c>
      <c r="H1265" s="12">
        <v>4770</v>
      </c>
      <c r="I1265" s="12">
        <v>50184</v>
      </c>
      <c r="J1265" s="12">
        <v>53550</v>
      </c>
      <c r="K1265" s="12">
        <f>sales_table[[#This Row],[Sales]]-sales_table[[#This Row],[COGS]]</f>
        <v>3366</v>
      </c>
      <c r="L1265" s="12">
        <f>sales_table[[#This Row],[sales after discount]]-sales_table[[#This Row],[COGS]]</f>
        <v>688.5</v>
      </c>
      <c r="M1265" s="12">
        <f>sales_table[[#This Row],[Sales]]*0.95</f>
        <v>50872.5</v>
      </c>
      <c r="N1265" s="13">
        <f>(sales_table[[#This Row],[Profit]]/sales_table[[#This Row],[Sales]])</f>
        <v>6.2857142857142861E-2</v>
      </c>
    </row>
    <row r="1266" spans="1:14">
      <c r="A1266" s="42">
        <v>41340</v>
      </c>
      <c r="B1266" t="s">
        <v>29</v>
      </c>
      <c r="C1266" t="s">
        <v>30</v>
      </c>
      <c r="D1266" t="s">
        <v>26</v>
      </c>
      <c r="E1266" t="s">
        <v>13</v>
      </c>
      <c r="F1266" s="12">
        <v>25</v>
      </c>
      <c r="G1266" s="12">
        <v>4482</v>
      </c>
      <c r="H1266" s="12">
        <v>4770</v>
      </c>
      <c r="I1266" s="12">
        <v>54756</v>
      </c>
      <c r="J1266" s="12">
        <v>58320</v>
      </c>
      <c r="K1266" s="12">
        <f>sales_table[[#This Row],[Sales]]-sales_table[[#This Row],[COGS]]</f>
        <v>3564</v>
      </c>
      <c r="L1266" s="12">
        <f>sales_table[[#This Row],[sales after discount]]-sales_table[[#This Row],[COGS]]</f>
        <v>648</v>
      </c>
      <c r="M1266" s="12">
        <f>sales_table[[#This Row],[Sales]]*0.95</f>
        <v>55404</v>
      </c>
      <c r="N1266" s="13">
        <f>(sales_table[[#This Row],[Profit]]/sales_table[[#This Row],[Sales]])</f>
        <v>6.1111111111111109E-2</v>
      </c>
    </row>
    <row r="1267" spans="1:14">
      <c r="A1267" s="42">
        <v>41340</v>
      </c>
      <c r="B1267" t="s">
        <v>29</v>
      </c>
      <c r="C1267" t="s">
        <v>30</v>
      </c>
      <c r="D1267" t="s">
        <v>37</v>
      </c>
      <c r="E1267" t="s">
        <v>13</v>
      </c>
      <c r="F1267" s="12">
        <v>4</v>
      </c>
      <c r="G1267" s="12">
        <v>2034</v>
      </c>
      <c r="H1267" s="12">
        <v>2160</v>
      </c>
      <c r="I1267" s="12">
        <v>44820</v>
      </c>
      <c r="J1267" s="12">
        <v>47700</v>
      </c>
      <c r="K1267" s="12">
        <f>sales_table[[#This Row],[Sales]]-sales_table[[#This Row],[COGS]]</f>
        <v>2880</v>
      </c>
      <c r="L1267" s="12">
        <f>sales_table[[#This Row],[sales after discount]]-sales_table[[#This Row],[COGS]]</f>
        <v>495</v>
      </c>
      <c r="M1267" s="12">
        <f>sales_table[[#This Row],[Sales]]*0.95</f>
        <v>45315</v>
      </c>
      <c r="N1267" s="13">
        <f>(sales_table[[#This Row],[Profit]]/sales_table[[#This Row],[Sales]])</f>
        <v>6.0377358490566038E-2</v>
      </c>
    </row>
    <row r="1268" spans="1:14">
      <c r="A1268" s="42">
        <v>41340</v>
      </c>
      <c r="B1268" t="s">
        <v>34</v>
      </c>
      <c r="C1268" t="s">
        <v>25</v>
      </c>
      <c r="D1268" t="s">
        <v>19</v>
      </c>
      <c r="E1268" t="s">
        <v>13</v>
      </c>
      <c r="F1268" s="12">
        <v>24</v>
      </c>
      <c r="G1268" s="12">
        <v>3978</v>
      </c>
      <c r="H1268" s="12">
        <v>4230</v>
      </c>
      <c r="I1268" s="12">
        <v>67626</v>
      </c>
      <c r="J1268" s="12">
        <v>71910</v>
      </c>
      <c r="K1268" s="12">
        <f>sales_table[[#This Row],[Sales]]-sales_table[[#This Row],[COGS]]</f>
        <v>4284</v>
      </c>
      <c r="L1268" s="12">
        <f>sales_table[[#This Row],[sales after discount]]-sales_table[[#This Row],[COGS]]</f>
        <v>688.5</v>
      </c>
      <c r="M1268" s="12">
        <f>sales_table[[#This Row],[Sales]]*0.95</f>
        <v>68314.5</v>
      </c>
      <c r="N1268" s="13">
        <f>(sales_table[[#This Row],[Profit]]/sales_table[[#This Row],[Sales]])</f>
        <v>5.9574468085106386E-2</v>
      </c>
    </row>
    <row r="1269" spans="1:14">
      <c r="A1269" s="42">
        <v>41341</v>
      </c>
      <c r="B1269" t="s">
        <v>22</v>
      </c>
      <c r="C1269" t="s">
        <v>23</v>
      </c>
      <c r="D1269" t="s">
        <v>37</v>
      </c>
      <c r="E1269" t="s">
        <v>13</v>
      </c>
      <c r="F1269" s="12">
        <v>24</v>
      </c>
      <c r="G1269" s="12">
        <v>5832</v>
      </c>
      <c r="H1269" s="12">
        <v>6210</v>
      </c>
      <c r="I1269" s="12">
        <v>76194</v>
      </c>
      <c r="J1269" s="12">
        <v>81090</v>
      </c>
      <c r="K1269" s="12">
        <f>sales_table[[#This Row],[Sales]]-sales_table[[#This Row],[COGS]]</f>
        <v>4896</v>
      </c>
      <c r="L1269" s="12">
        <f>sales_table[[#This Row],[sales after discount]]-sales_table[[#This Row],[COGS]]</f>
        <v>841.5</v>
      </c>
      <c r="M1269" s="12">
        <f>sales_table[[#This Row],[Sales]]*0.95</f>
        <v>77035.5</v>
      </c>
      <c r="N1269" s="13">
        <f>(sales_table[[#This Row],[Profit]]/sales_table[[#This Row],[Sales]])</f>
        <v>6.0377358490566038E-2</v>
      </c>
    </row>
    <row r="1270" spans="1:14">
      <c r="A1270" s="42">
        <v>41341</v>
      </c>
      <c r="B1270" t="s">
        <v>14</v>
      </c>
      <c r="C1270" t="s">
        <v>11</v>
      </c>
      <c r="D1270" t="s">
        <v>21</v>
      </c>
      <c r="E1270" t="s">
        <v>13</v>
      </c>
      <c r="F1270" s="12">
        <v>16</v>
      </c>
      <c r="G1270" s="12">
        <v>3978</v>
      </c>
      <c r="H1270" s="12">
        <v>4230</v>
      </c>
      <c r="I1270" s="12">
        <v>32940</v>
      </c>
      <c r="J1270" s="12">
        <v>35100</v>
      </c>
      <c r="K1270" s="12">
        <f>sales_table[[#This Row],[Sales]]-sales_table[[#This Row],[COGS]]</f>
        <v>2160</v>
      </c>
      <c r="L1270" s="12">
        <f>sales_table[[#This Row],[sales after discount]]-sales_table[[#This Row],[COGS]]</f>
        <v>405</v>
      </c>
      <c r="M1270" s="12">
        <f>sales_table[[#This Row],[Sales]]*0.95</f>
        <v>33345</v>
      </c>
      <c r="N1270" s="13">
        <f>(sales_table[[#This Row],[Profit]]/sales_table[[#This Row],[Sales]])</f>
        <v>6.1538461538461542E-2</v>
      </c>
    </row>
    <row r="1271" spans="1:14">
      <c r="A1271" s="42">
        <v>41342</v>
      </c>
      <c r="B1271" t="s">
        <v>17</v>
      </c>
      <c r="C1271" t="s">
        <v>18</v>
      </c>
      <c r="D1271" t="s">
        <v>39</v>
      </c>
      <c r="E1271" t="s">
        <v>13</v>
      </c>
      <c r="F1271" s="12">
        <v>6</v>
      </c>
      <c r="G1271" s="12">
        <v>3978</v>
      </c>
      <c r="H1271" s="12">
        <v>4230</v>
      </c>
      <c r="I1271" s="12">
        <v>55890</v>
      </c>
      <c r="J1271" s="12">
        <v>59400</v>
      </c>
      <c r="K1271" s="12">
        <f>sales_table[[#This Row],[Sales]]-sales_table[[#This Row],[COGS]]</f>
        <v>3510</v>
      </c>
      <c r="L1271" s="12">
        <f>sales_table[[#This Row],[sales after discount]]-sales_table[[#This Row],[COGS]]</f>
        <v>540</v>
      </c>
      <c r="M1271" s="12">
        <f>sales_table[[#This Row],[Sales]]*0.95</f>
        <v>56430</v>
      </c>
      <c r="N1271" s="13">
        <f>(sales_table[[#This Row],[Profit]]/sales_table[[#This Row],[Sales]])</f>
        <v>5.909090909090909E-2</v>
      </c>
    </row>
    <row r="1272" spans="1:14">
      <c r="A1272" s="42">
        <v>41342</v>
      </c>
      <c r="B1272" t="s">
        <v>31</v>
      </c>
      <c r="C1272" t="s">
        <v>30</v>
      </c>
      <c r="D1272" t="s">
        <v>39</v>
      </c>
      <c r="E1272" t="s">
        <v>13</v>
      </c>
      <c r="F1272" s="12">
        <v>4</v>
      </c>
      <c r="G1272" s="12">
        <v>5148</v>
      </c>
      <c r="H1272" s="12">
        <v>5490</v>
      </c>
      <c r="I1272" s="12">
        <v>74520</v>
      </c>
      <c r="J1272" s="12">
        <v>79200</v>
      </c>
      <c r="K1272" s="12">
        <f>sales_table[[#This Row],[Sales]]-sales_table[[#This Row],[COGS]]</f>
        <v>4680</v>
      </c>
      <c r="L1272" s="12">
        <f>sales_table[[#This Row],[sales after discount]]-sales_table[[#This Row],[COGS]]</f>
        <v>720</v>
      </c>
      <c r="M1272" s="12">
        <f>sales_table[[#This Row],[Sales]]*0.95</f>
        <v>75240</v>
      </c>
      <c r="N1272" s="13">
        <f>(sales_table[[#This Row],[Profit]]/sales_table[[#This Row],[Sales]])</f>
        <v>5.909090909090909E-2</v>
      </c>
    </row>
    <row r="1273" spans="1:14">
      <c r="A1273" s="42">
        <v>41343</v>
      </c>
      <c r="B1273" t="s">
        <v>17</v>
      </c>
      <c r="C1273" t="s">
        <v>18</v>
      </c>
      <c r="D1273" t="s">
        <v>21</v>
      </c>
      <c r="E1273" t="s">
        <v>13</v>
      </c>
      <c r="F1273" s="12">
        <v>24</v>
      </c>
      <c r="G1273" s="12">
        <v>5832</v>
      </c>
      <c r="H1273" s="12">
        <v>6210</v>
      </c>
      <c r="I1273" s="12">
        <v>8784</v>
      </c>
      <c r="J1273" s="12">
        <v>9360</v>
      </c>
      <c r="K1273" s="12">
        <f>sales_table[[#This Row],[Sales]]-sales_table[[#This Row],[COGS]]</f>
        <v>576</v>
      </c>
      <c r="L1273" s="12">
        <f>sales_table[[#This Row],[sales after discount]]-sales_table[[#This Row],[COGS]]</f>
        <v>108</v>
      </c>
      <c r="M1273" s="12">
        <f>sales_table[[#This Row],[Sales]]*0.95</f>
        <v>8892</v>
      </c>
      <c r="N1273" s="13">
        <f>(sales_table[[#This Row],[Profit]]/sales_table[[#This Row],[Sales]])</f>
        <v>6.1538461538461542E-2</v>
      </c>
    </row>
    <row r="1274" spans="1:14">
      <c r="A1274" s="42">
        <v>41343</v>
      </c>
      <c r="B1274" t="s">
        <v>24</v>
      </c>
      <c r="C1274" t="s">
        <v>25</v>
      </c>
      <c r="D1274" t="s">
        <v>33</v>
      </c>
      <c r="E1274" t="s">
        <v>13</v>
      </c>
      <c r="F1274" s="12">
        <v>21</v>
      </c>
      <c r="G1274" s="12">
        <v>2034</v>
      </c>
      <c r="H1274" s="12">
        <v>2160</v>
      </c>
      <c r="I1274" s="12">
        <v>31824</v>
      </c>
      <c r="J1274" s="12">
        <v>33840</v>
      </c>
      <c r="K1274" s="12">
        <f>sales_table[[#This Row],[Sales]]-sales_table[[#This Row],[COGS]]</f>
        <v>2016</v>
      </c>
      <c r="L1274" s="12">
        <f>sales_table[[#This Row],[sales after discount]]-sales_table[[#This Row],[COGS]]</f>
        <v>324</v>
      </c>
      <c r="M1274" s="12">
        <f>sales_table[[#This Row],[Sales]]*0.95</f>
        <v>32148</v>
      </c>
      <c r="N1274" s="13">
        <f>(sales_table[[#This Row],[Profit]]/sales_table[[#This Row],[Sales]])</f>
        <v>5.9574468085106386E-2</v>
      </c>
    </row>
    <row r="1275" spans="1:14">
      <c r="A1275" s="42">
        <v>41343</v>
      </c>
      <c r="B1275" t="s">
        <v>24</v>
      </c>
      <c r="C1275" t="s">
        <v>25</v>
      </c>
      <c r="D1275" t="s">
        <v>42</v>
      </c>
      <c r="E1275" t="s">
        <v>16</v>
      </c>
      <c r="F1275" s="12">
        <v>13</v>
      </c>
      <c r="G1275" s="12">
        <v>5832</v>
      </c>
      <c r="H1275" s="12">
        <v>6210</v>
      </c>
      <c r="I1275" s="12">
        <v>37530</v>
      </c>
      <c r="J1275" s="12">
        <v>40500</v>
      </c>
      <c r="K1275" s="12">
        <f>sales_table[[#This Row],[Sales]]-sales_table[[#This Row],[COGS]]</f>
        <v>2970</v>
      </c>
      <c r="L1275" s="12">
        <f>sales_table[[#This Row],[sales after discount]]-sales_table[[#This Row],[COGS]]</f>
        <v>945</v>
      </c>
      <c r="M1275" s="12">
        <f>sales_table[[#This Row],[Sales]]*0.95</f>
        <v>38475</v>
      </c>
      <c r="N1275" s="13">
        <f>(sales_table[[#This Row],[Profit]]/sales_table[[#This Row],[Sales]])</f>
        <v>7.3333333333333334E-2</v>
      </c>
    </row>
    <row r="1276" spans="1:14">
      <c r="A1276" s="42">
        <v>41343</v>
      </c>
      <c r="B1276" t="s">
        <v>10</v>
      </c>
      <c r="C1276" t="s">
        <v>11</v>
      </c>
      <c r="D1276" t="s">
        <v>37</v>
      </c>
      <c r="E1276" t="s">
        <v>13</v>
      </c>
      <c r="F1276" s="12">
        <v>2</v>
      </c>
      <c r="G1276" s="12">
        <v>3546</v>
      </c>
      <c r="H1276" s="12">
        <v>3780</v>
      </c>
      <c r="I1276" s="12">
        <v>98604</v>
      </c>
      <c r="J1276" s="12">
        <v>104940</v>
      </c>
      <c r="K1276" s="12">
        <f>sales_table[[#This Row],[Sales]]-sales_table[[#This Row],[COGS]]</f>
        <v>6336</v>
      </c>
      <c r="L1276" s="12">
        <f>sales_table[[#This Row],[sales after discount]]-sales_table[[#This Row],[COGS]]</f>
        <v>1089</v>
      </c>
      <c r="M1276" s="12">
        <f>sales_table[[#This Row],[Sales]]*0.95</f>
        <v>99693</v>
      </c>
      <c r="N1276" s="13">
        <f>(sales_table[[#This Row],[Profit]]/sales_table[[#This Row],[Sales]])</f>
        <v>6.0377358490566038E-2</v>
      </c>
    </row>
    <row r="1277" spans="1:14">
      <c r="A1277" s="42">
        <v>41343</v>
      </c>
      <c r="B1277" t="s">
        <v>29</v>
      </c>
      <c r="C1277" t="s">
        <v>30</v>
      </c>
      <c r="D1277" t="s">
        <v>42</v>
      </c>
      <c r="E1277" t="s">
        <v>16</v>
      </c>
      <c r="F1277" s="12">
        <v>20</v>
      </c>
      <c r="G1277" s="12">
        <v>3726</v>
      </c>
      <c r="H1277" s="12">
        <v>3960</v>
      </c>
      <c r="I1277" s="12">
        <v>82566</v>
      </c>
      <c r="J1277" s="12">
        <v>89100</v>
      </c>
      <c r="K1277" s="12">
        <f>sales_table[[#This Row],[Sales]]-sales_table[[#This Row],[COGS]]</f>
        <v>6534</v>
      </c>
      <c r="L1277" s="12">
        <f>sales_table[[#This Row],[sales after discount]]-sales_table[[#This Row],[COGS]]</f>
        <v>2079</v>
      </c>
      <c r="M1277" s="12">
        <f>sales_table[[#This Row],[Sales]]*0.95</f>
        <v>84645</v>
      </c>
      <c r="N1277" s="13">
        <f>(sales_table[[#This Row],[Profit]]/sales_table[[#This Row],[Sales]])</f>
        <v>7.3333333333333334E-2</v>
      </c>
    </row>
    <row r="1278" spans="1:14">
      <c r="A1278" s="42">
        <v>41343</v>
      </c>
      <c r="B1278" t="s">
        <v>34</v>
      </c>
      <c r="C1278" t="s">
        <v>25</v>
      </c>
      <c r="D1278" t="s">
        <v>15</v>
      </c>
      <c r="E1278" t="s">
        <v>16</v>
      </c>
      <c r="F1278" s="12">
        <v>21</v>
      </c>
      <c r="G1278" s="12">
        <v>3978</v>
      </c>
      <c r="H1278" s="12">
        <v>4230</v>
      </c>
      <c r="I1278" s="12">
        <v>89550</v>
      </c>
      <c r="J1278" s="12">
        <v>96750</v>
      </c>
      <c r="K1278" s="12">
        <f>sales_table[[#This Row],[Sales]]-sales_table[[#This Row],[COGS]]</f>
        <v>7200</v>
      </c>
      <c r="L1278" s="12">
        <f>sales_table[[#This Row],[sales after discount]]-sales_table[[#This Row],[COGS]]</f>
        <v>2362.5</v>
      </c>
      <c r="M1278" s="12">
        <f>sales_table[[#This Row],[Sales]]*0.95</f>
        <v>91912.5</v>
      </c>
      <c r="N1278" s="13">
        <f>(sales_table[[#This Row],[Profit]]/sales_table[[#This Row],[Sales]])</f>
        <v>7.441860465116279E-2</v>
      </c>
    </row>
    <row r="1279" spans="1:14">
      <c r="A1279" s="42">
        <v>41343</v>
      </c>
      <c r="B1279" t="s">
        <v>24</v>
      </c>
      <c r="C1279" t="s">
        <v>25</v>
      </c>
      <c r="D1279" t="s">
        <v>26</v>
      </c>
      <c r="E1279" t="s">
        <v>13</v>
      </c>
      <c r="F1279" s="12">
        <v>12</v>
      </c>
      <c r="G1279" s="12">
        <v>3042</v>
      </c>
      <c r="H1279" s="12">
        <v>3240</v>
      </c>
      <c r="I1279" s="12">
        <v>33462</v>
      </c>
      <c r="J1279" s="12">
        <v>35640</v>
      </c>
      <c r="K1279" s="12">
        <f>sales_table[[#This Row],[Sales]]-sales_table[[#This Row],[COGS]]</f>
        <v>2178</v>
      </c>
      <c r="L1279" s="12">
        <f>sales_table[[#This Row],[sales after discount]]-sales_table[[#This Row],[COGS]]</f>
        <v>396</v>
      </c>
      <c r="M1279" s="12">
        <f>sales_table[[#This Row],[Sales]]*0.95</f>
        <v>33858</v>
      </c>
      <c r="N1279" s="13">
        <f>(sales_table[[#This Row],[Profit]]/sales_table[[#This Row],[Sales]])</f>
        <v>6.1111111111111109E-2</v>
      </c>
    </row>
    <row r="1280" spans="1:14">
      <c r="A1280" s="42">
        <v>41343</v>
      </c>
      <c r="B1280" t="s">
        <v>34</v>
      </c>
      <c r="C1280" t="s">
        <v>25</v>
      </c>
      <c r="D1280" t="s">
        <v>12</v>
      </c>
      <c r="E1280" t="s">
        <v>13</v>
      </c>
      <c r="F1280" s="12">
        <v>23</v>
      </c>
      <c r="G1280" s="12">
        <v>3546</v>
      </c>
      <c r="H1280" s="12">
        <v>3780</v>
      </c>
      <c r="I1280" s="12">
        <v>22374</v>
      </c>
      <c r="J1280" s="12">
        <v>23760</v>
      </c>
      <c r="K1280" s="12">
        <f>sales_table[[#This Row],[Sales]]-sales_table[[#This Row],[COGS]]</f>
        <v>1386</v>
      </c>
      <c r="L1280" s="12">
        <f>sales_table[[#This Row],[sales after discount]]-sales_table[[#This Row],[COGS]]</f>
        <v>198</v>
      </c>
      <c r="M1280" s="12">
        <f>sales_table[[#This Row],[Sales]]*0.95</f>
        <v>22572</v>
      </c>
      <c r="N1280" s="13">
        <f>(sales_table[[#This Row],[Profit]]/sales_table[[#This Row],[Sales]])</f>
        <v>5.8333333333333334E-2</v>
      </c>
    </row>
    <row r="1281" spans="1:14">
      <c r="A1281" s="42">
        <v>41344</v>
      </c>
      <c r="B1281" t="s">
        <v>27</v>
      </c>
      <c r="C1281" t="s">
        <v>23</v>
      </c>
      <c r="D1281" t="s">
        <v>12</v>
      </c>
      <c r="E1281" t="s">
        <v>13</v>
      </c>
      <c r="F1281" s="12">
        <v>23</v>
      </c>
      <c r="G1281" s="12">
        <v>4482</v>
      </c>
      <c r="H1281" s="12">
        <v>4770</v>
      </c>
      <c r="I1281" s="12">
        <v>26442</v>
      </c>
      <c r="J1281" s="12">
        <v>28080</v>
      </c>
      <c r="K1281" s="12">
        <f>sales_table[[#This Row],[Sales]]-sales_table[[#This Row],[COGS]]</f>
        <v>1638</v>
      </c>
      <c r="L1281" s="12">
        <f>sales_table[[#This Row],[sales after discount]]-sales_table[[#This Row],[COGS]]</f>
        <v>234</v>
      </c>
      <c r="M1281" s="12">
        <f>sales_table[[#This Row],[Sales]]*0.95</f>
        <v>26676</v>
      </c>
      <c r="N1281" s="13">
        <f>(sales_table[[#This Row],[Profit]]/sales_table[[#This Row],[Sales]])</f>
        <v>5.8333333333333334E-2</v>
      </c>
    </row>
    <row r="1282" spans="1:14">
      <c r="A1282" s="42">
        <v>41344</v>
      </c>
      <c r="B1282" t="s">
        <v>14</v>
      </c>
      <c r="C1282" t="s">
        <v>11</v>
      </c>
      <c r="D1282" t="s">
        <v>15</v>
      </c>
      <c r="E1282" t="s">
        <v>16</v>
      </c>
      <c r="F1282" s="12">
        <v>24</v>
      </c>
      <c r="G1282" s="12">
        <v>3924</v>
      </c>
      <c r="H1282" s="12">
        <v>4230</v>
      </c>
      <c r="I1282" s="12">
        <v>17910</v>
      </c>
      <c r="J1282" s="12">
        <v>19350</v>
      </c>
      <c r="K1282" s="12">
        <f>sales_table[[#This Row],[Sales]]-sales_table[[#This Row],[COGS]]</f>
        <v>1440</v>
      </c>
      <c r="L1282" s="12">
        <f>sales_table[[#This Row],[sales after discount]]-sales_table[[#This Row],[COGS]]</f>
        <v>472.5</v>
      </c>
      <c r="M1282" s="12">
        <f>sales_table[[#This Row],[Sales]]*0.95</f>
        <v>18382.5</v>
      </c>
      <c r="N1282" s="13">
        <f>(sales_table[[#This Row],[Profit]]/sales_table[[#This Row],[Sales]])</f>
        <v>7.441860465116279E-2</v>
      </c>
    </row>
    <row r="1283" spans="1:14">
      <c r="A1283" s="42">
        <v>41344</v>
      </c>
      <c r="B1283" t="s">
        <v>29</v>
      </c>
      <c r="C1283" t="s">
        <v>30</v>
      </c>
      <c r="D1283" t="s">
        <v>21</v>
      </c>
      <c r="E1283" t="s">
        <v>13</v>
      </c>
      <c r="F1283" s="12">
        <v>25</v>
      </c>
      <c r="G1283" s="12">
        <v>2952</v>
      </c>
      <c r="H1283" s="12">
        <v>3150</v>
      </c>
      <c r="I1283" s="12">
        <v>50508</v>
      </c>
      <c r="J1283" s="12">
        <v>53820</v>
      </c>
      <c r="K1283" s="12">
        <f>sales_table[[#This Row],[Sales]]-sales_table[[#This Row],[COGS]]</f>
        <v>3312</v>
      </c>
      <c r="L1283" s="12">
        <f>sales_table[[#This Row],[sales after discount]]-sales_table[[#This Row],[COGS]]</f>
        <v>621</v>
      </c>
      <c r="M1283" s="12">
        <f>sales_table[[#This Row],[Sales]]*0.95</f>
        <v>51129</v>
      </c>
      <c r="N1283" s="13">
        <f>(sales_table[[#This Row],[Profit]]/sales_table[[#This Row],[Sales]])</f>
        <v>6.1538461538461542E-2</v>
      </c>
    </row>
    <row r="1284" spans="1:14">
      <c r="A1284" s="42">
        <v>41345</v>
      </c>
      <c r="B1284" t="s">
        <v>17</v>
      </c>
      <c r="C1284" t="s">
        <v>18</v>
      </c>
      <c r="D1284" t="s">
        <v>42</v>
      </c>
      <c r="E1284" t="s">
        <v>16</v>
      </c>
      <c r="F1284" s="12">
        <v>17</v>
      </c>
      <c r="G1284" s="12">
        <v>3726</v>
      </c>
      <c r="H1284" s="12">
        <v>3960</v>
      </c>
      <c r="I1284" s="12">
        <v>7506</v>
      </c>
      <c r="J1284" s="12">
        <v>8100</v>
      </c>
      <c r="K1284" s="12">
        <f>sales_table[[#This Row],[Sales]]-sales_table[[#This Row],[COGS]]</f>
        <v>594</v>
      </c>
      <c r="L1284" s="12">
        <f>sales_table[[#This Row],[sales after discount]]-sales_table[[#This Row],[COGS]]</f>
        <v>189</v>
      </c>
      <c r="M1284" s="12">
        <f>sales_table[[#This Row],[Sales]]*0.95</f>
        <v>7695</v>
      </c>
      <c r="N1284" s="13">
        <f>(sales_table[[#This Row],[Profit]]/sales_table[[#This Row],[Sales]])</f>
        <v>7.3333333333333334E-2</v>
      </c>
    </row>
    <row r="1285" spans="1:14">
      <c r="A1285" s="42">
        <v>41345</v>
      </c>
      <c r="B1285" t="s">
        <v>17</v>
      </c>
      <c r="C1285" t="s">
        <v>18</v>
      </c>
      <c r="D1285" t="s">
        <v>15</v>
      </c>
      <c r="E1285" t="s">
        <v>16</v>
      </c>
      <c r="F1285" s="12">
        <v>21</v>
      </c>
      <c r="G1285" s="12">
        <v>3978</v>
      </c>
      <c r="H1285" s="12">
        <v>4230</v>
      </c>
      <c r="I1285" s="12">
        <v>78804</v>
      </c>
      <c r="J1285" s="12">
        <v>85140</v>
      </c>
      <c r="K1285" s="12">
        <f>sales_table[[#This Row],[Sales]]-sales_table[[#This Row],[COGS]]</f>
        <v>6336</v>
      </c>
      <c r="L1285" s="12">
        <f>sales_table[[#This Row],[sales after discount]]-sales_table[[#This Row],[COGS]]</f>
        <v>2079</v>
      </c>
      <c r="M1285" s="12">
        <f>sales_table[[#This Row],[Sales]]*0.95</f>
        <v>80883</v>
      </c>
      <c r="N1285" s="13">
        <f>(sales_table[[#This Row],[Profit]]/sales_table[[#This Row],[Sales]])</f>
        <v>7.441860465116279E-2</v>
      </c>
    </row>
    <row r="1286" spans="1:14">
      <c r="A1286" s="42">
        <v>41345</v>
      </c>
      <c r="B1286" t="s">
        <v>17</v>
      </c>
      <c r="C1286" t="s">
        <v>18</v>
      </c>
      <c r="D1286" t="s">
        <v>35</v>
      </c>
      <c r="E1286" t="s">
        <v>13</v>
      </c>
      <c r="F1286" s="12">
        <v>9</v>
      </c>
      <c r="G1286" s="12">
        <v>3726</v>
      </c>
      <c r="H1286" s="12">
        <v>3960</v>
      </c>
      <c r="I1286" s="12">
        <v>25740</v>
      </c>
      <c r="J1286" s="12">
        <v>27450</v>
      </c>
      <c r="K1286" s="12">
        <f>sales_table[[#This Row],[Sales]]-sales_table[[#This Row],[COGS]]</f>
        <v>1710</v>
      </c>
      <c r="L1286" s="12">
        <f>sales_table[[#This Row],[sales after discount]]-sales_table[[#This Row],[COGS]]</f>
        <v>337.5</v>
      </c>
      <c r="M1286" s="12">
        <f>sales_table[[#This Row],[Sales]]*0.95</f>
        <v>26077.5</v>
      </c>
      <c r="N1286" s="13">
        <f>(sales_table[[#This Row],[Profit]]/sales_table[[#This Row],[Sales]])</f>
        <v>6.2295081967213117E-2</v>
      </c>
    </row>
    <row r="1287" spans="1:14">
      <c r="A1287" s="42">
        <v>41346</v>
      </c>
      <c r="B1287" t="s">
        <v>10</v>
      </c>
      <c r="C1287" t="s">
        <v>11</v>
      </c>
      <c r="D1287" t="s">
        <v>35</v>
      </c>
      <c r="E1287" t="s">
        <v>13</v>
      </c>
      <c r="F1287" s="12">
        <v>11</v>
      </c>
      <c r="G1287" s="12">
        <v>4482</v>
      </c>
      <c r="H1287" s="12">
        <v>4770</v>
      </c>
      <c r="I1287" s="12">
        <v>41184</v>
      </c>
      <c r="J1287" s="12">
        <v>43920</v>
      </c>
      <c r="K1287" s="12">
        <f>sales_table[[#This Row],[Sales]]-sales_table[[#This Row],[COGS]]</f>
        <v>2736</v>
      </c>
      <c r="L1287" s="12">
        <f>sales_table[[#This Row],[sales after discount]]-sales_table[[#This Row],[COGS]]</f>
        <v>540</v>
      </c>
      <c r="M1287" s="12">
        <f>sales_table[[#This Row],[Sales]]*0.95</f>
        <v>41724</v>
      </c>
      <c r="N1287" s="13">
        <f>(sales_table[[#This Row],[Profit]]/sales_table[[#This Row],[Sales]])</f>
        <v>6.2295081967213117E-2</v>
      </c>
    </row>
    <row r="1288" spans="1:14">
      <c r="A1288" s="42">
        <v>41347</v>
      </c>
      <c r="B1288" t="s">
        <v>20</v>
      </c>
      <c r="C1288" t="s">
        <v>18</v>
      </c>
      <c r="D1288" t="s">
        <v>35</v>
      </c>
      <c r="E1288" t="s">
        <v>13</v>
      </c>
      <c r="F1288" s="12">
        <v>4</v>
      </c>
      <c r="G1288" s="12">
        <v>3582</v>
      </c>
      <c r="H1288" s="12">
        <v>3870</v>
      </c>
      <c r="I1288" s="12">
        <v>46332</v>
      </c>
      <c r="J1288" s="12">
        <v>49410</v>
      </c>
      <c r="K1288" s="12">
        <f>sales_table[[#This Row],[Sales]]-sales_table[[#This Row],[COGS]]</f>
        <v>3078</v>
      </c>
      <c r="L1288" s="12">
        <f>sales_table[[#This Row],[sales after discount]]-sales_table[[#This Row],[COGS]]</f>
        <v>607.5</v>
      </c>
      <c r="M1288" s="12">
        <f>sales_table[[#This Row],[Sales]]*0.95</f>
        <v>46939.5</v>
      </c>
      <c r="N1288" s="13">
        <f>(sales_table[[#This Row],[Profit]]/sales_table[[#This Row],[Sales]])</f>
        <v>6.2295081967213117E-2</v>
      </c>
    </row>
    <row r="1289" spans="1:14">
      <c r="A1289" s="42">
        <v>41347</v>
      </c>
      <c r="B1289" t="s">
        <v>24</v>
      </c>
      <c r="C1289" t="s">
        <v>25</v>
      </c>
      <c r="D1289" t="s">
        <v>19</v>
      </c>
      <c r="E1289" t="s">
        <v>13</v>
      </c>
      <c r="F1289" s="12">
        <v>22</v>
      </c>
      <c r="G1289" s="12">
        <v>4482</v>
      </c>
      <c r="H1289" s="12">
        <v>4770</v>
      </c>
      <c r="I1289" s="12">
        <v>23868</v>
      </c>
      <c r="J1289" s="12">
        <v>25380</v>
      </c>
      <c r="K1289" s="12">
        <f>sales_table[[#This Row],[Sales]]-sales_table[[#This Row],[COGS]]</f>
        <v>1512</v>
      </c>
      <c r="L1289" s="12">
        <f>sales_table[[#This Row],[sales after discount]]-sales_table[[#This Row],[COGS]]</f>
        <v>243</v>
      </c>
      <c r="M1289" s="12">
        <f>sales_table[[#This Row],[Sales]]*0.95</f>
        <v>24111</v>
      </c>
      <c r="N1289" s="13">
        <f>(sales_table[[#This Row],[Profit]]/sales_table[[#This Row],[Sales]])</f>
        <v>5.9574468085106386E-2</v>
      </c>
    </row>
    <row r="1290" spans="1:14">
      <c r="A1290" s="42">
        <v>41348</v>
      </c>
      <c r="B1290" t="s">
        <v>14</v>
      </c>
      <c r="C1290" t="s">
        <v>11</v>
      </c>
      <c r="D1290" t="s">
        <v>43</v>
      </c>
      <c r="E1290" t="s">
        <v>13</v>
      </c>
      <c r="F1290" s="12">
        <v>15</v>
      </c>
      <c r="G1290" s="12">
        <v>3924</v>
      </c>
      <c r="H1290" s="12">
        <v>4230</v>
      </c>
      <c r="I1290" s="12">
        <v>10152</v>
      </c>
      <c r="J1290" s="12">
        <v>10800</v>
      </c>
      <c r="K1290" s="12">
        <f>sales_table[[#This Row],[Sales]]-sales_table[[#This Row],[COGS]]</f>
        <v>648</v>
      </c>
      <c r="L1290" s="12">
        <f>sales_table[[#This Row],[sales after discount]]-sales_table[[#This Row],[COGS]]</f>
        <v>108</v>
      </c>
      <c r="M1290" s="12">
        <f>sales_table[[#This Row],[Sales]]*0.95</f>
        <v>10260</v>
      </c>
      <c r="N1290" s="13">
        <f>(sales_table[[#This Row],[Profit]]/sales_table[[#This Row],[Sales]])</f>
        <v>0.06</v>
      </c>
    </row>
    <row r="1291" spans="1:14">
      <c r="A1291" s="42">
        <v>41348</v>
      </c>
      <c r="B1291" t="s">
        <v>29</v>
      </c>
      <c r="C1291" t="s">
        <v>30</v>
      </c>
      <c r="D1291" t="s">
        <v>15</v>
      </c>
      <c r="E1291" t="s">
        <v>16</v>
      </c>
      <c r="F1291" s="12">
        <v>23</v>
      </c>
      <c r="G1291" s="12">
        <v>7506</v>
      </c>
      <c r="H1291" s="12">
        <v>8100</v>
      </c>
      <c r="I1291" s="12">
        <v>82386</v>
      </c>
      <c r="J1291" s="12">
        <v>89010</v>
      </c>
      <c r="K1291" s="12">
        <f>sales_table[[#This Row],[Sales]]-sales_table[[#This Row],[COGS]]</f>
        <v>6624</v>
      </c>
      <c r="L1291" s="12">
        <f>sales_table[[#This Row],[sales after discount]]-sales_table[[#This Row],[COGS]]</f>
        <v>2173.5</v>
      </c>
      <c r="M1291" s="12">
        <f>sales_table[[#This Row],[Sales]]*0.95</f>
        <v>84559.5</v>
      </c>
      <c r="N1291" s="13">
        <f>(sales_table[[#This Row],[Profit]]/sales_table[[#This Row],[Sales]])</f>
        <v>7.441860465116279E-2</v>
      </c>
    </row>
    <row r="1292" spans="1:14">
      <c r="A1292" s="42">
        <v>41349</v>
      </c>
      <c r="B1292" t="s">
        <v>24</v>
      </c>
      <c r="C1292" t="s">
        <v>25</v>
      </c>
      <c r="D1292" t="s">
        <v>41</v>
      </c>
      <c r="E1292" t="s">
        <v>13</v>
      </c>
      <c r="F1292" s="12">
        <v>9</v>
      </c>
      <c r="G1292" s="12">
        <v>3546</v>
      </c>
      <c r="H1292" s="12">
        <v>3780</v>
      </c>
      <c r="I1292" s="12">
        <v>38376</v>
      </c>
      <c r="J1292" s="12">
        <v>40950</v>
      </c>
      <c r="K1292" s="12">
        <f>sales_table[[#This Row],[Sales]]-sales_table[[#This Row],[COGS]]</f>
        <v>2574</v>
      </c>
      <c r="L1292" s="12">
        <f>sales_table[[#This Row],[sales after discount]]-sales_table[[#This Row],[COGS]]</f>
        <v>526.5</v>
      </c>
      <c r="M1292" s="12">
        <f>sales_table[[#This Row],[Sales]]*0.95</f>
        <v>38902.5</v>
      </c>
      <c r="N1292" s="13">
        <f>(sales_table[[#This Row],[Profit]]/sales_table[[#This Row],[Sales]])</f>
        <v>6.2857142857142861E-2</v>
      </c>
    </row>
    <row r="1293" spans="1:14">
      <c r="A1293" s="42">
        <v>41349</v>
      </c>
      <c r="B1293" t="s">
        <v>14</v>
      </c>
      <c r="C1293" t="s">
        <v>11</v>
      </c>
      <c r="D1293" t="s">
        <v>12</v>
      </c>
      <c r="E1293" t="s">
        <v>13</v>
      </c>
      <c r="F1293" s="12">
        <v>7</v>
      </c>
      <c r="G1293" s="12">
        <v>3042</v>
      </c>
      <c r="H1293" s="12">
        <v>3240</v>
      </c>
      <c r="I1293" s="12">
        <v>6102</v>
      </c>
      <c r="J1293" s="12">
        <v>6480</v>
      </c>
      <c r="K1293" s="12">
        <f>sales_table[[#This Row],[Sales]]-sales_table[[#This Row],[COGS]]</f>
        <v>378</v>
      </c>
      <c r="L1293" s="12">
        <f>sales_table[[#This Row],[sales after discount]]-sales_table[[#This Row],[COGS]]</f>
        <v>54</v>
      </c>
      <c r="M1293" s="12">
        <f>sales_table[[#This Row],[Sales]]*0.95</f>
        <v>6156</v>
      </c>
      <c r="N1293" s="13">
        <f>(sales_table[[#This Row],[Profit]]/sales_table[[#This Row],[Sales]])</f>
        <v>5.8333333333333334E-2</v>
      </c>
    </row>
    <row r="1294" spans="1:14">
      <c r="A1294" s="42">
        <v>41349</v>
      </c>
      <c r="B1294" t="s">
        <v>10</v>
      </c>
      <c r="C1294" t="s">
        <v>11</v>
      </c>
      <c r="D1294" t="s">
        <v>39</v>
      </c>
      <c r="E1294" t="s">
        <v>13</v>
      </c>
      <c r="F1294" s="12">
        <v>25</v>
      </c>
      <c r="G1294" s="12">
        <v>3042</v>
      </c>
      <c r="H1294" s="12">
        <v>3240</v>
      </c>
      <c r="I1294" s="12">
        <v>93150</v>
      </c>
      <c r="J1294" s="12">
        <v>99000</v>
      </c>
      <c r="K1294" s="12">
        <f>sales_table[[#This Row],[Sales]]-sales_table[[#This Row],[COGS]]</f>
        <v>5850</v>
      </c>
      <c r="L1294" s="12">
        <f>sales_table[[#This Row],[sales after discount]]-sales_table[[#This Row],[COGS]]</f>
        <v>900</v>
      </c>
      <c r="M1294" s="12">
        <f>sales_table[[#This Row],[Sales]]*0.95</f>
        <v>94050</v>
      </c>
      <c r="N1294" s="13">
        <f>(sales_table[[#This Row],[Profit]]/sales_table[[#This Row],[Sales]])</f>
        <v>5.909090909090909E-2</v>
      </c>
    </row>
    <row r="1295" spans="1:14">
      <c r="A1295" s="42">
        <v>41350</v>
      </c>
      <c r="B1295" t="s">
        <v>24</v>
      </c>
      <c r="C1295" t="s">
        <v>25</v>
      </c>
      <c r="D1295" t="s">
        <v>43</v>
      </c>
      <c r="E1295" t="s">
        <v>13</v>
      </c>
      <c r="F1295" s="12">
        <v>10</v>
      </c>
      <c r="G1295" s="12">
        <v>3978</v>
      </c>
      <c r="H1295" s="12">
        <v>4230</v>
      </c>
      <c r="I1295" s="12">
        <v>20304</v>
      </c>
      <c r="J1295" s="12">
        <v>21600</v>
      </c>
      <c r="K1295" s="12">
        <f>sales_table[[#This Row],[Sales]]-sales_table[[#This Row],[COGS]]</f>
        <v>1296</v>
      </c>
      <c r="L1295" s="12">
        <f>sales_table[[#This Row],[sales after discount]]-sales_table[[#This Row],[COGS]]</f>
        <v>216</v>
      </c>
      <c r="M1295" s="12">
        <f>sales_table[[#This Row],[Sales]]*0.95</f>
        <v>20520</v>
      </c>
      <c r="N1295" s="13">
        <f>(sales_table[[#This Row],[Profit]]/sales_table[[#This Row],[Sales]])</f>
        <v>0.06</v>
      </c>
    </row>
    <row r="1296" spans="1:14">
      <c r="A1296" s="42">
        <v>41350</v>
      </c>
      <c r="B1296" t="s">
        <v>22</v>
      </c>
      <c r="C1296" t="s">
        <v>23</v>
      </c>
      <c r="D1296" t="s">
        <v>43</v>
      </c>
      <c r="E1296" t="s">
        <v>13</v>
      </c>
      <c r="F1296" s="12">
        <v>8</v>
      </c>
      <c r="G1296" s="12">
        <v>5148</v>
      </c>
      <c r="H1296" s="12">
        <v>5490</v>
      </c>
      <c r="I1296" s="12">
        <v>54144</v>
      </c>
      <c r="J1296" s="12">
        <v>57600</v>
      </c>
      <c r="K1296" s="12">
        <f>sales_table[[#This Row],[Sales]]-sales_table[[#This Row],[COGS]]</f>
        <v>3456</v>
      </c>
      <c r="L1296" s="12">
        <f>sales_table[[#This Row],[sales after discount]]-sales_table[[#This Row],[COGS]]</f>
        <v>576</v>
      </c>
      <c r="M1296" s="12">
        <f>sales_table[[#This Row],[Sales]]*0.95</f>
        <v>54720</v>
      </c>
      <c r="N1296" s="13">
        <f>(sales_table[[#This Row],[Profit]]/sales_table[[#This Row],[Sales]])</f>
        <v>0.06</v>
      </c>
    </row>
    <row r="1297" spans="1:14">
      <c r="A1297" s="42">
        <v>41351</v>
      </c>
      <c r="B1297" t="s">
        <v>29</v>
      </c>
      <c r="C1297" t="s">
        <v>30</v>
      </c>
      <c r="D1297" t="s">
        <v>41</v>
      </c>
      <c r="E1297" t="s">
        <v>13</v>
      </c>
      <c r="F1297" s="12">
        <v>18</v>
      </c>
      <c r="G1297" s="12">
        <v>3042</v>
      </c>
      <c r="H1297" s="12">
        <v>3240</v>
      </c>
      <c r="I1297" s="12">
        <v>53136</v>
      </c>
      <c r="J1297" s="12">
        <v>56700</v>
      </c>
      <c r="K1297" s="12">
        <f>sales_table[[#This Row],[Sales]]-sales_table[[#This Row],[COGS]]</f>
        <v>3564</v>
      </c>
      <c r="L1297" s="12">
        <f>sales_table[[#This Row],[sales after discount]]-sales_table[[#This Row],[COGS]]</f>
        <v>729</v>
      </c>
      <c r="M1297" s="12">
        <f>sales_table[[#This Row],[Sales]]*0.95</f>
        <v>53865</v>
      </c>
      <c r="N1297" s="13">
        <f>(sales_table[[#This Row],[Profit]]/sales_table[[#This Row],[Sales]])</f>
        <v>6.2857142857142861E-2</v>
      </c>
    </row>
    <row r="1298" spans="1:14">
      <c r="A1298" s="42">
        <v>41351</v>
      </c>
      <c r="B1298" t="s">
        <v>27</v>
      </c>
      <c r="C1298" t="s">
        <v>23</v>
      </c>
      <c r="D1298" t="s">
        <v>42</v>
      </c>
      <c r="E1298" t="s">
        <v>16</v>
      </c>
      <c r="F1298" s="12">
        <v>8</v>
      </c>
      <c r="G1298" s="12">
        <v>5148</v>
      </c>
      <c r="H1298" s="12">
        <v>5490</v>
      </c>
      <c r="I1298" s="12">
        <v>135108</v>
      </c>
      <c r="J1298" s="12">
        <v>145800</v>
      </c>
      <c r="K1298" s="12">
        <f>sales_table[[#This Row],[Sales]]-sales_table[[#This Row],[COGS]]</f>
        <v>10692</v>
      </c>
      <c r="L1298" s="12">
        <f>sales_table[[#This Row],[sales after discount]]-sales_table[[#This Row],[COGS]]</f>
        <v>3402</v>
      </c>
      <c r="M1298" s="12">
        <f>sales_table[[#This Row],[Sales]]*0.95</f>
        <v>138510</v>
      </c>
      <c r="N1298" s="13">
        <f>(sales_table[[#This Row],[Profit]]/sales_table[[#This Row],[Sales]])</f>
        <v>7.3333333333333334E-2</v>
      </c>
    </row>
    <row r="1299" spans="1:14">
      <c r="A1299" s="42">
        <v>41352</v>
      </c>
      <c r="B1299" t="s">
        <v>20</v>
      </c>
      <c r="C1299" t="s">
        <v>18</v>
      </c>
      <c r="D1299" t="s">
        <v>40</v>
      </c>
      <c r="E1299" t="s">
        <v>16</v>
      </c>
      <c r="F1299" s="12">
        <v>25</v>
      </c>
      <c r="G1299" s="12">
        <v>7506</v>
      </c>
      <c r="H1299" s="12">
        <v>8100</v>
      </c>
      <c r="I1299" s="12">
        <v>94176</v>
      </c>
      <c r="J1299" s="12">
        <v>101520</v>
      </c>
      <c r="K1299" s="12">
        <f>sales_table[[#This Row],[Sales]]-sales_table[[#This Row],[COGS]]</f>
        <v>7344</v>
      </c>
      <c r="L1299" s="12">
        <f>sales_table[[#This Row],[sales after discount]]-sales_table[[#This Row],[COGS]]</f>
        <v>2268</v>
      </c>
      <c r="M1299" s="12">
        <f>sales_table[[#This Row],[Sales]]*0.95</f>
        <v>96444</v>
      </c>
      <c r="N1299" s="13">
        <f>(sales_table[[#This Row],[Profit]]/sales_table[[#This Row],[Sales]])</f>
        <v>7.2340425531914887E-2</v>
      </c>
    </row>
    <row r="1300" spans="1:14">
      <c r="A1300" s="42">
        <v>41352</v>
      </c>
      <c r="B1300" t="s">
        <v>14</v>
      </c>
      <c r="C1300" t="s">
        <v>11</v>
      </c>
      <c r="D1300" t="s">
        <v>21</v>
      </c>
      <c r="E1300" t="s">
        <v>13</v>
      </c>
      <c r="F1300" s="12">
        <v>7</v>
      </c>
      <c r="G1300" s="12">
        <v>3042</v>
      </c>
      <c r="H1300" s="12">
        <v>3240</v>
      </c>
      <c r="I1300" s="12">
        <v>24156</v>
      </c>
      <c r="J1300" s="12">
        <v>25740</v>
      </c>
      <c r="K1300" s="12">
        <f>sales_table[[#This Row],[Sales]]-sales_table[[#This Row],[COGS]]</f>
        <v>1584</v>
      </c>
      <c r="L1300" s="12">
        <f>sales_table[[#This Row],[sales after discount]]-sales_table[[#This Row],[COGS]]</f>
        <v>297</v>
      </c>
      <c r="M1300" s="12">
        <f>sales_table[[#This Row],[Sales]]*0.95</f>
        <v>24453</v>
      </c>
      <c r="N1300" s="13">
        <f>(sales_table[[#This Row],[Profit]]/sales_table[[#This Row],[Sales]])</f>
        <v>6.1538461538461542E-2</v>
      </c>
    </row>
    <row r="1301" spans="1:14">
      <c r="A1301" s="42">
        <v>41352</v>
      </c>
      <c r="B1301" t="s">
        <v>31</v>
      </c>
      <c r="C1301" t="s">
        <v>30</v>
      </c>
      <c r="D1301" t="s">
        <v>26</v>
      </c>
      <c r="E1301" t="s">
        <v>13</v>
      </c>
      <c r="F1301" s="12">
        <v>17</v>
      </c>
      <c r="G1301" s="12">
        <v>3978</v>
      </c>
      <c r="H1301" s="12">
        <v>4230</v>
      </c>
      <c r="I1301" s="12">
        <v>73008</v>
      </c>
      <c r="J1301" s="12">
        <v>77760</v>
      </c>
      <c r="K1301" s="12">
        <f>sales_table[[#This Row],[Sales]]-sales_table[[#This Row],[COGS]]</f>
        <v>4752</v>
      </c>
      <c r="L1301" s="12">
        <f>sales_table[[#This Row],[sales after discount]]-sales_table[[#This Row],[COGS]]</f>
        <v>864</v>
      </c>
      <c r="M1301" s="12">
        <f>sales_table[[#This Row],[Sales]]*0.95</f>
        <v>73872</v>
      </c>
      <c r="N1301" s="13">
        <f>(sales_table[[#This Row],[Profit]]/sales_table[[#This Row],[Sales]])</f>
        <v>6.1111111111111109E-2</v>
      </c>
    </row>
    <row r="1302" spans="1:14">
      <c r="A1302" s="42">
        <v>41352</v>
      </c>
      <c r="B1302" t="s">
        <v>17</v>
      </c>
      <c r="C1302" t="s">
        <v>18</v>
      </c>
      <c r="D1302" t="s">
        <v>12</v>
      </c>
      <c r="E1302" t="s">
        <v>13</v>
      </c>
      <c r="F1302" s="12">
        <v>3</v>
      </c>
      <c r="G1302" s="12">
        <v>2952</v>
      </c>
      <c r="H1302" s="12">
        <v>3150</v>
      </c>
      <c r="I1302" s="12">
        <v>50850</v>
      </c>
      <c r="J1302" s="12">
        <v>54000</v>
      </c>
      <c r="K1302" s="12">
        <f>sales_table[[#This Row],[Sales]]-sales_table[[#This Row],[COGS]]</f>
        <v>3150</v>
      </c>
      <c r="L1302" s="12">
        <f>sales_table[[#This Row],[sales after discount]]-sales_table[[#This Row],[COGS]]</f>
        <v>450</v>
      </c>
      <c r="M1302" s="12">
        <f>sales_table[[#This Row],[Sales]]*0.95</f>
        <v>51300</v>
      </c>
      <c r="N1302" s="13">
        <f>(sales_table[[#This Row],[Profit]]/sales_table[[#This Row],[Sales]])</f>
        <v>5.8333333333333334E-2</v>
      </c>
    </row>
    <row r="1303" spans="1:14">
      <c r="A1303" s="42">
        <v>41352</v>
      </c>
      <c r="B1303" t="s">
        <v>17</v>
      </c>
      <c r="C1303" t="s">
        <v>18</v>
      </c>
      <c r="D1303" t="s">
        <v>42</v>
      </c>
      <c r="E1303" t="s">
        <v>16</v>
      </c>
      <c r="F1303" s="12">
        <v>13</v>
      </c>
      <c r="G1303" s="12">
        <v>2034</v>
      </c>
      <c r="H1303" s="12">
        <v>2160</v>
      </c>
      <c r="I1303" s="12">
        <v>180144</v>
      </c>
      <c r="J1303" s="12">
        <v>194400</v>
      </c>
      <c r="K1303" s="12">
        <f>sales_table[[#This Row],[Sales]]-sales_table[[#This Row],[COGS]]</f>
        <v>14256</v>
      </c>
      <c r="L1303" s="12">
        <f>sales_table[[#This Row],[sales after discount]]-sales_table[[#This Row],[COGS]]</f>
        <v>4536</v>
      </c>
      <c r="M1303" s="12">
        <f>sales_table[[#This Row],[Sales]]*0.95</f>
        <v>184680</v>
      </c>
      <c r="N1303" s="13">
        <f>(sales_table[[#This Row],[Profit]]/sales_table[[#This Row],[Sales]])</f>
        <v>7.3333333333333334E-2</v>
      </c>
    </row>
    <row r="1304" spans="1:14">
      <c r="A1304" s="42">
        <v>41353</v>
      </c>
      <c r="B1304" t="s">
        <v>22</v>
      </c>
      <c r="C1304" t="s">
        <v>23</v>
      </c>
      <c r="D1304" t="s">
        <v>35</v>
      </c>
      <c r="E1304" t="s">
        <v>13</v>
      </c>
      <c r="F1304" s="12">
        <v>17</v>
      </c>
      <c r="G1304" s="12">
        <v>3582</v>
      </c>
      <c r="H1304" s="12">
        <v>3870</v>
      </c>
      <c r="I1304" s="12">
        <v>118404</v>
      </c>
      <c r="J1304" s="12">
        <v>126270</v>
      </c>
      <c r="K1304" s="12">
        <f>sales_table[[#This Row],[Sales]]-sales_table[[#This Row],[COGS]]</f>
        <v>7866</v>
      </c>
      <c r="L1304" s="12">
        <f>sales_table[[#This Row],[sales after discount]]-sales_table[[#This Row],[COGS]]</f>
        <v>1552.5</v>
      </c>
      <c r="M1304" s="12">
        <f>sales_table[[#This Row],[Sales]]*0.95</f>
        <v>119956.5</v>
      </c>
      <c r="N1304" s="13">
        <f>(sales_table[[#This Row],[Profit]]/sales_table[[#This Row],[Sales]])</f>
        <v>6.2295081967213117E-2</v>
      </c>
    </row>
    <row r="1305" spans="1:14">
      <c r="A1305" s="42">
        <v>41353</v>
      </c>
      <c r="B1305" t="s">
        <v>34</v>
      </c>
      <c r="C1305" t="s">
        <v>25</v>
      </c>
      <c r="D1305" t="s">
        <v>12</v>
      </c>
      <c r="E1305" t="s">
        <v>13</v>
      </c>
      <c r="F1305" s="12">
        <v>22</v>
      </c>
      <c r="G1305" s="12">
        <v>3978</v>
      </c>
      <c r="H1305" s="12">
        <v>4230</v>
      </c>
      <c r="I1305" s="12">
        <v>14238</v>
      </c>
      <c r="J1305" s="12">
        <v>15120</v>
      </c>
      <c r="K1305" s="12">
        <f>sales_table[[#This Row],[Sales]]-sales_table[[#This Row],[COGS]]</f>
        <v>882</v>
      </c>
      <c r="L1305" s="12">
        <f>sales_table[[#This Row],[sales after discount]]-sales_table[[#This Row],[COGS]]</f>
        <v>126</v>
      </c>
      <c r="M1305" s="12">
        <f>sales_table[[#This Row],[Sales]]*0.95</f>
        <v>14364</v>
      </c>
      <c r="N1305" s="13">
        <f>(sales_table[[#This Row],[Profit]]/sales_table[[#This Row],[Sales]])</f>
        <v>5.8333333333333334E-2</v>
      </c>
    </row>
    <row r="1306" spans="1:14">
      <c r="A1306" s="42">
        <v>41353</v>
      </c>
      <c r="B1306" t="s">
        <v>14</v>
      </c>
      <c r="C1306" t="s">
        <v>11</v>
      </c>
      <c r="D1306" t="s">
        <v>21</v>
      </c>
      <c r="E1306" t="s">
        <v>13</v>
      </c>
      <c r="F1306" s="12">
        <v>23</v>
      </c>
      <c r="G1306" s="12">
        <v>2196</v>
      </c>
      <c r="H1306" s="12">
        <v>2340</v>
      </c>
      <c r="I1306" s="12">
        <v>39528</v>
      </c>
      <c r="J1306" s="12">
        <v>42120</v>
      </c>
      <c r="K1306" s="12">
        <f>sales_table[[#This Row],[Sales]]-sales_table[[#This Row],[COGS]]</f>
        <v>2592</v>
      </c>
      <c r="L1306" s="12">
        <f>sales_table[[#This Row],[sales after discount]]-sales_table[[#This Row],[COGS]]</f>
        <v>486</v>
      </c>
      <c r="M1306" s="12">
        <f>sales_table[[#This Row],[Sales]]*0.95</f>
        <v>40014</v>
      </c>
      <c r="N1306" s="13">
        <f>(sales_table[[#This Row],[Profit]]/sales_table[[#This Row],[Sales]])</f>
        <v>6.1538461538461542E-2</v>
      </c>
    </row>
    <row r="1307" spans="1:14">
      <c r="A1307" s="42">
        <v>41353</v>
      </c>
      <c r="B1307" t="s">
        <v>14</v>
      </c>
      <c r="C1307" t="s">
        <v>11</v>
      </c>
      <c r="D1307" t="s">
        <v>41</v>
      </c>
      <c r="E1307" t="s">
        <v>13</v>
      </c>
      <c r="F1307" s="12">
        <v>1</v>
      </c>
      <c r="G1307" s="12">
        <v>2034</v>
      </c>
      <c r="H1307" s="12">
        <v>2160</v>
      </c>
      <c r="I1307" s="12">
        <v>56088</v>
      </c>
      <c r="J1307" s="12">
        <v>59850</v>
      </c>
      <c r="K1307" s="12">
        <f>sales_table[[#This Row],[Sales]]-sales_table[[#This Row],[COGS]]</f>
        <v>3762</v>
      </c>
      <c r="L1307" s="12">
        <f>sales_table[[#This Row],[sales after discount]]-sales_table[[#This Row],[COGS]]</f>
        <v>769.5</v>
      </c>
      <c r="M1307" s="12">
        <f>sales_table[[#This Row],[Sales]]*0.95</f>
        <v>56857.5</v>
      </c>
      <c r="N1307" s="13">
        <f>(sales_table[[#This Row],[Profit]]/sales_table[[#This Row],[Sales]])</f>
        <v>6.2857142857142861E-2</v>
      </c>
    </row>
    <row r="1308" spans="1:14">
      <c r="A1308" s="42">
        <v>41354</v>
      </c>
      <c r="B1308" t="s">
        <v>14</v>
      </c>
      <c r="C1308" t="s">
        <v>11</v>
      </c>
      <c r="D1308" t="s">
        <v>39</v>
      </c>
      <c r="E1308" t="s">
        <v>13</v>
      </c>
      <c r="F1308" s="12">
        <v>25</v>
      </c>
      <c r="G1308" s="12">
        <v>5148</v>
      </c>
      <c r="H1308" s="12">
        <v>5490</v>
      </c>
      <c r="I1308" s="12">
        <v>70794</v>
      </c>
      <c r="J1308" s="12">
        <v>75240</v>
      </c>
      <c r="K1308" s="12">
        <f>sales_table[[#This Row],[Sales]]-sales_table[[#This Row],[COGS]]</f>
        <v>4446</v>
      </c>
      <c r="L1308" s="12">
        <f>sales_table[[#This Row],[sales after discount]]-sales_table[[#This Row],[COGS]]</f>
        <v>684</v>
      </c>
      <c r="M1308" s="12">
        <f>sales_table[[#This Row],[Sales]]*0.95</f>
        <v>71478</v>
      </c>
      <c r="N1308" s="13">
        <f>(sales_table[[#This Row],[Profit]]/sales_table[[#This Row],[Sales]])</f>
        <v>5.909090909090909E-2</v>
      </c>
    </row>
    <row r="1309" spans="1:14">
      <c r="A1309" s="42">
        <v>41354</v>
      </c>
      <c r="B1309" t="s">
        <v>20</v>
      </c>
      <c r="C1309" t="s">
        <v>18</v>
      </c>
      <c r="D1309" t="s">
        <v>15</v>
      </c>
      <c r="E1309" t="s">
        <v>16</v>
      </c>
      <c r="F1309" s="12">
        <v>22</v>
      </c>
      <c r="G1309" s="12">
        <v>3384</v>
      </c>
      <c r="H1309" s="12">
        <v>3600</v>
      </c>
      <c r="I1309" s="12">
        <v>53730</v>
      </c>
      <c r="J1309" s="12">
        <v>58050</v>
      </c>
      <c r="K1309" s="12">
        <f>sales_table[[#This Row],[Sales]]-sales_table[[#This Row],[COGS]]</f>
        <v>4320</v>
      </c>
      <c r="L1309" s="12">
        <f>sales_table[[#This Row],[sales after discount]]-sales_table[[#This Row],[COGS]]</f>
        <v>1417.5</v>
      </c>
      <c r="M1309" s="12">
        <f>sales_table[[#This Row],[Sales]]*0.95</f>
        <v>55147.5</v>
      </c>
      <c r="N1309" s="13">
        <f>(sales_table[[#This Row],[Profit]]/sales_table[[#This Row],[Sales]])</f>
        <v>7.441860465116279E-2</v>
      </c>
    </row>
    <row r="1310" spans="1:14">
      <c r="A1310" s="42">
        <v>41355</v>
      </c>
      <c r="B1310" t="s">
        <v>34</v>
      </c>
      <c r="C1310" t="s">
        <v>25</v>
      </c>
      <c r="D1310" t="s">
        <v>41</v>
      </c>
      <c r="E1310" t="s">
        <v>13</v>
      </c>
      <c r="F1310" s="12">
        <v>2</v>
      </c>
      <c r="G1310" s="12">
        <v>3978</v>
      </c>
      <c r="H1310" s="12">
        <v>4230</v>
      </c>
      <c r="I1310" s="12">
        <v>29520</v>
      </c>
      <c r="J1310" s="12">
        <v>31500</v>
      </c>
      <c r="K1310" s="12">
        <f>sales_table[[#This Row],[Sales]]-sales_table[[#This Row],[COGS]]</f>
        <v>1980</v>
      </c>
      <c r="L1310" s="12">
        <f>sales_table[[#This Row],[sales after discount]]-sales_table[[#This Row],[COGS]]</f>
        <v>405</v>
      </c>
      <c r="M1310" s="12">
        <f>sales_table[[#This Row],[Sales]]*0.95</f>
        <v>29925</v>
      </c>
      <c r="N1310" s="13">
        <f>(sales_table[[#This Row],[Profit]]/sales_table[[#This Row],[Sales]])</f>
        <v>6.2857142857142861E-2</v>
      </c>
    </row>
    <row r="1311" spans="1:14">
      <c r="A1311" s="42">
        <v>41356</v>
      </c>
      <c r="B1311" t="s">
        <v>22</v>
      </c>
      <c r="C1311" t="s">
        <v>23</v>
      </c>
      <c r="D1311" t="s">
        <v>35</v>
      </c>
      <c r="E1311" t="s">
        <v>13</v>
      </c>
      <c r="F1311" s="12">
        <v>11</v>
      </c>
      <c r="G1311" s="12">
        <v>3582</v>
      </c>
      <c r="H1311" s="12">
        <v>3870</v>
      </c>
      <c r="I1311" s="12">
        <v>123552</v>
      </c>
      <c r="J1311" s="12">
        <v>131760</v>
      </c>
      <c r="K1311" s="12">
        <f>sales_table[[#This Row],[Sales]]-sales_table[[#This Row],[COGS]]</f>
        <v>8208</v>
      </c>
      <c r="L1311" s="12">
        <f>sales_table[[#This Row],[sales after discount]]-sales_table[[#This Row],[COGS]]</f>
        <v>1620</v>
      </c>
      <c r="M1311" s="12">
        <f>sales_table[[#This Row],[Sales]]*0.95</f>
        <v>125172</v>
      </c>
      <c r="N1311" s="13">
        <f>(sales_table[[#This Row],[Profit]]/sales_table[[#This Row],[Sales]])</f>
        <v>6.2295081967213117E-2</v>
      </c>
    </row>
    <row r="1312" spans="1:14">
      <c r="A1312" s="42">
        <v>41357</v>
      </c>
      <c r="B1312" t="s">
        <v>29</v>
      </c>
      <c r="C1312" t="s">
        <v>30</v>
      </c>
      <c r="D1312" t="s">
        <v>32</v>
      </c>
      <c r="E1312" t="s">
        <v>13</v>
      </c>
      <c r="F1312" s="12">
        <v>11</v>
      </c>
      <c r="G1312" s="12">
        <v>3546</v>
      </c>
      <c r="H1312" s="12">
        <v>3780</v>
      </c>
      <c r="I1312" s="12">
        <v>35460</v>
      </c>
      <c r="J1312" s="12">
        <v>37800</v>
      </c>
      <c r="K1312" s="12">
        <f>sales_table[[#This Row],[Sales]]-sales_table[[#This Row],[COGS]]</f>
        <v>2340</v>
      </c>
      <c r="L1312" s="12">
        <f>sales_table[[#This Row],[sales after discount]]-sales_table[[#This Row],[COGS]]</f>
        <v>450</v>
      </c>
      <c r="M1312" s="12">
        <f>sales_table[[#This Row],[Sales]]*0.95</f>
        <v>35910</v>
      </c>
      <c r="N1312" s="13">
        <f>(sales_table[[#This Row],[Profit]]/sales_table[[#This Row],[Sales]])</f>
        <v>6.1904761904761907E-2</v>
      </c>
    </row>
    <row r="1313" spans="1:14">
      <c r="A1313" s="42">
        <v>41357</v>
      </c>
      <c r="B1313" t="s">
        <v>10</v>
      </c>
      <c r="C1313" t="s">
        <v>11</v>
      </c>
      <c r="D1313" t="s">
        <v>42</v>
      </c>
      <c r="E1313" t="s">
        <v>16</v>
      </c>
      <c r="F1313" s="12">
        <v>1</v>
      </c>
      <c r="G1313" s="12">
        <v>7506</v>
      </c>
      <c r="H1313" s="12">
        <v>8100</v>
      </c>
      <c r="I1313" s="12">
        <v>127602</v>
      </c>
      <c r="J1313" s="12">
        <v>137700</v>
      </c>
      <c r="K1313" s="12">
        <f>sales_table[[#This Row],[Sales]]-sales_table[[#This Row],[COGS]]</f>
        <v>10098</v>
      </c>
      <c r="L1313" s="12">
        <f>sales_table[[#This Row],[sales after discount]]-sales_table[[#This Row],[COGS]]</f>
        <v>3213</v>
      </c>
      <c r="M1313" s="12">
        <f>sales_table[[#This Row],[Sales]]*0.95</f>
        <v>130815</v>
      </c>
      <c r="N1313" s="13">
        <f>(sales_table[[#This Row],[Profit]]/sales_table[[#This Row],[Sales]])</f>
        <v>7.3333333333333334E-2</v>
      </c>
    </row>
    <row r="1314" spans="1:14">
      <c r="A1314" s="42">
        <v>41357</v>
      </c>
      <c r="B1314" t="s">
        <v>31</v>
      </c>
      <c r="C1314" t="s">
        <v>30</v>
      </c>
      <c r="D1314" t="s">
        <v>36</v>
      </c>
      <c r="E1314" t="s">
        <v>13</v>
      </c>
      <c r="F1314" s="12">
        <v>14</v>
      </c>
      <c r="G1314" s="12">
        <v>3978</v>
      </c>
      <c r="H1314" s="12">
        <v>4230</v>
      </c>
      <c r="I1314" s="12">
        <v>23166</v>
      </c>
      <c r="J1314" s="12">
        <v>24750</v>
      </c>
      <c r="K1314" s="12">
        <f>sales_table[[#This Row],[Sales]]-sales_table[[#This Row],[COGS]]</f>
        <v>1584</v>
      </c>
      <c r="L1314" s="12">
        <f>sales_table[[#This Row],[sales after discount]]-sales_table[[#This Row],[COGS]]</f>
        <v>346.5</v>
      </c>
      <c r="M1314" s="12">
        <f>sales_table[[#This Row],[Sales]]*0.95</f>
        <v>23512.5</v>
      </c>
      <c r="N1314" s="13">
        <f>(sales_table[[#This Row],[Profit]]/sales_table[[#This Row],[Sales]])</f>
        <v>6.4000000000000001E-2</v>
      </c>
    </row>
    <row r="1315" spans="1:14">
      <c r="A1315" s="42">
        <v>41357</v>
      </c>
      <c r="B1315" t="s">
        <v>17</v>
      </c>
      <c r="C1315" t="s">
        <v>18</v>
      </c>
      <c r="D1315" t="s">
        <v>37</v>
      </c>
      <c r="E1315" t="s">
        <v>13</v>
      </c>
      <c r="F1315" s="12">
        <v>11</v>
      </c>
      <c r="G1315" s="12">
        <v>2034</v>
      </c>
      <c r="H1315" s="12">
        <v>2160</v>
      </c>
      <c r="I1315" s="12">
        <v>80676</v>
      </c>
      <c r="J1315" s="12">
        <v>85860</v>
      </c>
      <c r="K1315" s="12">
        <f>sales_table[[#This Row],[Sales]]-sales_table[[#This Row],[COGS]]</f>
        <v>5184</v>
      </c>
      <c r="L1315" s="12">
        <f>sales_table[[#This Row],[sales after discount]]-sales_table[[#This Row],[COGS]]</f>
        <v>891</v>
      </c>
      <c r="M1315" s="12">
        <f>sales_table[[#This Row],[Sales]]*0.95</f>
        <v>81567</v>
      </c>
      <c r="N1315" s="13">
        <f>(sales_table[[#This Row],[Profit]]/sales_table[[#This Row],[Sales]])</f>
        <v>6.0377358490566038E-2</v>
      </c>
    </row>
    <row r="1316" spans="1:14">
      <c r="A1316" s="42">
        <v>41359</v>
      </c>
      <c r="B1316" t="s">
        <v>22</v>
      </c>
      <c r="C1316" t="s">
        <v>23</v>
      </c>
      <c r="D1316" t="s">
        <v>21</v>
      </c>
      <c r="E1316" t="s">
        <v>13</v>
      </c>
      <c r="F1316" s="12">
        <v>8</v>
      </c>
      <c r="G1316" s="12">
        <v>2952</v>
      </c>
      <c r="H1316" s="12">
        <v>3150</v>
      </c>
      <c r="I1316" s="12">
        <v>8784</v>
      </c>
      <c r="J1316" s="12">
        <v>9360</v>
      </c>
      <c r="K1316" s="12">
        <f>sales_table[[#This Row],[Sales]]-sales_table[[#This Row],[COGS]]</f>
        <v>576</v>
      </c>
      <c r="L1316" s="12">
        <f>sales_table[[#This Row],[sales after discount]]-sales_table[[#This Row],[COGS]]</f>
        <v>108</v>
      </c>
      <c r="M1316" s="12">
        <f>sales_table[[#This Row],[Sales]]*0.95</f>
        <v>8892</v>
      </c>
      <c r="N1316" s="13">
        <f>(sales_table[[#This Row],[Profit]]/sales_table[[#This Row],[Sales]])</f>
        <v>6.1538461538461542E-2</v>
      </c>
    </row>
    <row r="1317" spans="1:14">
      <c r="A1317" s="42">
        <v>41359</v>
      </c>
      <c r="B1317" t="s">
        <v>17</v>
      </c>
      <c r="C1317" t="s">
        <v>18</v>
      </c>
      <c r="D1317" t="s">
        <v>37</v>
      </c>
      <c r="E1317" t="s">
        <v>13</v>
      </c>
      <c r="F1317" s="12">
        <v>1</v>
      </c>
      <c r="G1317" s="12">
        <v>3546</v>
      </c>
      <c r="H1317" s="12">
        <v>3780</v>
      </c>
      <c r="I1317" s="12">
        <v>67230</v>
      </c>
      <c r="J1317" s="12">
        <v>71550</v>
      </c>
      <c r="K1317" s="12">
        <f>sales_table[[#This Row],[Sales]]-sales_table[[#This Row],[COGS]]</f>
        <v>4320</v>
      </c>
      <c r="L1317" s="12">
        <f>sales_table[[#This Row],[sales after discount]]-sales_table[[#This Row],[COGS]]</f>
        <v>742.5</v>
      </c>
      <c r="M1317" s="12">
        <f>sales_table[[#This Row],[Sales]]*0.95</f>
        <v>67972.5</v>
      </c>
      <c r="N1317" s="13">
        <f>(sales_table[[#This Row],[Profit]]/sales_table[[#This Row],[Sales]])</f>
        <v>6.0377358490566038E-2</v>
      </c>
    </row>
    <row r="1318" spans="1:14">
      <c r="A1318" s="42">
        <v>41359</v>
      </c>
      <c r="B1318" t="s">
        <v>29</v>
      </c>
      <c r="C1318" t="s">
        <v>30</v>
      </c>
      <c r="D1318" t="s">
        <v>19</v>
      </c>
      <c r="E1318" t="s">
        <v>13</v>
      </c>
      <c r="F1318" s="12">
        <v>24</v>
      </c>
      <c r="G1318" s="12">
        <v>3546</v>
      </c>
      <c r="H1318" s="12">
        <v>3780</v>
      </c>
      <c r="I1318" s="12">
        <v>67626</v>
      </c>
      <c r="J1318" s="12">
        <v>71910</v>
      </c>
      <c r="K1318" s="12">
        <f>sales_table[[#This Row],[Sales]]-sales_table[[#This Row],[COGS]]</f>
        <v>4284</v>
      </c>
      <c r="L1318" s="12">
        <f>sales_table[[#This Row],[sales after discount]]-sales_table[[#This Row],[COGS]]</f>
        <v>688.5</v>
      </c>
      <c r="M1318" s="12">
        <f>sales_table[[#This Row],[Sales]]*0.95</f>
        <v>68314.5</v>
      </c>
      <c r="N1318" s="13">
        <f>(sales_table[[#This Row],[Profit]]/sales_table[[#This Row],[Sales]])</f>
        <v>5.9574468085106386E-2</v>
      </c>
    </row>
    <row r="1319" spans="1:14">
      <c r="A1319" s="42">
        <v>41360</v>
      </c>
      <c r="B1319" t="s">
        <v>34</v>
      </c>
      <c r="C1319" t="s">
        <v>25</v>
      </c>
      <c r="D1319" t="s">
        <v>21</v>
      </c>
      <c r="E1319" t="s">
        <v>13</v>
      </c>
      <c r="F1319" s="12">
        <v>15</v>
      </c>
      <c r="G1319" s="12">
        <v>3978</v>
      </c>
      <c r="H1319" s="12">
        <v>4230</v>
      </c>
      <c r="I1319" s="12">
        <v>43920</v>
      </c>
      <c r="J1319" s="12">
        <v>46800</v>
      </c>
      <c r="K1319" s="12">
        <f>sales_table[[#This Row],[Sales]]-sales_table[[#This Row],[COGS]]</f>
        <v>2880</v>
      </c>
      <c r="L1319" s="12">
        <f>sales_table[[#This Row],[sales after discount]]-sales_table[[#This Row],[COGS]]</f>
        <v>540</v>
      </c>
      <c r="M1319" s="12">
        <f>sales_table[[#This Row],[Sales]]*0.95</f>
        <v>44460</v>
      </c>
      <c r="N1319" s="13">
        <f>(sales_table[[#This Row],[Profit]]/sales_table[[#This Row],[Sales]])</f>
        <v>6.1538461538461542E-2</v>
      </c>
    </row>
    <row r="1320" spans="1:14">
      <c r="A1320" s="42">
        <v>41361</v>
      </c>
      <c r="B1320" t="s">
        <v>20</v>
      </c>
      <c r="C1320" t="s">
        <v>18</v>
      </c>
      <c r="D1320" t="s">
        <v>39</v>
      </c>
      <c r="E1320" t="s">
        <v>13</v>
      </c>
      <c r="F1320" s="12">
        <v>20</v>
      </c>
      <c r="G1320" s="12">
        <v>3546</v>
      </c>
      <c r="H1320" s="12">
        <v>3780</v>
      </c>
      <c r="I1320" s="12">
        <v>55890</v>
      </c>
      <c r="J1320" s="12">
        <v>59400</v>
      </c>
      <c r="K1320" s="12">
        <f>sales_table[[#This Row],[Sales]]-sales_table[[#This Row],[COGS]]</f>
        <v>3510</v>
      </c>
      <c r="L1320" s="12">
        <f>sales_table[[#This Row],[sales after discount]]-sales_table[[#This Row],[COGS]]</f>
        <v>540</v>
      </c>
      <c r="M1320" s="12">
        <f>sales_table[[#This Row],[Sales]]*0.95</f>
        <v>56430</v>
      </c>
      <c r="N1320" s="13">
        <f>(sales_table[[#This Row],[Profit]]/sales_table[[#This Row],[Sales]])</f>
        <v>5.909090909090909E-2</v>
      </c>
    </row>
    <row r="1321" spans="1:14">
      <c r="A1321" s="42">
        <v>41362</v>
      </c>
      <c r="B1321" t="s">
        <v>31</v>
      </c>
      <c r="C1321" t="s">
        <v>30</v>
      </c>
      <c r="D1321" t="s">
        <v>35</v>
      </c>
      <c r="E1321" t="s">
        <v>13</v>
      </c>
      <c r="F1321" s="12">
        <v>1</v>
      </c>
      <c r="G1321" s="12">
        <v>5148</v>
      </c>
      <c r="H1321" s="12">
        <v>5490</v>
      </c>
      <c r="I1321" s="12">
        <v>113256</v>
      </c>
      <c r="J1321" s="12">
        <v>120780</v>
      </c>
      <c r="K1321" s="12">
        <f>sales_table[[#This Row],[Sales]]-sales_table[[#This Row],[COGS]]</f>
        <v>7524</v>
      </c>
      <c r="L1321" s="12">
        <f>sales_table[[#This Row],[sales after discount]]-sales_table[[#This Row],[COGS]]</f>
        <v>1485</v>
      </c>
      <c r="M1321" s="12">
        <f>sales_table[[#This Row],[Sales]]*0.95</f>
        <v>114741</v>
      </c>
      <c r="N1321" s="13">
        <f>(sales_table[[#This Row],[Profit]]/sales_table[[#This Row],[Sales]])</f>
        <v>6.2295081967213117E-2</v>
      </c>
    </row>
    <row r="1322" spans="1:14">
      <c r="A1322" s="42">
        <v>41362</v>
      </c>
      <c r="B1322" t="s">
        <v>34</v>
      </c>
      <c r="C1322" t="s">
        <v>25</v>
      </c>
      <c r="D1322" t="s">
        <v>32</v>
      </c>
      <c r="E1322" t="s">
        <v>13</v>
      </c>
      <c r="F1322" s="12">
        <v>5</v>
      </c>
      <c r="G1322" s="12">
        <v>2196</v>
      </c>
      <c r="H1322" s="12">
        <v>2340</v>
      </c>
      <c r="I1322" s="12">
        <v>67374</v>
      </c>
      <c r="J1322" s="12">
        <v>71820</v>
      </c>
      <c r="K1322" s="12">
        <f>sales_table[[#This Row],[Sales]]-sales_table[[#This Row],[COGS]]</f>
        <v>4446</v>
      </c>
      <c r="L1322" s="12">
        <f>sales_table[[#This Row],[sales after discount]]-sales_table[[#This Row],[COGS]]</f>
        <v>855</v>
      </c>
      <c r="M1322" s="12">
        <f>sales_table[[#This Row],[Sales]]*0.95</f>
        <v>68229</v>
      </c>
      <c r="N1322" s="13">
        <f>(sales_table[[#This Row],[Profit]]/sales_table[[#This Row],[Sales]])</f>
        <v>6.1904761904761907E-2</v>
      </c>
    </row>
    <row r="1323" spans="1:14">
      <c r="A1323" s="42">
        <v>41363</v>
      </c>
      <c r="B1323" t="s">
        <v>10</v>
      </c>
      <c r="C1323" t="s">
        <v>11</v>
      </c>
      <c r="D1323" t="s">
        <v>32</v>
      </c>
      <c r="E1323" t="s">
        <v>13</v>
      </c>
      <c r="F1323" s="12">
        <v>2</v>
      </c>
      <c r="G1323" s="12">
        <v>3924</v>
      </c>
      <c r="H1323" s="12">
        <v>4230</v>
      </c>
      <c r="I1323" s="12">
        <v>46098</v>
      </c>
      <c r="J1323" s="12">
        <v>49140</v>
      </c>
      <c r="K1323" s="12">
        <f>sales_table[[#This Row],[Sales]]-sales_table[[#This Row],[COGS]]</f>
        <v>3042</v>
      </c>
      <c r="L1323" s="12">
        <f>sales_table[[#This Row],[sales after discount]]-sales_table[[#This Row],[COGS]]</f>
        <v>585</v>
      </c>
      <c r="M1323" s="12">
        <f>sales_table[[#This Row],[Sales]]*0.95</f>
        <v>46683</v>
      </c>
      <c r="N1323" s="13">
        <f>(sales_table[[#This Row],[Profit]]/sales_table[[#This Row],[Sales]])</f>
        <v>6.1904761904761907E-2</v>
      </c>
    </row>
    <row r="1324" spans="1:14">
      <c r="A1324" s="42">
        <v>41363</v>
      </c>
      <c r="B1324" t="s">
        <v>29</v>
      </c>
      <c r="C1324" t="s">
        <v>30</v>
      </c>
      <c r="D1324" t="s">
        <v>19</v>
      </c>
      <c r="E1324" t="s">
        <v>13</v>
      </c>
      <c r="F1324" s="12">
        <v>15</v>
      </c>
      <c r="G1324" s="12">
        <v>3978</v>
      </c>
      <c r="H1324" s="12">
        <v>4230</v>
      </c>
      <c r="I1324" s="12">
        <v>23868</v>
      </c>
      <c r="J1324" s="12">
        <v>25380</v>
      </c>
      <c r="K1324" s="12">
        <f>sales_table[[#This Row],[Sales]]-sales_table[[#This Row],[COGS]]</f>
        <v>1512</v>
      </c>
      <c r="L1324" s="12">
        <f>sales_table[[#This Row],[sales after discount]]-sales_table[[#This Row],[COGS]]</f>
        <v>243</v>
      </c>
      <c r="M1324" s="12">
        <f>sales_table[[#This Row],[Sales]]*0.95</f>
        <v>24111</v>
      </c>
      <c r="N1324" s="13">
        <f>(sales_table[[#This Row],[Profit]]/sales_table[[#This Row],[Sales]])</f>
        <v>5.9574468085106386E-2</v>
      </c>
    </row>
    <row r="1325" spans="1:14">
      <c r="A1325" s="42">
        <v>41364</v>
      </c>
      <c r="B1325" t="s">
        <v>29</v>
      </c>
      <c r="C1325" t="s">
        <v>30</v>
      </c>
      <c r="D1325" t="s">
        <v>43</v>
      </c>
      <c r="E1325" t="s">
        <v>13</v>
      </c>
      <c r="F1325" s="12">
        <v>24</v>
      </c>
      <c r="G1325" s="12">
        <v>2106</v>
      </c>
      <c r="H1325" s="12">
        <v>2250</v>
      </c>
      <c r="I1325" s="12">
        <v>84600</v>
      </c>
      <c r="J1325" s="12">
        <v>90000</v>
      </c>
      <c r="K1325" s="12">
        <f>sales_table[[#This Row],[Sales]]-sales_table[[#This Row],[COGS]]</f>
        <v>5400</v>
      </c>
      <c r="L1325" s="12">
        <f>sales_table[[#This Row],[sales after discount]]-sales_table[[#This Row],[COGS]]</f>
        <v>900</v>
      </c>
      <c r="M1325" s="12">
        <f>sales_table[[#This Row],[Sales]]*0.95</f>
        <v>85500</v>
      </c>
      <c r="N1325" s="13">
        <f>(sales_table[[#This Row],[Profit]]/sales_table[[#This Row],[Sales]])</f>
        <v>0.06</v>
      </c>
    </row>
    <row r="1326" spans="1:14">
      <c r="A1326" s="42">
        <v>41365</v>
      </c>
      <c r="B1326" t="s">
        <v>22</v>
      </c>
      <c r="C1326" t="s">
        <v>23</v>
      </c>
      <c r="D1326" t="s">
        <v>43</v>
      </c>
      <c r="E1326" t="s">
        <v>13</v>
      </c>
      <c r="F1326" s="12">
        <v>23</v>
      </c>
      <c r="G1326" s="12">
        <v>5148</v>
      </c>
      <c r="H1326" s="12">
        <v>5490</v>
      </c>
      <c r="I1326" s="12">
        <v>40608</v>
      </c>
      <c r="J1326" s="12">
        <v>43200</v>
      </c>
      <c r="K1326" s="12">
        <f>sales_table[[#This Row],[Sales]]-sales_table[[#This Row],[COGS]]</f>
        <v>2592</v>
      </c>
      <c r="L1326" s="12">
        <f>sales_table[[#This Row],[sales after discount]]-sales_table[[#This Row],[COGS]]</f>
        <v>432</v>
      </c>
      <c r="M1326" s="12">
        <f>sales_table[[#This Row],[Sales]]*0.95</f>
        <v>41040</v>
      </c>
      <c r="N1326" s="13">
        <f>(sales_table[[#This Row],[Profit]]/sales_table[[#This Row],[Sales]])</f>
        <v>0.06</v>
      </c>
    </row>
    <row r="1327" spans="1:14">
      <c r="A1327" s="42">
        <v>41366</v>
      </c>
      <c r="B1327" t="s">
        <v>22</v>
      </c>
      <c r="C1327" t="s">
        <v>23</v>
      </c>
      <c r="D1327" t="s">
        <v>43</v>
      </c>
      <c r="E1327" t="s">
        <v>13</v>
      </c>
      <c r="F1327" s="12">
        <v>20</v>
      </c>
      <c r="G1327" s="12">
        <v>3546</v>
      </c>
      <c r="H1327" s="12">
        <v>3780</v>
      </c>
      <c r="I1327" s="12">
        <v>84600</v>
      </c>
      <c r="J1327" s="12">
        <v>90000</v>
      </c>
      <c r="K1327" s="12">
        <f>sales_table[[#This Row],[Sales]]-sales_table[[#This Row],[COGS]]</f>
        <v>5400</v>
      </c>
      <c r="L1327" s="12">
        <f>sales_table[[#This Row],[sales after discount]]-sales_table[[#This Row],[COGS]]</f>
        <v>900</v>
      </c>
      <c r="M1327" s="12">
        <f>sales_table[[#This Row],[Sales]]*0.95</f>
        <v>85500</v>
      </c>
      <c r="N1327" s="13">
        <f>(sales_table[[#This Row],[Profit]]/sales_table[[#This Row],[Sales]])</f>
        <v>0.06</v>
      </c>
    </row>
    <row r="1328" spans="1:14">
      <c r="A1328" s="42">
        <v>41366</v>
      </c>
      <c r="B1328" t="s">
        <v>22</v>
      </c>
      <c r="C1328" t="s">
        <v>23</v>
      </c>
      <c r="D1328" t="s">
        <v>21</v>
      </c>
      <c r="E1328" t="s">
        <v>13</v>
      </c>
      <c r="F1328" s="12">
        <v>23</v>
      </c>
      <c r="G1328" s="12">
        <v>3546</v>
      </c>
      <c r="H1328" s="12">
        <v>3780</v>
      </c>
      <c r="I1328" s="12">
        <v>15372</v>
      </c>
      <c r="J1328" s="12">
        <v>16380</v>
      </c>
      <c r="K1328" s="12">
        <f>sales_table[[#This Row],[Sales]]-sales_table[[#This Row],[COGS]]</f>
        <v>1008</v>
      </c>
      <c r="L1328" s="12">
        <f>sales_table[[#This Row],[sales after discount]]-sales_table[[#This Row],[COGS]]</f>
        <v>189</v>
      </c>
      <c r="M1328" s="12">
        <f>sales_table[[#This Row],[Sales]]*0.95</f>
        <v>15561</v>
      </c>
      <c r="N1328" s="13">
        <f>(sales_table[[#This Row],[Profit]]/sales_table[[#This Row],[Sales]])</f>
        <v>6.1538461538461542E-2</v>
      </c>
    </row>
    <row r="1329" spans="1:14">
      <c r="A1329" s="42">
        <v>41368</v>
      </c>
      <c r="B1329" t="s">
        <v>22</v>
      </c>
      <c r="C1329" t="s">
        <v>23</v>
      </c>
      <c r="D1329" t="s">
        <v>12</v>
      </c>
      <c r="E1329" t="s">
        <v>13</v>
      </c>
      <c r="F1329" s="12">
        <v>22</v>
      </c>
      <c r="G1329" s="12">
        <v>5148</v>
      </c>
      <c r="H1329" s="12">
        <v>5490</v>
      </c>
      <c r="I1329" s="12">
        <v>40680</v>
      </c>
      <c r="J1329" s="12">
        <v>43200</v>
      </c>
      <c r="K1329" s="12">
        <f>sales_table[[#This Row],[Sales]]-sales_table[[#This Row],[COGS]]</f>
        <v>2520</v>
      </c>
      <c r="L1329" s="12">
        <f>sales_table[[#This Row],[sales after discount]]-sales_table[[#This Row],[COGS]]</f>
        <v>360</v>
      </c>
      <c r="M1329" s="12">
        <f>sales_table[[#This Row],[Sales]]*0.95</f>
        <v>41040</v>
      </c>
      <c r="N1329" s="13">
        <f>(sales_table[[#This Row],[Profit]]/sales_table[[#This Row],[Sales]])</f>
        <v>5.8333333333333334E-2</v>
      </c>
    </row>
    <row r="1330" spans="1:14">
      <c r="A1330" s="42">
        <v>41368</v>
      </c>
      <c r="B1330" t="s">
        <v>24</v>
      </c>
      <c r="C1330" t="s">
        <v>25</v>
      </c>
      <c r="D1330" t="s">
        <v>15</v>
      </c>
      <c r="E1330" t="s">
        <v>16</v>
      </c>
      <c r="F1330" s="12">
        <v>10</v>
      </c>
      <c r="G1330" s="12">
        <v>3384</v>
      </c>
      <c r="H1330" s="12">
        <v>3600</v>
      </c>
      <c r="I1330" s="12">
        <v>14328</v>
      </c>
      <c r="J1330" s="12">
        <v>15480</v>
      </c>
      <c r="K1330" s="12">
        <f>sales_table[[#This Row],[Sales]]-sales_table[[#This Row],[COGS]]</f>
        <v>1152</v>
      </c>
      <c r="L1330" s="12">
        <f>sales_table[[#This Row],[sales after discount]]-sales_table[[#This Row],[COGS]]</f>
        <v>378</v>
      </c>
      <c r="M1330" s="12">
        <f>sales_table[[#This Row],[Sales]]*0.95</f>
        <v>14706</v>
      </c>
      <c r="N1330" s="13">
        <f>(sales_table[[#This Row],[Profit]]/sales_table[[#This Row],[Sales]])</f>
        <v>7.441860465116279E-2</v>
      </c>
    </row>
    <row r="1331" spans="1:14">
      <c r="A1331" s="42">
        <v>41368</v>
      </c>
      <c r="B1331" t="s">
        <v>27</v>
      </c>
      <c r="C1331" t="s">
        <v>23</v>
      </c>
      <c r="D1331" t="s">
        <v>28</v>
      </c>
      <c r="E1331" t="s">
        <v>13</v>
      </c>
      <c r="F1331" s="12">
        <v>5</v>
      </c>
      <c r="G1331" s="12">
        <v>3042</v>
      </c>
      <c r="H1331" s="12">
        <v>3240</v>
      </c>
      <c r="I1331" s="12">
        <v>128304</v>
      </c>
      <c r="J1331" s="12">
        <v>136620</v>
      </c>
      <c r="K1331" s="12">
        <f>sales_table[[#This Row],[Sales]]-sales_table[[#This Row],[COGS]]</f>
        <v>8316</v>
      </c>
      <c r="L1331" s="12">
        <f>sales_table[[#This Row],[sales after discount]]-sales_table[[#This Row],[COGS]]</f>
        <v>1485</v>
      </c>
      <c r="M1331" s="12">
        <f>sales_table[[#This Row],[Sales]]*0.95</f>
        <v>129789</v>
      </c>
      <c r="N1331" s="13">
        <f>(sales_table[[#This Row],[Profit]]/sales_table[[#This Row],[Sales]])</f>
        <v>6.0869565217391307E-2</v>
      </c>
    </row>
    <row r="1332" spans="1:14">
      <c r="A1332" s="42">
        <v>41368</v>
      </c>
      <c r="B1332" t="s">
        <v>14</v>
      </c>
      <c r="C1332" t="s">
        <v>11</v>
      </c>
      <c r="D1332" t="s">
        <v>21</v>
      </c>
      <c r="E1332" t="s">
        <v>13</v>
      </c>
      <c r="F1332" s="12">
        <v>12</v>
      </c>
      <c r="G1332" s="12">
        <v>3978</v>
      </c>
      <c r="H1332" s="12">
        <v>4230</v>
      </c>
      <c r="I1332" s="12">
        <v>8784</v>
      </c>
      <c r="J1332" s="12">
        <v>9360</v>
      </c>
      <c r="K1332" s="12">
        <f>sales_table[[#This Row],[Sales]]-sales_table[[#This Row],[COGS]]</f>
        <v>576</v>
      </c>
      <c r="L1332" s="12">
        <f>sales_table[[#This Row],[sales after discount]]-sales_table[[#This Row],[COGS]]</f>
        <v>108</v>
      </c>
      <c r="M1332" s="12">
        <f>sales_table[[#This Row],[Sales]]*0.95</f>
        <v>8892</v>
      </c>
      <c r="N1332" s="13">
        <f>(sales_table[[#This Row],[Profit]]/sales_table[[#This Row],[Sales]])</f>
        <v>6.1538461538461542E-2</v>
      </c>
    </row>
    <row r="1333" spans="1:14">
      <c r="A1333" s="42">
        <v>41369</v>
      </c>
      <c r="B1333" t="s">
        <v>10</v>
      </c>
      <c r="C1333" t="s">
        <v>11</v>
      </c>
      <c r="D1333" t="s">
        <v>43</v>
      </c>
      <c r="E1333" t="s">
        <v>13</v>
      </c>
      <c r="F1333" s="12">
        <v>19</v>
      </c>
      <c r="G1333" s="12">
        <v>3978</v>
      </c>
      <c r="H1333" s="12">
        <v>4230</v>
      </c>
      <c r="I1333" s="12">
        <v>23688</v>
      </c>
      <c r="J1333" s="12">
        <v>25200</v>
      </c>
      <c r="K1333" s="12">
        <f>sales_table[[#This Row],[Sales]]-sales_table[[#This Row],[COGS]]</f>
        <v>1512</v>
      </c>
      <c r="L1333" s="12">
        <f>sales_table[[#This Row],[sales after discount]]-sales_table[[#This Row],[COGS]]</f>
        <v>252</v>
      </c>
      <c r="M1333" s="12">
        <f>sales_table[[#This Row],[Sales]]*0.95</f>
        <v>23940</v>
      </c>
      <c r="N1333" s="13">
        <f>(sales_table[[#This Row],[Profit]]/sales_table[[#This Row],[Sales]])</f>
        <v>0.06</v>
      </c>
    </row>
    <row r="1334" spans="1:14">
      <c r="A1334" s="42">
        <v>41369</v>
      </c>
      <c r="B1334" t="s">
        <v>22</v>
      </c>
      <c r="C1334" t="s">
        <v>23</v>
      </c>
      <c r="D1334" t="s">
        <v>35</v>
      </c>
      <c r="E1334" t="s">
        <v>13</v>
      </c>
      <c r="F1334" s="12">
        <v>18</v>
      </c>
      <c r="G1334" s="12">
        <v>3924</v>
      </c>
      <c r="H1334" s="12">
        <v>4230</v>
      </c>
      <c r="I1334" s="12">
        <v>72072</v>
      </c>
      <c r="J1334" s="12">
        <v>76860</v>
      </c>
      <c r="K1334" s="12">
        <f>sales_table[[#This Row],[Sales]]-sales_table[[#This Row],[COGS]]</f>
        <v>4788</v>
      </c>
      <c r="L1334" s="12">
        <f>sales_table[[#This Row],[sales after discount]]-sales_table[[#This Row],[COGS]]</f>
        <v>945</v>
      </c>
      <c r="M1334" s="12">
        <f>sales_table[[#This Row],[Sales]]*0.95</f>
        <v>73017</v>
      </c>
      <c r="N1334" s="13">
        <f>(sales_table[[#This Row],[Profit]]/sales_table[[#This Row],[Sales]])</f>
        <v>6.2295081967213117E-2</v>
      </c>
    </row>
    <row r="1335" spans="1:14">
      <c r="A1335" s="42">
        <v>41369</v>
      </c>
      <c r="B1335" t="s">
        <v>24</v>
      </c>
      <c r="C1335" t="s">
        <v>25</v>
      </c>
      <c r="D1335" t="s">
        <v>39</v>
      </c>
      <c r="E1335" t="s">
        <v>13</v>
      </c>
      <c r="F1335" s="12">
        <v>1</v>
      </c>
      <c r="G1335" s="12">
        <v>2952</v>
      </c>
      <c r="H1335" s="12">
        <v>3150</v>
      </c>
      <c r="I1335" s="12">
        <v>37260</v>
      </c>
      <c r="J1335" s="12">
        <v>39600</v>
      </c>
      <c r="K1335" s="12">
        <f>sales_table[[#This Row],[Sales]]-sales_table[[#This Row],[COGS]]</f>
        <v>2340</v>
      </c>
      <c r="L1335" s="12">
        <f>sales_table[[#This Row],[sales after discount]]-sales_table[[#This Row],[COGS]]</f>
        <v>360</v>
      </c>
      <c r="M1335" s="12">
        <f>sales_table[[#This Row],[Sales]]*0.95</f>
        <v>37620</v>
      </c>
      <c r="N1335" s="13">
        <f>(sales_table[[#This Row],[Profit]]/sales_table[[#This Row],[Sales]])</f>
        <v>5.909090909090909E-2</v>
      </c>
    </row>
    <row r="1336" spans="1:14">
      <c r="A1336" s="42">
        <v>41369</v>
      </c>
      <c r="B1336" t="s">
        <v>24</v>
      </c>
      <c r="C1336" t="s">
        <v>25</v>
      </c>
      <c r="D1336" t="s">
        <v>19</v>
      </c>
      <c r="E1336" t="s">
        <v>13</v>
      </c>
      <c r="F1336" s="12">
        <v>15</v>
      </c>
      <c r="G1336" s="12">
        <v>3042</v>
      </c>
      <c r="H1336" s="12">
        <v>3240</v>
      </c>
      <c r="I1336" s="12">
        <v>55692</v>
      </c>
      <c r="J1336" s="12">
        <v>59220</v>
      </c>
      <c r="K1336" s="12">
        <f>sales_table[[#This Row],[Sales]]-sales_table[[#This Row],[COGS]]</f>
        <v>3528</v>
      </c>
      <c r="L1336" s="12">
        <f>sales_table[[#This Row],[sales after discount]]-sales_table[[#This Row],[COGS]]</f>
        <v>567</v>
      </c>
      <c r="M1336" s="12">
        <f>sales_table[[#This Row],[Sales]]*0.95</f>
        <v>56259</v>
      </c>
      <c r="N1336" s="13">
        <f>(sales_table[[#This Row],[Profit]]/sales_table[[#This Row],[Sales]])</f>
        <v>5.9574468085106386E-2</v>
      </c>
    </row>
    <row r="1337" spans="1:14">
      <c r="A1337" s="42">
        <v>41370</v>
      </c>
      <c r="B1337" t="s">
        <v>34</v>
      </c>
      <c r="C1337" t="s">
        <v>25</v>
      </c>
      <c r="D1337" t="s">
        <v>15</v>
      </c>
      <c r="E1337" t="s">
        <v>16</v>
      </c>
      <c r="F1337" s="12">
        <v>4</v>
      </c>
      <c r="G1337" s="12">
        <v>3978</v>
      </c>
      <c r="H1337" s="12">
        <v>4230</v>
      </c>
      <c r="I1337" s="12">
        <v>3582</v>
      </c>
      <c r="J1337" s="12">
        <v>3870</v>
      </c>
      <c r="K1337" s="12">
        <f>sales_table[[#This Row],[Sales]]-sales_table[[#This Row],[COGS]]</f>
        <v>288</v>
      </c>
      <c r="L1337" s="12">
        <f>sales_table[[#This Row],[sales after discount]]-sales_table[[#This Row],[COGS]]</f>
        <v>94.5</v>
      </c>
      <c r="M1337" s="12">
        <f>sales_table[[#This Row],[Sales]]*0.95</f>
        <v>3676.5</v>
      </c>
      <c r="N1337" s="13">
        <f>(sales_table[[#This Row],[Profit]]/sales_table[[#This Row],[Sales]])</f>
        <v>7.441860465116279E-2</v>
      </c>
    </row>
    <row r="1338" spans="1:14">
      <c r="A1338" s="42">
        <v>41370</v>
      </c>
      <c r="B1338" t="s">
        <v>34</v>
      </c>
      <c r="C1338" t="s">
        <v>25</v>
      </c>
      <c r="D1338" t="s">
        <v>38</v>
      </c>
      <c r="E1338" t="s">
        <v>13</v>
      </c>
      <c r="F1338" s="12">
        <v>16</v>
      </c>
      <c r="G1338" s="12">
        <v>2106</v>
      </c>
      <c r="H1338" s="12">
        <v>2250</v>
      </c>
      <c r="I1338" s="12">
        <v>56736</v>
      </c>
      <c r="J1338" s="12">
        <v>60480</v>
      </c>
      <c r="K1338" s="12">
        <f>sales_table[[#This Row],[Sales]]-sales_table[[#This Row],[COGS]]</f>
        <v>3744</v>
      </c>
      <c r="L1338" s="12">
        <f>sales_table[[#This Row],[sales after discount]]-sales_table[[#This Row],[COGS]]</f>
        <v>720</v>
      </c>
      <c r="M1338" s="12">
        <f>sales_table[[#This Row],[Sales]]*0.95</f>
        <v>57456</v>
      </c>
      <c r="N1338" s="13">
        <f>(sales_table[[#This Row],[Profit]]/sales_table[[#This Row],[Sales]])</f>
        <v>6.1904761904761907E-2</v>
      </c>
    </row>
    <row r="1339" spans="1:14">
      <c r="A1339" s="42">
        <v>41370</v>
      </c>
      <c r="B1339" t="s">
        <v>20</v>
      </c>
      <c r="C1339" t="s">
        <v>18</v>
      </c>
      <c r="D1339" t="s">
        <v>33</v>
      </c>
      <c r="E1339" t="s">
        <v>13</v>
      </c>
      <c r="F1339" s="12">
        <v>10</v>
      </c>
      <c r="G1339" s="12">
        <v>2034</v>
      </c>
      <c r="H1339" s="12">
        <v>2160</v>
      </c>
      <c r="I1339" s="12">
        <v>39780</v>
      </c>
      <c r="J1339" s="12">
        <v>42300</v>
      </c>
      <c r="K1339" s="12">
        <f>sales_table[[#This Row],[Sales]]-sales_table[[#This Row],[COGS]]</f>
        <v>2520</v>
      </c>
      <c r="L1339" s="12">
        <f>sales_table[[#This Row],[sales after discount]]-sales_table[[#This Row],[COGS]]</f>
        <v>405</v>
      </c>
      <c r="M1339" s="12">
        <f>sales_table[[#This Row],[Sales]]*0.95</f>
        <v>40185</v>
      </c>
      <c r="N1339" s="13">
        <f>(sales_table[[#This Row],[Profit]]/sales_table[[#This Row],[Sales]])</f>
        <v>5.9574468085106386E-2</v>
      </c>
    </row>
    <row r="1340" spans="1:14">
      <c r="A1340" s="42">
        <v>41371</v>
      </c>
      <c r="B1340" t="s">
        <v>14</v>
      </c>
      <c r="C1340" t="s">
        <v>11</v>
      </c>
      <c r="D1340" t="s">
        <v>32</v>
      </c>
      <c r="E1340" t="s">
        <v>13</v>
      </c>
      <c r="F1340" s="12">
        <v>21</v>
      </c>
      <c r="G1340" s="12">
        <v>4482</v>
      </c>
      <c r="H1340" s="12">
        <v>4770</v>
      </c>
      <c r="I1340" s="12">
        <v>46098</v>
      </c>
      <c r="J1340" s="12">
        <v>49140</v>
      </c>
      <c r="K1340" s="12">
        <f>sales_table[[#This Row],[Sales]]-sales_table[[#This Row],[COGS]]</f>
        <v>3042</v>
      </c>
      <c r="L1340" s="12">
        <f>sales_table[[#This Row],[sales after discount]]-sales_table[[#This Row],[COGS]]</f>
        <v>585</v>
      </c>
      <c r="M1340" s="12">
        <f>sales_table[[#This Row],[Sales]]*0.95</f>
        <v>46683</v>
      </c>
      <c r="N1340" s="13">
        <f>(sales_table[[#This Row],[Profit]]/sales_table[[#This Row],[Sales]])</f>
        <v>6.1904761904761907E-2</v>
      </c>
    </row>
    <row r="1341" spans="1:14">
      <c r="A1341" s="42">
        <v>41371</v>
      </c>
      <c r="B1341" t="s">
        <v>34</v>
      </c>
      <c r="C1341" t="s">
        <v>25</v>
      </c>
      <c r="D1341" t="s">
        <v>39</v>
      </c>
      <c r="E1341" t="s">
        <v>13</v>
      </c>
      <c r="F1341" s="12">
        <v>7</v>
      </c>
      <c r="G1341" s="12">
        <v>3726</v>
      </c>
      <c r="H1341" s="12">
        <v>3960</v>
      </c>
      <c r="I1341" s="12">
        <v>55890</v>
      </c>
      <c r="J1341" s="12">
        <v>59400</v>
      </c>
      <c r="K1341" s="12">
        <f>sales_table[[#This Row],[Sales]]-sales_table[[#This Row],[COGS]]</f>
        <v>3510</v>
      </c>
      <c r="L1341" s="12">
        <f>sales_table[[#This Row],[sales after discount]]-sales_table[[#This Row],[COGS]]</f>
        <v>540</v>
      </c>
      <c r="M1341" s="12">
        <f>sales_table[[#This Row],[Sales]]*0.95</f>
        <v>56430</v>
      </c>
      <c r="N1341" s="13">
        <f>(sales_table[[#This Row],[Profit]]/sales_table[[#This Row],[Sales]])</f>
        <v>5.909090909090909E-2</v>
      </c>
    </row>
    <row r="1342" spans="1:14">
      <c r="A1342" s="42">
        <v>41371</v>
      </c>
      <c r="B1342" t="s">
        <v>14</v>
      </c>
      <c r="C1342" t="s">
        <v>11</v>
      </c>
      <c r="D1342" t="s">
        <v>19</v>
      </c>
      <c r="E1342" t="s">
        <v>13</v>
      </c>
      <c r="F1342" s="12">
        <v>22</v>
      </c>
      <c r="G1342" s="12">
        <v>2952</v>
      </c>
      <c r="H1342" s="12">
        <v>3150</v>
      </c>
      <c r="I1342" s="12">
        <v>19890</v>
      </c>
      <c r="J1342" s="12">
        <v>21150</v>
      </c>
      <c r="K1342" s="12">
        <f>sales_table[[#This Row],[Sales]]-sales_table[[#This Row],[COGS]]</f>
        <v>1260</v>
      </c>
      <c r="L1342" s="12">
        <f>sales_table[[#This Row],[sales after discount]]-sales_table[[#This Row],[COGS]]</f>
        <v>202.5</v>
      </c>
      <c r="M1342" s="12">
        <f>sales_table[[#This Row],[Sales]]*0.95</f>
        <v>20092.5</v>
      </c>
      <c r="N1342" s="13">
        <f>(sales_table[[#This Row],[Profit]]/sales_table[[#This Row],[Sales]])</f>
        <v>5.9574468085106386E-2</v>
      </c>
    </row>
    <row r="1343" spans="1:14">
      <c r="A1343" s="42">
        <v>41371</v>
      </c>
      <c r="B1343" t="s">
        <v>34</v>
      </c>
      <c r="C1343" t="s">
        <v>25</v>
      </c>
      <c r="D1343" t="s">
        <v>32</v>
      </c>
      <c r="E1343" t="s">
        <v>13</v>
      </c>
      <c r="F1343" s="12">
        <v>15</v>
      </c>
      <c r="G1343" s="12">
        <v>3384</v>
      </c>
      <c r="H1343" s="12">
        <v>3600</v>
      </c>
      <c r="I1343" s="12">
        <v>24822</v>
      </c>
      <c r="J1343" s="12">
        <v>26460</v>
      </c>
      <c r="K1343" s="12">
        <f>sales_table[[#This Row],[Sales]]-sales_table[[#This Row],[COGS]]</f>
        <v>1638</v>
      </c>
      <c r="L1343" s="12">
        <f>sales_table[[#This Row],[sales after discount]]-sales_table[[#This Row],[COGS]]</f>
        <v>315</v>
      </c>
      <c r="M1343" s="12">
        <f>sales_table[[#This Row],[Sales]]*0.95</f>
        <v>25137</v>
      </c>
      <c r="N1343" s="13">
        <f>(sales_table[[#This Row],[Profit]]/sales_table[[#This Row],[Sales]])</f>
        <v>6.1904761904761907E-2</v>
      </c>
    </row>
    <row r="1344" spans="1:14">
      <c r="A1344" s="42">
        <v>41371</v>
      </c>
      <c r="B1344" t="s">
        <v>31</v>
      </c>
      <c r="C1344" t="s">
        <v>30</v>
      </c>
      <c r="D1344" t="s">
        <v>19</v>
      </c>
      <c r="E1344" t="s">
        <v>13</v>
      </c>
      <c r="F1344" s="12">
        <v>7</v>
      </c>
      <c r="G1344" s="12">
        <v>3546</v>
      </c>
      <c r="H1344" s="12">
        <v>3780</v>
      </c>
      <c r="I1344" s="12">
        <v>3978</v>
      </c>
      <c r="J1344" s="12">
        <v>4230</v>
      </c>
      <c r="K1344" s="12">
        <f>sales_table[[#This Row],[Sales]]-sales_table[[#This Row],[COGS]]</f>
        <v>252</v>
      </c>
      <c r="L1344" s="12">
        <f>sales_table[[#This Row],[sales after discount]]-sales_table[[#This Row],[COGS]]</f>
        <v>40.5</v>
      </c>
      <c r="M1344" s="12">
        <f>sales_table[[#This Row],[Sales]]*0.95</f>
        <v>4018.5</v>
      </c>
      <c r="N1344" s="13">
        <f>(sales_table[[#This Row],[Profit]]/sales_table[[#This Row],[Sales]])</f>
        <v>5.9574468085106386E-2</v>
      </c>
    </row>
    <row r="1345" spans="1:14">
      <c r="A1345" s="42">
        <v>41371</v>
      </c>
      <c r="B1345" t="s">
        <v>29</v>
      </c>
      <c r="C1345" t="s">
        <v>30</v>
      </c>
      <c r="D1345" t="s">
        <v>19</v>
      </c>
      <c r="E1345" t="s">
        <v>13</v>
      </c>
      <c r="F1345" s="12">
        <v>17</v>
      </c>
      <c r="G1345" s="12">
        <v>5148</v>
      </c>
      <c r="H1345" s="12">
        <v>5490</v>
      </c>
      <c r="I1345" s="12">
        <v>63648</v>
      </c>
      <c r="J1345" s="12">
        <v>67680</v>
      </c>
      <c r="K1345" s="12">
        <f>sales_table[[#This Row],[Sales]]-sales_table[[#This Row],[COGS]]</f>
        <v>4032</v>
      </c>
      <c r="L1345" s="12">
        <f>sales_table[[#This Row],[sales after discount]]-sales_table[[#This Row],[COGS]]</f>
        <v>648</v>
      </c>
      <c r="M1345" s="12">
        <f>sales_table[[#This Row],[Sales]]*0.95</f>
        <v>64296</v>
      </c>
      <c r="N1345" s="13">
        <f>(sales_table[[#This Row],[Profit]]/sales_table[[#This Row],[Sales]])</f>
        <v>5.9574468085106386E-2</v>
      </c>
    </row>
    <row r="1346" spans="1:14">
      <c r="A1346" s="42">
        <v>41371</v>
      </c>
      <c r="B1346" t="s">
        <v>14</v>
      </c>
      <c r="C1346" t="s">
        <v>11</v>
      </c>
      <c r="D1346" t="s">
        <v>38</v>
      </c>
      <c r="E1346" t="s">
        <v>13</v>
      </c>
      <c r="F1346" s="12">
        <v>20</v>
      </c>
      <c r="G1346" s="12">
        <v>2034</v>
      </c>
      <c r="H1346" s="12">
        <v>2160</v>
      </c>
      <c r="I1346" s="12">
        <v>24822</v>
      </c>
      <c r="J1346" s="12">
        <v>26460</v>
      </c>
      <c r="K1346" s="12">
        <f>sales_table[[#This Row],[Sales]]-sales_table[[#This Row],[COGS]]</f>
        <v>1638</v>
      </c>
      <c r="L1346" s="12">
        <f>sales_table[[#This Row],[sales after discount]]-sales_table[[#This Row],[COGS]]</f>
        <v>315</v>
      </c>
      <c r="M1346" s="12">
        <f>sales_table[[#This Row],[Sales]]*0.95</f>
        <v>25137</v>
      </c>
      <c r="N1346" s="13">
        <f>(sales_table[[#This Row],[Profit]]/sales_table[[#This Row],[Sales]])</f>
        <v>6.1904761904761907E-2</v>
      </c>
    </row>
    <row r="1347" spans="1:14">
      <c r="A1347" s="42">
        <v>41371</v>
      </c>
      <c r="B1347" t="s">
        <v>14</v>
      </c>
      <c r="C1347" t="s">
        <v>11</v>
      </c>
      <c r="D1347" t="s">
        <v>36</v>
      </c>
      <c r="E1347" t="s">
        <v>13</v>
      </c>
      <c r="F1347" s="12">
        <v>5</v>
      </c>
      <c r="G1347" s="12">
        <v>2196</v>
      </c>
      <c r="H1347" s="12">
        <v>2340</v>
      </c>
      <c r="I1347" s="12">
        <v>31590</v>
      </c>
      <c r="J1347" s="12">
        <v>33750</v>
      </c>
      <c r="K1347" s="12">
        <f>sales_table[[#This Row],[Sales]]-sales_table[[#This Row],[COGS]]</f>
        <v>2160</v>
      </c>
      <c r="L1347" s="12">
        <f>sales_table[[#This Row],[sales after discount]]-sales_table[[#This Row],[COGS]]</f>
        <v>472.5</v>
      </c>
      <c r="M1347" s="12">
        <f>sales_table[[#This Row],[Sales]]*0.95</f>
        <v>32062.5</v>
      </c>
      <c r="N1347" s="13">
        <f>(sales_table[[#This Row],[Profit]]/sales_table[[#This Row],[Sales]])</f>
        <v>6.4000000000000001E-2</v>
      </c>
    </row>
    <row r="1348" spans="1:14">
      <c r="A1348" s="42">
        <v>41372</v>
      </c>
      <c r="B1348" t="s">
        <v>17</v>
      </c>
      <c r="C1348" t="s">
        <v>18</v>
      </c>
      <c r="D1348" t="s">
        <v>26</v>
      </c>
      <c r="E1348" t="s">
        <v>13</v>
      </c>
      <c r="F1348" s="12">
        <v>14</v>
      </c>
      <c r="G1348" s="12">
        <v>3546</v>
      </c>
      <c r="H1348" s="12">
        <v>3780</v>
      </c>
      <c r="I1348" s="12">
        <v>60840</v>
      </c>
      <c r="J1348" s="12">
        <v>64800</v>
      </c>
      <c r="K1348" s="12">
        <f>sales_table[[#This Row],[Sales]]-sales_table[[#This Row],[COGS]]</f>
        <v>3960</v>
      </c>
      <c r="L1348" s="12">
        <f>sales_table[[#This Row],[sales after discount]]-sales_table[[#This Row],[COGS]]</f>
        <v>720</v>
      </c>
      <c r="M1348" s="12">
        <f>sales_table[[#This Row],[Sales]]*0.95</f>
        <v>61560</v>
      </c>
      <c r="N1348" s="13">
        <f>(sales_table[[#This Row],[Profit]]/sales_table[[#This Row],[Sales]])</f>
        <v>6.1111111111111109E-2</v>
      </c>
    </row>
    <row r="1349" spans="1:14">
      <c r="A1349" s="42">
        <v>41372</v>
      </c>
      <c r="B1349" t="s">
        <v>34</v>
      </c>
      <c r="C1349" t="s">
        <v>25</v>
      </c>
      <c r="D1349" t="s">
        <v>36</v>
      </c>
      <c r="E1349" t="s">
        <v>13</v>
      </c>
      <c r="F1349" s="12">
        <v>6</v>
      </c>
      <c r="G1349" s="12">
        <v>3546</v>
      </c>
      <c r="H1349" s="12">
        <v>3780</v>
      </c>
      <c r="I1349" s="12">
        <v>35802</v>
      </c>
      <c r="J1349" s="12">
        <v>38250</v>
      </c>
      <c r="K1349" s="12">
        <f>sales_table[[#This Row],[Sales]]-sales_table[[#This Row],[COGS]]</f>
        <v>2448</v>
      </c>
      <c r="L1349" s="12">
        <f>sales_table[[#This Row],[sales after discount]]-sales_table[[#This Row],[COGS]]</f>
        <v>535.5</v>
      </c>
      <c r="M1349" s="12">
        <f>sales_table[[#This Row],[Sales]]*0.95</f>
        <v>36337.5</v>
      </c>
      <c r="N1349" s="13">
        <f>(sales_table[[#This Row],[Profit]]/sales_table[[#This Row],[Sales]])</f>
        <v>6.4000000000000001E-2</v>
      </c>
    </row>
    <row r="1350" spans="1:14">
      <c r="A1350" s="42">
        <v>41372</v>
      </c>
      <c r="B1350" t="s">
        <v>24</v>
      </c>
      <c r="C1350" t="s">
        <v>25</v>
      </c>
      <c r="D1350" t="s">
        <v>33</v>
      </c>
      <c r="E1350" t="s">
        <v>13</v>
      </c>
      <c r="F1350" s="12">
        <v>22</v>
      </c>
      <c r="G1350" s="12">
        <v>7506</v>
      </c>
      <c r="H1350" s="12">
        <v>8100</v>
      </c>
      <c r="I1350" s="12">
        <v>19890</v>
      </c>
      <c r="J1350" s="12">
        <v>21150</v>
      </c>
      <c r="K1350" s="12">
        <f>sales_table[[#This Row],[Sales]]-sales_table[[#This Row],[COGS]]</f>
        <v>1260</v>
      </c>
      <c r="L1350" s="12">
        <f>sales_table[[#This Row],[sales after discount]]-sales_table[[#This Row],[COGS]]</f>
        <v>202.5</v>
      </c>
      <c r="M1350" s="12">
        <f>sales_table[[#This Row],[Sales]]*0.95</f>
        <v>20092.5</v>
      </c>
      <c r="N1350" s="13">
        <f>(sales_table[[#This Row],[Profit]]/sales_table[[#This Row],[Sales]])</f>
        <v>5.9574468085106386E-2</v>
      </c>
    </row>
    <row r="1351" spans="1:14">
      <c r="A1351" s="42">
        <v>41372</v>
      </c>
      <c r="B1351" t="s">
        <v>29</v>
      </c>
      <c r="C1351" t="s">
        <v>30</v>
      </c>
      <c r="D1351" t="s">
        <v>42</v>
      </c>
      <c r="E1351" t="s">
        <v>16</v>
      </c>
      <c r="F1351" s="12">
        <v>6</v>
      </c>
      <c r="G1351" s="12">
        <v>3924</v>
      </c>
      <c r="H1351" s="12">
        <v>4230</v>
      </c>
      <c r="I1351" s="12">
        <v>22518</v>
      </c>
      <c r="J1351" s="12">
        <v>24300</v>
      </c>
      <c r="K1351" s="12">
        <f>sales_table[[#This Row],[Sales]]-sales_table[[#This Row],[COGS]]</f>
        <v>1782</v>
      </c>
      <c r="L1351" s="12">
        <f>sales_table[[#This Row],[sales after discount]]-sales_table[[#This Row],[COGS]]</f>
        <v>567</v>
      </c>
      <c r="M1351" s="12">
        <f>sales_table[[#This Row],[Sales]]*0.95</f>
        <v>23085</v>
      </c>
      <c r="N1351" s="13">
        <f>(sales_table[[#This Row],[Profit]]/sales_table[[#This Row],[Sales]])</f>
        <v>7.3333333333333334E-2</v>
      </c>
    </row>
    <row r="1352" spans="1:14">
      <c r="A1352" s="42">
        <v>41374</v>
      </c>
      <c r="B1352" t="s">
        <v>20</v>
      </c>
      <c r="C1352" t="s">
        <v>18</v>
      </c>
      <c r="D1352" t="s">
        <v>33</v>
      </c>
      <c r="E1352" t="s">
        <v>13</v>
      </c>
      <c r="F1352" s="12">
        <v>6</v>
      </c>
      <c r="G1352" s="12">
        <v>4482</v>
      </c>
      <c r="H1352" s="12">
        <v>4770</v>
      </c>
      <c r="I1352" s="12">
        <v>59670</v>
      </c>
      <c r="J1352" s="12">
        <v>63450</v>
      </c>
      <c r="K1352" s="12">
        <f>sales_table[[#This Row],[Sales]]-sales_table[[#This Row],[COGS]]</f>
        <v>3780</v>
      </c>
      <c r="L1352" s="12">
        <f>sales_table[[#This Row],[sales after discount]]-sales_table[[#This Row],[COGS]]</f>
        <v>607.5</v>
      </c>
      <c r="M1352" s="12">
        <f>sales_table[[#This Row],[Sales]]*0.95</f>
        <v>60277.5</v>
      </c>
      <c r="N1352" s="13">
        <f>(sales_table[[#This Row],[Profit]]/sales_table[[#This Row],[Sales]])</f>
        <v>5.9574468085106386E-2</v>
      </c>
    </row>
    <row r="1353" spans="1:14">
      <c r="A1353" s="42">
        <v>41375</v>
      </c>
      <c r="B1353" t="s">
        <v>17</v>
      </c>
      <c r="C1353" t="s">
        <v>18</v>
      </c>
      <c r="D1353" t="s">
        <v>15</v>
      </c>
      <c r="E1353" t="s">
        <v>16</v>
      </c>
      <c r="F1353" s="12">
        <v>2</v>
      </c>
      <c r="G1353" s="12">
        <v>3546</v>
      </c>
      <c r="H1353" s="12">
        <v>3780</v>
      </c>
      <c r="I1353" s="12">
        <v>64476</v>
      </c>
      <c r="J1353" s="12">
        <v>69660</v>
      </c>
      <c r="K1353" s="12">
        <f>sales_table[[#This Row],[Sales]]-sales_table[[#This Row],[COGS]]</f>
        <v>5184</v>
      </c>
      <c r="L1353" s="12">
        <f>sales_table[[#This Row],[sales after discount]]-sales_table[[#This Row],[COGS]]</f>
        <v>1701</v>
      </c>
      <c r="M1353" s="12">
        <f>sales_table[[#This Row],[Sales]]*0.95</f>
        <v>66177</v>
      </c>
      <c r="N1353" s="13">
        <f>(sales_table[[#This Row],[Profit]]/sales_table[[#This Row],[Sales]])</f>
        <v>7.441860465116279E-2</v>
      </c>
    </row>
    <row r="1354" spans="1:14">
      <c r="A1354" s="42">
        <v>41375</v>
      </c>
      <c r="B1354" t="s">
        <v>27</v>
      </c>
      <c r="C1354" t="s">
        <v>23</v>
      </c>
      <c r="D1354" t="s">
        <v>42</v>
      </c>
      <c r="E1354" t="s">
        <v>16</v>
      </c>
      <c r="F1354" s="12">
        <v>24</v>
      </c>
      <c r="G1354" s="12">
        <v>3726</v>
      </c>
      <c r="H1354" s="12">
        <v>3960</v>
      </c>
      <c r="I1354" s="12">
        <v>105084</v>
      </c>
      <c r="J1354" s="12">
        <v>113400</v>
      </c>
      <c r="K1354" s="12">
        <f>sales_table[[#This Row],[Sales]]-sales_table[[#This Row],[COGS]]</f>
        <v>8316</v>
      </c>
      <c r="L1354" s="12">
        <f>sales_table[[#This Row],[sales after discount]]-sales_table[[#This Row],[COGS]]</f>
        <v>2646</v>
      </c>
      <c r="M1354" s="12">
        <f>sales_table[[#This Row],[Sales]]*0.95</f>
        <v>107730</v>
      </c>
      <c r="N1354" s="13">
        <f>(sales_table[[#This Row],[Profit]]/sales_table[[#This Row],[Sales]])</f>
        <v>7.3333333333333334E-2</v>
      </c>
    </row>
    <row r="1355" spans="1:14">
      <c r="A1355" s="42">
        <v>41375</v>
      </c>
      <c r="B1355" t="s">
        <v>29</v>
      </c>
      <c r="C1355" t="s">
        <v>30</v>
      </c>
      <c r="D1355" t="s">
        <v>12</v>
      </c>
      <c r="E1355" t="s">
        <v>13</v>
      </c>
      <c r="F1355" s="12">
        <v>11</v>
      </c>
      <c r="G1355" s="12">
        <v>2106</v>
      </c>
      <c r="H1355" s="12">
        <v>2250</v>
      </c>
      <c r="I1355" s="12">
        <v>26442</v>
      </c>
      <c r="J1355" s="12">
        <v>28080</v>
      </c>
      <c r="K1355" s="12">
        <f>sales_table[[#This Row],[Sales]]-sales_table[[#This Row],[COGS]]</f>
        <v>1638</v>
      </c>
      <c r="L1355" s="12">
        <f>sales_table[[#This Row],[sales after discount]]-sales_table[[#This Row],[COGS]]</f>
        <v>234</v>
      </c>
      <c r="M1355" s="12">
        <f>sales_table[[#This Row],[Sales]]*0.95</f>
        <v>26676</v>
      </c>
      <c r="N1355" s="13">
        <f>(sales_table[[#This Row],[Profit]]/sales_table[[#This Row],[Sales]])</f>
        <v>5.8333333333333334E-2</v>
      </c>
    </row>
    <row r="1356" spans="1:14">
      <c r="A1356" s="42">
        <v>41375</v>
      </c>
      <c r="B1356" t="s">
        <v>34</v>
      </c>
      <c r="C1356" t="s">
        <v>25</v>
      </c>
      <c r="D1356" t="s">
        <v>38</v>
      </c>
      <c r="E1356" t="s">
        <v>13</v>
      </c>
      <c r="F1356" s="12">
        <v>10</v>
      </c>
      <c r="G1356" s="12">
        <v>3546</v>
      </c>
      <c r="H1356" s="12">
        <v>3780</v>
      </c>
      <c r="I1356" s="12">
        <v>28368</v>
      </c>
      <c r="J1356" s="12">
        <v>30240</v>
      </c>
      <c r="K1356" s="12">
        <f>sales_table[[#This Row],[Sales]]-sales_table[[#This Row],[COGS]]</f>
        <v>1872</v>
      </c>
      <c r="L1356" s="12">
        <f>sales_table[[#This Row],[sales after discount]]-sales_table[[#This Row],[COGS]]</f>
        <v>360</v>
      </c>
      <c r="M1356" s="12">
        <f>sales_table[[#This Row],[Sales]]*0.95</f>
        <v>28728</v>
      </c>
      <c r="N1356" s="13">
        <f>(sales_table[[#This Row],[Profit]]/sales_table[[#This Row],[Sales]])</f>
        <v>6.1904761904761907E-2</v>
      </c>
    </row>
    <row r="1357" spans="1:14">
      <c r="A1357" s="42">
        <v>41376</v>
      </c>
      <c r="B1357" t="s">
        <v>17</v>
      </c>
      <c r="C1357" t="s">
        <v>18</v>
      </c>
      <c r="D1357" t="s">
        <v>12</v>
      </c>
      <c r="E1357" t="s">
        <v>13</v>
      </c>
      <c r="F1357" s="12">
        <v>7</v>
      </c>
      <c r="G1357" s="12">
        <v>3384</v>
      </c>
      <c r="H1357" s="12">
        <v>3600</v>
      </c>
      <c r="I1357" s="12">
        <v>50850</v>
      </c>
      <c r="J1357" s="12">
        <v>54000</v>
      </c>
      <c r="K1357" s="12">
        <f>sales_table[[#This Row],[Sales]]-sales_table[[#This Row],[COGS]]</f>
        <v>3150</v>
      </c>
      <c r="L1357" s="12">
        <f>sales_table[[#This Row],[sales after discount]]-sales_table[[#This Row],[COGS]]</f>
        <v>450</v>
      </c>
      <c r="M1357" s="12">
        <f>sales_table[[#This Row],[Sales]]*0.95</f>
        <v>51300</v>
      </c>
      <c r="N1357" s="13">
        <f>(sales_table[[#This Row],[Profit]]/sales_table[[#This Row],[Sales]])</f>
        <v>5.8333333333333334E-2</v>
      </c>
    </row>
    <row r="1358" spans="1:14">
      <c r="A1358" s="42">
        <v>41376</v>
      </c>
      <c r="B1358" t="s">
        <v>31</v>
      </c>
      <c r="C1358" t="s">
        <v>30</v>
      </c>
      <c r="D1358" t="s">
        <v>42</v>
      </c>
      <c r="E1358" t="s">
        <v>16</v>
      </c>
      <c r="F1358" s="12">
        <v>22</v>
      </c>
      <c r="G1358" s="12">
        <v>2106</v>
      </c>
      <c r="H1358" s="12">
        <v>2250</v>
      </c>
      <c r="I1358" s="12">
        <v>60048</v>
      </c>
      <c r="J1358" s="12">
        <v>64800</v>
      </c>
      <c r="K1358" s="12">
        <f>sales_table[[#This Row],[Sales]]-sales_table[[#This Row],[COGS]]</f>
        <v>4752</v>
      </c>
      <c r="L1358" s="12">
        <f>sales_table[[#This Row],[sales after discount]]-sales_table[[#This Row],[COGS]]</f>
        <v>1512</v>
      </c>
      <c r="M1358" s="12">
        <f>sales_table[[#This Row],[Sales]]*0.95</f>
        <v>61560</v>
      </c>
      <c r="N1358" s="13">
        <f>(sales_table[[#This Row],[Profit]]/sales_table[[#This Row],[Sales]])</f>
        <v>7.3333333333333334E-2</v>
      </c>
    </row>
    <row r="1359" spans="1:14">
      <c r="A1359" s="42">
        <v>41376</v>
      </c>
      <c r="B1359" t="s">
        <v>17</v>
      </c>
      <c r="C1359" t="s">
        <v>18</v>
      </c>
      <c r="D1359" t="s">
        <v>37</v>
      </c>
      <c r="E1359" t="s">
        <v>13</v>
      </c>
      <c r="F1359" s="12">
        <v>7</v>
      </c>
      <c r="G1359" s="12">
        <v>3924</v>
      </c>
      <c r="H1359" s="12">
        <v>4230</v>
      </c>
      <c r="I1359" s="12">
        <v>94122</v>
      </c>
      <c r="J1359" s="12">
        <v>100170</v>
      </c>
      <c r="K1359" s="12">
        <f>sales_table[[#This Row],[Sales]]-sales_table[[#This Row],[COGS]]</f>
        <v>6048</v>
      </c>
      <c r="L1359" s="12">
        <f>sales_table[[#This Row],[sales after discount]]-sales_table[[#This Row],[COGS]]</f>
        <v>1039.5</v>
      </c>
      <c r="M1359" s="12">
        <f>sales_table[[#This Row],[Sales]]*0.95</f>
        <v>95161.5</v>
      </c>
      <c r="N1359" s="13">
        <f>(sales_table[[#This Row],[Profit]]/sales_table[[#This Row],[Sales]])</f>
        <v>6.0377358490566038E-2</v>
      </c>
    </row>
    <row r="1360" spans="1:14">
      <c r="A1360" s="42">
        <v>41377</v>
      </c>
      <c r="B1360" t="s">
        <v>24</v>
      </c>
      <c r="C1360" t="s">
        <v>25</v>
      </c>
      <c r="D1360" t="s">
        <v>41</v>
      </c>
      <c r="E1360" t="s">
        <v>13</v>
      </c>
      <c r="F1360" s="12">
        <v>18</v>
      </c>
      <c r="G1360" s="12">
        <v>3582</v>
      </c>
      <c r="H1360" s="12">
        <v>3870</v>
      </c>
      <c r="I1360" s="12">
        <v>73800</v>
      </c>
      <c r="J1360" s="12">
        <v>78750</v>
      </c>
      <c r="K1360" s="12">
        <f>sales_table[[#This Row],[Sales]]-sales_table[[#This Row],[COGS]]</f>
        <v>4950</v>
      </c>
      <c r="L1360" s="12">
        <f>sales_table[[#This Row],[sales after discount]]-sales_table[[#This Row],[COGS]]</f>
        <v>1012.5</v>
      </c>
      <c r="M1360" s="12">
        <f>sales_table[[#This Row],[Sales]]*0.95</f>
        <v>74812.5</v>
      </c>
      <c r="N1360" s="13">
        <f>(sales_table[[#This Row],[Profit]]/sales_table[[#This Row],[Sales]])</f>
        <v>6.2857142857142861E-2</v>
      </c>
    </row>
    <row r="1361" spans="1:14">
      <c r="A1361" s="42">
        <v>41377</v>
      </c>
      <c r="B1361" t="s">
        <v>29</v>
      </c>
      <c r="C1361" t="s">
        <v>30</v>
      </c>
      <c r="D1361" t="s">
        <v>26</v>
      </c>
      <c r="E1361" t="s">
        <v>13</v>
      </c>
      <c r="F1361" s="12">
        <v>12</v>
      </c>
      <c r="G1361" s="12">
        <v>3582</v>
      </c>
      <c r="H1361" s="12">
        <v>3870</v>
      </c>
      <c r="I1361" s="12">
        <v>73008</v>
      </c>
      <c r="J1361" s="12">
        <v>77760</v>
      </c>
      <c r="K1361" s="12">
        <f>sales_table[[#This Row],[Sales]]-sales_table[[#This Row],[COGS]]</f>
        <v>4752</v>
      </c>
      <c r="L1361" s="12">
        <f>sales_table[[#This Row],[sales after discount]]-sales_table[[#This Row],[COGS]]</f>
        <v>864</v>
      </c>
      <c r="M1361" s="12">
        <f>sales_table[[#This Row],[Sales]]*0.95</f>
        <v>73872</v>
      </c>
      <c r="N1361" s="13">
        <f>(sales_table[[#This Row],[Profit]]/sales_table[[#This Row],[Sales]])</f>
        <v>6.1111111111111109E-2</v>
      </c>
    </row>
    <row r="1362" spans="1:14">
      <c r="A1362" s="42">
        <v>41377</v>
      </c>
      <c r="B1362" t="s">
        <v>24</v>
      </c>
      <c r="C1362" t="s">
        <v>25</v>
      </c>
      <c r="D1362" t="s">
        <v>21</v>
      </c>
      <c r="E1362" t="s">
        <v>13</v>
      </c>
      <c r="F1362" s="12">
        <v>19</v>
      </c>
      <c r="G1362" s="12">
        <v>3726</v>
      </c>
      <c r="H1362" s="12">
        <v>3960</v>
      </c>
      <c r="I1362" s="12">
        <v>35136</v>
      </c>
      <c r="J1362" s="12">
        <v>37440</v>
      </c>
      <c r="K1362" s="12">
        <f>sales_table[[#This Row],[Sales]]-sales_table[[#This Row],[COGS]]</f>
        <v>2304</v>
      </c>
      <c r="L1362" s="12">
        <f>sales_table[[#This Row],[sales after discount]]-sales_table[[#This Row],[COGS]]</f>
        <v>432</v>
      </c>
      <c r="M1362" s="12">
        <f>sales_table[[#This Row],[Sales]]*0.95</f>
        <v>35568</v>
      </c>
      <c r="N1362" s="13">
        <f>(sales_table[[#This Row],[Profit]]/sales_table[[#This Row],[Sales]])</f>
        <v>6.1538461538461542E-2</v>
      </c>
    </row>
    <row r="1363" spans="1:14">
      <c r="A1363" s="42">
        <v>41377</v>
      </c>
      <c r="B1363" t="s">
        <v>29</v>
      </c>
      <c r="C1363" t="s">
        <v>30</v>
      </c>
      <c r="D1363" t="s">
        <v>36</v>
      </c>
      <c r="E1363" t="s">
        <v>13</v>
      </c>
      <c r="F1363" s="12">
        <v>23</v>
      </c>
      <c r="G1363" s="12">
        <v>3582</v>
      </c>
      <c r="H1363" s="12">
        <v>3870</v>
      </c>
      <c r="I1363" s="12">
        <v>8424</v>
      </c>
      <c r="J1363" s="12">
        <v>9000</v>
      </c>
      <c r="K1363" s="12">
        <f>sales_table[[#This Row],[Sales]]-sales_table[[#This Row],[COGS]]</f>
        <v>576</v>
      </c>
      <c r="L1363" s="12">
        <f>sales_table[[#This Row],[sales after discount]]-sales_table[[#This Row],[COGS]]</f>
        <v>126</v>
      </c>
      <c r="M1363" s="12">
        <f>sales_table[[#This Row],[Sales]]*0.95</f>
        <v>8550</v>
      </c>
      <c r="N1363" s="13">
        <f>(sales_table[[#This Row],[Profit]]/sales_table[[#This Row],[Sales]])</f>
        <v>6.4000000000000001E-2</v>
      </c>
    </row>
    <row r="1364" spans="1:14">
      <c r="A1364" s="42">
        <v>41380</v>
      </c>
      <c r="B1364" t="s">
        <v>27</v>
      </c>
      <c r="C1364" t="s">
        <v>23</v>
      </c>
      <c r="D1364" t="s">
        <v>32</v>
      </c>
      <c r="E1364" t="s">
        <v>13</v>
      </c>
      <c r="F1364" s="12">
        <v>3</v>
      </c>
      <c r="G1364" s="12">
        <v>2952</v>
      </c>
      <c r="H1364" s="12">
        <v>3150</v>
      </c>
      <c r="I1364" s="12">
        <v>31914</v>
      </c>
      <c r="J1364" s="12">
        <v>34020</v>
      </c>
      <c r="K1364" s="12">
        <f>sales_table[[#This Row],[Sales]]-sales_table[[#This Row],[COGS]]</f>
        <v>2106</v>
      </c>
      <c r="L1364" s="12">
        <f>sales_table[[#This Row],[sales after discount]]-sales_table[[#This Row],[COGS]]</f>
        <v>405</v>
      </c>
      <c r="M1364" s="12">
        <f>sales_table[[#This Row],[Sales]]*0.95</f>
        <v>32319</v>
      </c>
      <c r="N1364" s="13">
        <f>(sales_table[[#This Row],[Profit]]/sales_table[[#This Row],[Sales]])</f>
        <v>6.1904761904761907E-2</v>
      </c>
    </row>
    <row r="1365" spans="1:14">
      <c r="A1365" s="42">
        <v>41380</v>
      </c>
      <c r="B1365" t="s">
        <v>20</v>
      </c>
      <c r="C1365" t="s">
        <v>18</v>
      </c>
      <c r="D1365" t="s">
        <v>43</v>
      </c>
      <c r="E1365" t="s">
        <v>13</v>
      </c>
      <c r="F1365" s="12">
        <v>24</v>
      </c>
      <c r="G1365" s="12">
        <v>3978</v>
      </c>
      <c r="H1365" s="12">
        <v>4230</v>
      </c>
      <c r="I1365" s="12">
        <v>67680</v>
      </c>
      <c r="J1365" s="12">
        <v>72000</v>
      </c>
      <c r="K1365" s="12">
        <f>sales_table[[#This Row],[Sales]]-sales_table[[#This Row],[COGS]]</f>
        <v>4320</v>
      </c>
      <c r="L1365" s="12">
        <f>sales_table[[#This Row],[sales after discount]]-sales_table[[#This Row],[COGS]]</f>
        <v>720</v>
      </c>
      <c r="M1365" s="12">
        <f>sales_table[[#This Row],[Sales]]*0.95</f>
        <v>68400</v>
      </c>
      <c r="N1365" s="13">
        <f>(sales_table[[#This Row],[Profit]]/sales_table[[#This Row],[Sales]])</f>
        <v>0.06</v>
      </c>
    </row>
    <row r="1366" spans="1:14">
      <c r="A1366" s="42">
        <v>41380</v>
      </c>
      <c r="B1366" t="s">
        <v>24</v>
      </c>
      <c r="C1366" t="s">
        <v>25</v>
      </c>
      <c r="D1366" t="s">
        <v>37</v>
      </c>
      <c r="E1366" t="s">
        <v>13</v>
      </c>
      <c r="F1366" s="12">
        <v>25</v>
      </c>
      <c r="G1366" s="12">
        <v>2034</v>
      </c>
      <c r="H1366" s="12">
        <v>2160</v>
      </c>
      <c r="I1366" s="12">
        <v>4482</v>
      </c>
      <c r="J1366" s="12">
        <v>4770</v>
      </c>
      <c r="K1366" s="12">
        <f>sales_table[[#This Row],[Sales]]-sales_table[[#This Row],[COGS]]</f>
        <v>288</v>
      </c>
      <c r="L1366" s="12">
        <f>sales_table[[#This Row],[sales after discount]]-sales_table[[#This Row],[COGS]]</f>
        <v>49.5</v>
      </c>
      <c r="M1366" s="12">
        <f>sales_table[[#This Row],[Sales]]*0.95</f>
        <v>4531.5</v>
      </c>
      <c r="N1366" s="13">
        <f>(sales_table[[#This Row],[Profit]]/sales_table[[#This Row],[Sales]])</f>
        <v>6.0377358490566038E-2</v>
      </c>
    </row>
    <row r="1367" spans="1:14">
      <c r="A1367" s="42">
        <v>41380</v>
      </c>
      <c r="B1367" t="s">
        <v>27</v>
      </c>
      <c r="C1367" t="s">
        <v>23</v>
      </c>
      <c r="D1367" t="s">
        <v>36</v>
      </c>
      <c r="E1367" t="s">
        <v>13</v>
      </c>
      <c r="F1367" s="12">
        <v>5</v>
      </c>
      <c r="G1367" s="12">
        <v>3924</v>
      </c>
      <c r="H1367" s="12">
        <v>4230</v>
      </c>
      <c r="I1367" s="12">
        <v>18954</v>
      </c>
      <c r="J1367" s="12">
        <v>20250</v>
      </c>
      <c r="K1367" s="12">
        <f>sales_table[[#This Row],[Sales]]-sales_table[[#This Row],[COGS]]</f>
        <v>1296</v>
      </c>
      <c r="L1367" s="12">
        <f>sales_table[[#This Row],[sales after discount]]-sales_table[[#This Row],[COGS]]</f>
        <v>283.5</v>
      </c>
      <c r="M1367" s="12">
        <f>sales_table[[#This Row],[Sales]]*0.95</f>
        <v>19237.5</v>
      </c>
      <c r="N1367" s="13">
        <f>(sales_table[[#This Row],[Profit]]/sales_table[[#This Row],[Sales]])</f>
        <v>6.4000000000000001E-2</v>
      </c>
    </row>
    <row r="1368" spans="1:14">
      <c r="A1368" s="42">
        <v>41381</v>
      </c>
      <c r="B1368" t="s">
        <v>14</v>
      </c>
      <c r="C1368" t="s">
        <v>11</v>
      </c>
      <c r="D1368" t="s">
        <v>40</v>
      </c>
      <c r="E1368" t="s">
        <v>16</v>
      </c>
      <c r="F1368" s="12">
        <v>2</v>
      </c>
      <c r="G1368" s="12">
        <v>5832</v>
      </c>
      <c r="H1368" s="12">
        <v>6210</v>
      </c>
      <c r="I1368" s="12">
        <v>15696</v>
      </c>
      <c r="J1368" s="12">
        <v>16920</v>
      </c>
      <c r="K1368" s="12">
        <f>sales_table[[#This Row],[Sales]]-sales_table[[#This Row],[COGS]]</f>
        <v>1224</v>
      </c>
      <c r="L1368" s="12">
        <f>sales_table[[#This Row],[sales after discount]]-sales_table[[#This Row],[COGS]]</f>
        <v>378</v>
      </c>
      <c r="M1368" s="12">
        <f>sales_table[[#This Row],[Sales]]*0.95</f>
        <v>16074</v>
      </c>
      <c r="N1368" s="13">
        <f>(sales_table[[#This Row],[Profit]]/sales_table[[#This Row],[Sales]])</f>
        <v>7.2340425531914887E-2</v>
      </c>
    </row>
    <row r="1369" spans="1:14">
      <c r="A1369" s="42">
        <v>41381</v>
      </c>
      <c r="B1369" t="s">
        <v>24</v>
      </c>
      <c r="C1369" t="s">
        <v>25</v>
      </c>
      <c r="D1369" t="s">
        <v>12</v>
      </c>
      <c r="E1369" t="s">
        <v>13</v>
      </c>
      <c r="F1369" s="12">
        <v>14</v>
      </c>
      <c r="G1369" s="12">
        <v>3546</v>
      </c>
      <c r="H1369" s="12">
        <v>3780</v>
      </c>
      <c r="I1369" s="12">
        <v>32544</v>
      </c>
      <c r="J1369" s="12">
        <v>34560</v>
      </c>
      <c r="K1369" s="12">
        <f>sales_table[[#This Row],[Sales]]-sales_table[[#This Row],[COGS]]</f>
        <v>2016</v>
      </c>
      <c r="L1369" s="12">
        <f>sales_table[[#This Row],[sales after discount]]-sales_table[[#This Row],[COGS]]</f>
        <v>288</v>
      </c>
      <c r="M1369" s="12">
        <f>sales_table[[#This Row],[Sales]]*0.95</f>
        <v>32832</v>
      </c>
      <c r="N1369" s="13">
        <f>(sales_table[[#This Row],[Profit]]/sales_table[[#This Row],[Sales]])</f>
        <v>5.8333333333333334E-2</v>
      </c>
    </row>
    <row r="1370" spans="1:14">
      <c r="A1370" s="42">
        <v>41381</v>
      </c>
      <c r="B1370" t="s">
        <v>17</v>
      </c>
      <c r="C1370" t="s">
        <v>18</v>
      </c>
      <c r="D1370" t="s">
        <v>43</v>
      </c>
      <c r="E1370" t="s">
        <v>13</v>
      </c>
      <c r="F1370" s="12">
        <v>6</v>
      </c>
      <c r="G1370" s="12">
        <v>2034</v>
      </c>
      <c r="H1370" s="12">
        <v>2160</v>
      </c>
      <c r="I1370" s="12">
        <v>47376</v>
      </c>
      <c r="J1370" s="12">
        <v>50400</v>
      </c>
      <c r="K1370" s="12">
        <f>sales_table[[#This Row],[Sales]]-sales_table[[#This Row],[COGS]]</f>
        <v>3024</v>
      </c>
      <c r="L1370" s="12">
        <f>sales_table[[#This Row],[sales after discount]]-sales_table[[#This Row],[COGS]]</f>
        <v>504</v>
      </c>
      <c r="M1370" s="12">
        <f>sales_table[[#This Row],[Sales]]*0.95</f>
        <v>47880</v>
      </c>
      <c r="N1370" s="13">
        <f>(sales_table[[#This Row],[Profit]]/sales_table[[#This Row],[Sales]])</f>
        <v>0.06</v>
      </c>
    </row>
    <row r="1371" spans="1:14">
      <c r="A1371" s="42">
        <v>41381</v>
      </c>
      <c r="B1371" t="s">
        <v>17</v>
      </c>
      <c r="C1371" t="s">
        <v>18</v>
      </c>
      <c r="D1371" t="s">
        <v>38</v>
      </c>
      <c r="E1371" t="s">
        <v>13</v>
      </c>
      <c r="F1371" s="12">
        <v>13</v>
      </c>
      <c r="G1371" s="12">
        <v>2034</v>
      </c>
      <c r="H1371" s="12">
        <v>2160</v>
      </c>
      <c r="I1371" s="12">
        <v>39006</v>
      </c>
      <c r="J1371" s="12">
        <v>41580</v>
      </c>
      <c r="K1371" s="12">
        <f>sales_table[[#This Row],[Sales]]-sales_table[[#This Row],[COGS]]</f>
        <v>2574</v>
      </c>
      <c r="L1371" s="12">
        <f>sales_table[[#This Row],[sales after discount]]-sales_table[[#This Row],[COGS]]</f>
        <v>495</v>
      </c>
      <c r="M1371" s="12">
        <f>sales_table[[#This Row],[Sales]]*0.95</f>
        <v>39501</v>
      </c>
      <c r="N1371" s="13">
        <f>(sales_table[[#This Row],[Profit]]/sales_table[[#This Row],[Sales]])</f>
        <v>6.1904761904761907E-2</v>
      </c>
    </row>
    <row r="1372" spans="1:14">
      <c r="A1372" s="42">
        <v>41382</v>
      </c>
      <c r="B1372" t="s">
        <v>10</v>
      </c>
      <c r="C1372" t="s">
        <v>11</v>
      </c>
      <c r="D1372" t="s">
        <v>42</v>
      </c>
      <c r="E1372" t="s">
        <v>16</v>
      </c>
      <c r="F1372" s="12">
        <v>4</v>
      </c>
      <c r="G1372" s="12">
        <v>3042</v>
      </c>
      <c r="H1372" s="12">
        <v>3240</v>
      </c>
      <c r="I1372" s="12">
        <v>90072</v>
      </c>
      <c r="J1372" s="12">
        <v>97200</v>
      </c>
      <c r="K1372" s="12">
        <f>sales_table[[#This Row],[Sales]]-sales_table[[#This Row],[COGS]]</f>
        <v>7128</v>
      </c>
      <c r="L1372" s="12">
        <f>sales_table[[#This Row],[sales after discount]]-sales_table[[#This Row],[COGS]]</f>
        <v>2268</v>
      </c>
      <c r="M1372" s="12">
        <f>sales_table[[#This Row],[Sales]]*0.95</f>
        <v>92340</v>
      </c>
      <c r="N1372" s="13">
        <f>(sales_table[[#This Row],[Profit]]/sales_table[[#This Row],[Sales]])</f>
        <v>7.3333333333333334E-2</v>
      </c>
    </row>
    <row r="1373" spans="1:14">
      <c r="A1373" s="42">
        <v>41382</v>
      </c>
      <c r="B1373" t="s">
        <v>20</v>
      </c>
      <c r="C1373" t="s">
        <v>18</v>
      </c>
      <c r="D1373" t="s">
        <v>43</v>
      </c>
      <c r="E1373" t="s">
        <v>13</v>
      </c>
      <c r="F1373" s="12">
        <v>21</v>
      </c>
      <c r="G1373" s="12">
        <v>3042</v>
      </c>
      <c r="H1373" s="12">
        <v>3240</v>
      </c>
      <c r="I1373" s="12">
        <v>23688</v>
      </c>
      <c r="J1373" s="12">
        <v>25200</v>
      </c>
      <c r="K1373" s="12">
        <f>sales_table[[#This Row],[Sales]]-sales_table[[#This Row],[COGS]]</f>
        <v>1512</v>
      </c>
      <c r="L1373" s="12">
        <f>sales_table[[#This Row],[sales after discount]]-sales_table[[#This Row],[COGS]]</f>
        <v>252</v>
      </c>
      <c r="M1373" s="12">
        <f>sales_table[[#This Row],[Sales]]*0.95</f>
        <v>23940</v>
      </c>
      <c r="N1373" s="13">
        <f>(sales_table[[#This Row],[Profit]]/sales_table[[#This Row],[Sales]])</f>
        <v>0.06</v>
      </c>
    </row>
    <row r="1374" spans="1:14">
      <c r="A1374" s="42">
        <v>41382</v>
      </c>
      <c r="B1374" t="s">
        <v>34</v>
      </c>
      <c r="C1374" t="s">
        <v>25</v>
      </c>
      <c r="D1374" t="s">
        <v>41</v>
      </c>
      <c r="E1374" t="s">
        <v>13</v>
      </c>
      <c r="F1374" s="12">
        <v>16</v>
      </c>
      <c r="G1374" s="12">
        <v>3726</v>
      </c>
      <c r="H1374" s="12">
        <v>3960</v>
      </c>
      <c r="I1374" s="12">
        <v>26568</v>
      </c>
      <c r="J1374" s="12">
        <v>28350</v>
      </c>
      <c r="K1374" s="12">
        <f>sales_table[[#This Row],[Sales]]-sales_table[[#This Row],[COGS]]</f>
        <v>1782</v>
      </c>
      <c r="L1374" s="12">
        <f>sales_table[[#This Row],[sales after discount]]-sales_table[[#This Row],[COGS]]</f>
        <v>364.5</v>
      </c>
      <c r="M1374" s="12">
        <f>sales_table[[#This Row],[Sales]]*0.95</f>
        <v>26932.5</v>
      </c>
      <c r="N1374" s="13">
        <f>(sales_table[[#This Row],[Profit]]/sales_table[[#This Row],[Sales]])</f>
        <v>6.2857142857142861E-2</v>
      </c>
    </row>
    <row r="1375" spans="1:14">
      <c r="A1375" s="42">
        <v>41382</v>
      </c>
      <c r="B1375" t="s">
        <v>14</v>
      </c>
      <c r="C1375" t="s">
        <v>11</v>
      </c>
      <c r="D1375" t="s">
        <v>36</v>
      </c>
      <c r="E1375" t="s">
        <v>13</v>
      </c>
      <c r="F1375" s="12">
        <v>10</v>
      </c>
      <c r="G1375" s="12">
        <v>2196</v>
      </c>
      <c r="H1375" s="12">
        <v>2340</v>
      </c>
      <c r="I1375" s="12">
        <v>16848</v>
      </c>
      <c r="J1375" s="12">
        <v>18000</v>
      </c>
      <c r="K1375" s="12">
        <f>sales_table[[#This Row],[Sales]]-sales_table[[#This Row],[COGS]]</f>
        <v>1152</v>
      </c>
      <c r="L1375" s="12">
        <f>sales_table[[#This Row],[sales after discount]]-sales_table[[#This Row],[COGS]]</f>
        <v>252</v>
      </c>
      <c r="M1375" s="12">
        <f>sales_table[[#This Row],[Sales]]*0.95</f>
        <v>17100</v>
      </c>
      <c r="N1375" s="13">
        <f>(sales_table[[#This Row],[Profit]]/sales_table[[#This Row],[Sales]])</f>
        <v>6.4000000000000001E-2</v>
      </c>
    </row>
    <row r="1376" spans="1:14">
      <c r="A1376" s="42">
        <v>41382</v>
      </c>
      <c r="B1376" t="s">
        <v>20</v>
      </c>
      <c r="C1376" t="s">
        <v>18</v>
      </c>
      <c r="D1376" t="s">
        <v>32</v>
      </c>
      <c r="E1376" t="s">
        <v>13</v>
      </c>
      <c r="F1376" s="12">
        <v>3</v>
      </c>
      <c r="G1376" s="12">
        <v>4482</v>
      </c>
      <c r="H1376" s="12">
        <v>4770</v>
      </c>
      <c r="I1376" s="12">
        <v>21276</v>
      </c>
      <c r="J1376" s="12">
        <v>22680</v>
      </c>
      <c r="K1376" s="12">
        <f>sales_table[[#This Row],[Sales]]-sales_table[[#This Row],[COGS]]</f>
        <v>1404</v>
      </c>
      <c r="L1376" s="12">
        <f>sales_table[[#This Row],[sales after discount]]-sales_table[[#This Row],[COGS]]</f>
        <v>270</v>
      </c>
      <c r="M1376" s="12">
        <f>sales_table[[#This Row],[Sales]]*0.95</f>
        <v>21546</v>
      </c>
      <c r="N1376" s="13">
        <f>(sales_table[[#This Row],[Profit]]/sales_table[[#This Row],[Sales]])</f>
        <v>6.1904761904761907E-2</v>
      </c>
    </row>
    <row r="1377" spans="1:14">
      <c r="A1377" s="42">
        <v>41382</v>
      </c>
      <c r="B1377" t="s">
        <v>27</v>
      </c>
      <c r="C1377" t="s">
        <v>23</v>
      </c>
      <c r="D1377" t="s">
        <v>21</v>
      </c>
      <c r="E1377" t="s">
        <v>13</v>
      </c>
      <c r="F1377" s="12">
        <v>1</v>
      </c>
      <c r="G1377" s="12">
        <v>5148</v>
      </c>
      <c r="H1377" s="12">
        <v>5490</v>
      </c>
      <c r="I1377" s="12">
        <v>54900</v>
      </c>
      <c r="J1377" s="12">
        <v>58500</v>
      </c>
      <c r="K1377" s="12">
        <f>sales_table[[#This Row],[Sales]]-sales_table[[#This Row],[COGS]]</f>
        <v>3600</v>
      </c>
      <c r="L1377" s="12">
        <f>sales_table[[#This Row],[sales after discount]]-sales_table[[#This Row],[COGS]]</f>
        <v>675</v>
      </c>
      <c r="M1377" s="12">
        <f>sales_table[[#This Row],[Sales]]*0.95</f>
        <v>55575</v>
      </c>
      <c r="N1377" s="13">
        <f>(sales_table[[#This Row],[Profit]]/sales_table[[#This Row],[Sales]])</f>
        <v>6.1538461538461542E-2</v>
      </c>
    </row>
    <row r="1378" spans="1:14">
      <c r="A1378" s="42">
        <v>41382</v>
      </c>
      <c r="B1378" t="s">
        <v>34</v>
      </c>
      <c r="C1378" t="s">
        <v>25</v>
      </c>
      <c r="D1378" t="s">
        <v>19</v>
      </c>
      <c r="E1378" t="s">
        <v>13</v>
      </c>
      <c r="F1378" s="12">
        <v>13</v>
      </c>
      <c r="G1378" s="12">
        <v>3978</v>
      </c>
      <c r="H1378" s="12">
        <v>4230</v>
      </c>
      <c r="I1378" s="12">
        <v>47736</v>
      </c>
      <c r="J1378" s="12">
        <v>50760</v>
      </c>
      <c r="K1378" s="12">
        <f>sales_table[[#This Row],[Sales]]-sales_table[[#This Row],[COGS]]</f>
        <v>3024</v>
      </c>
      <c r="L1378" s="12">
        <f>sales_table[[#This Row],[sales after discount]]-sales_table[[#This Row],[COGS]]</f>
        <v>486</v>
      </c>
      <c r="M1378" s="12">
        <f>sales_table[[#This Row],[Sales]]*0.95</f>
        <v>48222</v>
      </c>
      <c r="N1378" s="13">
        <f>(sales_table[[#This Row],[Profit]]/sales_table[[#This Row],[Sales]])</f>
        <v>5.9574468085106386E-2</v>
      </c>
    </row>
    <row r="1379" spans="1:14">
      <c r="A1379" s="42">
        <v>41383</v>
      </c>
      <c r="B1379" t="s">
        <v>27</v>
      </c>
      <c r="C1379" t="s">
        <v>23</v>
      </c>
      <c r="D1379" t="s">
        <v>32</v>
      </c>
      <c r="E1379" t="s">
        <v>13</v>
      </c>
      <c r="F1379" s="12">
        <v>15</v>
      </c>
      <c r="G1379" s="12">
        <v>2106</v>
      </c>
      <c r="H1379" s="12">
        <v>2250</v>
      </c>
      <c r="I1379" s="12">
        <v>31914</v>
      </c>
      <c r="J1379" s="12">
        <v>34020</v>
      </c>
      <c r="K1379" s="12">
        <f>sales_table[[#This Row],[Sales]]-sales_table[[#This Row],[COGS]]</f>
        <v>2106</v>
      </c>
      <c r="L1379" s="12">
        <f>sales_table[[#This Row],[sales after discount]]-sales_table[[#This Row],[COGS]]</f>
        <v>405</v>
      </c>
      <c r="M1379" s="12">
        <f>sales_table[[#This Row],[Sales]]*0.95</f>
        <v>32319</v>
      </c>
      <c r="N1379" s="13">
        <f>(sales_table[[#This Row],[Profit]]/sales_table[[#This Row],[Sales]])</f>
        <v>6.1904761904761907E-2</v>
      </c>
    </row>
    <row r="1380" spans="1:14">
      <c r="A1380" s="42">
        <v>41383</v>
      </c>
      <c r="B1380" t="s">
        <v>34</v>
      </c>
      <c r="C1380" t="s">
        <v>25</v>
      </c>
      <c r="D1380" t="s">
        <v>21</v>
      </c>
      <c r="E1380" t="s">
        <v>13</v>
      </c>
      <c r="F1380" s="12">
        <v>5</v>
      </c>
      <c r="G1380" s="12">
        <v>3978</v>
      </c>
      <c r="H1380" s="12">
        <v>4230</v>
      </c>
      <c r="I1380" s="12">
        <v>13176</v>
      </c>
      <c r="J1380" s="12">
        <v>14040</v>
      </c>
      <c r="K1380" s="12">
        <f>sales_table[[#This Row],[Sales]]-sales_table[[#This Row],[COGS]]</f>
        <v>864</v>
      </c>
      <c r="L1380" s="12">
        <f>sales_table[[#This Row],[sales after discount]]-sales_table[[#This Row],[COGS]]</f>
        <v>162</v>
      </c>
      <c r="M1380" s="12">
        <f>sales_table[[#This Row],[Sales]]*0.95</f>
        <v>13338</v>
      </c>
      <c r="N1380" s="13">
        <f>(sales_table[[#This Row],[Profit]]/sales_table[[#This Row],[Sales]])</f>
        <v>6.1538461538461542E-2</v>
      </c>
    </row>
    <row r="1381" spans="1:14">
      <c r="A1381" s="42">
        <v>41384</v>
      </c>
      <c r="B1381" t="s">
        <v>20</v>
      </c>
      <c r="C1381" t="s">
        <v>18</v>
      </c>
      <c r="D1381" t="s">
        <v>15</v>
      </c>
      <c r="E1381" t="s">
        <v>16</v>
      </c>
      <c r="F1381" s="12">
        <v>25</v>
      </c>
      <c r="G1381" s="12">
        <v>2034</v>
      </c>
      <c r="H1381" s="12">
        <v>2160</v>
      </c>
      <c r="I1381" s="12">
        <v>71640</v>
      </c>
      <c r="J1381" s="12">
        <v>77400</v>
      </c>
      <c r="K1381" s="12">
        <f>sales_table[[#This Row],[Sales]]-sales_table[[#This Row],[COGS]]</f>
        <v>5760</v>
      </c>
      <c r="L1381" s="12">
        <f>sales_table[[#This Row],[sales after discount]]-sales_table[[#This Row],[COGS]]</f>
        <v>1890</v>
      </c>
      <c r="M1381" s="12">
        <f>sales_table[[#This Row],[Sales]]*0.95</f>
        <v>73530</v>
      </c>
      <c r="N1381" s="13">
        <f>(sales_table[[#This Row],[Profit]]/sales_table[[#This Row],[Sales]])</f>
        <v>7.441860465116279E-2</v>
      </c>
    </row>
    <row r="1382" spans="1:14">
      <c r="A1382" s="42">
        <v>41384</v>
      </c>
      <c r="B1382" t="s">
        <v>17</v>
      </c>
      <c r="C1382" t="s">
        <v>18</v>
      </c>
      <c r="D1382" t="s">
        <v>26</v>
      </c>
      <c r="E1382" t="s">
        <v>13</v>
      </c>
      <c r="F1382" s="12">
        <v>8</v>
      </c>
      <c r="G1382" s="12">
        <v>2034</v>
      </c>
      <c r="H1382" s="12">
        <v>2160</v>
      </c>
      <c r="I1382" s="12">
        <v>36504</v>
      </c>
      <c r="J1382" s="12">
        <v>38880</v>
      </c>
      <c r="K1382" s="12">
        <f>sales_table[[#This Row],[Sales]]-sales_table[[#This Row],[COGS]]</f>
        <v>2376</v>
      </c>
      <c r="L1382" s="12">
        <f>sales_table[[#This Row],[sales after discount]]-sales_table[[#This Row],[COGS]]</f>
        <v>432</v>
      </c>
      <c r="M1382" s="12">
        <f>sales_table[[#This Row],[Sales]]*0.95</f>
        <v>36936</v>
      </c>
      <c r="N1382" s="13">
        <f>(sales_table[[#This Row],[Profit]]/sales_table[[#This Row],[Sales]])</f>
        <v>6.1111111111111109E-2</v>
      </c>
    </row>
    <row r="1383" spans="1:14">
      <c r="A1383" s="42">
        <v>41384</v>
      </c>
      <c r="B1383" t="s">
        <v>20</v>
      </c>
      <c r="C1383" t="s">
        <v>18</v>
      </c>
      <c r="D1383" t="s">
        <v>39</v>
      </c>
      <c r="E1383" t="s">
        <v>13</v>
      </c>
      <c r="F1383" s="12">
        <v>21</v>
      </c>
      <c r="G1383" s="12">
        <v>3582</v>
      </c>
      <c r="H1383" s="12">
        <v>3870</v>
      </c>
      <c r="I1383" s="12">
        <v>81972</v>
      </c>
      <c r="J1383" s="12">
        <v>87120</v>
      </c>
      <c r="K1383" s="12">
        <f>sales_table[[#This Row],[Sales]]-sales_table[[#This Row],[COGS]]</f>
        <v>5148</v>
      </c>
      <c r="L1383" s="12">
        <f>sales_table[[#This Row],[sales after discount]]-sales_table[[#This Row],[COGS]]</f>
        <v>792</v>
      </c>
      <c r="M1383" s="12">
        <f>sales_table[[#This Row],[Sales]]*0.95</f>
        <v>82764</v>
      </c>
      <c r="N1383" s="13">
        <f>(sales_table[[#This Row],[Profit]]/sales_table[[#This Row],[Sales]])</f>
        <v>5.909090909090909E-2</v>
      </c>
    </row>
    <row r="1384" spans="1:14">
      <c r="A1384" s="42">
        <v>41384</v>
      </c>
      <c r="B1384" t="s">
        <v>24</v>
      </c>
      <c r="C1384" t="s">
        <v>25</v>
      </c>
      <c r="D1384" t="s">
        <v>40</v>
      </c>
      <c r="E1384" t="s">
        <v>16</v>
      </c>
      <c r="F1384" s="12">
        <v>16</v>
      </c>
      <c r="G1384" s="12">
        <v>3978</v>
      </c>
      <c r="H1384" s="12">
        <v>4230</v>
      </c>
      <c r="I1384" s="12">
        <v>86328</v>
      </c>
      <c r="J1384" s="12">
        <v>93060</v>
      </c>
      <c r="K1384" s="12">
        <f>sales_table[[#This Row],[Sales]]-sales_table[[#This Row],[COGS]]</f>
        <v>6732</v>
      </c>
      <c r="L1384" s="12">
        <f>sales_table[[#This Row],[sales after discount]]-sales_table[[#This Row],[COGS]]</f>
        <v>2079</v>
      </c>
      <c r="M1384" s="12">
        <f>sales_table[[#This Row],[Sales]]*0.95</f>
        <v>88407</v>
      </c>
      <c r="N1384" s="13">
        <f>(sales_table[[#This Row],[Profit]]/sales_table[[#This Row],[Sales]])</f>
        <v>7.2340425531914887E-2</v>
      </c>
    </row>
    <row r="1385" spans="1:14">
      <c r="A1385" s="42">
        <v>41385</v>
      </c>
      <c r="B1385" t="s">
        <v>20</v>
      </c>
      <c r="C1385" t="s">
        <v>18</v>
      </c>
      <c r="D1385" t="s">
        <v>40</v>
      </c>
      <c r="E1385" t="s">
        <v>16</v>
      </c>
      <c r="F1385" s="12">
        <v>23</v>
      </c>
      <c r="G1385" s="12">
        <v>2196</v>
      </c>
      <c r="H1385" s="12">
        <v>2340</v>
      </c>
      <c r="I1385" s="12">
        <v>43164</v>
      </c>
      <c r="J1385" s="12">
        <v>46530</v>
      </c>
      <c r="K1385" s="12">
        <f>sales_table[[#This Row],[Sales]]-sales_table[[#This Row],[COGS]]</f>
        <v>3366</v>
      </c>
      <c r="L1385" s="12">
        <f>sales_table[[#This Row],[sales after discount]]-sales_table[[#This Row],[COGS]]</f>
        <v>1039.5</v>
      </c>
      <c r="M1385" s="12">
        <f>sales_table[[#This Row],[Sales]]*0.95</f>
        <v>44203.5</v>
      </c>
      <c r="N1385" s="13">
        <f>(sales_table[[#This Row],[Profit]]/sales_table[[#This Row],[Sales]])</f>
        <v>7.2340425531914887E-2</v>
      </c>
    </row>
    <row r="1386" spans="1:14">
      <c r="A1386" s="42">
        <v>41385</v>
      </c>
      <c r="B1386" t="s">
        <v>14</v>
      </c>
      <c r="C1386" t="s">
        <v>11</v>
      </c>
      <c r="D1386" t="s">
        <v>15</v>
      </c>
      <c r="E1386" t="s">
        <v>16</v>
      </c>
      <c r="F1386" s="12">
        <v>22</v>
      </c>
      <c r="G1386" s="12">
        <v>3978</v>
      </c>
      <c r="H1386" s="12">
        <v>4230</v>
      </c>
      <c r="I1386" s="12">
        <v>75222</v>
      </c>
      <c r="J1386" s="12">
        <v>81270</v>
      </c>
      <c r="K1386" s="12">
        <f>sales_table[[#This Row],[Sales]]-sales_table[[#This Row],[COGS]]</f>
        <v>6048</v>
      </c>
      <c r="L1386" s="12">
        <f>sales_table[[#This Row],[sales after discount]]-sales_table[[#This Row],[COGS]]</f>
        <v>1984.5</v>
      </c>
      <c r="M1386" s="12">
        <f>sales_table[[#This Row],[Sales]]*0.95</f>
        <v>77206.5</v>
      </c>
      <c r="N1386" s="13">
        <f>(sales_table[[#This Row],[Profit]]/sales_table[[#This Row],[Sales]])</f>
        <v>7.441860465116279E-2</v>
      </c>
    </row>
    <row r="1387" spans="1:14">
      <c r="A1387" s="42">
        <v>41385</v>
      </c>
      <c r="B1387" t="s">
        <v>34</v>
      </c>
      <c r="C1387" t="s">
        <v>25</v>
      </c>
      <c r="D1387" t="s">
        <v>40</v>
      </c>
      <c r="E1387" t="s">
        <v>16</v>
      </c>
      <c r="F1387" s="12">
        <v>13</v>
      </c>
      <c r="G1387" s="12">
        <v>3978</v>
      </c>
      <c r="H1387" s="12">
        <v>4230</v>
      </c>
      <c r="I1387" s="12">
        <v>62784</v>
      </c>
      <c r="J1387" s="12">
        <v>67680</v>
      </c>
      <c r="K1387" s="12">
        <f>sales_table[[#This Row],[Sales]]-sales_table[[#This Row],[COGS]]</f>
        <v>4896</v>
      </c>
      <c r="L1387" s="12">
        <f>sales_table[[#This Row],[sales after discount]]-sales_table[[#This Row],[COGS]]</f>
        <v>1512</v>
      </c>
      <c r="M1387" s="12">
        <f>sales_table[[#This Row],[Sales]]*0.95</f>
        <v>64296</v>
      </c>
      <c r="N1387" s="13">
        <f>(sales_table[[#This Row],[Profit]]/sales_table[[#This Row],[Sales]])</f>
        <v>7.2340425531914887E-2</v>
      </c>
    </row>
    <row r="1388" spans="1:14">
      <c r="A1388" s="42">
        <v>41385</v>
      </c>
      <c r="B1388" t="s">
        <v>22</v>
      </c>
      <c r="C1388" t="s">
        <v>23</v>
      </c>
      <c r="D1388" t="s">
        <v>33</v>
      </c>
      <c r="E1388" t="s">
        <v>13</v>
      </c>
      <c r="F1388" s="12">
        <v>27</v>
      </c>
      <c r="G1388" s="12">
        <v>3042</v>
      </c>
      <c r="H1388" s="12">
        <v>3240</v>
      </c>
      <c r="I1388" s="12">
        <v>7956</v>
      </c>
      <c r="J1388" s="12">
        <v>8460</v>
      </c>
      <c r="K1388" s="12">
        <f>sales_table[[#This Row],[Sales]]-sales_table[[#This Row],[COGS]]</f>
        <v>504</v>
      </c>
      <c r="L1388" s="12">
        <f>sales_table[[#This Row],[sales after discount]]-sales_table[[#This Row],[COGS]]</f>
        <v>81</v>
      </c>
      <c r="M1388" s="12">
        <f>sales_table[[#This Row],[Sales]]*0.95</f>
        <v>8037</v>
      </c>
      <c r="N1388" s="13">
        <f>(sales_table[[#This Row],[Profit]]/sales_table[[#This Row],[Sales]])</f>
        <v>5.9574468085106386E-2</v>
      </c>
    </row>
    <row r="1389" spans="1:14">
      <c r="A1389" s="42">
        <v>41385</v>
      </c>
      <c r="B1389" t="s">
        <v>27</v>
      </c>
      <c r="C1389" t="s">
        <v>23</v>
      </c>
      <c r="D1389" t="s">
        <v>26</v>
      </c>
      <c r="E1389" t="s">
        <v>13</v>
      </c>
      <c r="F1389" s="12">
        <v>27</v>
      </c>
      <c r="G1389" s="12">
        <v>3978</v>
      </c>
      <c r="H1389" s="12">
        <v>4230</v>
      </c>
      <c r="I1389" s="12">
        <v>57798</v>
      </c>
      <c r="J1389" s="12">
        <v>61560</v>
      </c>
      <c r="K1389" s="12">
        <f>sales_table[[#This Row],[Sales]]-sales_table[[#This Row],[COGS]]</f>
        <v>3762</v>
      </c>
      <c r="L1389" s="12">
        <f>sales_table[[#This Row],[sales after discount]]-sales_table[[#This Row],[COGS]]</f>
        <v>684</v>
      </c>
      <c r="M1389" s="12">
        <f>sales_table[[#This Row],[Sales]]*0.95</f>
        <v>58482</v>
      </c>
      <c r="N1389" s="13">
        <f>(sales_table[[#This Row],[Profit]]/sales_table[[#This Row],[Sales]])</f>
        <v>6.1111111111111109E-2</v>
      </c>
    </row>
    <row r="1390" spans="1:14">
      <c r="A1390" s="42">
        <v>41386</v>
      </c>
      <c r="B1390" t="s">
        <v>24</v>
      </c>
      <c r="C1390" t="s">
        <v>25</v>
      </c>
      <c r="D1390" t="s">
        <v>36</v>
      </c>
      <c r="E1390" t="s">
        <v>13</v>
      </c>
      <c r="F1390" s="12">
        <v>27</v>
      </c>
      <c r="G1390" s="12">
        <v>3978</v>
      </c>
      <c r="H1390" s="12">
        <v>4230</v>
      </c>
      <c r="I1390" s="12">
        <v>27378</v>
      </c>
      <c r="J1390" s="12">
        <v>29250</v>
      </c>
      <c r="K1390" s="12">
        <f>sales_table[[#This Row],[Sales]]-sales_table[[#This Row],[COGS]]</f>
        <v>1872</v>
      </c>
      <c r="L1390" s="12">
        <f>sales_table[[#This Row],[sales after discount]]-sales_table[[#This Row],[COGS]]</f>
        <v>409.5</v>
      </c>
      <c r="M1390" s="12">
        <f>sales_table[[#This Row],[Sales]]*0.95</f>
        <v>27787.5</v>
      </c>
      <c r="N1390" s="13">
        <f>(sales_table[[#This Row],[Profit]]/sales_table[[#This Row],[Sales]])</f>
        <v>6.4000000000000001E-2</v>
      </c>
    </row>
    <row r="1391" spans="1:14">
      <c r="A1391" s="42">
        <v>41386</v>
      </c>
      <c r="B1391" t="s">
        <v>29</v>
      </c>
      <c r="C1391" t="s">
        <v>30</v>
      </c>
      <c r="D1391" t="s">
        <v>32</v>
      </c>
      <c r="E1391" t="s">
        <v>13</v>
      </c>
      <c r="F1391" s="12">
        <v>27</v>
      </c>
      <c r="G1391" s="12">
        <v>5832</v>
      </c>
      <c r="H1391" s="12">
        <v>6210</v>
      </c>
      <c r="I1391" s="12">
        <v>39006</v>
      </c>
      <c r="J1391" s="12">
        <v>41580</v>
      </c>
      <c r="K1391" s="12">
        <f>sales_table[[#This Row],[Sales]]-sales_table[[#This Row],[COGS]]</f>
        <v>2574</v>
      </c>
      <c r="L1391" s="12">
        <f>sales_table[[#This Row],[sales after discount]]-sales_table[[#This Row],[COGS]]</f>
        <v>495</v>
      </c>
      <c r="M1391" s="12">
        <f>sales_table[[#This Row],[Sales]]*0.95</f>
        <v>39501</v>
      </c>
      <c r="N1391" s="13">
        <f>(sales_table[[#This Row],[Profit]]/sales_table[[#This Row],[Sales]])</f>
        <v>6.1904761904761907E-2</v>
      </c>
    </row>
    <row r="1392" spans="1:14">
      <c r="A1392" s="42">
        <v>41386</v>
      </c>
      <c r="B1392" t="s">
        <v>14</v>
      </c>
      <c r="C1392" t="s">
        <v>11</v>
      </c>
      <c r="D1392" t="s">
        <v>28</v>
      </c>
      <c r="E1392" t="s">
        <v>13</v>
      </c>
      <c r="F1392" s="12">
        <v>27</v>
      </c>
      <c r="G1392" s="12">
        <v>2196</v>
      </c>
      <c r="H1392" s="12">
        <v>2340</v>
      </c>
      <c r="I1392" s="12">
        <v>64152</v>
      </c>
      <c r="J1392" s="12">
        <v>68310</v>
      </c>
      <c r="K1392" s="12">
        <f>sales_table[[#This Row],[Sales]]-sales_table[[#This Row],[COGS]]</f>
        <v>4158</v>
      </c>
      <c r="L1392" s="12">
        <f>sales_table[[#This Row],[sales after discount]]-sales_table[[#This Row],[COGS]]</f>
        <v>742.5</v>
      </c>
      <c r="M1392" s="12">
        <f>sales_table[[#This Row],[Sales]]*0.95</f>
        <v>64894.5</v>
      </c>
      <c r="N1392" s="13">
        <f>(sales_table[[#This Row],[Profit]]/sales_table[[#This Row],[Sales]])</f>
        <v>6.0869565217391307E-2</v>
      </c>
    </row>
    <row r="1393" spans="1:14">
      <c r="A1393" s="42">
        <v>41387</v>
      </c>
      <c r="B1393" t="s">
        <v>24</v>
      </c>
      <c r="C1393" t="s">
        <v>25</v>
      </c>
      <c r="D1393" t="s">
        <v>40</v>
      </c>
      <c r="E1393" t="s">
        <v>16</v>
      </c>
      <c r="F1393" s="12">
        <v>27</v>
      </c>
      <c r="G1393" s="12">
        <v>3546</v>
      </c>
      <c r="H1393" s="12">
        <v>3780</v>
      </c>
      <c r="I1393" s="12">
        <v>43164</v>
      </c>
      <c r="J1393" s="12">
        <v>46530</v>
      </c>
      <c r="K1393" s="12">
        <f>sales_table[[#This Row],[Sales]]-sales_table[[#This Row],[COGS]]</f>
        <v>3366</v>
      </c>
      <c r="L1393" s="12">
        <f>sales_table[[#This Row],[sales after discount]]-sales_table[[#This Row],[COGS]]</f>
        <v>1039.5</v>
      </c>
      <c r="M1393" s="12">
        <f>sales_table[[#This Row],[Sales]]*0.95</f>
        <v>44203.5</v>
      </c>
      <c r="N1393" s="13">
        <f>(sales_table[[#This Row],[Profit]]/sales_table[[#This Row],[Sales]])</f>
        <v>7.2340425531914887E-2</v>
      </c>
    </row>
    <row r="1394" spans="1:14">
      <c r="A1394" s="42">
        <v>41387</v>
      </c>
      <c r="B1394" t="s">
        <v>14</v>
      </c>
      <c r="C1394" t="s">
        <v>11</v>
      </c>
      <c r="D1394" t="s">
        <v>28</v>
      </c>
      <c r="E1394" t="s">
        <v>13</v>
      </c>
      <c r="F1394" s="12">
        <v>12</v>
      </c>
      <c r="G1394" s="12">
        <v>3582</v>
      </c>
      <c r="H1394" s="12">
        <v>3870</v>
      </c>
      <c r="I1394" s="12">
        <v>134136</v>
      </c>
      <c r="J1394" s="12">
        <v>142830</v>
      </c>
      <c r="K1394" s="12">
        <f>sales_table[[#This Row],[Sales]]-sales_table[[#This Row],[COGS]]</f>
        <v>8694</v>
      </c>
      <c r="L1394" s="12">
        <f>sales_table[[#This Row],[sales after discount]]-sales_table[[#This Row],[COGS]]</f>
        <v>1552.5</v>
      </c>
      <c r="M1394" s="12">
        <f>sales_table[[#This Row],[Sales]]*0.95</f>
        <v>135688.5</v>
      </c>
      <c r="N1394" s="13">
        <f>(sales_table[[#This Row],[Profit]]/sales_table[[#This Row],[Sales]])</f>
        <v>6.0869565217391307E-2</v>
      </c>
    </row>
    <row r="1395" spans="1:14">
      <c r="A1395" s="42">
        <v>41387</v>
      </c>
      <c r="B1395" t="s">
        <v>10</v>
      </c>
      <c r="C1395" t="s">
        <v>11</v>
      </c>
      <c r="D1395" t="s">
        <v>35</v>
      </c>
      <c r="E1395" t="s">
        <v>13</v>
      </c>
      <c r="F1395" s="12">
        <v>18</v>
      </c>
      <c r="G1395" s="12">
        <v>3978</v>
      </c>
      <c r="H1395" s="12">
        <v>4230</v>
      </c>
      <c r="I1395" s="12">
        <v>102960</v>
      </c>
      <c r="J1395" s="12">
        <v>109800</v>
      </c>
      <c r="K1395" s="12">
        <f>sales_table[[#This Row],[Sales]]-sales_table[[#This Row],[COGS]]</f>
        <v>6840</v>
      </c>
      <c r="L1395" s="12">
        <f>sales_table[[#This Row],[sales after discount]]-sales_table[[#This Row],[COGS]]</f>
        <v>1350</v>
      </c>
      <c r="M1395" s="12">
        <f>sales_table[[#This Row],[Sales]]*0.95</f>
        <v>104310</v>
      </c>
      <c r="N1395" s="13">
        <f>(sales_table[[#This Row],[Profit]]/sales_table[[#This Row],[Sales]])</f>
        <v>6.2295081967213117E-2</v>
      </c>
    </row>
    <row r="1396" spans="1:14">
      <c r="A1396" s="42">
        <v>41387</v>
      </c>
      <c r="B1396" t="s">
        <v>24</v>
      </c>
      <c r="C1396" t="s">
        <v>25</v>
      </c>
      <c r="D1396" t="s">
        <v>26</v>
      </c>
      <c r="E1396" t="s">
        <v>13</v>
      </c>
      <c r="F1396" s="12">
        <v>8</v>
      </c>
      <c r="G1396" s="12">
        <v>3978</v>
      </c>
      <c r="H1396" s="12">
        <v>4230</v>
      </c>
      <c r="I1396" s="12">
        <v>63882</v>
      </c>
      <c r="J1396" s="12">
        <v>68040</v>
      </c>
      <c r="K1396" s="12">
        <f>sales_table[[#This Row],[Sales]]-sales_table[[#This Row],[COGS]]</f>
        <v>4158</v>
      </c>
      <c r="L1396" s="12">
        <f>sales_table[[#This Row],[sales after discount]]-sales_table[[#This Row],[COGS]]</f>
        <v>756</v>
      </c>
      <c r="M1396" s="12">
        <f>sales_table[[#This Row],[Sales]]*0.95</f>
        <v>64638</v>
      </c>
      <c r="N1396" s="13">
        <f>(sales_table[[#This Row],[Profit]]/sales_table[[#This Row],[Sales]])</f>
        <v>6.1111111111111109E-2</v>
      </c>
    </row>
    <row r="1397" spans="1:14">
      <c r="A1397" s="42">
        <v>41388</v>
      </c>
      <c r="B1397" t="s">
        <v>24</v>
      </c>
      <c r="C1397" t="s">
        <v>25</v>
      </c>
      <c r="D1397" t="s">
        <v>43</v>
      </c>
      <c r="E1397" t="s">
        <v>13</v>
      </c>
      <c r="F1397" s="12">
        <v>21</v>
      </c>
      <c r="G1397" s="12">
        <v>2034</v>
      </c>
      <c r="H1397" s="12">
        <v>2160</v>
      </c>
      <c r="I1397" s="12">
        <v>6768</v>
      </c>
      <c r="J1397" s="12">
        <v>7200</v>
      </c>
      <c r="K1397" s="12">
        <f>sales_table[[#This Row],[Sales]]-sales_table[[#This Row],[COGS]]</f>
        <v>432</v>
      </c>
      <c r="L1397" s="12">
        <f>sales_table[[#This Row],[sales after discount]]-sales_table[[#This Row],[COGS]]</f>
        <v>72</v>
      </c>
      <c r="M1397" s="12">
        <f>sales_table[[#This Row],[Sales]]*0.95</f>
        <v>6840</v>
      </c>
      <c r="N1397" s="13">
        <f>(sales_table[[#This Row],[Profit]]/sales_table[[#This Row],[Sales]])</f>
        <v>0.06</v>
      </c>
    </row>
    <row r="1398" spans="1:14">
      <c r="A1398" s="42">
        <v>41388</v>
      </c>
      <c r="B1398" t="s">
        <v>31</v>
      </c>
      <c r="C1398" t="s">
        <v>30</v>
      </c>
      <c r="D1398" t="s">
        <v>38</v>
      </c>
      <c r="E1398" t="s">
        <v>13</v>
      </c>
      <c r="F1398" s="12">
        <v>25</v>
      </c>
      <c r="G1398" s="12">
        <v>3042</v>
      </c>
      <c r="H1398" s="12">
        <v>3240</v>
      </c>
      <c r="I1398" s="12">
        <v>31914</v>
      </c>
      <c r="J1398" s="12">
        <v>34020</v>
      </c>
      <c r="K1398" s="12">
        <f>sales_table[[#This Row],[Sales]]-sales_table[[#This Row],[COGS]]</f>
        <v>2106</v>
      </c>
      <c r="L1398" s="12">
        <f>sales_table[[#This Row],[sales after discount]]-sales_table[[#This Row],[COGS]]</f>
        <v>405</v>
      </c>
      <c r="M1398" s="12">
        <f>sales_table[[#This Row],[Sales]]*0.95</f>
        <v>32319</v>
      </c>
      <c r="N1398" s="13">
        <f>(sales_table[[#This Row],[Profit]]/sales_table[[#This Row],[Sales]])</f>
        <v>6.1904761904761907E-2</v>
      </c>
    </row>
    <row r="1399" spans="1:14">
      <c r="A1399" s="42">
        <v>41388</v>
      </c>
      <c r="B1399" t="s">
        <v>14</v>
      </c>
      <c r="C1399" t="s">
        <v>11</v>
      </c>
      <c r="D1399" t="s">
        <v>40</v>
      </c>
      <c r="E1399" t="s">
        <v>16</v>
      </c>
      <c r="F1399" s="12">
        <v>12</v>
      </c>
      <c r="G1399" s="12">
        <v>5148</v>
      </c>
      <c r="H1399" s="12">
        <v>5490</v>
      </c>
      <c r="I1399" s="12">
        <v>51012</v>
      </c>
      <c r="J1399" s="12">
        <v>54990</v>
      </c>
      <c r="K1399" s="12">
        <f>sales_table[[#This Row],[Sales]]-sales_table[[#This Row],[COGS]]</f>
        <v>3978</v>
      </c>
      <c r="L1399" s="12">
        <f>sales_table[[#This Row],[sales after discount]]-sales_table[[#This Row],[COGS]]</f>
        <v>1228.5</v>
      </c>
      <c r="M1399" s="12">
        <f>sales_table[[#This Row],[Sales]]*0.95</f>
        <v>52240.5</v>
      </c>
      <c r="N1399" s="13">
        <f>(sales_table[[#This Row],[Profit]]/sales_table[[#This Row],[Sales]])</f>
        <v>7.2340425531914887E-2</v>
      </c>
    </row>
    <row r="1400" spans="1:14">
      <c r="A1400" s="42">
        <v>41388</v>
      </c>
      <c r="B1400" t="s">
        <v>29</v>
      </c>
      <c r="C1400" t="s">
        <v>30</v>
      </c>
      <c r="D1400" t="s">
        <v>28</v>
      </c>
      <c r="E1400" t="s">
        <v>13</v>
      </c>
      <c r="F1400" s="12">
        <v>9</v>
      </c>
      <c r="G1400" s="12">
        <v>2106</v>
      </c>
      <c r="H1400" s="12">
        <v>2250</v>
      </c>
      <c r="I1400" s="12">
        <v>134136</v>
      </c>
      <c r="J1400" s="12">
        <v>142830</v>
      </c>
      <c r="K1400" s="12">
        <f>sales_table[[#This Row],[Sales]]-sales_table[[#This Row],[COGS]]</f>
        <v>8694</v>
      </c>
      <c r="L1400" s="12">
        <f>sales_table[[#This Row],[sales after discount]]-sales_table[[#This Row],[COGS]]</f>
        <v>1552.5</v>
      </c>
      <c r="M1400" s="12">
        <f>sales_table[[#This Row],[Sales]]*0.95</f>
        <v>135688.5</v>
      </c>
      <c r="N1400" s="13">
        <f>(sales_table[[#This Row],[Profit]]/sales_table[[#This Row],[Sales]])</f>
        <v>6.0869565217391307E-2</v>
      </c>
    </row>
    <row r="1401" spans="1:14">
      <c r="A1401" s="42">
        <v>41389</v>
      </c>
      <c r="B1401" t="s">
        <v>29</v>
      </c>
      <c r="C1401" t="s">
        <v>30</v>
      </c>
      <c r="D1401" t="s">
        <v>12</v>
      </c>
      <c r="E1401" t="s">
        <v>13</v>
      </c>
      <c r="F1401" s="12">
        <v>23</v>
      </c>
      <c r="G1401" s="12">
        <v>4482</v>
      </c>
      <c r="H1401" s="12">
        <v>4770</v>
      </c>
      <c r="I1401" s="12">
        <v>26442</v>
      </c>
      <c r="J1401" s="12">
        <v>28080</v>
      </c>
      <c r="K1401" s="12">
        <f>sales_table[[#This Row],[Sales]]-sales_table[[#This Row],[COGS]]</f>
        <v>1638</v>
      </c>
      <c r="L1401" s="12">
        <f>sales_table[[#This Row],[sales after discount]]-sales_table[[#This Row],[COGS]]</f>
        <v>234</v>
      </c>
      <c r="M1401" s="12">
        <f>sales_table[[#This Row],[Sales]]*0.95</f>
        <v>26676</v>
      </c>
      <c r="N1401" s="13">
        <f>(sales_table[[#This Row],[Profit]]/sales_table[[#This Row],[Sales]])</f>
        <v>5.8333333333333334E-2</v>
      </c>
    </row>
    <row r="1402" spans="1:14">
      <c r="A1402" s="42">
        <v>41389</v>
      </c>
      <c r="B1402" t="s">
        <v>27</v>
      </c>
      <c r="C1402" t="s">
        <v>23</v>
      </c>
      <c r="D1402" t="s">
        <v>21</v>
      </c>
      <c r="E1402" t="s">
        <v>13</v>
      </c>
      <c r="F1402" s="12">
        <v>23</v>
      </c>
      <c r="G1402" s="12">
        <v>3546</v>
      </c>
      <c r="H1402" s="12">
        <v>3780</v>
      </c>
      <c r="I1402" s="12">
        <v>24156</v>
      </c>
      <c r="J1402" s="12">
        <v>25740</v>
      </c>
      <c r="K1402" s="12">
        <f>sales_table[[#This Row],[Sales]]-sales_table[[#This Row],[COGS]]</f>
        <v>1584</v>
      </c>
      <c r="L1402" s="12">
        <f>sales_table[[#This Row],[sales after discount]]-sales_table[[#This Row],[COGS]]</f>
        <v>297</v>
      </c>
      <c r="M1402" s="12">
        <f>sales_table[[#This Row],[Sales]]*0.95</f>
        <v>24453</v>
      </c>
      <c r="N1402" s="13">
        <f>(sales_table[[#This Row],[Profit]]/sales_table[[#This Row],[Sales]])</f>
        <v>6.1538461538461542E-2</v>
      </c>
    </row>
    <row r="1403" spans="1:14">
      <c r="A1403" s="42">
        <v>41390</v>
      </c>
      <c r="B1403" t="s">
        <v>14</v>
      </c>
      <c r="C1403" t="s">
        <v>11</v>
      </c>
      <c r="D1403" t="s">
        <v>43</v>
      </c>
      <c r="E1403" t="s">
        <v>13</v>
      </c>
      <c r="F1403" s="12">
        <v>20</v>
      </c>
      <c r="G1403" s="12">
        <v>4482</v>
      </c>
      <c r="H1403" s="12">
        <v>4770</v>
      </c>
      <c r="I1403" s="12">
        <v>6768</v>
      </c>
      <c r="J1403" s="12">
        <v>7200</v>
      </c>
      <c r="K1403" s="12">
        <f>sales_table[[#This Row],[Sales]]-sales_table[[#This Row],[COGS]]</f>
        <v>432</v>
      </c>
      <c r="L1403" s="12">
        <f>sales_table[[#This Row],[sales after discount]]-sales_table[[#This Row],[COGS]]</f>
        <v>72</v>
      </c>
      <c r="M1403" s="12">
        <f>sales_table[[#This Row],[Sales]]*0.95</f>
        <v>6840</v>
      </c>
      <c r="N1403" s="13">
        <f>(sales_table[[#This Row],[Profit]]/sales_table[[#This Row],[Sales]])</f>
        <v>0.06</v>
      </c>
    </row>
    <row r="1404" spans="1:14">
      <c r="A1404" s="42">
        <v>41390</v>
      </c>
      <c r="B1404" t="s">
        <v>27</v>
      </c>
      <c r="C1404" t="s">
        <v>23</v>
      </c>
      <c r="D1404" t="s">
        <v>28</v>
      </c>
      <c r="E1404" t="s">
        <v>13</v>
      </c>
      <c r="F1404" s="12">
        <v>25</v>
      </c>
      <c r="G1404" s="12">
        <v>4482</v>
      </c>
      <c r="H1404" s="12">
        <v>4770</v>
      </c>
      <c r="I1404" s="12">
        <v>139968</v>
      </c>
      <c r="J1404" s="12">
        <v>149040</v>
      </c>
      <c r="K1404" s="12">
        <f>sales_table[[#This Row],[Sales]]-sales_table[[#This Row],[COGS]]</f>
        <v>9072</v>
      </c>
      <c r="L1404" s="12">
        <f>sales_table[[#This Row],[sales after discount]]-sales_table[[#This Row],[COGS]]</f>
        <v>1620</v>
      </c>
      <c r="M1404" s="12">
        <f>sales_table[[#This Row],[Sales]]*0.95</f>
        <v>141588</v>
      </c>
      <c r="N1404" s="13">
        <f>(sales_table[[#This Row],[Profit]]/sales_table[[#This Row],[Sales]])</f>
        <v>6.0869565217391307E-2</v>
      </c>
    </row>
    <row r="1405" spans="1:14">
      <c r="A1405" s="42">
        <v>41391</v>
      </c>
      <c r="B1405" t="s">
        <v>10</v>
      </c>
      <c r="C1405" t="s">
        <v>11</v>
      </c>
      <c r="D1405" t="s">
        <v>26</v>
      </c>
      <c r="E1405" t="s">
        <v>13</v>
      </c>
      <c r="F1405" s="12">
        <v>4</v>
      </c>
      <c r="G1405" s="12">
        <v>2034</v>
      </c>
      <c r="H1405" s="12">
        <v>2160</v>
      </c>
      <c r="I1405" s="12">
        <v>57798</v>
      </c>
      <c r="J1405" s="12">
        <v>61560</v>
      </c>
      <c r="K1405" s="12">
        <f>sales_table[[#This Row],[Sales]]-sales_table[[#This Row],[COGS]]</f>
        <v>3762</v>
      </c>
      <c r="L1405" s="12">
        <f>sales_table[[#This Row],[sales after discount]]-sales_table[[#This Row],[COGS]]</f>
        <v>684</v>
      </c>
      <c r="M1405" s="12">
        <f>sales_table[[#This Row],[Sales]]*0.95</f>
        <v>58482</v>
      </c>
      <c r="N1405" s="13">
        <f>(sales_table[[#This Row],[Profit]]/sales_table[[#This Row],[Sales]])</f>
        <v>6.1111111111111109E-2</v>
      </c>
    </row>
    <row r="1406" spans="1:14">
      <c r="A1406" s="42">
        <v>41392</v>
      </c>
      <c r="B1406" t="s">
        <v>14</v>
      </c>
      <c r="C1406" t="s">
        <v>11</v>
      </c>
      <c r="D1406" t="s">
        <v>41</v>
      </c>
      <c r="E1406" t="s">
        <v>13</v>
      </c>
      <c r="F1406" s="12">
        <v>24</v>
      </c>
      <c r="G1406" s="12">
        <v>3978</v>
      </c>
      <c r="H1406" s="12">
        <v>4230</v>
      </c>
      <c r="I1406" s="12">
        <v>61992</v>
      </c>
      <c r="J1406" s="12">
        <v>66150</v>
      </c>
      <c r="K1406" s="12">
        <f>sales_table[[#This Row],[Sales]]-sales_table[[#This Row],[COGS]]</f>
        <v>4158</v>
      </c>
      <c r="L1406" s="12">
        <f>sales_table[[#This Row],[sales after discount]]-sales_table[[#This Row],[COGS]]</f>
        <v>850.5</v>
      </c>
      <c r="M1406" s="12">
        <f>sales_table[[#This Row],[Sales]]*0.95</f>
        <v>62842.5</v>
      </c>
      <c r="N1406" s="13">
        <f>(sales_table[[#This Row],[Profit]]/sales_table[[#This Row],[Sales]])</f>
        <v>6.2857142857142861E-2</v>
      </c>
    </row>
    <row r="1407" spans="1:14">
      <c r="A1407" s="42">
        <v>41392</v>
      </c>
      <c r="B1407" t="s">
        <v>24</v>
      </c>
      <c r="C1407" t="s">
        <v>25</v>
      </c>
      <c r="D1407" t="s">
        <v>15</v>
      </c>
      <c r="E1407" t="s">
        <v>16</v>
      </c>
      <c r="F1407" s="12">
        <v>24</v>
      </c>
      <c r="G1407" s="12">
        <v>5832</v>
      </c>
      <c r="H1407" s="12">
        <v>6210</v>
      </c>
      <c r="I1407" s="12">
        <v>28656</v>
      </c>
      <c r="J1407" s="12">
        <v>30960</v>
      </c>
      <c r="K1407" s="12">
        <f>sales_table[[#This Row],[Sales]]-sales_table[[#This Row],[COGS]]</f>
        <v>2304</v>
      </c>
      <c r="L1407" s="12">
        <f>sales_table[[#This Row],[sales after discount]]-sales_table[[#This Row],[COGS]]</f>
        <v>756</v>
      </c>
      <c r="M1407" s="12">
        <f>sales_table[[#This Row],[Sales]]*0.95</f>
        <v>29412</v>
      </c>
      <c r="N1407" s="13">
        <f>(sales_table[[#This Row],[Profit]]/sales_table[[#This Row],[Sales]])</f>
        <v>7.441860465116279E-2</v>
      </c>
    </row>
    <row r="1408" spans="1:14">
      <c r="A1408" s="42">
        <v>41392</v>
      </c>
      <c r="B1408" t="s">
        <v>10</v>
      </c>
      <c r="C1408" t="s">
        <v>11</v>
      </c>
      <c r="D1408" t="s">
        <v>21</v>
      </c>
      <c r="E1408" t="s">
        <v>13</v>
      </c>
      <c r="F1408" s="12">
        <v>16</v>
      </c>
      <c r="G1408" s="12">
        <v>3978</v>
      </c>
      <c r="H1408" s="12">
        <v>4230</v>
      </c>
      <c r="I1408" s="12">
        <v>52704</v>
      </c>
      <c r="J1408" s="12">
        <v>56160</v>
      </c>
      <c r="K1408" s="12">
        <f>sales_table[[#This Row],[Sales]]-sales_table[[#This Row],[COGS]]</f>
        <v>3456</v>
      </c>
      <c r="L1408" s="12">
        <f>sales_table[[#This Row],[sales after discount]]-sales_table[[#This Row],[COGS]]</f>
        <v>648</v>
      </c>
      <c r="M1408" s="12">
        <f>sales_table[[#This Row],[Sales]]*0.95</f>
        <v>53352</v>
      </c>
      <c r="N1408" s="13">
        <f>(sales_table[[#This Row],[Profit]]/sales_table[[#This Row],[Sales]])</f>
        <v>6.1538461538461542E-2</v>
      </c>
    </row>
    <row r="1409" spans="1:14">
      <c r="A1409" s="42">
        <v>41392</v>
      </c>
      <c r="B1409" t="s">
        <v>31</v>
      </c>
      <c r="C1409" t="s">
        <v>30</v>
      </c>
      <c r="D1409" t="s">
        <v>36</v>
      </c>
      <c r="E1409" t="s">
        <v>13</v>
      </c>
      <c r="F1409" s="12">
        <v>6</v>
      </c>
      <c r="G1409" s="12">
        <v>3978</v>
      </c>
      <c r="H1409" s="12">
        <v>4230</v>
      </c>
      <c r="I1409" s="12">
        <v>14742</v>
      </c>
      <c r="J1409" s="12">
        <v>15750</v>
      </c>
      <c r="K1409" s="12">
        <f>sales_table[[#This Row],[Sales]]-sales_table[[#This Row],[COGS]]</f>
        <v>1008</v>
      </c>
      <c r="L1409" s="12">
        <f>sales_table[[#This Row],[sales after discount]]-sales_table[[#This Row],[COGS]]</f>
        <v>220.5</v>
      </c>
      <c r="M1409" s="12">
        <f>sales_table[[#This Row],[Sales]]*0.95</f>
        <v>14962.5</v>
      </c>
      <c r="N1409" s="13">
        <f>(sales_table[[#This Row],[Profit]]/sales_table[[#This Row],[Sales]])</f>
        <v>6.4000000000000001E-2</v>
      </c>
    </row>
    <row r="1410" spans="1:14">
      <c r="A1410" s="42">
        <v>41393</v>
      </c>
      <c r="B1410" t="s">
        <v>14</v>
      </c>
      <c r="C1410" t="s">
        <v>11</v>
      </c>
      <c r="D1410" t="s">
        <v>33</v>
      </c>
      <c r="E1410" t="s">
        <v>13</v>
      </c>
      <c r="F1410" s="12">
        <v>4</v>
      </c>
      <c r="G1410" s="12">
        <v>5148</v>
      </c>
      <c r="H1410" s="12">
        <v>5490</v>
      </c>
      <c r="I1410" s="12">
        <v>19890</v>
      </c>
      <c r="J1410" s="12">
        <v>21150</v>
      </c>
      <c r="K1410" s="12">
        <f>sales_table[[#This Row],[Sales]]-sales_table[[#This Row],[COGS]]</f>
        <v>1260</v>
      </c>
      <c r="L1410" s="12">
        <f>sales_table[[#This Row],[sales after discount]]-sales_table[[#This Row],[COGS]]</f>
        <v>202.5</v>
      </c>
      <c r="M1410" s="12">
        <f>sales_table[[#This Row],[Sales]]*0.95</f>
        <v>20092.5</v>
      </c>
      <c r="N1410" s="13">
        <f>(sales_table[[#This Row],[Profit]]/sales_table[[#This Row],[Sales]])</f>
        <v>5.9574468085106386E-2</v>
      </c>
    </row>
    <row r="1411" spans="1:14">
      <c r="A1411" s="42">
        <v>41393</v>
      </c>
      <c r="B1411" t="s">
        <v>17</v>
      </c>
      <c r="C1411" t="s">
        <v>18</v>
      </c>
      <c r="D1411" t="s">
        <v>37</v>
      </c>
      <c r="E1411" t="s">
        <v>13</v>
      </c>
      <c r="F1411" s="12">
        <v>24</v>
      </c>
      <c r="G1411" s="12">
        <v>5832</v>
      </c>
      <c r="H1411" s="12">
        <v>6210</v>
      </c>
      <c r="I1411" s="12">
        <v>35856</v>
      </c>
      <c r="J1411" s="12">
        <v>38160</v>
      </c>
      <c r="K1411" s="12">
        <f>sales_table[[#This Row],[Sales]]-sales_table[[#This Row],[COGS]]</f>
        <v>2304</v>
      </c>
      <c r="L1411" s="12">
        <f>sales_table[[#This Row],[sales after discount]]-sales_table[[#This Row],[COGS]]</f>
        <v>396</v>
      </c>
      <c r="M1411" s="12">
        <f>sales_table[[#This Row],[Sales]]*0.95</f>
        <v>36252</v>
      </c>
      <c r="N1411" s="13">
        <f>(sales_table[[#This Row],[Profit]]/sales_table[[#This Row],[Sales]])</f>
        <v>6.0377358490566038E-2</v>
      </c>
    </row>
    <row r="1412" spans="1:14">
      <c r="A1412" s="42">
        <v>41394</v>
      </c>
      <c r="B1412" t="s">
        <v>34</v>
      </c>
      <c r="C1412" t="s">
        <v>25</v>
      </c>
      <c r="D1412" t="s">
        <v>32</v>
      </c>
      <c r="E1412" t="s">
        <v>13</v>
      </c>
      <c r="F1412" s="12">
        <v>21</v>
      </c>
      <c r="G1412" s="12">
        <v>2034</v>
      </c>
      <c r="H1412" s="12">
        <v>2160</v>
      </c>
      <c r="I1412" s="12">
        <v>21276</v>
      </c>
      <c r="J1412" s="12">
        <v>22680</v>
      </c>
      <c r="K1412" s="12">
        <f>sales_table[[#This Row],[Sales]]-sales_table[[#This Row],[COGS]]</f>
        <v>1404</v>
      </c>
      <c r="L1412" s="12">
        <f>sales_table[[#This Row],[sales after discount]]-sales_table[[#This Row],[COGS]]</f>
        <v>270</v>
      </c>
      <c r="M1412" s="12">
        <f>sales_table[[#This Row],[Sales]]*0.95</f>
        <v>21546</v>
      </c>
      <c r="N1412" s="13">
        <f>(sales_table[[#This Row],[Profit]]/sales_table[[#This Row],[Sales]])</f>
        <v>6.1904761904761907E-2</v>
      </c>
    </row>
    <row r="1413" spans="1:14">
      <c r="A1413" s="42">
        <v>41394</v>
      </c>
      <c r="B1413" t="s">
        <v>14</v>
      </c>
      <c r="C1413" t="s">
        <v>11</v>
      </c>
      <c r="D1413" t="s">
        <v>42</v>
      </c>
      <c r="E1413" t="s">
        <v>16</v>
      </c>
      <c r="F1413" s="12">
        <v>13</v>
      </c>
      <c r="G1413" s="12">
        <v>5832</v>
      </c>
      <c r="H1413" s="12">
        <v>6210</v>
      </c>
      <c r="I1413" s="12">
        <v>67554</v>
      </c>
      <c r="J1413" s="12">
        <v>72900</v>
      </c>
      <c r="K1413" s="12">
        <f>sales_table[[#This Row],[Sales]]-sales_table[[#This Row],[COGS]]</f>
        <v>5346</v>
      </c>
      <c r="L1413" s="12">
        <f>sales_table[[#This Row],[sales after discount]]-sales_table[[#This Row],[COGS]]</f>
        <v>1701</v>
      </c>
      <c r="M1413" s="12">
        <f>sales_table[[#This Row],[Sales]]*0.95</f>
        <v>69255</v>
      </c>
      <c r="N1413" s="13">
        <f>(sales_table[[#This Row],[Profit]]/sales_table[[#This Row],[Sales]])</f>
        <v>7.3333333333333334E-2</v>
      </c>
    </row>
    <row r="1414" spans="1:14">
      <c r="A1414" s="42">
        <v>41394</v>
      </c>
      <c r="B1414" t="s">
        <v>10</v>
      </c>
      <c r="C1414" t="s">
        <v>11</v>
      </c>
      <c r="D1414" t="s">
        <v>15</v>
      </c>
      <c r="E1414" t="s">
        <v>16</v>
      </c>
      <c r="F1414" s="12">
        <v>2</v>
      </c>
      <c r="G1414" s="12">
        <v>3546</v>
      </c>
      <c r="H1414" s="12">
        <v>3780</v>
      </c>
      <c r="I1414" s="12">
        <v>17910</v>
      </c>
      <c r="J1414" s="12">
        <v>19350</v>
      </c>
      <c r="K1414" s="12">
        <f>sales_table[[#This Row],[Sales]]-sales_table[[#This Row],[COGS]]</f>
        <v>1440</v>
      </c>
      <c r="L1414" s="12">
        <f>sales_table[[#This Row],[sales after discount]]-sales_table[[#This Row],[COGS]]</f>
        <v>472.5</v>
      </c>
      <c r="M1414" s="12">
        <f>sales_table[[#This Row],[Sales]]*0.95</f>
        <v>18382.5</v>
      </c>
      <c r="N1414" s="13">
        <f>(sales_table[[#This Row],[Profit]]/sales_table[[#This Row],[Sales]])</f>
        <v>7.441860465116279E-2</v>
      </c>
    </row>
    <row r="1415" spans="1:14">
      <c r="A1415" s="42">
        <v>41394</v>
      </c>
      <c r="B1415" t="s">
        <v>14</v>
      </c>
      <c r="C1415" t="s">
        <v>11</v>
      </c>
      <c r="D1415" t="s">
        <v>42</v>
      </c>
      <c r="E1415" t="s">
        <v>16</v>
      </c>
      <c r="F1415" s="12">
        <v>20</v>
      </c>
      <c r="G1415" s="12">
        <v>3726</v>
      </c>
      <c r="H1415" s="12">
        <v>3960</v>
      </c>
      <c r="I1415" s="12">
        <v>75060</v>
      </c>
      <c r="J1415" s="12">
        <v>81000</v>
      </c>
      <c r="K1415" s="12">
        <f>sales_table[[#This Row],[Sales]]-sales_table[[#This Row],[COGS]]</f>
        <v>5940</v>
      </c>
      <c r="L1415" s="12">
        <f>sales_table[[#This Row],[sales after discount]]-sales_table[[#This Row],[COGS]]</f>
        <v>1890</v>
      </c>
      <c r="M1415" s="12">
        <f>sales_table[[#This Row],[Sales]]*0.95</f>
        <v>76950</v>
      </c>
      <c r="N1415" s="13">
        <f>(sales_table[[#This Row],[Profit]]/sales_table[[#This Row],[Sales]])</f>
        <v>7.3333333333333334E-2</v>
      </c>
    </row>
    <row r="1416" spans="1:14">
      <c r="A1416" s="42">
        <v>41395</v>
      </c>
      <c r="B1416" t="s">
        <v>10</v>
      </c>
      <c r="C1416" t="s">
        <v>11</v>
      </c>
      <c r="D1416" t="s">
        <v>35</v>
      </c>
      <c r="E1416" t="s">
        <v>13</v>
      </c>
      <c r="F1416" s="12">
        <v>21</v>
      </c>
      <c r="G1416" s="12">
        <v>3978</v>
      </c>
      <c r="H1416" s="12">
        <v>4230</v>
      </c>
      <c r="I1416" s="12">
        <v>10296</v>
      </c>
      <c r="J1416" s="12">
        <v>10980</v>
      </c>
      <c r="K1416" s="12">
        <f>sales_table[[#This Row],[Sales]]-sales_table[[#This Row],[COGS]]</f>
        <v>684</v>
      </c>
      <c r="L1416" s="12">
        <f>sales_table[[#This Row],[sales after discount]]-sales_table[[#This Row],[COGS]]</f>
        <v>135</v>
      </c>
      <c r="M1416" s="12">
        <f>sales_table[[#This Row],[Sales]]*0.95</f>
        <v>10431</v>
      </c>
      <c r="N1416" s="13">
        <f>(sales_table[[#This Row],[Profit]]/sales_table[[#This Row],[Sales]])</f>
        <v>6.2295081967213117E-2</v>
      </c>
    </row>
    <row r="1417" spans="1:14">
      <c r="A1417" s="42">
        <v>41395</v>
      </c>
      <c r="B1417" t="s">
        <v>22</v>
      </c>
      <c r="C1417" t="s">
        <v>23</v>
      </c>
      <c r="D1417" t="s">
        <v>39</v>
      </c>
      <c r="E1417" t="s">
        <v>13</v>
      </c>
      <c r="F1417" s="12">
        <v>12</v>
      </c>
      <c r="G1417" s="12">
        <v>3042</v>
      </c>
      <c r="H1417" s="12">
        <v>3240</v>
      </c>
      <c r="I1417" s="12">
        <v>89424</v>
      </c>
      <c r="J1417" s="12">
        <v>95040</v>
      </c>
      <c r="K1417" s="12">
        <f>sales_table[[#This Row],[Sales]]-sales_table[[#This Row],[COGS]]</f>
        <v>5616</v>
      </c>
      <c r="L1417" s="12">
        <f>sales_table[[#This Row],[sales after discount]]-sales_table[[#This Row],[COGS]]</f>
        <v>864</v>
      </c>
      <c r="M1417" s="12">
        <f>sales_table[[#This Row],[Sales]]*0.95</f>
        <v>90288</v>
      </c>
      <c r="N1417" s="13">
        <f>(sales_table[[#This Row],[Profit]]/sales_table[[#This Row],[Sales]])</f>
        <v>5.909090909090909E-2</v>
      </c>
    </row>
    <row r="1418" spans="1:14">
      <c r="A1418" s="42">
        <v>41395</v>
      </c>
      <c r="B1418" t="s">
        <v>22</v>
      </c>
      <c r="C1418" t="s">
        <v>23</v>
      </c>
      <c r="D1418" t="s">
        <v>41</v>
      </c>
      <c r="E1418" t="s">
        <v>13</v>
      </c>
      <c r="F1418" s="12">
        <v>23</v>
      </c>
      <c r="G1418" s="12">
        <v>3546</v>
      </c>
      <c r="H1418" s="12">
        <v>3780</v>
      </c>
      <c r="I1418" s="12">
        <v>17712</v>
      </c>
      <c r="J1418" s="12">
        <v>18900</v>
      </c>
      <c r="K1418" s="12">
        <f>sales_table[[#This Row],[Sales]]-sales_table[[#This Row],[COGS]]</f>
        <v>1188</v>
      </c>
      <c r="L1418" s="12">
        <f>sales_table[[#This Row],[sales after discount]]-sales_table[[#This Row],[COGS]]</f>
        <v>243</v>
      </c>
      <c r="M1418" s="12">
        <f>sales_table[[#This Row],[Sales]]*0.95</f>
        <v>17955</v>
      </c>
      <c r="N1418" s="13">
        <f>(sales_table[[#This Row],[Profit]]/sales_table[[#This Row],[Sales]])</f>
        <v>6.2857142857142861E-2</v>
      </c>
    </row>
    <row r="1419" spans="1:14">
      <c r="A1419" s="42">
        <v>41396</v>
      </c>
      <c r="B1419" t="s">
        <v>31</v>
      </c>
      <c r="C1419" t="s">
        <v>30</v>
      </c>
      <c r="D1419" t="s">
        <v>38</v>
      </c>
      <c r="E1419" t="s">
        <v>13</v>
      </c>
      <c r="F1419" s="12">
        <v>23</v>
      </c>
      <c r="G1419" s="12">
        <v>4482</v>
      </c>
      <c r="H1419" s="12">
        <v>4770</v>
      </c>
      <c r="I1419" s="12">
        <v>78012</v>
      </c>
      <c r="J1419" s="12">
        <v>83160</v>
      </c>
      <c r="K1419" s="12">
        <f>sales_table[[#This Row],[Sales]]-sales_table[[#This Row],[COGS]]</f>
        <v>5148</v>
      </c>
      <c r="L1419" s="12">
        <f>sales_table[[#This Row],[sales after discount]]-sales_table[[#This Row],[COGS]]</f>
        <v>990</v>
      </c>
      <c r="M1419" s="12">
        <f>sales_table[[#This Row],[Sales]]*0.95</f>
        <v>79002</v>
      </c>
      <c r="N1419" s="13">
        <f>(sales_table[[#This Row],[Profit]]/sales_table[[#This Row],[Sales]])</f>
        <v>6.1904761904761907E-2</v>
      </c>
    </row>
    <row r="1420" spans="1:14">
      <c r="A1420" s="42">
        <v>41396</v>
      </c>
      <c r="B1420" t="s">
        <v>20</v>
      </c>
      <c r="C1420" t="s">
        <v>18</v>
      </c>
      <c r="D1420" t="s">
        <v>15</v>
      </c>
      <c r="E1420" t="s">
        <v>16</v>
      </c>
      <c r="F1420" s="12">
        <v>24</v>
      </c>
      <c r="G1420" s="12">
        <v>3924</v>
      </c>
      <c r="H1420" s="12">
        <v>4230</v>
      </c>
      <c r="I1420" s="12">
        <v>35820</v>
      </c>
      <c r="J1420" s="12">
        <v>38700</v>
      </c>
      <c r="K1420" s="12">
        <f>sales_table[[#This Row],[Sales]]-sales_table[[#This Row],[COGS]]</f>
        <v>2880</v>
      </c>
      <c r="L1420" s="12">
        <f>sales_table[[#This Row],[sales after discount]]-sales_table[[#This Row],[COGS]]</f>
        <v>945</v>
      </c>
      <c r="M1420" s="12">
        <f>sales_table[[#This Row],[Sales]]*0.95</f>
        <v>36765</v>
      </c>
      <c r="N1420" s="13">
        <f>(sales_table[[#This Row],[Profit]]/sales_table[[#This Row],[Sales]])</f>
        <v>7.441860465116279E-2</v>
      </c>
    </row>
    <row r="1421" spans="1:14">
      <c r="A1421" s="42">
        <v>41397</v>
      </c>
      <c r="B1421" t="s">
        <v>20</v>
      </c>
      <c r="C1421" t="s">
        <v>18</v>
      </c>
      <c r="D1421" t="s">
        <v>42</v>
      </c>
      <c r="E1421" t="s">
        <v>16</v>
      </c>
      <c r="F1421" s="12">
        <v>25</v>
      </c>
      <c r="G1421" s="12">
        <v>2952</v>
      </c>
      <c r="H1421" s="12">
        <v>3150</v>
      </c>
      <c r="I1421" s="12">
        <v>15012</v>
      </c>
      <c r="J1421" s="12">
        <v>16200</v>
      </c>
      <c r="K1421" s="12">
        <f>sales_table[[#This Row],[Sales]]-sales_table[[#This Row],[COGS]]</f>
        <v>1188</v>
      </c>
      <c r="L1421" s="12">
        <f>sales_table[[#This Row],[sales after discount]]-sales_table[[#This Row],[COGS]]</f>
        <v>378</v>
      </c>
      <c r="M1421" s="12">
        <f>sales_table[[#This Row],[Sales]]*0.95</f>
        <v>15390</v>
      </c>
      <c r="N1421" s="13">
        <f>(sales_table[[#This Row],[Profit]]/sales_table[[#This Row],[Sales]])</f>
        <v>7.3333333333333334E-2</v>
      </c>
    </row>
    <row r="1422" spans="1:14">
      <c r="A1422" s="42">
        <v>41397</v>
      </c>
      <c r="B1422" t="s">
        <v>29</v>
      </c>
      <c r="C1422" t="s">
        <v>30</v>
      </c>
      <c r="D1422" t="s">
        <v>39</v>
      </c>
      <c r="E1422" t="s">
        <v>13</v>
      </c>
      <c r="F1422" s="12">
        <v>17</v>
      </c>
      <c r="G1422" s="12">
        <v>3726</v>
      </c>
      <c r="H1422" s="12">
        <v>3960</v>
      </c>
      <c r="I1422" s="12">
        <v>52164</v>
      </c>
      <c r="J1422" s="12">
        <v>55440</v>
      </c>
      <c r="K1422" s="12">
        <f>sales_table[[#This Row],[Sales]]-sales_table[[#This Row],[COGS]]</f>
        <v>3276</v>
      </c>
      <c r="L1422" s="12">
        <f>sales_table[[#This Row],[sales after discount]]-sales_table[[#This Row],[COGS]]</f>
        <v>504</v>
      </c>
      <c r="M1422" s="12">
        <f>sales_table[[#This Row],[Sales]]*0.95</f>
        <v>52668</v>
      </c>
      <c r="N1422" s="13">
        <f>(sales_table[[#This Row],[Profit]]/sales_table[[#This Row],[Sales]])</f>
        <v>5.909090909090909E-2</v>
      </c>
    </row>
    <row r="1423" spans="1:14">
      <c r="A1423" s="42">
        <v>41397</v>
      </c>
      <c r="B1423" t="s">
        <v>14</v>
      </c>
      <c r="C1423" t="s">
        <v>11</v>
      </c>
      <c r="D1423" t="s">
        <v>43</v>
      </c>
      <c r="E1423" t="s">
        <v>13</v>
      </c>
      <c r="F1423" s="12">
        <v>21</v>
      </c>
      <c r="G1423" s="12">
        <v>3978</v>
      </c>
      <c r="H1423" s="12">
        <v>4230</v>
      </c>
      <c r="I1423" s="12">
        <v>84600</v>
      </c>
      <c r="J1423" s="12">
        <v>90000</v>
      </c>
      <c r="K1423" s="12">
        <f>sales_table[[#This Row],[Sales]]-sales_table[[#This Row],[COGS]]</f>
        <v>5400</v>
      </c>
      <c r="L1423" s="12">
        <f>sales_table[[#This Row],[sales after discount]]-sales_table[[#This Row],[COGS]]</f>
        <v>900</v>
      </c>
      <c r="M1423" s="12">
        <f>sales_table[[#This Row],[Sales]]*0.95</f>
        <v>85500</v>
      </c>
      <c r="N1423" s="13">
        <f>(sales_table[[#This Row],[Profit]]/sales_table[[#This Row],[Sales]])</f>
        <v>0.06</v>
      </c>
    </row>
    <row r="1424" spans="1:14">
      <c r="A1424" s="42">
        <v>41397</v>
      </c>
      <c r="B1424" t="s">
        <v>10</v>
      </c>
      <c r="C1424" t="s">
        <v>11</v>
      </c>
      <c r="D1424" t="s">
        <v>33</v>
      </c>
      <c r="E1424" t="s">
        <v>13</v>
      </c>
      <c r="F1424" s="12">
        <v>9</v>
      </c>
      <c r="G1424" s="12">
        <v>3726</v>
      </c>
      <c r="H1424" s="12">
        <v>3960</v>
      </c>
      <c r="I1424" s="12">
        <v>99450</v>
      </c>
      <c r="J1424" s="12">
        <v>105750</v>
      </c>
      <c r="K1424" s="12">
        <f>sales_table[[#This Row],[Sales]]-sales_table[[#This Row],[COGS]]</f>
        <v>6300</v>
      </c>
      <c r="L1424" s="12">
        <f>sales_table[[#This Row],[sales after discount]]-sales_table[[#This Row],[COGS]]</f>
        <v>1012.5</v>
      </c>
      <c r="M1424" s="12">
        <f>sales_table[[#This Row],[Sales]]*0.95</f>
        <v>100462.5</v>
      </c>
      <c r="N1424" s="13">
        <f>(sales_table[[#This Row],[Profit]]/sales_table[[#This Row],[Sales]])</f>
        <v>5.9574468085106386E-2</v>
      </c>
    </row>
    <row r="1425" spans="1:14">
      <c r="A1425" s="42">
        <v>41397</v>
      </c>
      <c r="B1425" t="s">
        <v>10</v>
      </c>
      <c r="C1425" t="s">
        <v>11</v>
      </c>
      <c r="D1425" t="s">
        <v>12</v>
      </c>
      <c r="E1425" t="s">
        <v>13</v>
      </c>
      <c r="F1425" s="12">
        <v>11</v>
      </c>
      <c r="G1425" s="12">
        <v>4482</v>
      </c>
      <c r="H1425" s="12">
        <v>4770</v>
      </c>
      <c r="I1425" s="12">
        <v>42714</v>
      </c>
      <c r="J1425" s="12">
        <v>45360</v>
      </c>
      <c r="K1425" s="12">
        <f>sales_table[[#This Row],[Sales]]-sales_table[[#This Row],[COGS]]</f>
        <v>2646</v>
      </c>
      <c r="L1425" s="12">
        <f>sales_table[[#This Row],[sales after discount]]-sales_table[[#This Row],[COGS]]</f>
        <v>378</v>
      </c>
      <c r="M1425" s="12">
        <f>sales_table[[#This Row],[Sales]]*0.95</f>
        <v>43092</v>
      </c>
      <c r="N1425" s="13">
        <f>(sales_table[[#This Row],[Profit]]/sales_table[[#This Row],[Sales]])</f>
        <v>5.8333333333333334E-2</v>
      </c>
    </row>
    <row r="1426" spans="1:14">
      <c r="A1426" s="42">
        <v>41398</v>
      </c>
      <c r="B1426" t="s">
        <v>14</v>
      </c>
      <c r="C1426" t="s">
        <v>11</v>
      </c>
      <c r="D1426" t="s">
        <v>38</v>
      </c>
      <c r="E1426" t="s">
        <v>13</v>
      </c>
      <c r="F1426" s="12">
        <v>4</v>
      </c>
      <c r="G1426" s="12">
        <v>3582</v>
      </c>
      <c r="H1426" s="12">
        <v>3870</v>
      </c>
      <c r="I1426" s="12">
        <v>67374</v>
      </c>
      <c r="J1426" s="12">
        <v>71820</v>
      </c>
      <c r="K1426" s="12">
        <f>sales_table[[#This Row],[Sales]]-sales_table[[#This Row],[COGS]]</f>
        <v>4446</v>
      </c>
      <c r="L1426" s="12">
        <f>sales_table[[#This Row],[sales after discount]]-sales_table[[#This Row],[COGS]]</f>
        <v>855</v>
      </c>
      <c r="M1426" s="12">
        <f>sales_table[[#This Row],[Sales]]*0.95</f>
        <v>68229</v>
      </c>
      <c r="N1426" s="13">
        <f>(sales_table[[#This Row],[Profit]]/sales_table[[#This Row],[Sales]])</f>
        <v>6.1904761904761907E-2</v>
      </c>
    </row>
    <row r="1427" spans="1:14">
      <c r="A1427" s="42">
        <v>41398</v>
      </c>
      <c r="B1427" t="s">
        <v>14</v>
      </c>
      <c r="C1427" t="s">
        <v>11</v>
      </c>
      <c r="D1427" t="s">
        <v>26</v>
      </c>
      <c r="E1427" t="s">
        <v>13</v>
      </c>
      <c r="F1427" s="12">
        <v>22</v>
      </c>
      <c r="G1427" s="12">
        <v>4482</v>
      </c>
      <c r="H1427" s="12">
        <v>4770</v>
      </c>
      <c r="I1427" s="12">
        <v>3042</v>
      </c>
      <c r="J1427" s="12">
        <v>3240</v>
      </c>
      <c r="K1427" s="12">
        <f>sales_table[[#This Row],[Sales]]-sales_table[[#This Row],[COGS]]</f>
        <v>198</v>
      </c>
      <c r="L1427" s="12">
        <f>sales_table[[#This Row],[sales after discount]]-sales_table[[#This Row],[COGS]]</f>
        <v>36</v>
      </c>
      <c r="M1427" s="12">
        <f>sales_table[[#This Row],[Sales]]*0.95</f>
        <v>3078</v>
      </c>
      <c r="N1427" s="13">
        <f>(sales_table[[#This Row],[Profit]]/sales_table[[#This Row],[Sales]])</f>
        <v>6.1111111111111109E-2</v>
      </c>
    </row>
    <row r="1428" spans="1:14">
      <c r="A1428" s="42">
        <v>41398</v>
      </c>
      <c r="B1428" t="s">
        <v>22</v>
      </c>
      <c r="C1428" t="s">
        <v>23</v>
      </c>
      <c r="D1428" t="s">
        <v>12</v>
      </c>
      <c r="E1428" t="s">
        <v>13</v>
      </c>
      <c r="F1428" s="12">
        <v>15</v>
      </c>
      <c r="G1428" s="12">
        <v>3924</v>
      </c>
      <c r="H1428" s="12">
        <v>4230</v>
      </c>
      <c r="I1428" s="12">
        <v>8136</v>
      </c>
      <c r="J1428" s="12">
        <v>8640</v>
      </c>
      <c r="K1428" s="12">
        <f>sales_table[[#This Row],[Sales]]-sales_table[[#This Row],[COGS]]</f>
        <v>504</v>
      </c>
      <c r="L1428" s="12">
        <f>sales_table[[#This Row],[sales after discount]]-sales_table[[#This Row],[COGS]]</f>
        <v>72</v>
      </c>
      <c r="M1428" s="12">
        <f>sales_table[[#This Row],[Sales]]*0.95</f>
        <v>8208</v>
      </c>
      <c r="N1428" s="13">
        <f>(sales_table[[#This Row],[Profit]]/sales_table[[#This Row],[Sales]])</f>
        <v>5.8333333333333334E-2</v>
      </c>
    </row>
    <row r="1429" spans="1:14">
      <c r="A1429" s="42">
        <v>41398</v>
      </c>
      <c r="B1429" t="s">
        <v>24</v>
      </c>
      <c r="C1429" t="s">
        <v>25</v>
      </c>
      <c r="D1429" t="s">
        <v>37</v>
      </c>
      <c r="E1429" t="s">
        <v>13</v>
      </c>
      <c r="F1429" s="12">
        <v>23</v>
      </c>
      <c r="G1429" s="12">
        <v>7506</v>
      </c>
      <c r="H1429" s="12">
        <v>8100</v>
      </c>
      <c r="I1429" s="12">
        <v>49302</v>
      </c>
      <c r="J1429" s="12">
        <v>52470</v>
      </c>
      <c r="K1429" s="12">
        <f>sales_table[[#This Row],[Sales]]-sales_table[[#This Row],[COGS]]</f>
        <v>3168</v>
      </c>
      <c r="L1429" s="12">
        <f>sales_table[[#This Row],[sales after discount]]-sales_table[[#This Row],[COGS]]</f>
        <v>544.5</v>
      </c>
      <c r="M1429" s="12">
        <f>sales_table[[#This Row],[Sales]]*0.95</f>
        <v>49846.5</v>
      </c>
      <c r="N1429" s="13">
        <f>(sales_table[[#This Row],[Profit]]/sales_table[[#This Row],[Sales]])</f>
        <v>6.0377358490566038E-2</v>
      </c>
    </row>
    <row r="1430" spans="1:14">
      <c r="A1430" s="42">
        <v>41399</v>
      </c>
      <c r="B1430" t="s">
        <v>27</v>
      </c>
      <c r="C1430" t="s">
        <v>23</v>
      </c>
      <c r="D1430" t="s">
        <v>35</v>
      </c>
      <c r="E1430" t="s">
        <v>13</v>
      </c>
      <c r="F1430" s="12">
        <v>9</v>
      </c>
      <c r="G1430" s="12">
        <v>3546</v>
      </c>
      <c r="H1430" s="12">
        <v>3780</v>
      </c>
      <c r="I1430" s="12">
        <v>30888</v>
      </c>
      <c r="J1430" s="12">
        <v>32940</v>
      </c>
      <c r="K1430" s="12">
        <f>sales_table[[#This Row],[Sales]]-sales_table[[#This Row],[COGS]]</f>
        <v>2052</v>
      </c>
      <c r="L1430" s="12">
        <f>sales_table[[#This Row],[sales after discount]]-sales_table[[#This Row],[COGS]]</f>
        <v>405</v>
      </c>
      <c r="M1430" s="12">
        <f>sales_table[[#This Row],[Sales]]*0.95</f>
        <v>31293</v>
      </c>
      <c r="N1430" s="13">
        <f>(sales_table[[#This Row],[Profit]]/sales_table[[#This Row],[Sales]])</f>
        <v>6.2295081967213117E-2</v>
      </c>
    </row>
    <row r="1431" spans="1:14">
      <c r="A1431" s="42">
        <v>41399</v>
      </c>
      <c r="B1431" t="s">
        <v>14</v>
      </c>
      <c r="C1431" t="s">
        <v>11</v>
      </c>
      <c r="D1431" t="s">
        <v>42</v>
      </c>
      <c r="E1431" t="s">
        <v>16</v>
      </c>
      <c r="F1431" s="12">
        <v>7</v>
      </c>
      <c r="G1431" s="12">
        <v>3042</v>
      </c>
      <c r="H1431" s="12">
        <v>3240</v>
      </c>
      <c r="I1431" s="12">
        <v>90072</v>
      </c>
      <c r="J1431" s="12">
        <v>97200</v>
      </c>
      <c r="K1431" s="12">
        <f>sales_table[[#This Row],[Sales]]-sales_table[[#This Row],[COGS]]</f>
        <v>7128</v>
      </c>
      <c r="L1431" s="12">
        <f>sales_table[[#This Row],[sales after discount]]-sales_table[[#This Row],[COGS]]</f>
        <v>2268</v>
      </c>
      <c r="M1431" s="12">
        <f>sales_table[[#This Row],[Sales]]*0.95</f>
        <v>92340</v>
      </c>
      <c r="N1431" s="13">
        <f>(sales_table[[#This Row],[Profit]]/sales_table[[#This Row],[Sales]])</f>
        <v>7.3333333333333334E-2</v>
      </c>
    </row>
    <row r="1432" spans="1:14">
      <c r="A1432" s="42">
        <v>41399</v>
      </c>
      <c r="B1432" t="s">
        <v>34</v>
      </c>
      <c r="C1432" t="s">
        <v>25</v>
      </c>
      <c r="D1432" t="s">
        <v>15</v>
      </c>
      <c r="E1432" t="s">
        <v>16</v>
      </c>
      <c r="F1432" s="12">
        <v>25</v>
      </c>
      <c r="G1432" s="12">
        <v>3042</v>
      </c>
      <c r="H1432" s="12">
        <v>3240</v>
      </c>
      <c r="I1432" s="12">
        <v>10746</v>
      </c>
      <c r="J1432" s="12">
        <v>11610</v>
      </c>
      <c r="K1432" s="12">
        <f>sales_table[[#This Row],[Sales]]-sales_table[[#This Row],[COGS]]</f>
        <v>864</v>
      </c>
      <c r="L1432" s="12">
        <f>sales_table[[#This Row],[sales after discount]]-sales_table[[#This Row],[COGS]]</f>
        <v>283.5</v>
      </c>
      <c r="M1432" s="12">
        <f>sales_table[[#This Row],[Sales]]*0.95</f>
        <v>11029.5</v>
      </c>
      <c r="N1432" s="13">
        <f>(sales_table[[#This Row],[Profit]]/sales_table[[#This Row],[Sales]])</f>
        <v>7.441860465116279E-2</v>
      </c>
    </row>
    <row r="1433" spans="1:14">
      <c r="A1433" s="42">
        <v>41399</v>
      </c>
      <c r="B1433" t="s">
        <v>27</v>
      </c>
      <c r="C1433" t="s">
        <v>23</v>
      </c>
      <c r="D1433" t="s">
        <v>36</v>
      </c>
      <c r="E1433" t="s">
        <v>13</v>
      </c>
      <c r="F1433" s="12">
        <v>10</v>
      </c>
      <c r="G1433" s="12">
        <v>3978</v>
      </c>
      <c r="H1433" s="12">
        <v>4230</v>
      </c>
      <c r="I1433" s="12">
        <v>4212</v>
      </c>
      <c r="J1433" s="12">
        <v>4500</v>
      </c>
      <c r="K1433" s="12">
        <f>sales_table[[#This Row],[Sales]]-sales_table[[#This Row],[COGS]]</f>
        <v>288</v>
      </c>
      <c r="L1433" s="12">
        <f>sales_table[[#This Row],[sales after discount]]-sales_table[[#This Row],[COGS]]</f>
        <v>63</v>
      </c>
      <c r="M1433" s="12">
        <f>sales_table[[#This Row],[Sales]]*0.95</f>
        <v>4275</v>
      </c>
      <c r="N1433" s="13">
        <f>(sales_table[[#This Row],[Profit]]/sales_table[[#This Row],[Sales]])</f>
        <v>6.4000000000000001E-2</v>
      </c>
    </row>
    <row r="1434" spans="1:14">
      <c r="A1434" s="42">
        <v>41400</v>
      </c>
      <c r="B1434" t="s">
        <v>34</v>
      </c>
      <c r="C1434" t="s">
        <v>25</v>
      </c>
      <c r="D1434" t="s">
        <v>33</v>
      </c>
      <c r="E1434" t="s">
        <v>13</v>
      </c>
      <c r="F1434" s="12">
        <v>8</v>
      </c>
      <c r="G1434" s="12">
        <v>5148</v>
      </c>
      <c r="H1434" s="12">
        <v>5490</v>
      </c>
      <c r="I1434" s="12">
        <v>91494</v>
      </c>
      <c r="J1434" s="12">
        <v>97290</v>
      </c>
      <c r="K1434" s="12">
        <f>sales_table[[#This Row],[Sales]]-sales_table[[#This Row],[COGS]]</f>
        <v>5796</v>
      </c>
      <c r="L1434" s="12">
        <f>sales_table[[#This Row],[sales after discount]]-sales_table[[#This Row],[COGS]]</f>
        <v>931.5</v>
      </c>
      <c r="M1434" s="12">
        <f>sales_table[[#This Row],[Sales]]*0.95</f>
        <v>92425.5</v>
      </c>
      <c r="N1434" s="13">
        <f>(sales_table[[#This Row],[Profit]]/sales_table[[#This Row],[Sales]])</f>
        <v>5.9574468085106386E-2</v>
      </c>
    </row>
    <row r="1435" spans="1:14">
      <c r="A1435" s="42">
        <v>41400</v>
      </c>
      <c r="B1435" t="s">
        <v>29</v>
      </c>
      <c r="C1435" t="s">
        <v>30</v>
      </c>
      <c r="D1435" t="s">
        <v>15</v>
      </c>
      <c r="E1435" t="s">
        <v>16</v>
      </c>
      <c r="F1435" s="12">
        <v>18</v>
      </c>
      <c r="G1435" s="12">
        <v>3042</v>
      </c>
      <c r="H1435" s="12">
        <v>3240</v>
      </c>
      <c r="I1435" s="12">
        <v>50148</v>
      </c>
      <c r="J1435" s="12">
        <v>54180</v>
      </c>
      <c r="K1435" s="12">
        <f>sales_table[[#This Row],[Sales]]-sales_table[[#This Row],[COGS]]</f>
        <v>4032</v>
      </c>
      <c r="L1435" s="12">
        <f>sales_table[[#This Row],[sales after discount]]-sales_table[[#This Row],[COGS]]</f>
        <v>1323</v>
      </c>
      <c r="M1435" s="12">
        <f>sales_table[[#This Row],[Sales]]*0.95</f>
        <v>51471</v>
      </c>
      <c r="N1435" s="13">
        <f>(sales_table[[#This Row],[Profit]]/sales_table[[#This Row],[Sales]])</f>
        <v>7.441860465116279E-2</v>
      </c>
    </row>
    <row r="1436" spans="1:14">
      <c r="A1436" s="42">
        <v>41400</v>
      </c>
      <c r="B1436" t="s">
        <v>27</v>
      </c>
      <c r="C1436" t="s">
        <v>23</v>
      </c>
      <c r="D1436" t="s">
        <v>26</v>
      </c>
      <c r="E1436" t="s">
        <v>13</v>
      </c>
      <c r="F1436" s="12">
        <v>8</v>
      </c>
      <c r="G1436" s="12">
        <v>5148</v>
      </c>
      <c r="H1436" s="12">
        <v>5490</v>
      </c>
      <c r="I1436" s="12">
        <v>39546</v>
      </c>
      <c r="J1436" s="12">
        <v>42120</v>
      </c>
      <c r="K1436" s="12">
        <f>sales_table[[#This Row],[Sales]]-sales_table[[#This Row],[COGS]]</f>
        <v>2574</v>
      </c>
      <c r="L1436" s="12">
        <f>sales_table[[#This Row],[sales after discount]]-sales_table[[#This Row],[COGS]]</f>
        <v>468</v>
      </c>
      <c r="M1436" s="12">
        <f>sales_table[[#This Row],[Sales]]*0.95</f>
        <v>40014</v>
      </c>
      <c r="N1436" s="13">
        <f>(sales_table[[#This Row],[Profit]]/sales_table[[#This Row],[Sales]])</f>
        <v>6.1111111111111109E-2</v>
      </c>
    </row>
    <row r="1437" spans="1:14">
      <c r="A1437" s="42">
        <v>41400</v>
      </c>
      <c r="B1437" t="s">
        <v>27</v>
      </c>
      <c r="C1437" t="s">
        <v>23</v>
      </c>
      <c r="D1437" t="s">
        <v>19</v>
      </c>
      <c r="E1437" t="s">
        <v>13</v>
      </c>
      <c r="F1437" s="12">
        <v>25</v>
      </c>
      <c r="G1437" s="12">
        <v>7506</v>
      </c>
      <c r="H1437" s="12">
        <v>8100</v>
      </c>
      <c r="I1437" s="12">
        <v>63648</v>
      </c>
      <c r="J1437" s="12">
        <v>67680</v>
      </c>
      <c r="K1437" s="12">
        <f>sales_table[[#This Row],[Sales]]-sales_table[[#This Row],[COGS]]</f>
        <v>4032</v>
      </c>
      <c r="L1437" s="12">
        <f>sales_table[[#This Row],[sales after discount]]-sales_table[[#This Row],[COGS]]</f>
        <v>648</v>
      </c>
      <c r="M1437" s="12">
        <f>sales_table[[#This Row],[Sales]]*0.95</f>
        <v>64296</v>
      </c>
      <c r="N1437" s="13">
        <f>(sales_table[[#This Row],[Profit]]/sales_table[[#This Row],[Sales]])</f>
        <v>5.9574468085106386E-2</v>
      </c>
    </row>
    <row r="1438" spans="1:14">
      <c r="A1438" s="42">
        <v>41400</v>
      </c>
      <c r="B1438" t="s">
        <v>29</v>
      </c>
      <c r="C1438" t="s">
        <v>30</v>
      </c>
      <c r="D1438" t="s">
        <v>15</v>
      </c>
      <c r="E1438" t="s">
        <v>16</v>
      </c>
      <c r="F1438" s="12">
        <v>7</v>
      </c>
      <c r="G1438" s="12">
        <v>3042</v>
      </c>
      <c r="H1438" s="12">
        <v>3240</v>
      </c>
      <c r="I1438" s="12">
        <v>25074</v>
      </c>
      <c r="J1438" s="12">
        <v>27090</v>
      </c>
      <c r="K1438" s="12">
        <f>sales_table[[#This Row],[Sales]]-sales_table[[#This Row],[COGS]]</f>
        <v>2016</v>
      </c>
      <c r="L1438" s="12">
        <f>sales_table[[#This Row],[sales after discount]]-sales_table[[#This Row],[COGS]]</f>
        <v>661.5</v>
      </c>
      <c r="M1438" s="12">
        <f>sales_table[[#This Row],[Sales]]*0.95</f>
        <v>25735.5</v>
      </c>
      <c r="N1438" s="13">
        <f>(sales_table[[#This Row],[Profit]]/sales_table[[#This Row],[Sales]])</f>
        <v>7.441860465116279E-2</v>
      </c>
    </row>
    <row r="1439" spans="1:14">
      <c r="A1439" s="42">
        <v>41400</v>
      </c>
      <c r="B1439" t="s">
        <v>31</v>
      </c>
      <c r="C1439" t="s">
        <v>30</v>
      </c>
      <c r="D1439" t="s">
        <v>35</v>
      </c>
      <c r="E1439" t="s">
        <v>13</v>
      </c>
      <c r="F1439" s="12">
        <v>17</v>
      </c>
      <c r="G1439" s="12">
        <v>3978</v>
      </c>
      <c r="H1439" s="12">
        <v>4230</v>
      </c>
      <c r="I1439" s="12">
        <v>113256</v>
      </c>
      <c r="J1439" s="12">
        <v>120780</v>
      </c>
      <c r="K1439" s="12">
        <f>sales_table[[#This Row],[Sales]]-sales_table[[#This Row],[COGS]]</f>
        <v>7524</v>
      </c>
      <c r="L1439" s="12">
        <f>sales_table[[#This Row],[sales after discount]]-sales_table[[#This Row],[COGS]]</f>
        <v>1485</v>
      </c>
      <c r="M1439" s="12">
        <f>sales_table[[#This Row],[Sales]]*0.95</f>
        <v>114741</v>
      </c>
      <c r="N1439" s="13">
        <f>(sales_table[[#This Row],[Profit]]/sales_table[[#This Row],[Sales]])</f>
        <v>6.2295081967213117E-2</v>
      </c>
    </row>
    <row r="1440" spans="1:14">
      <c r="A1440" s="42">
        <v>41401</v>
      </c>
      <c r="B1440" t="s">
        <v>14</v>
      </c>
      <c r="C1440" t="s">
        <v>11</v>
      </c>
      <c r="D1440" t="s">
        <v>26</v>
      </c>
      <c r="E1440" t="s">
        <v>13</v>
      </c>
      <c r="F1440" s="12">
        <v>3</v>
      </c>
      <c r="G1440" s="12">
        <v>2952</v>
      </c>
      <c r="H1440" s="12">
        <v>3150</v>
      </c>
      <c r="I1440" s="12">
        <v>21294</v>
      </c>
      <c r="J1440" s="12">
        <v>22680</v>
      </c>
      <c r="K1440" s="12">
        <f>sales_table[[#This Row],[Sales]]-sales_table[[#This Row],[COGS]]</f>
        <v>1386</v>
      </c>
      <c r="L1440" s="12">
        <f>sales_table[[#This Row],[sales after discount]]-sales_table[[#This Row],[COGS]]</f>
        <v>252</v>
      </c>
      <c r="M1440" s="12">
        <f>sales_table[[#This Row],[Sales]]*0.95</f>
        <v>21546</v>
      </c>
      <c r="N1440" s="13">
        <f>(sales_table[[#This Row],[Profit]]/sales_table[[#This Row],[Sales]])</f>
        <v>6.1111111111111109E-2</v>
      </c>
    </row>
    <row r="1441" spans="1:14">
      <c r="A1441" s="42">
        <v>41402</v>
      </c>
      <c r="B1441" t="s">
        <v>17</v>
      </c>
      <c r="C1441" t="s">
        <v>18</v>
      </c>
      <c r="D1441" t="s">
        <v>36</v>
      </c>
      <c r="E1441" t="s">
        <v>13</v>
      </c>
      <c r="F1441" s="12">
        <v>13</v>
      </c>
      <c r="G1441" s="12">
        <v>2034</v>
      </c>
      <c r="H1441" s="12">
        <v>2160</v>
      </c>
      <c r="I1441" s="12">
        <v>14742</v>
      </c>
      <c r="J1441" s="12">
        <v>15750</v>
      </c>
      <c r="K1441" s="12">
        <f>sales_table[[#This Row],[Sales]]-sales_table[[#This Row],[COGS]]</f>
        <v>1008</v>
      </c>
      <c r="L1441" s="12">
        <f>sales_table[[#This Row],[sales after discount]]-sales_table[[#This Row],[COGS]]</f>
        <v>220.5</v>
      </c>
      <c r="M1441" s="12">
        <f>sales_table[[#This Row],[Sales]]*0.95</f>
        <v>14962.5</v>
      </c>
      <c r="N1441" s="13">
        <f>(sales_table[[#This Row],[Profit]]/sales_table[[#This Row],[Sales]])</f>
        <v>6.4000000000000001E-2</v>
      </c>
    </row>
    <row r="1442" spans="1:14">
      <c r="A1442" s="42">
        <v>41402</v>
      </c>
      <c r="B1442" t="s">
        <v>27</v>
      </c>
      <c r="C1442" t="s">
        <v>23</v>
      </c>
      <c r="D1442" t="s">
        <v>39</v>
      </c>
      <c r="E1442" t="s">
        <v>13</v>
      </c>
      <c r="F1442" s="12">
        <v>17</v>
      </c>
      <c r="G1442" s="12">
        <v>3582</v>
      </c>
      <c r="H1442" s="12">
        <v>3870</v>
      </c>
      <c r="I1442" s="12">
        <v>44712</v>
      </c>
      <c r="J1442" s="12">
        <v>47520</v>
      </c>
      <c r="K1442" s="12">
        <f>sales_table[[#This Row],[Sales]]-sales_table[[#This Row],[COGS]]</f>
        <v>2808</v>
      </c>
      <c r="L1442" s="12">
        <f>sales_table[[#This Row],[sales after discount]]-sales_table[[#This Row],[COGS]]</f>
        <v>432</v>
      </c>
      <c r="M1442" s="12">
        <f>sales_table[[#This Row],[Sales]]*0.95</f>
        <v>45144</v>
      </c>
      <c r="N1442" s="13">
        <f>(sales_table[[#This Row],[Profit]]/sales_table[[#This Row],[Sales]])</f>
        <v>5.909090909090909E-2</v>
      </c>
    </row>
    <row r="1443" spans="1:14">
      <c r="A1443" s="42">
        <v>41403</v>
      </c>
      <c r="B1443" t="s">
        <v>31</v>
      </c>
      <c r="C1443" t="s">
        <v>30</v>
      </c>
      <c r="D1443" t="s">
        <v>12</v>
      </c>
      <c r="E1443" t="s">
        <v>13</v>
      </c>
      <c r="F1443" s="12">
        <v>22</v>
      </c>
      <c r="G1443" s="12">
        <v>3978</v>
      </c>
      <c r="H1443" s="12">
        <v>4230</v>
      </c>
      <c r="I1443" s="12">
        <v>24408</v>
      </c>
      <c r="J1443" s="12">
        <v>25920</v>
      </c>
      <c r="K1443" s="12">
        <f>sales_table[[#This Row],[Sales]]-sales_table[[#This Row],[COGS]]</f>
        <v>1512</v>
      </c>
      <c r="L1443" s="12">
        <f>sales_table[[#This Row],[sales after discount]]-sales_table[[#This Row],[COGS]]</f>
        <v>216</v>
      </c>
      <c r="M1443" s="12">
        <f>sales_table[[#This Row],[Sales]]*0.95</f>
        <v>24624</v>
      </c>
      <c r="N1443" s="13">
        <f>(sales_table[[#This Row],[Profit]]/sales_table[[#This Row],[Sales]])</f>
        <v>5.8333333333333334E-2</v>
      </c>
    </row>
    <row r="1444" spans="1:14">
      <c r="A1444" s="42">
        <v>41404</v>
      </c>
      <c r="B1444" t="s">
        <v>24</v>
      </c>
      <c r="C1444" t="s">
        <v>25</v>
      </c>
      <c r="D1444" t="s">
        <v>36</v>
      </c>
      <c r="E1444" t="s">
        <v>13</v>
      </c>
      <c r="F1444" s="12">
        <v>23</v>
      </c>
      <c r="G1444" s="12">
        <v>2196</v>
      </c>
      <c r="H1444" s="12">
        <v>2340</v>
      </c>
      <c r="I1444" s="12">
        <v>25272</v>
      </c>
      <c r="J1444" s="12">
        <v>27000</v>
      </c>
      <c r="K1444" s="12">
        <f>sales_table[[#This Row],[Sales]]-sales_table[[#This Row],[COGS]]</f>
        <v>1728</v>
      </c>
      <c r="L1444" s="12">
        <f>sales_table[[#This Row],[sales after discount]]-sales_table[[#This Row],[COGS]]</f>
        <v>378</v>
      </c>
      <c r="M1444" s="12">
        <f>sales_table[[#This Row],[Sales]]*0.95</f>
        <v>25650</v>
      </c>
      <c r="N1444" s="13">
        <f>(sales_table[[#This Row],[Profit]]/sales_table[[#This Row],[Sales]])</f>
        <v>6.4000000000000001E-2</v>
      </c>
    </row>
    <row r="1445" spans="1:14">
      <c r="A1445" s="42">
        <v>41404</v>
      </c>
      <c r="B1445" t="s">
        <v>31</v>
      </c>
      <c r="C1445" t="s">
        <v>30</v>
      </c>
      <c r="D1445" t="s">
        <v>28</v>
      </c>
      <c r="E1445" t="s">
        <v>13</v>
      </c>
      <c r="F1445" s="12">
        <v>1</v>
      </c>
      <c r="G1445" s="12">
        <v>2034</v>
      </c>
      <c r="H1445" s="12">
        <v>2160</v>
      </c>
      <c r="I1445" s="12">
        <v>46656</v>
      </c>
      <c r="J1445" s="12">
        <v>49680</v>
      </c>
      <c r="K1445" s="12">
        <f>sales_table[[#This Row],[Sales]]-sales_table[[#This Row],[COGS]]</f>
        <v>3024</v>
      </c>
      <c r="L1445" s="12">
        <f>sales_table[[#This Row],[sales after discount]]-sales_table[[#This Row],[COGS]]</f>
        <v>540</v>
      </c>
      <c r="M1445" s="12">
        <f>sales_table[[#This Row],[Sales]]*0.95</f>
        <v>47196</v>
      </c>
      <c r="N1445" s="13">
        <f>(sales_table[[#This Row],[Profit]]/sales_table[[#This Row],[Sales]])</f>
        <v>6.0869565217391307E-2</v>
      </c>
    </row>
    <row r="1446" spans="1:14">
      <c r="A1446" s="42">
        <v>41404</v>
      </c>
      <c r="B1446" t="s">
        <v>31</v>
      </c>
      <c r="C1446" t="s">
        <v>30</v>
      </c>
      <c r="D1446" t="s">
        <v>33</v>
      </c>
      <c r="E1446" t="s">
        <v>13</v>
      </c>
      <c r="F1446" s="12">
        <v>25</v>
      </c>
      <c r="G1446" s="12">
        <v>5148</v>
      </c>
      <c r="H1446" s="12">
        <v>5490</v>
      </c>
      <c r="I1446" s="12">
        <v>23868</v>
      </c>
      <c r="J1446" s="12">
        <v>25380</v>
      </c>
      <c r="K1446" s="12">
        <f>sales_table[[#This Row],[Sales]]-sales_table[[#This Row],[COGS]]</f>
        <v>1512</v>
      </c>
      <c r="L1446" s="12">
        <f>sales_table[[#This Row],[sales after discount]]-sales_table[[#This Row],[COGS]]</f>
        <v>243</v>
      </c>
      <c r="M1446" s="12">
        <f>sales_table[[#This Row],[Sales]]*0.95</f>
        <v>24111</v>
      </c>
      <c r="N1446" s="13">
        <f>(sales_table[[#This Row],[Profit]]/sales_table[[#This Row],[Sales]])</f>
        <v>5.9574468085106386E-2</v>
      </c>
    </row>
    <row r="1447" spans="1:14">
      <c r="A1447" s="42">
        <v>41404</v>
      </c>
      <c r="B1447" t="s">
        <v>20</v>
      </c>
      <c r="C1447" t="s">
        <v>18</v>
      </c>
      <c r="D1447" t="s">
        <v>19</v>
      </c>
      <c r="E1447" t="s">
        <v>13</v>
      </c>
      <c r="F1447" s="12">
        <v>22</v>
      </c>
      <c r="G1447" s="12">
        <v>3384</v>
      </c>
      <c r="H1447" s="12">
        <v>3600</v>
      </c>
      <c r="I1447" s="12">
        <v>55692</v>
      </c>
      <c r="J1447" s="12">
        <v>59220</v>
      </c>
      <c r="K1447" s="12">
        <f>sales_table[[#This Row],[Sales]]-sales_table[[#This Row],[COGS]]</f>
        <v>3528</v>
      </c>
      <c r="L1447" s="12">
        <f>sales_table[[#This Row],[sales after discount]]-sales_table[[#This Row],[COGS]]</f>
        <v>567</v>
      </c>
      <c r="M1447" s="12">
        <f>sales_table[[#This Row],[Sales]]*0.95</f>
        <v>56259</v>
      </c>
      <c r="N1447" s="13">
        <f>(sales_table[[#This Row],[Profit]]/sales_table[[#This Row],[Sales]])</f>
        <v>5.9574468085106386E-2</v>
      </c>
    </row>
    <row r="1448" spans="1:14">
      <c r="A1448" s="42">
        <v>41404</v>
      </c>
      <c r="B1448" t="s">
        <v>22</v>
      </c>
      <c r="C1448" t="s">
        <v>23</v>
      </c>
      <c r="D1448" t="s">
        <v>36</v>
      </c>
      <c r="E1448" t="s">
        <v>13</v>
      </c>
      <c r="F1448" s="12">
        <v>2</v>
      </c>
      <c r="G1448" s="12">
        <v>3978</v>
      </c>
      <c r="H1448" s="12">
        <v>4230</v>
      </c>
      <c r="I1448" s="12">
        <v>23166</v>
      </c>
      <c r="J1448" s="12">
        <v>24750</v>
      </c>
      <c r="K1448" s="12">
        <f>sales_table[[#This Row],[Sales]]-sales_table[[#This Row],[COGS]]</f>
        <v>1584</v>
      </c>
      <c r="L1448" s="12">
        <f>sales_table[[#This Row],[sales after discount]]-sales_table[[#This Row],[COGS]]</f>
        <v>346.5</v>
      </c>
      <c r="M1448" s="12">
        <f>sales_table[[#This Row],[Sales]]*0.95</f>
        <v>23512.5</v>
      </c>
      <c r="N1448" s="13">
        <f>(sales_table[[#This Row],[Profit]]/sales_table[[#This Row],[Sales]])</f>
        <v>6.4000000000000001E-2</v>
      </c>
    </row>
    <row r="1449" spans="1:14">
      <c r="A1449" s="42">
        <v>41405</v>
      </c>
      <c r="B1449" t="s">
        <v>20</v>
      </c>
      <c r="C1449" t="s">
        <v>18</v>
      </c>
      <c r="D1449" t="s">
        <v>12</v>
      </c>
      <c r="E1449" t="s">
        <v>13</v>
      </c>
      <c r="F1449" s="12">
        <v>11</v>
      </c>
      <c r="G1449" s="12">
        <v>3582</v>
      </c>
      <c r="H1449" s="12">
        <v>3870</v>
      </c>
      <c r="I1449" s="12">
        <v>40680</v>
      </c>
      <c r="J1449" s="12">
        <v>43200</v>
      </c>
      <c r="K1449" s="12">
        <f>sales_table[[#This Row],[Sales]]-sales_table[[#This Row],[COGS]]</f>
        <v>2520</v>
      </c>
      <c r="L1449" s="12">
        <f>sales_table[[#This Row],[sales after discount]]-sales_table[[#This Row],[COGS]]</f>
        <v>360</v>
      </c>
      <c r="M1449" s="12">
        <f>sales_table[[#This Row],[Sales]]*0.95</f>
        <v>41040</v>
      </c>
      <c r="N1449" s="13">
        <f>(sales_table[[#This Row],[Profit]]/sales_table[[#This Row],[Sales]])</f>
        <v>5.8333333333333334E-2</v>
      </c>
    </row>
    <row r="1450" spans="1:14">
      <c r="A1450" s="42">
        <v>41405</v>
      </c>
      <c r="B1450" t="s">
        <v>17</v>
      </c>
      <c r="C1450" t="s">
        <v>18</v>
      </c>
      <c r="D1450" t="s">
        <v>15</v>
      </c>
      <c r="E1450" t="s">
        <v>16</v>
      </c>
      <c r="F1450" s="12">
        <v>11</v>
      </c>
      <c r="G1450" s="12">
        <v>3546</v>
      </c>
      <c r="H1450" s="12">
        <v>3780</v>
      </c>
      <c r="I1450" s="12">
        <v>21492</v>
      </c>
      <c r="J1450" s="12">
        <v>23220</v>
      </c>
      <c r="K1450" s="12">
        <f>sales_table[[#This Row],[Sales]]-sales_table[[#This Row],[COGS]]</f>
        <v>1728</v>
      </c>
      <c r="L1450" s="12">
        <f>sales_table[[#This Row],[sales after discount]]-sales_table[[#This Row],[COGS]]</f>
        <v>567</v>
      </c>
      <c r="M1450" s="12">
        <f>sales_table[[#This Row],[Sales]]*0.95</f>
        <v>22059</v>
      </c>
      <c r="N1450" s="13">
        <f>(sales_table[[#This Row],[Profit]]/sales_table[[#This Row],[Sales]])</f>
        <v>7.441860465116279E-2</v>
      </c>
    </row>
    <row r="1451" spans="1:14">
      <c r="A1451" s="42">
        <v>41405</v>
      </c>
      <c r="B1451" t="s">
        <v>20</v>
      </c>
      <c r="C1451" t="s">
        <v>18</v>
      </c>
      <c r="D1451" t="s">
        <v>36</v>
      </c>
      <c r="E1451" t="s">
        <v>13</v>
      </c>
      <c r="F1451" s="12">
        <v>1</v>
      </c>
      <c r="G1451" s="12">
        <v>7506</v>
      </c>
      <c r="H1451" s="12">
        <v>8100</v>
      </c>
      <c r="I1451" s="12">
        <v>16848</v>
      </c>
      <c r="J1451" s="12">
        <v>18000</v>
      </c>
      <c r="K1451" s="12">
        <f>sales_table[[#This Row],[Sales]]-sales_table[[#This Row],[COGS]]</f>
        <v>1152</v>
      </c>
      <c r="L1451" s="12">
        <f>sales_table[[#This Row],[sales after discount]]-sales_table[[#This Row],[COGS]]</f>
        <v>252</v>
      </c>
      <c r="M1451" s="12">
        <f>sales_table[[#This Row],[Sales]]*0.95</f>
        <v>17100</v>
      </c>
      <c r="N1451" s="13">
        <f>(sales_table[[#This Row],[Profit]]/sales_table[[#This Row],[Sales]])</f>
        <v>6.4000000000000001E-2</v>
      </c>
    </row>
    <row r="1452" spans="1:14">
      <c r="A1452" s="42">
        <v>41405</v>
      </c>
      <c r="B1452" t="s">
        <v>31</v>
      </c>
      <c r="C1452" t="s">
        <v>30</v>
      </c>
      <c r="D1452" t="s">
        <v>28</v>
      </c>
      <c r="E1452" t="s">
        <v>13</v>
      </c>
      <c r="F1452" s="12">
        <v>14</v>
      </c>
      <c r="G1452" s="12">
        <v>3978</v>
      </c>
      <c r="H1452" s="12">
        <v>4230</v>
      </c>
      <c r="I1452" s="12">
        <v>122472</v>
      </c>
      <c r="J1452" s="12">
        <v>130410</v>
      </c>
      <c r="K1452" s="12">
        <f>sales_table[[#This Row],[Sales]]-sales_table[[#This Row],[COGS]]</f>
        <v>7938</v>
      </c>
      <c r="L1452" s="12">
        <f>sales_table[[#This Row],[sales after discount]]-sales_table[[#This Row],[COGS]]</f>
        <v>1417.5</v>
      </c>
      <c r="M1452" s="12">
        <f>sales_table[[#This Row],[Sales]]*0.95</f>
        <v>123889.5</v>
      </c>
      <c r="N1452" s="13">
        <f>(sales_table[[#This Row],[Profit]]/sales_table[[#This Row],[Sales]])</f>
        <v>6.0869565217391307E-2</v>
      </c>
    </row>
    <row r="1453" spans="1:14">
      <c r="A1453" s="42">
        <v>41406</v>
      </c>
      <c r="B1453" t="s">
        <v>20</v>
      </c>
      <c r="C1453" t="s">
        <v>18</v>
      </c>
      <c r="D1453" t="s">
        <v>32</v>
      </c>
      <c r="E1453" t="s">
        <v>13</v>
      </c>
      <c r="F1453" s="12">
        <v>11</v>
      </c>
      <c r="G1453" s="12">
        <v>2034</v>
      </c>
      <c r="H1453" s="12">
        <v>2160</v>
      </c>
      <c r="I1453" s="12">
        <v>35460</v>
      </c>
      <c r="J1453" s="12">
        <v>37800</v>
      </c>
      <c r="K1453" s="12">
        <f>sales_table[[#This Row],[Sales]]-sales_table[[#This Row],[COGS]]</f>
        <v>2340</v>
      </c>
      <c r="L1453" s="12">
        <f>sales_table[[#This Row],[sales after discount]]-sales_table[[#This Row],[COGS]]</f>
        <v>450</v>
      </c>
      <c r="M1453" s="12">
        <f>sales_table[[#This Row],[Sales]]*0.95</f>
        <v>35910</v>
      </c>
      <c r="N1453" s="13">
        <f>(sales_table[[#This Row],[Profit]]/sales_table[[#This Row],[Sales]])</f>
        <v>6.1904761904761907E-2</v>
      </c>
    </row>
    <row r="1454" spans="1:14">
      <c r="A1454" s="42">
        <v>41406</v>
      </c>
      <c r="B1454" t="s">
        <v>20</v>
      </c>
      <c r="C1454" t="s">
        <v>18</v>
      </c>
      <c r="D1454" t="s">
        <v>41</v>
      </c>
      <c r="E1454" t="s">
        <v>13</v>
      </c>
      <c r="F1454" s="12">
        <v>8</v>
      </c>
      <c r="G1454" s="12">
        <v>2952</v>
      </c>
      <c r="H1454" s="12">
        <v>3150</v>
      </c>
      <c r="I1454" s="12">
        <v>73800</v>
      </c>
      <c r="J1454" s="12">
        <v>78750</v>
      </c>
      <c r="K1454" s="12">
        <f>sales_table[[#This Row],[Sales]]-sales_table[[#This Row],[COGS]]</f>
        <v>4950</v>
      </c>
      <c r="L1454" s="12">
        <f>sales_table[[#This Row],[sales after discount]]-sales_table[[#This Row],[COGS]]</f>
        <v>1012.5</v>
      </c>
      <c r="M1454" s="12">
        <f>sales_table[[#This Row],[Sales]]*0.95</f>
        <v>74812.5</v>
      </c>
      <c r="N1454" s="13">
        <f>(sales_table[[#This Row],[Profit]]/sales_table[[#This Row],[Sales]])</f>
        <v>6.2857142857142861E-2</v>
      </c>
    </row>
    <row r="1455" spans="1:14">
      <c r="A1455" s="42">
        <v>41407</v>
      </c>
      <c r="B1455" t="s">
        <v>22</v>
      </c>
      <c r="C1455" t="s">
        <v>23</v>
      </c>
      <c r="D1455" t="s">
        <v>37</v>
      </c>
      <c r="E1455" t="s">
        <v>13</v>
      </c>
      <c r="F1455" s="12">
        <v>1</v>
      </c>
      <c r="G1455" s="12">
        <v>3546</v>
      </c>
      <c r="H1455" s="12">
        <v>3780</v>
      </c>
      <c r="I1455" s="12">
        <v>58266</v>
      </c>
      <c r="J1455" s="12">
        <v>62010</v>
      </c>
      <c r="K1455" s="12">
        <f>sales_table[[#This Row],[Sales]]-sales_table[[#This Row],[COGS]]</f>
        <v>3744</v>
      </c>
      <c r="L1455" s="12">
        <f>sales_table[[#This Row],[sales after discount]]-sales_table[[#This Row],[COGS]]</f>
        <v>643.5</v>
      </c>
      <c r="M1455" s="12">
        <f>sales_table[[#This Row],[Sales]]*0.95</f>
        <v>58909.5</v>
      </c>
      <c r="N1455" s="13">
        <f>(sales_table[[#This Row],[Profit]]/sales_table[[#This Row],[Sales]])</f>
        <v>6.0377358490566038E-2</v>
      </c>
    </row>
    <row r="1456" spans="1:14">
      <c r="A1456" s="42">
        <v>41407</v>
      </c>
      <c r="B1456" t="s">
        <v>24</v>
      </c>
      <c r="C1456" t="s">
        <v>25</v>
      </c>
      <c r="D1456" t="s">
        <v>43</v>
      </c>
      <c r="E1456" t="s">
        <v>13</v>
      </c>
      <c r="F1456" s="12">
        <v>24</v>
      </c>
      <c r="G1456" s="12">
        <v>3546</v>
      </c>
      <c r="H1456" s="12">
        <v>3780</v>
      </c>
      <c r="I1456" s="12">
        <v>43992</v>
      </c>
      <c r="J1456" s="12">
        <v>46800</v>
      </c>
      <c r="K1456" s="12">
        <f>sales_table[[#This Row],[Sales]]-sales_table[[#This Row],[COGS]]</f>
        <v>2808</v>
      </c>
      <c r="L1456" s="12">
        <f>sales_table[[#This Row],[sales after discount]]-sales_table[[#This Row],[COGS]]</f>
        <v>468</v>
      </c>
      <c r="M1456" s="12">
        <f>sales_table[[#This Row],[Sales]]*0.95</f>
        <v>44460</v>
      </c>
      <c r="N1456" s="13">
        <f>(sales_table[[#This Row],[Profit]]/sales_table[[#This Row],[Sales]])</f>
        <v>0.06</v>
      </c>
    </row>
    <row r="1457" spans="1:14">
      <c r="A1457" s="42">
        <v>41407</v>
      </c>
      <c r="B1457" t="s">
        <v>22</v>
      </c>
      <c r="C1457" t="s">
        <v>23</v>
      </c>
      <c r="D1457" t="s">
        <v>35</v>
      </c>
      <c r="E1457" t="s">
        <v>13</v>
      </c>
      <c r="F1457" s="12">
        <v>15</v>
      </c>
      <c r="G1457" s="12">
        <v>3978</v>
      </c>
      <c r="H1457" s="12">
        <v>4230</v>
      </c>
      <c r="I1457" s="12">
        <v>87516</v>
      </c>
      <c r="J1457" s="12">
        <v>93330</v>
      </c>
      <c r="K1457" s="12">
        <f>sales_table[[#This Row],[Sales]]-sales_table[[#This Row],[COGS]]</f>
        <v>5814</v>
      </c>
      <c r="L1457" s="12">
        <f>sales_table[[#This Row],[sales after discount]]-sales_table[[#This Row],[COGS]]</f>
        <v>1147.5</v>
      </c>
      <c r="M1457" s="12">
        <f>sales_table[[#This Row],[Sales]]*0.95</f>
        <v>88663.5</v>
      </c>
      <c r="N1457" s="13">
        <f>(sales_table[[#This Row],[Profit]]/sales_table[[#This Row],[Sales]])</f>
        <v>6.2295081967213117E-2</v>
      </c>
    </row>
    <row r="1458" spans="1:14">
      <c r="A1458" s="42">
        <v>41408</v>
      </c>
      <c r="B1458" t="s">
        <v>10</v>
      </c>
      <c r="C1458" t="s">
        <v>11</v>
      </c>
      <c r="D1458" t="s">
        <v>38</v>
      </c>
      <c r="E1458" t="s">
        <v>13</v>
      </c>
      <c r="F1458" s="12">
        <v>20</v>
      </c>
      <c r="G1458" s="12">
        <v>3546</v>
      </c>
      <c r="H1458" s="12">
        <v>3780</v>
      </c>
      <c r="I1458" s="12">
        <v>46098</v>
      </c>
      <c r="J1458" s="12">
        <v>49140</v>
      </c>
      <c r="K1458" s="12">
        <f>sales_table[[#This Row],[Sales]]-sales_table[[#This Row],[COGS]]</f>
        <v>3042</v>
      </c>
      <c r="L1458" s="12">
        <f>sales_table[[#This Row],[sales after discount]]-sales_table[[#This Row],[COGS]]</f>
        <v>585</v>
      </c>
      <c r="M1458" s="12">
        <f>sales_table[[#This Row],[Sales]]*0.95</f>
        <v>46683</v>
      </c>
      <c r="N1458" s="13">
        <f>(sales_table[[#This Row],[Profit]]/sales_table[[#This Row],[Sales]])</f>
        <v>6.1904761904761907E-2</v>
      </c>
    </row>
    <row r="1459" spans="1:14">
      <c r="A1459" s="42">
        <v>41408</v>
      </c>
      <c r="B1459" t="s">
        <v>27</v>
      </c>
      <c r="C1459" t="s">
        <v>23</v>
      </c>
      <c r="D1459" t="s">
        <v>28</v>
      </c>
      <c r="E1459" t="s">
        <v>13</v>
      </c>
      <c r="F1459" s="12">
        <v>1</v>
      </c>
      <c r="G1459" s="12">
        <v>5148</v>
      </c>
      <c r="H1459" s="12">
        <v>5490</v>
      </c>
      <c r="I1459" s="12">
        <v>99144</v>
      </c>
      <c r="J1459" s="12">
        <v>105570</v>
      </c>
      <c r="K1459" s="12">
        <f>sales_table[[#This Row],[Sales]]-sales_table[[#This Row],[COGS]]</f>
        <v>6426</v>
      </c>
      <c r="L1459" s="12">
        <f>sales_table[[#This Row],[sales after discount]]-sales_table[[#This Row],[COGS]]</f>
        <v>1147.5</v>
      </c>
      <c r="M1459" s="12">
        <f>sales_table[[#This Row],[Sales]]*0.95</f>
        <v>100291.5</v>
      </c>
      <c r="N1459" s="13">
        <f>(sales_table[[#This Row],[Profit]]/sales_table[[#This Row],[Sales]])</f>
        <v>6.0869565217391307E-2</v>
      </c>
    </row>
    <row r="1460" spans="1:14">
      <c r="A1460" s="42">
        <v>41408</v>
      </c>
      <c r="B1460" t="s">
        <v>27</v>
      </c>
      <c r="C1460" t="s">
        <v>23</v>
      </c>
      <c r="D1460" t="s">
        <v>39</v>
      </c>
      <c r="E1460" t="s">
        <v>13</v>
      </c>
      <c r="F1460" s="12">
        <v>5</v>
      </c>
      <c r="G1460" s="12">
        <v>2196</v>
      </c>
      <c r="H1460" s="12">
        <v>2340</v>
      </c>
      <c r="I1460" s="12">
        <v>3726</v>
      </c>
      <c r="J1460" s="12">
        <v>3960</v>
      </c>
      <c r="K1460" s="12">
        <f>sales_table[[#This Row],[Sales]]-sales_table[[#This Row],[COGS]]</f>
        <v>234</v>
      </c>
      <c r="L1460" s="12">
        <f>sales_table[[#This Row],[sales after discount]]-sales_table[[#This Row],[COGS]]</f>
        <v>36</v>
      </c>
      <c r="M1460" s="12">
        <f>sales_table[[#This Row],[Sales]]*0.95</f>
        <v>3762</v>
      </c>
      <c r="N1460" s="13">
        <f>(sales_table[[#This Row],[Profit]]/sales_table[[#This Row],[Sales]])</f>
        <v>5.909090909090909E-2</v>
      </c>
    </row>
    <row r="1461" spans="1:14">
      <c r="A1461" s="42">
        <v>41410</v>
      </c>
      <c r="B1461" t="s">
        <v>10</v>
      </c>
      <c r="C1461" t="s">
        <v>11</v>
      </c>
      <c r="D1461" t="s">
        <v>28</v>
      </c>
      <c r="E1461" t="s">
        <v>13</v>
      </c>
      <c r="F1461" s="12">
        <v>2</v>
      </c>
      <c r="G1461" s="12">
        <v>3924</v>
      </c>
      <c r="H1461" s="12">
        <v>4230</v>
      </c>
      <c r="I1461" s="12">
        <v>99144</v>
      </c>
      <c r="J1461" s="12">
        <v>105570</v>
      </c>
      <c r="K1461" s="12">
        <f>sales_table[[#This Row],[Sales]]-sales_table[[#This Row],[COGS]]</f>
        <v>6426</v>
      </c>
      <c r="L1461" s="12">
        <f>sales_table[[#This Row],[sales after discount]]-sales_table[[#This Row],[COGS]]</f>
        <v>1147.5</v>
      </c>
      <c r="M1461" s="12">
        <f>sales_table[[#This Row],[Sales]]*0.95</f>
        <v>100291.5</v>
      </c>
      <c r="N1461" s="13">
        <f>(sales_table[[#This Row],[Profit]]/sales_table[[#This Row],[Sales]])</f>
        <v>6.0869565217391307E-2</v>
      </c>
    </row>
    <row r="1462" spans="1:14">
      <c r="A1462" s="42">
        <v>41410</v>
      </c>
      <c r="B1462" t="s">
        <v>22</v>
      </c>
      <c r="C1462" t="s">
        <v>23</v>
      </c>
      <c r="D1462" t="s">
        <v>26</v>
      </c>
      <c r="E1462" t="s">
        <v>13</v>
      </c>
      <c r="F1462" s="12">
        <v>15</v>
      </c>
      <c r="G1462" s="12">
        <v>3978</v>
      </c>
      <c r="H1462" s="12">
        <v>4230</v>
      </c>
      <c r="I1462" s="12">
        <v>48672</v>
      </c>
      <c r="J1462" s="12">
        <v>51840</v>
      </c>
      <c r="K1462" s="12">
        <f>sales_table[[#This Row],[Sales]]-sales_table[[#This Row],[COGS]]</f>
        <v>3168</v>
      </c>
      <c r="L1462" s="12">
        <f>sales_table[[#This Row],[sales after discount]]-sales_table[[#This Row],[COGS]]</f>
        <v>576</v>
      </c>
      <c r="M1462" s="12">
        <f>sales_table[[#This Row],[Sales]]*0.95</f>
        <v>49248</v>
      </c>
      <c r="N1462" s="13">
        <f>(sales_table[[#This Row],[Profit]]/sales_table[[#This Row],[Sales]])</f>
        <v>6.1111111111111109E-2</v>
      </c>
    </row>
    <row r="1463" spans="1:14">
      <c r="A1463" s="42">
        <v>41410</v>
      </c>
      <c r="B1463" t="s">
        <v>31</v>
      </c>
      <c r="C1463" t="s">
        <v>30</v>
      </c>
      <c r="D1463" t="s">
        <v>12</v>
      </c>
      <c r="E1463" t="s">
        <v>13</v>
      </c>
      <c r="F1463" s="12">
        <v>24</v>
      </c>
      <c r="G1463" s="12">
        <v>2106</v>
      </c>
      <c r="H1463" s="12">
        <v>2250</v>
      </c>
      <c r="I1463" s="12">
        <v>50850</v>
      </c>
      <c r="J1463" s="12">
        <v>54000</v>
      </c>
      <c r="K1463" s="12">
        <f>sales_table[[#This Row],[Sales]]-sales_table[[#This Row],[COGS]]</f>
        <v>3150</v>
      </c>
      <c r="L1463" s="12">
        <f>sales_table[[#This Row],[sales after discount]]-sales_table[[#This Row],[COGS]]</f>
        <v>450</v>
      </c>
      <c r="M1463" s="12">
        <f>sales_table[[#This Row],[Sales]]*0.95</f>
        <v>51300</v>
      </c>
      <c r="N1463" s="13">
        <f>(sales_table[[#This Row],[Profit]]/sales_table[[#This Row],[Sales]])</f>
        <v>5.8333333333333334E-2</v>
      </c>
    </row>
    <row r="1464" spans="1:14">
      <c r="A1464" s="42">
        <v>41410</v>
      </c>
      <c r="B1464" t="s">
        <v>14</v>
      </c>
      <c r="C1464" t="s">
        <v>11</v>
      </c>
      <c r="D1464" t="s">
        <v>33</v>
      </c>
      <c r="E1464" t="s">
        <v>13</v>
      </c>
      <c r="F1464" s="12">
        <v>23</v>
      </c>
      <c r="G1464" s="12">
        <v>5148</v>
      </c>
      <c r="H1464" s="12">
        <v>5490</v>
      </c>
      <c r="I1464" s="12">
        <v>83538</v>
      </c>
      <c r="J1464" s="12">
        <v>88830</v>
      </c>
      <c r="K1464" s="12">
        <f>sales_table[[#This Row],[Sales]]-sales_table[[#This Row],[COGS]]</f>
        <v>5292</v>
      </c>
      <c r="L1464" s="12">
        <f>sales_table[[#This Row],[sales after discount]]-sales_table[[#This Row],[COGS]]</f>
        <v>850.5</v>
      </c>
      <c r="M1464" s="12">
        <f>sales_table[[#This Row],[Sales]]*0.95</f>
        <v>84388.5</v>
      </c>
      <c r="N1464" s="13">
        <f>(sales_table[[#This Row],[Profit]]/sales_table[[#This Row],[Sales]])</f>
        <v>5.9574468085106386E-2</v>
      </c>
    </row>
    <row r="1465" spans="1:14">
      <c r="A1465" s="42">
        <v>41411</v>
      </c>
      <c r="B1465" t="s">
        <v>10</v>
      </c>
      <c r="C1465" t="s">
        <v>11</v>
      </c>
      <c r="D1465" t="s">
        <v>28</v>
      </c>
      <c r="E1465" t="s">
        <v>13</v>
      </c>
      <c r="F1465" s="12">
        <v>20</v>
      </c>
      <c r="G1465" s="12">
        <v>3546</v>
      </c>
      <c r="H1465" s="12">
        <v>3780</v>
      </c>
      <c r="I1465" s="12">
        <v>40824</v>
      </c>
      <c r="J1465" s="12">
        <v>43470</v>
      </c>
      <c r="K1465" s="12">
        <f>sales_table[[#This Row],[Sales]]-sales_table[[#This Row],[COGS]]</f>
        <v>2646</v>
      </c>
      <c r="L1465" s="12">
        <f>sales_table[[#This Row],[sales after discount]]-sales_table[[#This Row],[COGS]]</f>
        <v>472.5</v>
      </c>
      <c r="M1465" s="12">
        <f>sales_table[[#This Row],[Sales]]*0.95</f>
        <v>41296.5</v>
      </c>
      <c r="N1465" s="13">
        <f>(sales_table[[#This Row],[Profit]]/sales_table[[#This Row],[Sales]])</f>
        <v>6.0869565217391307E-2</v>
      </c>
    </row>
    <row r="1466" spans="1:14">
      <c r="A1466" s="42">
        <v>41411</v>
      </c>
      <c r="B1466" t="s">
        <v>29</v>
      </c>
      <c r="C1466" t="s">
        <v>30</v>
      </c>
      <c r="D1466" t="s">
        <v>43</v>
      </c>
      <c r="E1466" t="s">
        <v>13</v>
      </c>
      <c r="F1466" s="12">
        <v>23</v>
      </c>
      <c r="G1466" s="12">
        <v>3546</v>
      </c>
      <c r="H1466" s="12">
        <v>3780</v>
      </c>
      <c r="I1466" s="12">
        <v>50760</v>
      </c>
      <c r="J1466" s="12">
        <v>54000</v>
      </c>
      <c r="K1466" s="12">
        <f>sales_table[[#This Row],[Sales]]-sales_table[[#This Row],[COGS]]</f>
        <v>3240</v>
      </c>
      <c r="L1466" s="12">
        <f>sales_table[[#This Row],[sales after discount]]-sales_table[[#This Row],[COGS]]</f>
        <v>540</v>
      </c>
      <c r="M1466" s="12">
        <f>sales_table[[#This Row],[Sales]]*0.95</f>
        <v>51300</v>
      </c>
      <c r="N1466" s="13">
        <f>(sales_table[[#This Row],[Profit]]/sales_table[[#This Row],[Sales]])</f>
        <v>0.06</v>
      </c>
    </row>
    <row r="1467" spans="1:14">
      <c r="A1467" s="42">
        <v>41411</v>
      </c>
      <c r="B1467" t="s">
        <v>24</v>
      </c>
      <c r="C1467" t="s">
        <v>25</v>
      </c>
      <c r="D1467" t="s">
        <v>43</v>
      </c>
      <c r="E1467" t="s">
        <v>13</v>
      </c>
      <c r="F1467" s="12">
        <v>22</v>
      </c>
      <c r="G1467" s="12">
        <v>5148</v>
      </c>
      <c r="H1467" s="12">
        <v>5490</v>
      </c>
      <c r="I1467" s="12">
        <v>81216</v>
      </c>
      <c r="J1467" s="12">
        <v>86400</v>
      </c>
      <c r="K1467" s="12">
        <f>sales_table[[#This Row],[Sales]]-sales_table[[#This Row],[COGS]]</f>
        <v>5184</v>
      </c>
      <c r="L1467" s="12">
        <f>sales_table[[#This Row],[sales after discount]]-sales_table[[#This Row],[COGS]]</f>
        <v>864</v>
      </c>
      <c r="M1467" s="12">
        <f>sales_table[[#This Row],[Sales]]*0.95</f>
        <v>82080</v>
      </c>
      <c r="N1467" s="13">
        <f>(sales_table[[#This Row],[Profit]]/sales_table[[#This Row],[Sales]])</f>
        <v>0.06</v>
      </c>
    </row>
    <row r="1468" spans="1:14">
      <c r="A1468" s="42">
        <v>41411</v>
      </c>
      <c r="B1468" t="s">
        <v>24</v>
      </c>
      <c r="C1468" t="s">
        <v>25</v>
      </c>
      <c r="D1468" t="s">
        <v>35</v>
      </c>
      <c r="E1468" t="s">
        <v>13</v>
      </c>
      <c r="F1468" s="12">
        <v>10</v>
      </c>
      <c r="G1468" s="12">
        <v>3384</v>
      </c>
      <c r="H1468" s="12">
        <v>3600</v>
      </c>
      <c r="I1468" s="12">
        <v>123552</v>
      </c>
      <c r="J1468" s="12">
        <v>131760</v>
      </c>
      <c r="K1468" s="12">
        <f>sales_table[[#This Row],[Sales]]-sales_table[[#This Row],[COGS]]</f>
        <v>8208</v>
      </c>
      <c r="L1468" s="12">
        <f>sales_table[[#This Row],[sales after discount]]-sales_table[[#This Row],[COGS]]</f>
        <v>1620</v>
      </c>
      <c r="M1468" s="12">
        <f>sales_table[[#This Row],[Sales]]*0.95</f>
        <v>125172</v>
      </c>
      <c r="N1468" s="13">
        <f>(sales_table[[#This Row],[Profit]]/sales_table[[#This Row],[Sales]])</f>
        <v>6.2295081967213117E-2</v>
      </c>
    </row>
    <row r="1469" spans="1:14">
      <c r="A1469" s="42">
        <v>41411</v>
      </c>
      <c r="B1469" t="s">
        <v>27</v>
      </c>
      <c r="C1469" t="s">
        <v>23</v>
      </c>
      <c r="D1469" t="s">
        <v>15</v>
      </c>
      <c r="E1469" t="s">
        <v>16</v>
      </c>
      <c r="F1469" s="12">
        <v>5</v>
      </c>
      <c r="G1469" s="12">
        <v>3042</v>
      </c>
      <c r="H1469" s="12">
        <v>3240</v>
      </c>
      <c r="I1469" s="12">
        <v>21492</v>
      </c>
      <c r="J1469" s="12">
        <v>23220</v>
      </c>
      <c r="K1469" s="12">
        <f>sales_table[[#This Row],[Sales]]-sales_table[[#This Row],[COGS]]</f>
        <v>1728</v>
      </c>
      <c r="L1469" s="12">
        <f>sales_table[[#This Row],[sales after discount]]-sales_table[[#This Row],[COGS]]</f>
        <v>567</v>
      </c>
      <c r="M1469" s="12">
        <f>sales_table[[#This Row],[Sales]]*0.95</f>
        <v>22059</v>
      </c>
      <c r="N1469" s="13">
        <f>(sales_table[[#This Row],[Profit]]/sales_table[[#This Row],[Sales]])</f>
        <v>7.441860465116279E-2</v>
      </c>
    </row>
    <row r="1470" spans="1:14">
      <c r="A1470" s="42">
        <v>41412</v>
      </c>
      <c r="B1470" t="s">
        <v>27</v>
      </c>
      <c r="C1470" t="s">
        <v>23</v>
      </c>
      <c r="D1470" t="s">
        <v>40</v>
      </c>
      <c r="E1470" t="s">
        <v>16</v>
      </c>
      <c r="F1470" s="12">
        <v>12</v>
      </c>
      <c r="G1470" s="12">
        <v>3978</v>
      </c>
      <c r="H1470" s="12">
        <v>4230</v>
      </c>
      <c r="I1470" s="12">
        <v>78480</v>
      </c>
      <c r="J1470" s="12">
        <v>84600</v>
      </c>
      <c r="K1470" s="12">
        <f>sales_table[[#This Row],[Sales]]-sales_table[[#This Row],[COGS]]</f>
        <v>6120</v>
      </c>
      <c r="L1470" s="12">
        <f>sales_table[[#This Row],[sales after discount]]-sales_table[[#This Row],[COGS]]</f>
        <v>1890</v>
      </c>
      <c r="M1470" s="12">
        <f>sales_table[[#This Row],[Sales]]*0.95</f>
        <v>80370</v>
      </c>
      <c r="N1470" s="13">
        <f>(sales_table[[#This Row],[Profit]]/sales_table[[#This Row],[Sales]])</f>
        <v>7.2340425531914887E-2</v>
      </c>
    </row>
    <row r="1471" spans="1:14">
      <c r="A1471" s="42">
        <v>41412</v>
      </c>
      <c r="B1471" t="s">
        <v>27</v>
      </c>
      <c r="C1471" t="s">
        <v>23</v>
      </c>
      <c r="D1471" t="s">
        <v>42</v>
      </c>
      <c r="E1471" t="s">
        <v>16</v>
      </c>
      <c r="F1471" s="12">
        <v>19</v>
      </c>
      <c r="G1471" s="12">
        <v>3978</v>
      </c>
      <c r="H1471" s="12">
        <v>4230</v>
      </c>
      <c r="I1471" s="12">
        <v>105084</v>
      </c>
      <c r="J1471" s="12">
        <v>113400</v>
      </c>
      <c r="K1471" s="12">
        <f>sales_table[[#This Row],[Sales]]-sales_table[[#This Row],[COGS]]</f>
        <v>8316</v>
      </c>
      <c r="L1471" s="12">
        <f>sales_table[[#This Row],[sales after discount]]-sales_table[[#This Row],[COGS]]</f>
        <v>2646</v>
      </c>
      <c r="M1471" s="12">
        <f>sales_table[[#This Row],[Sales]]*0.95</f>
        <v>107730</v>
      </c>
      <c r="N1471" s="13">
        <f>(sales_table[[#This Row],[Profit]]/sales_table[[#This Row],[Sales]])</f>
        <v>7.3333333333333334E-2</v>
      </c>
    </row>
    <row r="1472" spans="1:14">
      <c r="A1472" s="42">
        <v>41412</v>
      </c>
      <c r="B1472" t="s">
        <v>10</v>
      </c>
      <c r="C1472" t="s">
        <v>11</v>
      </c>
      <c r="D1472" t="s">
        <v>32</v>
      </c>
      <c r="E1472" t="s">
        <v>13</v>
      </c>
      <c r="F1472" s="12">
        <v>18</v>
      </c>
      <c r="G1472" s="12">
        <v>3924</v>
      </c>
      <c r="H1472" s="12">
        <v>4230</v>
      </c>
      <c r="I1472" s="12">
        <v>60282</v>
      </c>
      <c r="J1472" s="12">
        <v>64260</v>
      </c>
      <c r="K1472" s="12">
        <f>sales_table[[#This Row],[Sales]]-sales_table[[#This Row],[COGS]]</f>
        <v>3978</v>
      </c>
      <c r="L1472" s="12">
        <f>sales_table[[#This Row],[sales after discount]]-sales_table[[#This Row],[COGS]]</f>
        <v>765</v>
      </c>
      <c r="M1472" s="12">
        <f>sales_table[[#This Row],[Sales]]*0.95</f>
        <v>61047</v>
      </c>
      <c r="N1472" s="13">
        <f>(sales_table[[#This Row],[Profit]]/sales_table[[#This Row],[Sales]])</f>
        <v>6.1904761904761907E-2</v>
      </c>
    </row>
    <row r="1473" spans="1:14">
      <c r="A1473" s="42">
        <v>41412</v>
      </c>
      <c r="B1473" t="s">
        <v>17</v>
      </c>
      <c r="C1473" t="s">
        <v>18</v>
      </c>
      <c r="D1473" t="s">
        <v>26</v>
      </c>
      <c r="E1473" t="s">
        <v>13</v>
      </c>
      <c r="F1473" s="12">
        <v>1</v>
      </c>
      <c r="G1473" s="12">
        <v>2952</v>
      </c>
      <c r="H1473" s="12">
        <v>3150</v>
      </c>
      <c r="I1473" s="12">
        <v>18252</v>
      </c>
      <c r="J1473" s="12">
        <v>19440</v>
      </c>
      <c r="K1473" s="12">
        <f>sales_table[[#This Row],[Sales]]-sales_table[[#This Row],[COGS]]</f>
        <v>1188</v>
      </c>
      <c r="L1473" s="12">
        <f>sales_table[[#This Row],[sales after discount]]-sales_table[[#This Row],[COGS]]</f>
        <v>216</v>
      </c>
      <c r="M1473" s="12">
        <f>sales_table[[#This Row],[Sales]]*0.95</f>
        <v>18468</v>
      </c>
      <c r="N1473" s="13">
        <f>(sales_table[[#This Row],[Profit]]/sales_table[[#This Row],[Sales]])</f>
        <v>6.1111111111111109E-2</v>
      </c>
    </row>
    <row r="1474" spans="1:14">
      <c r="A1474" s="42">
        <v>41412</v>
      </c>
      <c r="B1474" t="s">
        <v>20</v>
      </c>
      <c r="C1474" t="s">
        <v>18</v>
      </c>
      <c r="D1474" t="s">
        <v>15</v>
      </c>
      <c r="E1474" t="s">
        <v>16</v>
      </c>
      <c r="F1474" s="12">
        <v>15</v>
      </c>
      <c r="G1474" s="12">
        <v>3042</v>
      </c>
      <c r="H1474" s="12">
        <v>3240</v>
      </c>
      <c r="I1474" s="12">
        <v>68058</v>
      </c>
      <c r="J1474" s="12">
        <v>73530</v>
      </c>
      <c r="K1474" s="12">
        <f>sales_table[[#This Row],[Sales]]-sales_table[[#This Row],[COGS]]</f>
        <v>5472</v>
      </c>
      <c r="L1474" s="12">
        <f>sales_table[[#This Row],[sales after discount]]-sales_table[[#This Row],[COGS]]</f>
        <v>1795.5</v>
      </c>
      <c r="M1474" s="12">
        <f>sales_table[[#This Row],[Sales]]*0.95</f>
        <v>69853.5</v>
      </c>
      <c r="N1474" s="13">
        <f>(sales_table[[#This Row],[Profit]]/sales_table[[#This Row],[Sales]])</f>
        <v>7.441860465116279E-2</v>
      </c>
    </row>
    <row r="1475" spans="1:14">
      <c r="A1475" s="42">
        <v>41413</v>
      </c>
      <c r="B1475" t="s">
        <v>34</v>
      </c>
      <c r="C1475" t="s">
        <v>25</v>
      </c>
      <c r="D1475" t="s">
        <v>12</v>
      </c>
      <c r="E1475" t="s">
        <v>13</v>
      </c>
      <c r="F1475" s="12">
        <v>4</v>
      </c>
      <c r="G1475" s="12">
        <v>3978</v>
      </c>
      <c r="H1475" s="12">
        <v>4230</v>
      </c>
      <c r="I1475" s="12">
        <v>30510</v>
      </c>
      <c r="J1475" s="12">
        <v>32400</v>
      </c>
      <c r="K1475" s="12">
        <f>sales_table[[#This Row],[Sales]]-sales_table[[#This Row],[COGS]]</f>
        <v>1890</v>
      </c>
      <c r="L1475" s="12">
        <f>sales_table[[#This Row],[sales after discount]]-sales_table[[#This Row],[COGS]]</f>
        <v>270</v>
      </c>
      <c r="M1475" s="12">
        <f>sales_table[[#This Row],[Sales]]*0.95</f>
        <v>30780</v>
      </c>
      <c r="N1475" s="13">
        <f>(sales_table[[#This Row],[Profit]]/sales_table[[#This Row],[Sales]])</f>
        <v>5.8333333333333334E-2</v>
      </c>
    </row>
    <row r="1476" spans="1:14">
      <c r="A1476" s="42">
        <v>41413</v>
      </c>
      <c r="B1476" t="s">
        <v>17</v>
      </c>
      <c r="C1476" t="s">
        <v>18</v>
      </c>
      <c r="D1476" t="s">
        <v>39</v>
      </c>
      <c r="E1476" t="s">
        <v>13</v>
      </c>
      <c r="F1476" s="12">
        <v>16</v>
      </c>
      <c r="G1476" s="12">
        <v>2106</v>
      </c>
      <c r="H1476" s="12">
        <v>2250</v>
      </c>
      <c r="I1476" s="12">
        <v>55890</v>
      </c>
      <c r="J1476" s="12">
        <v>59400</v>
      </c>
      <c r="K1476" s="12">
        <f>sales_table[[#This Row],[Sales]]-sales_table[[#This Row],[COGS]]</f>
        <v>3510</v>
      </c>
      <c r="L1476" s="12">
        <f>sales_table[[#This Row],[sales after discount]]-sales_table[[#This Row],[COGS]]</f>
        <v>540</v>
      </c>
      <c r="M1476" s="12">
        <f>sales_table[[#This Row],[Sales]]*0.95</f>
        <v>56430</v>
      </c>
      <c r="N1476" s="13">
        <f>(sales_table[[#This Row],[Profit]]/sales_table[[#This Row],[Sales]])</f>
        <v>5.909090909090909E-2</v>
      </c>
    </row>
    <row r="1477" spans="1:14">
      <c r="A1477" s="42">
        <v>41413</v>
      </c>
      <c r="B1477" t="s">
        <v>34</v>
      </c>
      <c r="C1477" t="s">
        <v>25</v>
      </c>
      <c r="D1477" t="s">
        <v>35</v>
      </c>
      <c r="E1477" t="s">
        <v>13</v>
      </c>
      <c r="F1477" s="12">
        <v>10</v>
      </c>
      <c r="G1477" s="12">
        <v>2034</v>
      </c>
      <c r="H1477" s="12">
        <v>2160</v>
      </c>
      <c r="I1477" s="12">
        <v>102960</v>
      </c>
      <c r="J1477" s="12">
        <v>109800</v>
      </c>
      <c r="K1477" s="12">
        <f>sales_table[[#This Row],[Sales]]-sales_table[[#This Row],[COGS]]</f>
        <v>6840</v>
      </c>
      <c r="L1477" s="12">
        <f>sales_table[[#This Row],[sales after discount]]-sales_table[[#This Row],[COGS]]</f>
        <v>1350</v>
      </c>
      <c r="M1477" s="12">
        <f>sales_table[[#This Row],[Sales]]*0.95</f>
        <v>104310</v>
      </c>
      <c r="N1477" s="13">
        <f>(sales_table[[#This Row],[Profit]]/sales_table[[#This Row],[Sales]])</f>
        <v>6.2295081967213117E-2</v>
      </c>
    </row>
    <row r="1478" spans="1:14">
      <c r="A1478" s="42">
        <v>41414</v>
      </c>
      <c r="B1478" t="s">
        <v>20</v>
      </c>
      <c r="C1478" t="s">
        <v>18</v>
      </c>
      <c r="D1478" t="s">
        <v>35</v>
      </c>
      <c r="E1478" t="s">
        <v>13</v>
      </c>
      <c r="F1478" s="12">
        <v>21</v>
      </c>
      <c r="G1478" s="12">
        <v>4482</v>
      </c>
      <c r="H1478" s="12">
        <v>4770</v>
      </c>
      <c r="I1478" s="12">
        <v>15444</v>
      </c>
      <c r="J1478" s="12">
        <v>16470</v>
      </c>
      <c r="K1478" s="12">
        <f>sales_table[[#This Row],[Sales]]-sales_table[[#This Row],[COGS]]</f>
        <v>1026</v>
      </c>
      <c r="L1478" s="12">
        <f>sales_table[[#This Row],[sales after discount]]-sales_table[[#This Row],[COGS]]</f>
        <v>202.5</v>
      </c>
      <c r="M1478" s="12">
        <f>sales_table[[#This Row],[Sales]]*0.95</f>
        <v>15646.5</v>
      </c>
      <c r="N1478" s="13">
        <f>(sales_table[[#This Row],[Profit]]/sales_table[[#This Row],[Sales]])</f>
        <v>6.2295081967213117E-2</v>
      </c>
    </row>
    <row r="1479" spans="1:14">
      <c r="A1479" s="42">
        <v>41414</v>
      </c>
      <c r="B1479" t="s">
        <v>20</v>
      </c>
      <c r="C1479" t="s">
        <v>18</v>
      </c>
      <c r="D1479" t="s">
        <v>32</v>
      </c>
      <c r="E1479" t="s">
        <v>13</v>
      </c>
      <c r="F1479" s="12">
        <v>7</v>
      </c>
      <c r="G1479" s="12">
        <v>3726</v>
      </c>
      <c r="H1479" s="12">
        <v>3960</v>
      </c>
      <c r="I1479" s="12">
        <v>85104</v>
      </c>
      <c r="J1479" s="12">
        <v>90720</v>
      </c>
      <c r="K1479" s="12">
        <f>sales_table[[#This Row],[Sales]]-sales_table[[#This Row],[COGS]]</f>
        <v>5616</v>
      </c>
      <c r="L1479" s="12">
        <f>sales_table[[#This Row],[sales after discount]]-sales_table[[#This Row],[COGS]]</f>
        <v>1080</v>
      </c>
      <c r="M1479" s="12">
        <f>sales_table[[#This Row],[Sales]]*0.95</f>
        <v>86184</v>
      </c>
      <c r="N1479" s="13">
        <f>(sales_table[[#This Row],[Profit]]/sales_table[[#This Row],[Sales]])</f>
        <v>6.1904761904761907E-2</v>
      </c>
    </row>
    <row r="1480" spans="1:14">
      <c r="A1480" s="42">
        <v>41415</v>
      </c>
      <c r="B1480" t="s">
        <v>17</v>
      </c>
      <c r="C1480" t="s">
        <v>18</v>
      </c>
      <c r="D1480" t="s">
        <v>36</v>
      </c>
      <c r="E1480" t="s">
        <v>13</v>
      </c>
      <c r="F1480" s="12">
        <v>22</v>
      </c>
      <c r="G1480" s="12">
        <v>2952</v>
      </c>
      <c r="H1480" s="12">
        <v>3150</v>
      </c>
      <c r="I1480" s="12">
        <v>12636</v>
      </c>
      <c r="J1480" s="12">
        <v>13500</v>
      </c>
      <c r="K1480" s="12">
        <f>sales_table[[#This Row],[Sales]]-sales_table[[#This Row],[COGS]]</f>
        <v>864</v>
      </c>
      <c r="L1480" s="12">
        <f>sales_table[[#This Row],[sales after discount]]-sales_table[[#This Row],[COGS]]</f>
        <v>189</v>
      </c>
      <c r="M1480" s="12">
        <f>sales_table[[#This Row],[Sales]]*0.95</f>
        <v>12825</v>
      </c>
      <c r="N1480" s="13">
        <f>(sales_table[[#This Row],[Profit]]/sales_table[[#This Row],[Sales]])</f>
        <v>6.4000000000000001E-2</v>
      </c>
    </row>
    <row r="1481" spans="1:14">
      <c r="A1481" s="42">
        <v>41415</v>
      </c>
      <c r="B1481" t="s">
        <v>34</v>
      </c>
      <c r="C1481" t="s">
        <v>25</v>
      </c>
      <c r="D1481" t="s">
        <v>35</v>
      </c>
      <c r="E1481" t="s">
        <v>13</v>
      </c>
      <c r="F1481" s="12">
        <v>15</v>
      </c>
      <c r="G1481" s="12">
        <v>3384</v>
      </c>
      <c r="H1481" s="12">
        <v>3600</v>
      </c>
      <c r="I1481" s="12">
        <v>25740</v>
      </c>
      <c r="J1481" s="12">
        <v>27450</v>
      </c>
      <c r="K1481" s="12">
        <f>sales_table[[#This Row],[Sales]]-sales_table[[#This Row],[COGS]]</f>
        <v>1710</v>
      </c>
      <c r="L1481" s="12">
        <f>sales_table[[#This Row],[sales after discount]]-sales_table[[#This Row],[COGS]]</f>
        <v>337.5</v>
      </c>
      <c r="M1481" s="12">
        <f>sales_table[[#This Row],[Sales]]*0.95</f>
        <v>26077.5</v>
      </c>
      <c r="N1481" s="13">
        <f>(sales_table[[#This Row],[Profit]]/sales_table[[#This Row],[Sales]])</f>
        <v>6.2295081967213117E-2</v>
      </c>
    </row>
    <row r="1482" spans="1:14">
      <c r="A1482" s="42">
        <v>41415</v>
      </c>
      <c r="B1482" t="s">
        <v>10</v>
      </c>
      <c r="C1482" t="s">
        <v>11</v>
      </c>
      <c r="D1482" t="s">
        <v>32</v>
      </c>
      <c r="E1482" t="s">
        <v>13</v>
      </c>
      <c r="F1482" s="12">
        <v>7</v>
      </c>
      <c r="G1482" s="12">
        <v>3546</v>
      </c>
      <c r="H1482" s="12">
        <v>3780</v>
      </c>
      <c r="I1482" s="12">
        <v>10638</v>
      </c>
      <c r="J1482" s="12">
        <v>11340</v>
      </c>
      <c r="K1482" s="12">
        <f>sales_table[[#This Row],[Sales]]-sales_table[[#This Row],[COGS]]</f>
        <v>702</v>
      </c>
      <c r="L1482" s="12">
        <f>sales_table[[#This Row],[sales after discount]]-sales_table[[#This Row],[COGS]]</f>
        <v>135</v>
      </c>
      <c r="M1482" s="12">
        <f>sales_table[[#This Row],[Sales]]*0.95</f>
        <v>10773</v>
      </c>
      <c r="N1482" s="13">
        <f>(sales_table[[#This Row],[Profit]]/sales_table[[#This Row],[Sales]])</f>
        <v>6.1904761904761907E-2</v>
      </c>
    </row>
    <row r="1483" spans="1:14">
      <c r="A1483" s="42">
        <v>41415</v>
      </c>
      <c r="B1483" t="s">
        <v>14</v>
      </c>
      <c r="C1483" t="s">
        <v>11</v>
      </c>
      <c r="D1483" t="s">
        <v>12</v>
      </c>
      <c r="E1483" t="s">
        <v>13</v>
      </c>
      <c r="F1483" s="12">
        <v>17</v>
      </c>
      <c r="G1483" s="12">
        <v>5148</v>
      </c>
      <c r="H1483" s="12">
        <v>5490</v>
      </c>
      <c r="I1483" s="12">
        <v>32544</v>
      </c>
      <c r="J1483" s="12">
        <v>34560</v>
      </c>
      <c r="K1483" s="12">
        <f>sales_table[[#This Row],[Sales]]-sales_table[[#This Row],[COGS]]</f>
        <v>2016</v>
      </c>
      <c r="L1483" s="12">
        <f>sales_table[[#This Row],[sales after discount]]-sales_table[[#This Row],[COGS]]</f>
        <v>288</v>
      </c>
      <c r="M1483" s="12">
        <f>sales_table[[#This Row],[Sales]]*0.95</f>
        <v>32832</v>
      </c>
      <c r="N1483" s="13">
        <f>(sales_table[[#This Row],[Profit]]/sales_table[[#This Row],[Sales]])</f>
        <v>5.8333333333333334E-2</v>
      </c>
    </row>
    <row r="1484" spans="1:14">
      <c r="A1484" s="42">
        <v>41415</v>
      </c>
      <c r="B1484" t="s">
        <v>27</v>
      </c>
      <c r="C1484" t="s">
        <v>23</v>
      </c>
      <c r="D1484" t="s">
        <v>15</v>
      </c>
      <c r="E1484" t="s">
        <v>16</v>
      </c>
      <c r="F1484" s="12">
        <v>20</v>
      </c>
      <c r="G1484" s="12">
        <v>2034</v>
      </c>
      <c r="H1484" s="12">
        <v>2160</v>
      </c>
      <c r="I1484" s="12">
        <v>89550</v>
      </c>
      <c r="J1484" s="12">
        <v>96750</v>
      </c>
      <c r="K1484" s="12">
        <f>sales_table[[#This Row],[Sales]]-sales_table[[#This Row],[COGS]]</f>
        <v>7200</v>
      </c>
      <c r="L1484" s="12">
        <f>sales_table[[#This Row],[sales after discount]]-sales_table[[#This Row],[COGS]]</f>
        <v>2362.5</v>
      </c>
      <c r="M1484" s="12">
        <f>sales_table[[#This Row],[Sales]]*0.95</f>
        <v>91912.5</v>
      </c>
      <c r="N1484" s="13">
        <f>(sales_table[[#This Row],[Profit]]/sales_table[[#This Row],[Sales]])</f>
        <v>7.441860465116279E-2</v>
      </c>
    </row>
    <row r="1485" spans="1:14">
      <c r="A1485" s="42">
        <v>41415</v>
      </c>
      <c r="B1485" t="s">
        <v>27</v>
      </c>
      <c r="C1485" t="s">
        <v>23</v>
      </c>
      <c r="D1485" t="s">
        <v>38</v>
      </c>
      <c r="E1485" t="s">
        <v>13</v>
      </c>
      <c r="F1485" s="12">
        <v>5</v>
      </c>
      <c r="G1485" s="12">
        <v>2196</v>
      </c>
      <c r="H1485" s="12">
        <v>2340</v>
      </c>
      <c r="I1485" s="12">
        <v>70920</v>
      </c>
      <c r="J1485" s="12">
        <v>75600</v>
      </c>
      <c r="K1485" s="12">
        <f>sales_table[[#This Row],[Sales]]-sales_table[[#This Row],[COGS]]</f>
        <v>4680</v>
      </c>
      <c r="L1485" s="12">
        <f>sales_table[[#This Row],[sales after discount]]-sales_table[[#This Row],[COGS]]</f>
        <v>900</v>
      </c>
      <c r="M1485" s="12">
        <f>sales_table[[#This Row],[Sales]]*0.95</f>
        <v>71820</v>
      </c>
      <c r="N1485" s="13">
        <f>(sales_table[[#This Row],[Profit]]/sales_table[[#This Row],[Sales]])</f>
        <v>6.1904761904761907E-2</v>
      </c>
    </row>
    <row r="1486" spans="1:14">
      <c r="A1486" s="42">
        <v>41416</v>
      </c>
      <c r="B1486" t="s">
        <v>10</v>
      </c>
      <c r="C1486" t="s">
        <v>11</v>
      </c>
      <c r="D1486" t="s">
        <v>37</v>
      </c>
      <c r="E1486" t="s">
        <v>13</v>
      </c>
      <c r="F1486" s="12">
        <v>14</v>
      </c>
      <c r="G1486" s="12">
        <v>3546</v>
      </c>
      <c r="H1486" s="12">
        <v>3780</v>
      </c>
      <c r="I1486" s="12">
        <v>53784</v>
      </c>
      <c r="J1486" s="12">
        <v>57240</v>
      </c>
      <c r="K1486" s="12">
        <f>sales_table[[#This Row],[Sales]]-sales_table[[#This Row],[COGS]]</f>
        <v>3456</v>
      </c>
      <c r="L1486" s="12">
        <f>sales_table[[#This Row],[sales after discount]]-sales_table[[#This Row],[COGS]]</f>
        <v>594</v>
      </c>
      <c r="M1486" s="12">
        <f>sales_table[[#This Row],[Sales]]*0.95</f>
        <v>54378</v>
      </c>
      <c r="N1486" s="13">
        <f>(sales_table[[#This Row],[Profit]]/sales_table[[#This Row],[Sales]])</f>
        <v>6.0377358490566038E-2</v>
      </c>
    </row>
    <row r="1487" spans="1:14">
      <c r="A1487" s="42">
        <v>41416</v>
      </c>
      <c r="B1487" t="s">
        <v>20</v>
      </c>
      <c r="C1487" t="s">
        <v>18</v>
      </c>
      <c r="D1487" t="s">
        <v>12</v>
      </c>
      <c r="E1487" t="s">
        <v>13</v>
      </c>
      <c r="F1487" s="12">
        <v>6</v>
      </c>
      <c r="G1487" s="12">
        <v>3546</v>
      </c>
      <c r="H1487" s="12">
        <v>3780</v>
      </c>
      <c r="I1487" s="12">
        <v>2034</v>
      </c>
      <c r="J1487" s="12">
        <v>2160</v>
      </c>
      <c r="K1487" s="12">
        <f>sales_table[[#This Row],[Sales]]-sales_table[[#This Row],[COGS]]</f>
        <v>126</v>
      </c>
      <c r="L1487" s="12">
        <f>sales_table[[#This Row],[sales after discount]]-sales_table[[#This Row],[COGS]]</f>
        <v>18</v>
      </c>
      <c r="M1487" s="12">
        <f>sales_table[[#This Row],[Sales]]*0.95</f>
        <v>2052</v>
      </c>
      <c r="N1487" s="13">
        <f>(sales_table[[#This Row],[Profit]]/sales_table[[#This Row],[Sales]])</f>
        <v>5.8333333333333334E-2</v>
      </c>
    </row>
    <row r="1488" spans="1:14">
      <c r="A1488" s="42">
        <v>41416</v>
      </c>
      <c r="B1488" t="s">
        <v>17</v>
      </c>
      <c r="C1488" t="s">
        <v>18</v>
      </c>
      <c r="D1488" t="s">
        <v>37</v>
      </c>
      <c r="E1488" t="s">
        <v>13</v>
      </c>
      <c r="F1488" s="12">
        <v>22</v>
      </c>
      <c r="G1488" s="12">
        <v>7506</v>
      </c>
      <c r="H1488" s="12">
        <v>8100</v>
      </c>
      <c r="I1488" s="12">
        <v>17928</v>
      </c>
      <c r="J1488" s="12">
        <v>19080</v>
      </c>
      <c r="K1488" s="12">
        <f>sales_table[[#This Row],[Sales]]-sales_table[[#This Row],[COGS]]</f>
        <v>1152</v>
      </c>
      <c r="L1488" s="12">
        <f>sales_table[[#This Row],[sales after discount]]-sales_table[[#This Row],[COGS]]</f>
        <v>198</v>
      </c>
      <c r="M1488" s="12">
        <f>sales_table[[#This Row],[Sales]]*0.95</f>
        <v>18126</v>
      </c>
      <c r="N1488" s="13">
        <f>(sales_table[[#This Row],[Profit]]/sales_table[[#This Row],[Sales]])</f>
        <v>6.0377358490566038E-2</v>
      </c>
    </row>
    <row r="1489" spans="1:14">
      <c r="A1489" s="42">
        <v>41417</v>
      </c>
      <c r="B1489" t="s">
        <v>10</v>
      </c>
      <c r="C1489" t="s">
        <v>11</v>
      </c>
      <c r="D1489" t="s">
        <v>43</v>
      </c>
      <c r="E1489" t="s">
        <v>13</v>
      </c>
      <c r="F1489" s="12">
        <v>6</v>
      </c>
      <c r="G1489" s="12">
        <v>3924</v>
      </c>
      <c r="H1489" s="12">
        <v>4230</v>
      </c>
      <c r="I1489" s="12">
        <v>81216</v>
      </c>
      <c r="J1489" s="12">
        <v>86400</v>
      </c>
      <c r="K1489" s="12">
        <f>sales_table[[#This Row],[Sales]]-sales_table[[#This Row],[COGS]]</f>
        <v>5184</v>
      </c>
      <c r="L1489" s="12">
        <f>sales_table[[#This Row],[sales after discount]]-sales_table[[#This Row],[COGS]]</f>
        <v>864</v>
      </c>
      <c r="M1489" s="12">
        <f>sales_table[[#This Row],[Sales]]*0.95</f>
        <v>82080</v>
      </c>
      <c r="N1489" s="13">
        <f>(sales_table[[#This Row],[Profit]]/sales_table[[#This Row],[Sales]])</f>
        <v>0.06</v>
      </c>
    </row>
    <row r="1490" spans="1:14">
      <c r="A1490" s="42">
        <v>41417</v>
      </c>
      <c r="B1490" t="s">
        <v>24</v>
      </c>
      <c r="C1490" t="s">
        <v>25</v>
      </c>
      <c r="D1490" t="s">
        <v>19</v>
      </c>
      <c r="E1490" t="s">
        <v>13</v>
      </c>
      <c r="F1490" s="12">
        <v>6</v>
      </c>
      <c r="G1490" s="12">
        <v>4482</v>
      </c>
      <c r="H1490" s="12">
        <v>4770</v>
      </c>
      <c r="I1490" s="12">
        <v>55692</v>
      </c>
      <c r="J1490" s="12">
        <v>59220</v>
      </c>
      <c r="K1490" s="12">
        <f>sales_table[[#This Row],[Sales]]-sales_table[[#This Row],[COGS]]</f>
        <v>3528</v>
      </c>
      <c r="L1490" s="12">
        <f>sales_table[[#This Row],[sales after discount]]-sales_table[[#This Row],[COGS]]</f>
        <v>567</v>
      </c>
      <c r="M1490" s="12">
        <f>sales_table[[#This Row],[Sales]]*0.95</f>
        <v>56259</v>
      </c>
      <c r="N1490" s="13">
        <f>(sales_table[[#This Row],[Profit]]/sales_table[[#This Row],[Sales]])</f>
        <v>5.9574468085106386E-2</v>
      </c>
    </row>
    <row r="1491" spans="1:14">
      <c r="A1491" s="42">
        <v>41417</v>
      </c>
      <c r="B1491" t="s">
        <v>29</v>
      </c>
      <c r="C1491" t="s">
        <v>30</v>
      </c>
      <c r="D1491" t="s">
        <v>35</v>
      </c>
      <c r="E1491" t="s">
        <v>13</v>
      </c>
      <c r="F1491" s="12">
        <v>2</v>
      </c>
      <c r="G1491" s="12">
        <v>3546</v>
      </c>
      <c r="H1491" s="12">
        <v>3780</v>
      </c>
      <c r="I1491" s="12">
        <v>41184</v>
      </c>
      <c r="J1491" s="12">
        <v>43920</v>
      </c>
      <c r="K1491" s="12">
        <f>sales_table[[#This Row],[Sales]]-sales_table[[#This Row],[COGS]]</f>
        <v>2736</v>
      </c>
      <c r="L1491" s="12">
        <f>sales_table[[#This Row],[sales after discount]]-sales_table[[#This Row],[COGS]]</f>
        <v>540</v>
      </c>
      <c r="M1491" s="12">
        <f>sales_table[[#This Row],[Sales]]*0.95</f>
        <v>41724</v>
      </c>
      <c r="N1491" s="13">
        <f>(sales_table[[#This Row],[Profit]]/sales_table[[#This Row],[Sales]])</f>
        <v>6.2295081967213117E-2</v>
      </c>
    </row>
    <row r="1492" spans="1:14">
      <c r="A1492" s="42">
        <v>41418</v>
      </c>
      <c r="B1492" t="s">
        <v>17</v>
      </c>
      <c r="C1492" t="s">
        <v>18</v>
      </c>
      <c r="D1492" t="s">
        <v>39</v>
      </c>
      <c r="E1492" t="s">
        <v>13</v>
      </c>
      <c r="F1492" s="12">
        <v>24</v>
      </c>
      <c r="G1492" s="12">
        <v>3726</v>
      </c>
      <c r="H1492" s="12">
        <v>3960</v>
      </c>
      <c r="I1492" s="12">
        <v>3726</v>
      </c>
      <c r="J1492" s="12">
        <v>3960</v>
      </c>
      <c r="K1492" s="12">
        <f>sales_table[[#This Row],[Sales]]-sales_table[[#This Row],[COGS]]</f>
        <v>234</v>
      </c>
      <c r="L1492" s="12">
        <f>sales_table[[#This Row],[sales after discount]]-sales_table[[#This Row],[COGS]]</f>
        <v>36</v>
      </c>
      <c r="M1492" s="12">
        <f>sales_table[[#This Row],[Sales]]*0.95</f>
        <v>3762</v>
      </c>
      <c r="N1492" s="13">
        <f>(sales_table[[#This Row],[Profit]]/sales_table[[#This Row],[Sales]])</f>
        <v>5.909090909090909E-2</v>
      </c>
    </row>
    <row r="1493" spans="1:14">
      <c r="A1493" s="42">
        <v>41418</v>
      </c>
      <c r="B1493" t="s">
        <v>27</v>
      </c>
      <c r="C1493" t="s">
        <v>23</v>
      </c>
      <c r="D1493" t="s">
        <v>43</v>
      </c>
      <c r="E1493" t="s">
        <v>13</v>
      </c>
      <c r="F1493" s="12">
        <v>11</v>
      </c>
      <c r="G1493" s="12">
        <v>2106</v>
      </c>
      <c r="H1493" s="12">
        <v>2250</v>
      </c>
      <c r="I1493" s="12">
        <v>64296</v>
      </c>
      <c r="J1493" s="12">
        <v>68400</v>
      </c>
      <c r="K1493" s="12">
        <f>sales_table[[#This Row],[Sales]]-sales_table[[#This Row],[COGS]]</f>
        <v>4104</v>
      </c>
      <c r="L1493" s="12">
        <f>sales_table[[#This Row],[sales after discount]]-sales_table[[#This Row],[COGS]]</f>
        <v>684</v>
      </c>
      <c r="M1493" s="12">
        <f>sales_table[[#This Row],[Sales]]*0.95</f>
        <v>64980</v>
      </c>
      <c r="N1493" s="13">
        <f>(sales_table[[#This Row],[Profit]]/sales_table[[#This Row],[Sales]])</f>
        <v>0.06</v>
      </c>
    </row>
    <row r="1494" spans="1:14">
      <c r="A1494" s="42">
        <v>41418</v>
      </c>
      <c r="B1494" t="s">
        <v>29</v>
      </c>
      <c r="C1494" t="s">
        <v>30</v>
      </c>
      <c r="D1494" t="s">
        <v>21</v>
      </c>
      <c r="E1494" t="s">
        <v>13</v>
      </c>
      <c r="F1494" s="12">
        <v>10</v>
      </c>
      <c r="G1494" s="12">
        <v>3546</v>
      </c>
      <c r="H1494" s="12">
        <v>3780</v>
      </c>
      <c r="I1494" s="12">
        <v>24156</v>
      </c>
      <c r="J1494" s="12">
        <v>25740</v>
      </c>
      <c r="K1494" s="12">
        <f>sales_table[[#This Row],[Sales]]-sales_table[[#This Row],[COGS]]</f>
        <v>1584</v>
      </c>
      <c r="L1494" s="12">
        <f>sales_table[[#This Row],[sales after discount]]-sales_table[[#This Row],[COGS]]</f>
        <v>297</v>
      </c>
      <c r="M1494" s="12">
        <f>sales_table[[#This Row],[Sales]]*0.95</f>
        <v>24453</v>
      </c>
      <c r="N1494" s="13">
        <f>(sales_table[[#This Row],[Profit]]/sales_table[[#This Row],[Sales]])</f>
        <v>6.1538461538461542E-2</v>
      </c>
    </row>
    <row r="1495" spans="1:14">
      <c r="A1495" s="42">
        <v>41418</v>
      </c>
      <c r="B1495" t="s">
        <v>31</v>
      </c>
      <c r="C1495" t="s">
        <v>30</v>
      </c>
      <c r="D1495" t="s">
        <v>28</v>
      </c>
      <c r="E1495" t="s">
        <v>13</v>
      </c>
      <c r="F1495" s="12">
        <v>7</v>
      </c>
      <c r="G1495" s="12">
        <v>3384</v>
      </c>
      <c r="H1495" s="12">
        <v>3600</v>
      </c>
      <c r="I1495" s="12">
        <v>52488</v>
      </c>
      <c r="J1495" s="12">
        <v>55890</v>
      </c>
      <c r="K1495" s="12">
        <f>sales_table[[#This Row],[Sales]]-sales_table[[#This Row],[COGS]]</f>
        <v>3402</v>
      </c>
      <c r="L1495" s="12">
        <f>sales_table[[#This Row],[sales after discount]]-sales_table[[#This Row],[COGS]]</f>
        <v>607.5</v>
      </c>
      <c r="M1495" s="12">
        <f>sales_table[[#This Row],[Sales]]*0.95</f>
        <v>53095.5</v>
      </c>
      <c r="N1495" s="13">
        <f>(sales_table[[#This Row],[Profit]]/sales_table[[#This Row],[Sales]])</f>
        <v>6.0869565217391307E-2</v>
      </c>
    </row>
    <row r="1496" spans="1:14">
      <c r="A1496" s="42">
        <v>41419</v>
      </c>
      <c r="B1496" t="s">
        <v>27</v>
      </c>
      <c r="C1496" t="s">
        <v>23</v>
      </c>
      <c r="D1496" t="s">
        <v>26</v>
      </c>
      <c r="E1496" t="s">
        <v>13</v>
      </c>
      <c r="F1496" s="12">
        <v>22</v>
      </c>
      <c r="G1496" s="12">
        <v>2106</v>
      </c>
      <c r="H1496" s="12">
        <v>2250</v>
      </c>
      <c r="I1496" s="12">
        <v>73008</v>
      </c>
      <c r="J1496" s="12">
        <v>77760</v>
      </c>
      <c r="K1496" s="12">
        <f>sales_table[[#This Row],[Sales]]-sales_table[[#This Row],[COGS]]</f>
        <v>4752</v>
      </c>
      <c r="L1496" s="12">
        <f>sales_table[[#This Row],[sales after discount]]-sales_table[[#This Row],[COGS]]</f>
        <v>864</v>
      </c>
      <c r="M1496" s="12">
        <f>sales_table[[#This Row],[Sales]]*0.95</f>
        <v>73872</v>
      </c>
      <c r="N1496" s="13">
        <f>(sales_table[[#This Row],[Profit]]/sales_table[[#This Row],[Sales]])</f>
        <v>6.1111111111111109E-2</v>
      </c>
    </row>
    <row r="1497" spans="1:14">
      <c r="A1497" s="42">
        <v>41419</v>
      </c>
      <c r="B1497" t="s">
        <v>34</v>
      </c>
      <c r="C1497" t="s">
        <v>25</v>
      </c>
      <c r="D1497" t="s">
        <v>38</v>
      </c>
      <c r="E1497" t="s">
        <v>13</v>
      </c>
      <c r="F1497" s="12">
        <v>7</v>
      </c>
      <c r="G1497" s="12">
        <v>3924</v>
      </c>
      <c r="H1497" s="12">
        <v>4230</v>
      </c>
      <c r="I1497" s="12">
        <v>81558</v>
      </c>
      <c r="J1497" s="12">
        <v>86940</v>
      </c>
      <c r="K1497" s="12">
        <f>sales_table[[#This Row],[Sales]]-sales_table[[#This Row],[COGS]]</f>
        <v>5382</v>
      </c>
      <c r="L1497" s="12">
        <f>sales_table[[#This Row],[sales after discount]]-sales_table[[#This Row],[COGS]]</f>
        <v>1035</v>
      </c>
      <c r="M1497" s="12">
        <f>sales_table[[#This Row],[Sales]]*0.95</f>
        <v>82593</v>
      </c>
      <c r="N1497" s="13">
        <f>(sales_table[[#This Row],[Profit]]/sales_table[[#This Row],[Sales]])</f>
        <v>6.1904761904761907E-2</v>
      </c>
    </row>
    <row r="1498" spans="1:14">
      <c r="A1498" s="42">
        <v>41419</v>
      </c>
      <c r="B1498" t="s">
        <v>31</v>
      </c>
      <c r="C1498" t="s">
        <v>30</v>
      </c>
      <c r="D1498" t="s">
        <v>19</v>
      </c>
      <c r="E1498" t="s">
        <v>13</v>
      </c>
      <c r="F1498" s="12">
        <v>18</v>
      </c>
      <c r="G1498" s="12">
        <v>3582</v>
      </c>
      <c r="H1498" s="12">
        <v>3870</v>
      </c>
      <c r="I1498" s="12">
        <v>51714</v>
      </c>
      <c r="J1498" s="12">
        <v>54990</v>
      </c>
      <c r="K1498" s="12">
        <f>sales_table[[#This Row],[Sales]]-sales_table[[#This Row],[COGS]]</f>
        <v>3276</v>
      </c>
      <c r="L1498" s="12">
        <f>sales_table[[#This Row],[sales after discount]]-sales_table[[#This Row],[COGS]]</f>
        <v>526.5</v>
      </c>
      <c r="M1498" s="12">
        <f>sales_table[[#This Row],[Sales]]*0.95</f>
        <v>52240.5</v>
      </c>
      <c r="N1498" s="13">
        <f>(sales_table[[#This Row],[Profit]]/sales_table[[#This Row],[Sales]])</f>
        <v>5.9574468085106386E-2</v>
      </c>
    </row>
    <row r="1499" spans="1:14">
      <c r="A1499" s="42">
        <v>41420</v>
      </c>
      <c r="B1499" t="s">
        <v>14</v>
      </c>
      <c r="C1499" t="s">
        <v>11</v>
      </c>
      <c r="D1499" t="s">
        <v>37</v>
      </c>
      <c r="E1499" t="s">
        <v>13</v>
      </c>
      <c r="F1499" s="12">
        <v>12</v>
      </c>
      <c r="G1499" s="12">
        <v>3582</v>
      </c>
      <c r="H1499" s="12">
        <v>3870</v>
      </c>
      <c r="I1499" s="12">
        <v>80676</v>
      </c>
      <c r="J1499" s="12">
        <v>85860</v>
      </c>
      <c r="K1499" s="12">
        <f>sales_table[[#This Row],[Sales]]-sales_table[[#This Row],[COGS]]</f>
        <v>5184</v>
      </c>
      <c r="L1499" s="12">
        <f>sales_table[[#This Row],[sales after discount]]-sales_table[[#This Row],[COGS]]</f>
        <v>891</v>
      </c>
      <c r="M1499" s="12">
        <f>sales_table[[#This Row],[Sales]]*0.95</f>
        <v>81567</v>
      </c>
      <c r="N1499" s="13">
        <f>(sales_table[[#This Row],[Profit]]/sales_table[[#This Row],[Sales]])</f>
        <v>6.0377358490566038E-2</v>
      </c>
    </row>
    <row r="1500" spans="1:14">
      <c r="A1500" s="42">
        <v>41421</v>
      </c>
      <c r="B1500" t="s">
        <v>31</v>
      </c>
      <c r="C1500" t="s">
        <v>30</v>
      </c>
      <c r="D1500" t="s">
        <v>32</v>
      </c>
      <c r="E1500" t="s">
        <v>13</v>
      </c>
      <c r="F1500" s="12">
        <v>19</v>
      </c>
      <c r="G1500" s="12">
        <v>3726</v>
      </c>
      <c r="H1500" s="12">
        <v>3960</v>
      </c>
      <c r="I1500" s="12">
        <v>39006</v>
      </c>
      <c r="J1500" s="12">
        <v>41580</v>
      </c>
      <c r="K1500" s="12">
        <f>sales_table[[#This Row],[Sales]]-sales_table[[#This Row],[COGS]]</f>
        <v>2574</v>
      </c>
      <c r="L1500" s="12">
        <f>sales_table[[#This Row],[sales after discount]]-sales_table[[#This Row],[COGS]]</f>
        <v>495</v>
      </c>
      <c r="M1500" s="12">
        <f>sales_table[[#This Row],[Sales]]*0.95</f>
        <v>39501</v>
      </c>
      <c r="N1500" s="13">
        <f>(sales_table[[#This Row],[Profit]]/sales_table[[#This Row],[Sales]])</f>
        <v>6.1904761904761907E-2</v>
      </c>
    </row>
    <row r="1501" spans="1:14">
      <c r="A1501" s="42">
        <v>41421</v>
      </c>
      <c r="B1501" t="s">
        <v>29</v>
      </c>
      <c r="C1501" t="s">
        <v>30</v>
      </c>
      <c r="D1501" t="s">
        <v>41</v>
      </c>
      <c r="E1501" t="s">
        <v>13</v>
      </c>
      <c r="F1501" s="12">
        <v>23</v>
      </c>
      <c r="G1501" s="12">
        <v>3582</v>
      </c>
      <c r="H1501" s="12">
        <v>3870</v>
      </c>
      <c r="I1501" s="12">
        <v>59040</v>
      </c>
      <c r="J1501" s="12">
        <v>63000</v>
      </c>
      <c r="K1501" s="12">
        <f>sales_table[[#This Row],[Sales]]-sales_table[[#This Row],[COGS]]</f>
        <v>3960</v>
      </c>
      <c r="L1501" s="12">
        <f>sales_table[[#This Row],[sales after discount]]-sales_table[[#This Row],[COGS]]</f>
        <v>810</v>
      </c>
      <c r="M1501" s="12">
        <f>sales_table[[#This Row],[Sales]]*0.95</f>
        <v>59850</v>
      </c>
      <c r="N1501" s="13">
        <f>(sales_table[[#This Row],[Profit]]/sales_table[[#This Row],[Sales]])</f>
        <v>6.2857142857142861E-2</v>
      </c>
    </row>
    <row r="1502" spans="1:14">
      <c r="A1502" s="42">
        <v>41421</v>
      </c>
      <c r="B1502" t="s">
        <v>17</v>
      </c>
      <c r="C1502" t="s">
        <v>18</v>
      </c>
      <c r="D1502" t="s">
        <v>15</v>
      </c>
      <c r="E1502" t="s">
        <v>16</v>
      </c>
      <c r="F1502" s="12">
        <v>3</v>
      </c>
      <c r="G1502" s="12">
        <v>2952</v>
      </c>
      <c r="H1502" s="12">
        <v>3150</v>
      </c>
      <c r="I1502" s="12">
        <v>71640</v>
      </c>
      <c r="J1502" s="12">
        <v>77400</v>
      </c>
      <c r="K1502" s="12">
        <f>sales_table[[#This Row],[Sales]]-sales_table[[#This Row],[COGS]]</f>
        <v>5760</v>
      </c>
      <c r="L1502" s="12">
        <f>sales_table[[#This Row],[sales after discount]]-sales_table[[#This Row],[COGS]]</f>
        <v>1890</v>
      </c>
      <c r="M1502" s="12">
        <f>sales_table[[#This Row],[Sales]]*0.95</f>
        <v>73530</v>
      </c>
      <c r="N1502" s="13">
        <f>(sales_table[[#This Row],[Profit]]/sales_table[[#This Row],[Sales]])</f>
        <v>7.441860465116279E-2</v>
      </c>
    </row>
    <row r="1503" spans="1:14">
      <c r="A1503" s="42">
        <v>41422</v>
      </c>
      <c r="B1503" t="s">
        <v>31</v>
      </c>
      <c r="C1503" t="s">
        <v>30</v>
      </c>
      <c r="D1503" t="s">
        <v>28</v>
      </c>
      <c r="E1503" t="s">
        <v>13</v>
      </c>
      <c r="F1503" s="12">
        <v>24</v>
      </c>
      <c r="G1503" s="12">
        <v>3978</v>
      </c>
      <c r="H1503" s="12">
        <v>4230</v>
      </c>
      <c r="I1503" s="12">
        <v>81648</v>
      </c>
      <c r="J1503" s="12">
        <v>86940</v>
      </c>
      <c r="K1503" s="12">
        <f>sales_table[[#This Row],[Sales]]-sales_table[[#This Row],[COGS]]</f>
        <v>5292</v>
      </c>
      <c r="L1503" s="12">
        <f>sales_table[[#This Row],[sales after discount]]-sales_table[[#This Row],[COGS]]</f>
        <v>945</v>
      </c>
      <c r="M1503" s="12">
        <f>sales_table[[#This Row],[Sales]]*0.95</f>
        <v>82593</v>
      </c>
      <c r="N1503" s="13">
        <f>(sales_table[[#This Row],[Profit]]/sales_table[[#This Row],[Sales]])</f>
        <v>6.0869565217391307E-2</v>
      </c>
    </row>
    <row r="1504" spans="1:14">
      <c r="A1504" s="42">
        <v>41422</v>
      </c>
      <c r="B1504" t="s">
        <v>17</v>
      </c>
      <c r="C1504" t="s">
        <v>18</v>
      </c>
      <c r="D1504" t="s">
        <v>43</v>
      </c>
      <c r="E1504" t="s">
        <v>13</v>
      </c>
      <c r="F1504" s="12">
        <v>25</v>
      </c>
      <c r="G1504" s="12">
        <v>2034</v>
      </c>
      <c r="H1504" s="12">
        <v>2160</v>
      </c>
      <c r="I1504" s="12">
        <v>37224</v>
      </c>
      <c r="J1504" s="12">
        <v>39600</v>
      </c>
      <c r="K1504" s="12">
        <f>sales_table[[#This Row],[Sales]]-sales_table[[#This Row],[COGS]]</f>
        <v>2376</v>
      </c>
      <c r="L1504" s="12">
        <f>sales_table[[#This Row],[sales after discount]]-sales_table[[#This Row],[COGS]]</f>
        <v>396</v>
      </c>
      <c r="M1504" s="12">
        <f>sales_table[[#This Row],[Sales]]*0.95</f>
        <v>37620</v>
      </c>
      <c r="N1504" s="13">
        <f>(sales_table[[#This Row],[Profit]]/sales_table[[#This Row],[Sales]])</f>
        <v>0.06</v>
      </c>
    </row>
    <row r="1505" spans="1:14">
      <c r="A1505" s="42">
        <v>41423</v>
      </c>
      <c r="B1505" t="s">
        <v>22</v>
      </c>
      <c r="C1505" t="s">
        <v>23</v>
      </c>
      <c r="D1505" t="s">
        <v>40</v>
      </c>
      <c r="E1505" t="s">
        <v>16</v>
      </c>
      <c r="F1505" s="12">
        <v>5</v>
      </c>
      <c r="G1505" s="12">
        <v>3924</v>
      </c>
      <c r="H1505" s="12">
        <v>4230</v>
      </c>
      <c r="I1505" s="12">
        <v>82404</v>
      </c>
      <c r="J1505" s="12">
        <v>88830</v>
      </c>
      <c r="K1505" s="12">
        <f>sales_table[[#This Row],[Sales]]-sales_table[[#This Row],[COGS]]</f>
        <v>6426</v>
      </c>
      <c r="L1505" s="12">
        <f>sales_table[[#This Row],[sales after discount]]-sales_table[[#This Row],[COGS]]</f>
        <v>1984.5</v>
      </c>
      <c r="M1505" s="12">
        <f>sales_table[[#This Row],[Sales]]*0.95</f>
        <v>84388.5</v>
      </c>
      <c r="N1505" s="13">
        <f>(sales_table[[#This Row],[Profit]]/sales_table[[#This Row],[Sales]])</f>
        <v>7.2340425531914887E-2</v>
      </c>
    </row>
    <row r="1506" spans="1:14">
      <c r="A1506" s="42">
        <v>41424</v>
      </c>
      <c r="B1506" t="s">
        <v>24</v>
      </c>
      <c r="C1506" t="s">
        <v>25</v>
      </c>
      <c r="D1506" t="s">
        <v>28</v>
      </c>
      <c r="E1506" t="s">
        <v>13</v>
      </c>
      <c r="F1506" s="12">
        <v>2</v>
      </c>
      <c r="G1506" s="12">
        <v>5832</v>
      </c>
      <c r="H1506" s="12">
        <v>6210</v>
      </c>
      <c r="I1506" s="12">
        <v>69984</v>
      </c>
      <c r="J1506" s="12">
        <v>74520</v>
      </c>
      <c r="K1506" s="12">
        <f>sales_table[[#This Row],[Sales]]-sales_table[[#This Row],[COGS]]</f>
        <v>4536</v>
      </c>
      <c r="L1506" s="12">
        <f>sales_table[[#This Row],[sales after discount]]-sales_table[[#This Row],[COGS]]</f>
        <v>810</v>
      </c>
      <c r="M1506" s="12">
        <f>sales_table[[#This Row],[Sales]]*0.95</f>
        <v>70794</v>
      </c>
      <c r="N1506" s="13">
        <f>(sales_table[[#This Row],[Profit]]/sales_table[[#This Row],[Sales]])</f>
        <v>6.0869565217391307E-2</v>
      </c>
    </row>
    <row r="1507" spans="1:14">
      <c r="A1507" s="42">
        <v>41424</v>
      </c>
      <c r="B1507" t="s">
        <v>14</v>
      </c>
      <c r="C1507" t="s">
        <v>11</v>
      </c>
      <c r="D1507" t="s">
        <v>39</v>
      </c>
      <c r="E1507" t="s">
        <v>13</v>
      </c>
      <c r="F1507" s="12">
        <v>14</v>
      </c>
      <c r="G1507" s="12">
        <v>3546</v>
      </c>
      <c r="H1507" s="12">
        <v>3780</v>
      </c>
      <c r="I1507" s="12">
        <v>40986</v>
      </c>
      <c r="J1507" s="12">
        <v>43560</v>
      </c>
      <c r="K1507" s="12">
        <f>sales_table[[#This Row],[Sales]]-sales_table[[#This Row],[COGS]]</f>
        <v>2574</v>
      </c>
      <c r="L1507" s="12">
        <f>sales_table[[#This Row],[sales after discount]]-sales_table[[#This Row],[COGS]]</f>
        <v>396</v>
      </c>
      <c r="M1507" s="12">
        <f>sales_table[[#This Row],[Sales]]*0.95</f>
        <v>41382</v>
      </c>
      <c r="N1507" s="13">
        <f>(sales_table[[#This Row],[Profit]]/sales_table[[#This Row],[Sales]])</f>
        <v>5.909090909090909E-2</v>
      </c>
    </row>
    <row r="1508" spans="1:14">
      <c r="A1508" s="42">
        <v>41424</v>
      </c>
      <c r="B1508" t="s">
        <v>24</v>
      </c>
      <c r="C1508" t="s">
        <v>25</v>
      </c>
      <c r="D1508" t="s">
        <v>12</v>
      </c>
      <c r="E1508" t="s">
        <v>13</v>
      </c>
      <c r="F1508" s="12">
        <v>6</v>
      </c>
      <c r="G1508" s="12">
        <v>2034</v>
      </c>
      <c r="H1508" s="12">
        <v>2160</v>
      </c>
      <c r="I1508" s="12">
        <v>6102</v>
      </c>
      <c r="J1508" s="12">
        <v>6480</v>
      </c>
      <c r="K1508" s="12">
        <f>sales_table[[#This Row],[Sales]]-sales_table[[#This Row],[COGS]]</f>
        <v>378</v>
      </c>
      <c r="L1508" s="12">
        <f>sales_table[[#This Row],[sales after discount]]-sales_table[[#This Row],[COGS]]</f>
        <v>54</v>
      </c>
      <c r="M1508" s="12">
        <f>sales_table[[#This Row],[Sales]]*0.95</f>
        <v>6156</v>
      </c>
      <c r="N1508" s="13">
        <f>(sales_table[[#This Row],[Profit]]/sales_table[[#This Row],[Sales]])</f>
        <v>5.8333333333333334E-2</v>
      </c>
    </row>
    <row r="1509" spans="1:14">
      <c r="A1509" s="42">
        <v>41424</v>
      </c>
      <c r="B1509" t="s">
        <v>24</v>
      </c>
      <c r="C1509" t="s">
        <v>25</v>
      </c>
      <c r="D1509" t="s">
        <v>26</v>
      </c>
      <c r="E1509" t="s">
        <v>13</v>
      </c>
      <c r="F1509" s="12">
        <v>13</v>
      </c>
      <c r="G1509" s="12">
        <v>2034</v>
      </c>
      <c r="H1509" s="12">
        <v>2160</v>
      </c>
      <c r="I1509" s="12">
        <v>24336</v>
      </c>
      <c r="J1509" s="12">
        <v>25920</v>
      </c>
      <c r="K1509" s="12">
        <f>sales_table[[#This Row],[Sales]]-sales_table[[#This Row],[COGS]]</f>
        <v>1584</v>
      </c>
      <c r="L1509" s="12">
        <f>sales_table[[#This Row],[sales after discount]]-sales_table[[#This Row],[COGS]]</f>
        <v>288</v>
      </c>
      <c r="M1509" s="12">
        <f>sales_table[[#This Row],[Sales]]*0.95</f>
        <v>24624</v>
      </c>
      <c r="N1509" s="13">
        <f>(sales_table[[#This Row],[Profit]]/sales_table[[#This Row],[Sales]])</f>
        <v>6.1111111111111109E-2</v>
      </c>
    </row>
    <row r="1510" spans="1:14">
      <c r="A1510" s="42">
        <v>41424</v>
      </c>
      <c r="B1510" t="s">
        <v>14</v>
      </c>
      <c r="C1510" t="s">
        <v>11</v>
      </c>
      <c r="D1510" t="s">
        <v>39</v>
      </c>
      <c r="E1510" t="s">
        <v>13</v>
      </c>
      <c r="F1510" s="12">
        <v>4</v>
      </c>
      <c r="G1510" s="12">
        <v>3042</v>
      </c>
      <c r="H1510" s="12">
        <v>3240</v>
      </c>
      <c r="I1510" s="12">
        <v>55890</v>
      </c>
      <c r="J1510" s="12">
        <v>59400</v>
      </c>
      <c r="K1510" s="12">
        <f>sales_table[[#This Row],[Sales]]-sales_table[[#This Row],[COGS]]</f>
        <v>3510</v>
      </c>
      <c r="L1510" s="12">
        <f>sales_table[[#This Row],[sales after discount]]-sales_table[[#This Row],[COGS]]</f>
        <v>540</v>
      </c>
      <c r="M1510" s="12">
        <f>sales_table[[#This Row],[Sales]]*0.95</f>
        <v>56430</v>
      </c>
      <c r="N1510" s="13">
        <f>(sales_table[[#This Row],[Profit]]/sales_table[[#This Row],[Sales]])</f>
        <v>5.909090909090909E-2</v>
      </c>
    </row>
    <row r="1511" spans="1:14">
      <c r="A1511" s="42">
        <v>41425</v>
      </c>
      <c r="B1511" t="s">
        <v>27</v>
      </c>
      <c r="C1511" t="s">
        <v>23</v>
      </c>
      <c r="D1511" t="s">
        <v>40</v>
      </c>
      <c r="E1511" t="s">
        <v>16</v>
      </c>
      <c r="F1511" s="12">
        <v>21</v>
      </c>
      <c r="G1511" s="12">
        <v>3042</v>
      </c>
      <c r="H1511" s="12">
        <v>3240</v>
      </c>
      <c r="I1511" s="12">
        <v>43164</v>
      </c>
      <c r="J1511" s="12">
        <v>46530</v>
      </c>
      <c r="K1511" s="12">
        <f>sales_table[[#This Row],[Sales]]-sales_table[[#This Row],[COGS]]</f>
        <v>3366</v>
      </c>
      <c r="L1511" s="12">
        <f>sales_table[[#This Row],[sales after discount]]-sales_table[[#This Row],[COGS]]</f>
        <v>1039.5</v>
      </c>
      <c r="M1511" s="12">
        <f>sales_table[[#This Row],[Sales]]*0.95</f>
        <v>44203.5</v>
      </c>
      <c r="N1511" s="13">
        <f>(sales_table[[#This Row],[Profit]]/sales_table[[#This Row],[Sales]])</f>
        <v>7.2340425531914887E-2</v>
      </c>
    </row>
    <row r="1512" spans="1:14">
      <c r="A1512" s="42">
        <v>41425</v>
      </c>
      <c r="B1512" t="s">
        <v>10</v>
      </c>
      <c r="C1512" t="s">
        <v>11</v>
      </c>
      <c r="D1512" t="s">
        <v>38</v>
      </c>
      <c r="E1512" t="s">
        <v>13</v>
      </c>
      <c r="F1512" s="12">
        <v>16</v>
      </c>
      <c r="G1512" s="12">
        <v>3726</v>
      </c>
      <c r="H1512" s="12">
        <v>3960</v>
      </c>
      <c r="I1512" s="12">
        <v>31914</v>
      </c>
      <c r="J1512" s="12">
        <v>34020</v>
      </c>
      <c r="K1512" s="12">
        <f>sales_table[[#This Row],[Sales]]-sales_table[[#This Row],[COGS]]</f>
        <v>2106</v>
      </c>
      <c r="L1512" s="12">
        <f>sales_table[[#This Row],[sales after discount]]-sales_table[[#This Row],[COGS]]</f>
        <v>405</v>
      </c>
      <c r="M1512" s="12">
        <f>sales_table[[#This Row],[Sales]]*0.95</f>
        <v>32319</v>
      </c>
      <c r="N1512" s="13">
        <f>(sales_table[[#This Row],[Profit]]/sales_table[[#This Row],[Sales]])</f>
        <v>6.1904761904761907E-2</v>
      </c>
    </row>
    <row r="1513" spans="1:14">
      <c r="A1513" s="42">
        <v>41425</v>
      </c>
      <c r="B1513" t="s">
        <v>17</v>
      </c>
      <c r="C1513" t="s">
        <v>18</v>
      </c>
      <c r="D1513" t="s">
        <v>15</v>
      </c>
      <c r="E1513" t="s">
        <v>16</v>
      </c>
      <c r="F1513" s="12">
        <v>10</v>
      </c>
      <c r="G1513" s="12">
        <v>2196</v>
      </c>
      <c r="H1513" s="12">
        <v>2340</v>
      </c>
      <c r="I1513" s="12">
        <v>17910</v>
      </c>
      <c r="J1513" s="12">
        <v>19350</v>
      </c>
      <c r="K1513" s="12">
        <f>sales_table[[#This Row],[Sales]]-sales_table[[#This Row],[COGS]]</f>
        <v>1440</v>
      </c>
      <c r="L1513" s="12">
        <f>sales_table[[#This Row],[sales after discount]]-sales_table[[#This Row],[COGS]]</f>
        <v>472.5</v>
      </c>
      <c r="M1513" s="12">
        <f>sales_table[[#This Row],[Sales]]*0.95</f>
        <v>18382.5</v>
      </c>
      <c r="N1513" s="13">
        <f>(sales_table[[#This Row],[Profit]]/sales_table[[#This Row],[Sales]])</f>
        <v>7.441860465116279E-2</v>
      </c>
    </row>
    <row r="1514" spans="1:14">
      <c r="A1514" s="42">
        <v>41426</v>
      </c>
      <c r="B1514" t="s">
        <v>31</v>
      </c>
      <c r="C1514" t="s">
        <v>30</v>
      </c>
      <c r="D1514" t="s">
        <v>32</v>
      </c>
      <c r="E1514" t="s">
        <v>13</v>
      </c>
      <c r="F1514" s="12">
        <v>3</v>
      </c>
      <c r="G1514" s="12">
        <v>4482</v>
      </c>
      <c r="H1514" s="12">
        <v>4770</v>
      </c>
      <c r="I1514" s="12">
        <v>67374</v>
      </c>
      <c r="J1514" s="12">
        <v>71820</v>
      </c>
      <c r="K1514" s="12">
        <f>sales_table[[#This Row],[Sales]]-sales_table[[#This Row],[COGS]]</f>
        <v>4446</v>
      </c>
      <c r="L1514" s="12">
        <f>sales_table[[#This Row],[sales after discount]]-sales_table[[#This Row],[COGS]]</f>
        <v>855</v>
      </c>
      <c r="M1514" s="12">
        <f>sales_table[[#This Row],[Sales]]*0.95</f>
        <v>68229</v>
      </c>
      <c r="N1514" s="13">
        <f>(sales_table[[#This Row],[Profit]]/sales_table[[#This Row],[Sales]])</f>
        <v>6.1904761904761907E-2</v>
      </c>
    </row>
    <row r="1515" spans="1:14">
      <c r="A1515" s="42">
        <v>41426</v>
      </c>
      <c r="B1515" t="s">
        <v>29</v>
      </c>
      <c r="C1515" t="s">
        <v>30</v>
      </c>
      <c r="D1515" t="s">
        <v>37</v>
      </c>
      <c r="E1515" t="s">
        <v>13</v>
      </c>
      <c r="F1515" s="12">
        <v>1</v>
      </c>
      <c r="G1515" s="12">
        <v>5148</v>
      </c>
      <c r="H1515" s="12">
        <v>5490</v>
      </c>
      <c r="I1515" s="12">
        <v>49302</v>
      </c>
      <c r="J1515" s="12">
        <v>52470</v>
      </c>
      <c r="K1515" s="12">
        <f>sales_table[[#This Row],[Sales]]-sales_table[[#This Row],[COGS]]</f>
        <v>3168</v>
      </c>
      <c r="L1515" s="12">
        <f>sales_table[[#This Row],[sales after discount]]-sales_table[[#This Row],[COGS]]</f>
        <v>544.5</v>
      </c>
      <c r="M1515" s="12">
        <f>sales_table[[#This Row],[Sales]]*0.95</f>
        <v>49846.5</v>
      </c>
      <c r="N1515" s="13">
        <f>(sales_table[[#This Row],[Profit]]/sales_table[[#This Row],[Sales]])</f>
        <v>6.0377358490566038E-2</v>
      </c>
    </row>
    <row r="1516" spans="1:14">
      <c r="A1516" s="42">
        <v>41426</v>
      </c>
      <c r="B1516" t="s">
        <v>34</v>
      </c>
      <c r="C1516" t="s">
        <v>25</v>
      </c>
      <c r="D1516" t="s">
        <v>35</v>
      </c>
      <c r="E1516" t="s">
        <v>13</v>
      </c>
      <c r="F1516" s="12">
        <v>13</v>
      </c>
      <c r="G1516" s="12">
        <v>3978</v>
      </c>
      <c r="H1516" s="12">
        <v>4230</v>
      </c>
      <c r="I1516" s="12">
        <v>102960</v>
      </c>
      <c r="J1516" s="12">
        <v>109800</v>
      </c>
      <c r="K1516" s="12">
        <f>sales_table[[#This Row],[Sales]]-sales_table[[#This Row],[COGS]]</f>
        <v>6840</v>
      </c>
      <c r="L1516" s="12">
        <f>sales_table[[#This Row],[sales after discount]]-sales_table[[#This Row],[COGS]]</f>
        <v>1350</v>
      </c>
      <c r="M1516" s="12">
        <f>sales_table[[#This Row],[Sales]]*0.95</f>
        <v>104310</v>
      </c>
      <c r="N1516" s="13">
        <f>(sales_table[[#This Row],[Profit]]/sales_table[[#This Row],[Sales]])</f>
        <v>6.2295081967213117E-2</v>
      </c>
    </row>
    <row r="1517" spans="1:14">
      <c r="A1517" s="42">
        <v>41426</v>
      </c>
      <c r="B1517" t="s">
        <v>27</v>
      </c>
      <c r="C1517" t="s">
        <v>23</v>
      </c>
      <c r="D1517" t="s">
        <v>36</v>
      </c>
      <c r="E1517" t="s">
        <v>13</v>
      </c>
      <c r="F1517" s="12">
        <v>15</v>
      </c>
      <c r="G1517" s="12">
        <v>2106</v>
      </c>
      <c r="H1517" s="12">
        <v>2250</v>
      </c>
      <c r="I1517" s="12">
        <v>25272</v>
      </c>
      <c r="J1517" s="12">
        <v>27000</v>
      </c>
      <c r="K1517" s="12">
        <f>sales_table[[#This Row],[Sales]]-sales_table[[#This Row],[COGS]]</f>
        <v>1728</v>
      </c>
      <c r="L1517" s="12">
        <f>sales_table[[#This Row],[sales after discount]]-sales_table[[#This Row],[COGS]]</f>
        <v>378</v>
      </c>
      <c r="M1517" s="12">
        <f>sales_table[[#This Row],[Sales]]*0.95</f>
        <v>25650</v>
      </c>
      <c r="N1517" s="13">
        <f>(sales_table[[#This Row],[Profit]]/sales_table[[#This Row],[Sales]])</f>
        <v>6.4000000000000001E-2</v>
      </c>
    </row>
    <row r="1518" spans="1:14">
      <c r="A1518" s="42">
        <v>41426</v>
      </c>
      <c r="B1518" t="s">
        <v>14</v>
      </c>
      <c r="C1518" t="s">
        <v>11</v>
      </c>
      <c r="D1518" t="s">
        <v>40</v>
      </c>
      <c r="E1518" t="s">
        <v>16</v>
      </c>
      <c r="F1518" s="12">
        <v>5</v>
      </c>
      <c r="G1518" s="12">
        <v>3978</v>
      </c>
      <c r="H1518" s="12">
        <v>4230</v>
      </c>
      <c r="I1518" s="12">
        <v>78480</v>
      </c>
      <c r="J1518" s="12">
        <v>84600</v>
      </c>
      <c r="K1518" s="12">
        <f>sales_table[[#This Row],[Sales]]-sales_table[[#This Row],[COGS]]</f>
        <v>6120</v>
      </c>
      <c r="L1518" s="12">
        <f>sales_table[[#This Row],[sales after discount]]-sales_table[[#This Row],[COGS]]</f>
        <v>1890</v>
      </c>
      <c r="M1518" s="12">
        <f>sales_table[[#This Row],[Sales]]*0.95</f>
        <v>80370</v>
      </c>
      <c r="N1518" s="13">
        <f>(sales_table[[#This Row],[Profit]]/sales_table[[#This Row],[Sales]])</f>
        <v>7.2340425531914887E-2</v>
      </c>
    </row>
    <row r="1519" spans="1:14">
      <c r="A1519" s="42">
        <v>41426</v>
      </c>
      <c r="B1519" t="s">
        <v>24</v>
      </c>
      <c r="C1519" t="s">
        <v>25</v>
      </c>
      <c r="D1519" t="s">
        <v>21</v>
      </c>
      <c r="E1519" t="s">
        <v>13</v>
      </c>
      <c r="F1519" s="12">
        <v>25</v>
      </c>
      <c r="G1519" s="12">
        <v>2034</v>
      </c>
      <c r="H1519" s="12">
        <v>2160</v>
      </c>
      <c r="I1519" s="12">
        <v>26352</v>
      </c>
      <c r="J1519" s="12">
        <v>28080</v>
      </c>
      <c r="K1519" s="12">
        <f>sales_table[[#This Row],[Sales]]-sales_table[[#This Row],[COGS]]</f>
        <v>1728</v>
      </c>
      <c r="L1519" s="12">
        <f>sales_table[[#This Row],[sales after discount]]-sales_table[[#This Row],[COGS]]</f>
        <v>324</v>
      </c>
      <c r="M1519" s="12">
        <f>sales_table[[#This Row],[Sales]]*0.95</f>
        <v>26676</v>
      </c>
      <c r="N1519" s="13">
        <f>(sales_table[[#This Row],[Profit]]/sales_table[[#This Row],[Sales]])</f>
        <v>6.1538461538461542E-2</v>
      </c>
    </row>
    <row r="1520" spans="1:14">
      <c r="A1520" s="42">
        <v>41427</v>
      </c>
      <c r="B1520" t="s">
        <v>27</v>
      </c>
      <c r="C1520" t="s">
        <v>23</v>
      </c>
      <c r="D1520" t="s">
        <v>40</v>
      </c>
      <c r="E1520" t="s">
        <v>16</v>
      </c>
      <c r="F1520" s="12">
        <v>8</v>
      </c>
      <c r="G1520" s="12">
        <v>2034</v>
      </c>
      <c r="H1520" s="12">
        <v>2160</v>
      </c>
      <c r="I1520" s="12">
        <v>11772</v>
      </c>
      <c r="J1520" s="12">
        <v>12690</v>
      </c>
      <c r="K1520" s="12">
        <f>sales_table[[#This Row],[Sales]]-sales_table[[#This Row],[COGS]]</f>
        <v>918</v>
      </c>
      <c r="L1520" s="12">
        <f>sales_table[[#This Row],[sales after discount]]-sales_table[[#This Row],[COGS]]</f>
        <v>283.5</v>
      </c>
      <c r="M1520" s="12">
        <f>sales_table[[#This Row],[Sales]]*0.95</f>
        <v>12055.5</v>
      </c>
      <c r="N1520" s="13">
        <f>(sales_table[[#This Row],[Profit]]/sales_table[[#This Row],[Sales]])</f>
        <v>7.2340425531914887E-2</v>
      </c>
    </row>
    <row r="1521" spans="1:14">
      <c r="A1521" s="42">
        <v>41427</v>
      </c>
      <c r="B1521" t="s">
        <v>10</v>
      </c>
      <c r="C1521" t="s">
        <v>11</v>
      </c>
      <c r="D1521" t="s">
        <v>19</v>
      </c>
      <c r="E1521" t="s">
        <v>13</v>
      </c>
      <c r="F1521" s="12">
        <v>21</v>
      </c>
      <c r="G1521" s="12">
        <v>3582</v>
      </c>
      <c r="H1521" s="12">
        <v>3870</v>
      </c>
      <c r="I1521" s="12">
        <v>99450</v>
      </c>
      <c r="J1521" s="12">
        <v>105750</v>
      </c>
      <c r="K1521" s="12">
        <f>sales_table[[#This Row],[Sales]]-sales_table[[#This Row],[COGS]]</f>
        <v>6300</v>
      </c>
      <c r="L1521" s="12">
        <f>sales_table[[#This Row],[sales after discount]]-sales_table[[#This Row],[COGS]]</f>
        <v>1012.5</v>
      </c>
      <c r="M1521" s="12">
        <f>sales_table[[#This Row],[Sales]]*0.95</f>
        <v>100462.5</v>
      </c>
      <c r="N1521" s="13">
        <f>(sales_table[[#This Row],[Profit]]/sales_table[[#This Row],[Sales]])</f>
        <v>5.9574468085106386E-2</v>
      </c>
    </row>
    <row r="1522" spans="1:14">
      <c r="A1522" s="42">
        <v>41427</v>
      </c>
      <c r="B1522" t="s">
        <v>20</v>
      </c>
      <c r="C1522" t="s">
        <v>18</v>
      </c>
      <c r="D1522" t="s">
        <v>43</v>
      </c>
      <c r="E1522" t="s">
        <v>13</v>
      </c>
      <c r="F1522" s="12">
        <v>16</v>
      </c>
      <c r="G1522" s="12">
        <v>3978</v>
      </c>
      <c r="H1522" s="12">
        <v>4230</v>
      </c>
      <c r="I1522" s="12">
        <v>37224</v>
      </c>
      <c r="J1522" s="12">
        <v>39600</v>
      </c>
      <c r="K1522" s="12">
        <f>sales_table[[#This Row],[Sales]]-sales_table[[#This Row],[COGS]]</f>
        <v>2376</v>
      </c>
      <c r="L1522" s="12">
        <f>sales_table[[#This Row],[sales after discount]]-sales_table[[#This Row],[COGS]]</f>
        <v>396</v>
      </c>
      <c r="M1522" s="12">
        <f>sales_table[[#This Row],[Sales]]*0.95</f>
        <v>37620</v>
      </c>
      <c r="N1522" s="13">
        <f>(sales_table[[#This Row],[Profit]]/sales_table[[#This Row],[Sales]])</f>
        <v>0.06</v>
      </c>
    </row>
    <row r="1523" spans="1:14">
      <c r="A1523" s="42">
        <v>41427</v>
      </c>
      <c r="B1523" t="s">
        <v>27</v>
      </c>
      <c r="C1523" t="s">
        <v>23</v>
      </c>
      <c r="D1523" t="s">
        <v>32</v>
      </c>
      <c r="E1523" t="s">
        <v>13</v>
      </c>
      <c r="F1523" s="12">
        <v>23</v>
      </c>
      <c r="G1523" s="12">
        <v>2196</v>
      </c>
      <c r="H1523" s="12">
        <v>2340</v>
      </c>
      <c r="I1523" s="12">
        <v>60282</v>
      </c>
      <c r="J1523" s="12">
        <v>64260</v>
      </c>
      <c r="K1523" s="12">
        <f>sales_table[[#This Row],[Sales]]-sales_table[[#This Row],[COGS]]</f>
        <v>3978</v>
      </c>
      <c r="L1523" s="12">
        <f>sales_table[[#This Row],[sales after discount]]-sales_table[[#This Row],[COGS]]</f>
        <v>765</v>
      </c>
      <c r="M1523" s="12">
        <f>sales_table[[#This Row],[Sales]]*0.95</f>
        <v>61047</v>
      </c>
      <c r="N1523" s="13">
        <f>(sales_table[[#This Row],[Profit]]/sales_table[[#This Row],[Sales]])</f>
        <v>6.1904761904761907E-2</v>
      </c>
    </row>
    <row r="1524" spans="1:14">
      <c r="A1524" s="42">
        <v>41427</v>
      </c>
      <c r="B1524" t="s">
        <v>34</v>
      </c>
      <c r="C1524" t="s">
        <v>25</v>
      </c>
      <c r="D1524" t="s">
        <v>26</v>
      </c>
      <c r="E1524" t="s">
        <v>13</v>
      </c>
      <c r="F1524" s="12">
        <v>22</v>
      </c>
      <c r="G1524" s="12">
        <v>3978</v>
      </c>
      <c r="H1524" s="12">
        <v>4230</v>
      </c>
      <c r="I1524" s="12">
        <v>18252</v>
      </c>
      <c r="J1524" s="12">
        <v>19440</v>
      </c>
      <c r="K1524" s="12">
        <f>sales_table[[#This Row],[Sales]]-sales_table[[#This Row],[COGS]]</f>
        <v>1188</v>
      </c>
      <c r="L1524" s="12">
        <f>sales_table[[#This Row],[sales after discount]]-sales_table[[#This Row],[COGS]]</f>
        <v>216</v>
      </c>
      <c r="M1524" s="12">
        <f>sales_table[[#This Row],[Sales]]*0.95</f>
        <v>18468</v>
      </c>
      <c r="N1524" s="13">
        <f>(sales_table[[#This Row],[Profit]]/sales_table[[#This Row],[Sales]])</f>
        <v>6.1111111111111109E-2</v>
      </c>
    </row>
    <row r="1525" spans="1:14">
      <c r="A1525" s="42">
        <v>41428</v>
      </c>
      <c r="B1525" t="s">
        <v>27</v>
      </c>
      <c r="C1525" t="s">
        <v>23</v>
      </c>
      <c r="D1525" t="s">
        <v>43</v>
      </c>
      <c r="E1525" t="s">
        <v>13</v>
      </c>
      <c r="F1525" s="12">
        <v>13</v>
      </c>
      <c r="G1525" s="12">
        <v>3978</v>
      </c>
      <c r="H1525" s="12">
        <v>4230</v>
      </c>
      <c r="I1525" s="12">
        <v>20304</v>
      </c>
      <c r="J1525" s="12">
        <v>21600</v>
      </c>
      <c r="K1525" s="12">
        <f>sales_table[[#This Row],[Sales]]-sales_table[[#This Row],[COGS]]</f>
        <v>1296</v>
      </c>
      <c r="L1525" s="12">
        <f>sales_table[[#This Row],[sales after discount]]-sales_table[[#This Row],[COGS]]</f>
        <v>216</v>
      </c>
      <c r="M1525" s="12">
        <f>sales_table[[#This Row],[Sales]]*0.95</f>
        <v>20520</v>
      </c>
      <c r="N1525" s="13">
        <f>(sales_table[[#This Row],[Profit]]/sales_table[[#This Row],[Sales]])</f>
        <v>0.06</v>
      </c>
    </row>
    <row r="1526" spans="1:14">
      <c r="A1526" s="42">
        <v>41428</v>
      </c>
      <c r="B1526" t="s">
        <v>27</v>
      </c>
      <c r="C1526" t="s">
        <v>23</v>
      </c>
      <c r="D1526" t="s">
        <v>19</v>
      </c>
      <c r="E1526" t="s">
        <v>13</v>
      </c>
      <c r="F1526" s="12">
        <v>27</v>
      </c>
      <c r="G1526" s="12">
        <v>3042</v>
      </c>
      <c r="H1526" s="12">
        <v>3240</v>
      </c>
      <c r="I1526" s="12">
        <v>75582</v>
      </c>
      <c r="J1526" s="12">
        <v>80370</v>
      </c>
      <c r="K1526" s="12">
        <f>sales_table[[#This Row],[Sales]]-sales_table[[#This Row],[COGS]]</f>
        <v>4788</v>
      </c>
      <c r="L1526" s="12">
        <f>sales_table[[#This Row],[sales after discount]]-sales_table[[#This Row],[COGS]]</f>
        <v>769.5</v>
      </c>
      <c r="M1526" s="12">
        <f>sales_table[[#This Row],[Sales]]*0.95</f>
        <v>76351.5</v>
      </c>
      <c r="N1526" s="13">
        <f>(sales_table[[#This Row],[Profit]]/sales_table[[#This Row],[Sales]])</f>
        <v>5.9574468085106386E-2</v>
      </c>
    </row>
    <row r="1527" spans="1:14">
      <c r="A1527" s="42">
        <v>41429</v>
      </c>
      <c r="B1527" t="s">
        <v>22</v>
      </c>
      <c r="C1527" t="s">
        <v>23</v>
      </c>
      <c r="D1527" t="s">
        <v>42</v>
      </c>
      <c r="E1527" t="s">
        <v>16</v>
      </c>
      <c r="F1527" s="12">
        <v>27</v>
      </c>
      <c r="G1527" s="12">
        <v>3978</v>
      </c>
      <c r="H1527" s="12">
        <v>4230</v>
      </c>
      <c r="I1527" s="12">
        <v>60048</v>
      </c>
      <c r="J1527" s="12">
        <v>64800</v>
      </c>
      <c r="K1527" s="12">
        <f>sales_table[[#This Row],[Sales]]-sales_table[[#This Row],[COGS]]</f>
        <v>4752</v>
      </c>
      <c r="L1527" s="12">
        <f>sales_table[[#This Row],[sales after discount]]-sales_table[[#This Row],[COGS]]</f>
        <v>1512</v>
      </c>
      <c r="M1527" s="12">
        <f>sales_table[[#This Row],[Sales]]*0.95</f>
        <v>61560</v>
      </c>
      <c r="N1527" s="13">
        <f>(sales_table[[#This Row],[Profit]]/sales_table[[#This Row],[Sales]])</f>
        <v>7.3333333333333334E-2</v>
      </c>
    </row>
    <row r="1528" spans="1:14">
      <c r="A1528" s="42">
        <v>41429</v>
      </c>
      <c r="B1528" t="s">
        <v>29</v>
      </c>
      <c r="C1528" t="s">
        <v>30</v>
      </c>
      <c r="D1528" t="s">
        <v>32</v>
      </c>
      <c r="E1528" t="s">
        <v>13</v>
      </c>
      <c r="F1528" s="12">
        <v>27</v>
      </c>
      <c r="G1528" s="12">
        <v>3978</v>
      </c>
      <c r="H1528" s="12">
        <v>4230</v>
      </c>
      <c r="I1528" s="12">
        <v>53190</v>
      </c>
      <c r="J1528" s="12">
        <v>56700</v>
      </c>
      <c r="K1528" s="12">
        <f>sales_table[[#This Row],[Sales]]-sales_table[[#This Row],[COGS]]</f>
        <v>3510</v>
      </c>
      <c r="L1528" s="12">
        <f>sales_table[[#This Row],[sales after discount]]-sales_table[[#This Row],[COGS]]</f>
        <v>675</v>
      </c>
      <c r="M1528" s="12">
        <f>sales_table[[#This Row],[Sales]]*0.95</f>
        <v>53865</v>
      </c>
      <c r="N1528" s="13">
        <f>(sales_table[[#This Row],[Profit]]/sales_table[[#This Row],[Sales]])</f>
        <v>6.1904761904761907E-2</v>
      </c>
    </row>
    <row r="1529" spans="1:14">
      <c r="A1529" s="42">
        <v>41429</v>
      </c>
      <c r="B1529" t="s">
        <v>14</v>
      </c>
      <c r="C1529" t="s">
        <v>11</v>
      </c>
      <c r="D1529" t="s">
        <v>32</v>
      </c>
      <c r="E1529" t="s">
        <v>13</v>
      </c>
      <c r="F1529" s="12">
        <v>27</v>
      </c>
      <c r="G1529" s="12">
        <v>5832</v>
      </c>
      <c r="H1529" s="12">
        <v>6210</v>
      </c>
      <c r="I1529" s="12">
        <v>24822</v>
      </c>
      <c r="J1529" s="12">
        <v>26460</v>
      </c>
      <c r="K1529" s="12">
        <f>sales_table[[#This Row],[Sales]]-sales_table[[#This Row],[COGS]]</f>
        <v>1638</v>
      </c>
      <c r="L1529" s="12">
        <f>sales_table[[#This Row],[sales after discount]]-sales_table[[#This Row],[COGS]]</f>
        <v>315</v>
      </c>
      <c r="M1529" s="12">
        <f>sales_table[[#This Row],[Sales]]*0.95</f>
        <v>25137</v>
      </c>
      <c r="N1529" s="13">
        <f>(sales_table[[#This Row],[Profit]]/sales_table[[#This Row],[Sales]])</f>
        <v>6.1904761904761907E-2</v>
      </c>
    </row>
    <row r="1530" spans="1:14">
      <c r="A1530" s="42">
        <v>41430</v>
      </c>
      <c r="B1530" t="s">
        <v>17</v>
      </c>
      <c r="C1530" t="s">
        <v>18</v>
      </c>
      <c r="D1530" t="s">
        <v>40</v>
      </c>
      <c r="E1530" t="s">
        <v>16</v>
      </c>
      <c r="F1530" s="12">
        <v>27</v>
      </c>
      <c r="G1530" s="12">
        <v>2196</v>
      </c>
      <c r="H1530" s="12">
        <v>2340</v>
      </c>
      <c r="I1530" s="12">
        <v>7848</v>
      </c>
      <c r="J1530" s="12">
        <v>8460</v>
      </c>
      <c r="K1530" s="12">
        <f>sales_table[[#This Row],[Sales]]-sales_table[[#This Row],[COGS]]</f>
        <v>612</v>
      </c>
      <c r="L1530" s="12">
        <f>sales_table[[#This Row],[sales after discount]]-sales_table[[#This Row],[COGS]]</f>
        <v>189</v>
      </c>
      <c r="M1530" s="12">
        <f>sales_table[[#This Row],[Sales]]*0.95</f>
        <v>8037</v>
      </c>
      <c r="N1530" s="13">
        <f>(sales_table[[#This Row],[Profit]]/sales_table[[#This Row],[Sales]])</f>
        <v>7.2340425531914887E-2</v>
      </c>
    </row>
    <row r="1531" spans="1:14">
      <c r="A1531" s="42">
        <v>41430</v>
      </c>
      <c r="B1531" t="s">
        <v>29</v>
      </c>
      <c r="C1531" t="s">
        <v>30</v>
      </c>
      <c r="D1531" t="s">
        <v>36</v>
      </c>
      <c r="E1531" t="s">
        <v>13</v>
      </c>
      <c r="F1531" s="12">
        <v>27</v>
      </c>
      <c r="G1531" s="12">
        <v>3546</v>
      </c>
      <c r="H1531" s="12">
        <v>3780</v>
      </c>
      <c r="I1531" s="12">
        <v>37908</v>
      </c>
      <c r="J1531" s="12">
        <v>40500</v>
      </c>
      <c r="K1531" s="12">
        <f>sales_table[[#This Row],[Sales]]-sales_table[[#This Row],[COGS]]</f>
        <v>2592</v>
      </c>
      <c r="L1531" s="12">
        <f>sales_table[[#This Row],[sales after discount]]-sales_table[[#This Row],[COGS]]</f>
        <v>567</v>
      </c>
      <c r="M1531" s="12">
        <f>sales_table[[#This Row],[Sales]]*0.95</f>
        <v>38475</v>
      </c>
      <c r="N1531" s="13">
        <f>(sales_table[[#This Row],[Profit]]/sales_table[[#This Row],[Sales]])</f>
        <v>6.4000000000000001E-2</v>
      </c>
    </row>
    <row r="1532" spans="1:14">
      <c r="A1532" s="42">
        <v>41430</v>
      </c>
      <c r="B1532" t="s">
        <v>29</v>
      </c>
      <c r="C1532" t="s">
        <v>30</v>
      </c>
      <c r="D1532" t="s">
        <v>26</v>
      </c>
      <c r="E1532" t="s">
        <v>13</v>
      </c>
      <c r="F1532" s="12">
        <v>12</v>
      </c>
      <c r="G1532" s="12">
        <v>3582</v>
      </c>
      <c r="H1532" s="12">
        <v>3870</v>
      </c>
      <c r="I1532" s="12">
        <v>42588</v>
      </c>
      <c r="J1532" s="12">
        <v>45360</v>
      </c>
      <c r="K1532" s="12">
        <f>sales_table[[#This Row],[Sales]]-sales_table[[#This Row],[COGS]]</f>
        <v>2772</v>
      </c>
      <c r="L1532" s="12">
        <f>sales_table[[#This Row],[sales after discount]]-sales_table[[#This Row],[COGS]]</f>
        <v>504</v>
      </c>
      <c r="M1532" s="12">
        <f>sales_table[[#This Row],[Sales]]*0.95</f>
        <v>43092</v>
      </c>
      <c r="N1532" s="13">
        <f>(sales_table[[#This Row],[Profit]]/sales_table[[#This Row],[Sales]])</f>
        <v>6.1111111111111109E-2</v>
      </c>
    </row>
    <row r="1533" spans="1:14">
      <c r="A1533" s="42">
        <v>41431</v>
      </c>
      <c r="B1533" t="s">
        <v>20</v>
      </c>
      <c r="C1533" t="s">
        <v>18</v>
      </c>
      <c r="D1533" t="s">
        <v>12</v>
      </c>
      <c r="E1533" t="s">
        <v>13</v>
      </c>
      <c r="F1533" s="12">
        <v>18</v>
      </c>
      <c r="G1533" s="12">
        <v>3978</v>
      </c>
      <c r="H1533" s="12">
        <v>4230</v>
      </c>
      <c r="I1533" s="12">
        <v>12204</v>
      </c>
      <c r="J1533" s="12">
        <v>12960</v>
      </c>
      <c r="K1533" s="12">
        <f>sales_table[[#This Row],[Sales]]-sales_table[[#This Row],[COGS]]</f>
        <v>756</v>
      </c>
      <c r="L1533" s="12">
        <f>sales_table[[#This Row],[sales after discount]]-sales_table[[#This Row],[COGS]]</f>
        <v>108</v>
      </c>
      <c r="M1533" s="12">
        <f>sales_table[[#This Row],[Sales]]*0.95</f>
        <v>12312</v>
      </c>
      <c r="N1533" s="13">
        <f>(sales_table[[#This Row],[Profit]]/sales_table[[#This Row],[Sales]])</f>
        <v>5.8333333333333334E-2</v>
      </c>
    </row>
    <row r="1534" spans="1:14">
      <c r="A1534" s="42">
        <v>41432</v>
      </c>
      <c r="B1534" t="s">
        <v>27</v>
      </c>
      <c r="C1534" t="s">
        <v>23</v>
      </c>
      <c r="D1534" t="s">
        <v>33</v>
      </c>
      <c r="E1534" t="s">
        <v>13</v>
      </c>
      <c r="F1534" s="12">
        <v>8</v>
      </c>
      <c r="G1534" s="12">
        <v>3978</v>
      </c>
      <c r="H1534" s="12">
        <v>4230</v>
      </c>
      <c r="I1534" s="12">
        <v>79560</v>
      </c>
      <c r="J1534" s="12">
        <v>84600</v>
      </c>
      <c r="K1534" s="12">
        <f>sales_table[[#This Row],[Sales]]-sales_table[[#This Row],[COGS]]</f>
        <v>5040</v>
      </c>
      <c r="L1534" s="12">
        <f>sales_table[[#This Row],[sales after discount]]-sales_table[[#This Row],[COGS]]</f>
        <v>810</v>
      </c>
      <c r="M1534" s="12">
        <f>sales_table[[#This Row],[Sales]]*0.95</f>
        <v>80370</v>
      </c>
      <c r="N1534" s="13">
        <f>(sales_table[[#This Row],[Profit]]/sales_table[[#This Row],[Sales]])</f>
        <v>5.9574468085106386E-2</v>
      </c>
    </row>
    <row r="1535" spans="1:14">
      <c r="A1535" s="42">
        <v>41432</v>
      </c>
      <c r="B1535" t="s">
        <v>24</v>
      </c>
      <c r="C1535" t="s">
        <v>25</v>
      </c>
      <c r="D1535" t="s">
        <v>37</v>
      </c>
      <c r="E1535" t="s">
        <v>13</v>
      </c>
      <c r="F1535" s="12">
        <v>21</v>
      </c>
      <c r="G1535" s="12">
        <v>2034</v>
      </c>
      <c r="H1535" s="12">
        <v>2160</v>
      </c>
      <c r="I1535" s="12">
        <v>67230</v>
      </c>
      <c r="J1535" s="12">
        <v>71550</v>
      </c>
      <c r="K1535" s="12">
        <f>sales_table[[#This Row],[Sales]]-sales_table[[#This Row],[COGS]]</f>
        <v>4320</v>
      </c>
      <c r="L1535" s="12">
        <f>sales_table[[#This Row],[sales after discount]]-sales_table[[#This Row],[COGS]]</f>
        <v>742.5</v>
      </c>
      <c r="M1535" s="12">
        <f>sales_table[[#This Row],[Sales]]*0.95</f>
        <v>67972.5</v>
      </c>
      <c r="N1535" s="13">
        <f>(sales_table[[#This Row],[Profit]]/sales_table[[#This Row],[Sales]])</f>
        <v>6.0377358490566038E-2</v>
      </c>
    </row>
    <row r="1536" spans="1:14">
      <c r="A1536" s="42">
        <v>41433</v>
      </c>
      <c r="B1536" t="s">
        <v>31</v>
      </c>
      <c r="C1536" t="s">
        <v>30</v>
      </c>
      <c r="D1536" t="s">
        <v>12</v>
      </c>
      <c r="E1536" t="s">
        <v>13</v>
      </c>
      <c r="F1536" s="12">
        <v>25</v>
      </c>
      <c r="G1536" s="12">
        <v>3042</v>
      </c>
      <c r="H1536" s="12">
        <v>3240</v>
      </c>
      <c r="I1536" s="12">
        <v>10170</v>
      </c>
      <c r="J1536" s="12">
        <v>10800</v>
      </c>
      <c r="K1536" s="12">
        <f>sales_table[[#This Row],[Sales]]-sales_table[[#This Row],[COGS]]</f>
        <v>630</v>
      </c>
      <c r="L1536" s="12">
        <f>sales_table[[#This Row],[sales after discount]]-sales_table[[#This Row],[COGS]]</f>
        <v>90</v>
      </c>
      <c r="M1536" s="12">
        <f>sales_table[[#This Row],[Sales]]*0.95</f>
        <v>10260</v>
      </c>
      <c r="N1536" s="13">
        <f>(sales_table[[#This Row],[Profit]]/sales_table[[#This Row],[Sales]])</f>
        <v>5.8333333333333334E-2</v>
      </c>
    </row>
    <row r="1537" spans="1:14">
      <c r="A1537" s="42">
        <v>41434</v>
      </c>
      <c r="B1537" t="s">
        <v>24</v>
      </c>
      <c r="C1537" t="s">
        <v>25</v>
      </c>
      <c r="D1537" t="s">
        <v>36</v>
      </c>
      <c r="E1537" t="s">
        <v>13</v>
      </c>
      <c r="F1537" s="12">
        <v>12</v>
      </c>
      <c r="G1537" s="12">
        <v>5148</v>
      </c>
      <c r="H1537" s="12">
        <v>5490</v>
      </c>
      <c r="I1537" s="12">
        <v>4212</v>
      </c>
      <c r="J1537" s="12">
        <v>4500</v>
      </c>
      <c r="K1537" s="12">
        <f>sales_table[[#This Row],[Sales]]-sales_table[[#This Row],[COGS]]</f>
        <v>288</v>
      </c>
      <c r="L1537" s="12">
        <f>sales_table[[#This Row],[sales after discount]]-sales_table[[#This Row],[COGS]]</f>
        <v>63</v>
      </c>
      <c r="M1537" s="12">
        <f>sales_table[[#This Row],[Sales]]*0.95</f>
        <v>4275</v>
      </c>
      <c r="N1537" s="13">
        <f>(sales_table[[#This Row],[Profit]]/sales_table[[#This Row],[Sales]])</f>
        <v>6.4000000000000001E-2</v>
      </c>
    </row>
    <row r="1538" spans="1:14">
      <c r="A1538" s="42">
        <v>41435</v>
      </c>
      <c r="B1538" t="s">
        <v>34</v>
      </c>
      <c r="C1538" t="s">
        <v>25</v>
      </c>
      <c r="D1538" t="s">
        <v>28</v>
      </c>
      <c r="E1538" t="s">
        <v>13</v>
      </c>
      <c r="F1538" s="12">
        <v>9</v>
      </c>
      <c r="G1538" s="12">
        <v>2106</v>
      </c>
      <c r="H1538" s="12">
        <v>2250</v>
      </c>
      <c r="I1538" s="12">
        <v>17496</v>
      </c>
      <c r="J1538" s="12">
        <v>18630</v>
      </c>
      <c r="K1538" s="12">
        <f>sales_table[[#This Row],[Sales]]-sales_table[[#This Row],[COGS]]</f>
        <v>1134</v>
      </c>
      <c r="L1538" s="12">
        <f>sales_table[[#This Row],[sales after discount]]-sales_table[[#This Row],[COGS]]</f>
        <v>202.5</v>
      </c>
      <c r="M1538" s="12">
        <f>sales_table[[#This Row],[Sales]]*0.95</f>
        <v>17698.5</v>
      </c>
      <c r="N1538" s="13">
        <f>(sales_table[[#This Row],[Profit]]/sales_table[[#This Row],[Sales]])</f>
        <v>6.0869565217391307E-2</v>
      </c>
    </row>
    <row r="1539" spans="1:14">
      <c r="A1539" s="42">
        <v>41435</v>
      </c>
      <c r="B1539" t="s">
        <v>27</v>
      </c>
      <c r="C1539" t="s">
        <v>23</v>
      </c>
      <c r="D1539" t="s">
        <v>39</v>
      </c>
      <c r="E1539" t="s">
        <v>13</v>
      </c>
      <c r="F1539" s="12">
        <v>23</v>
      </c>
      <c r="G1539" s="12">
        <v>4482</v>
      </c>
      <c r="H1539" s="12">
        <v>4770</v>
      </c>
      <c r="I1539" s="12">
        <v>89424</v>
      </c>
      <c r="J1539" s="12">
        <v>95040</v>
      </c>
      <c r="K1539" s="12">
        <f>sales_table[[#This Row],[Sales]]-sales_table[[#This Row],[COGS]]</f>
        <v>5616</v>
      </c>
      <c r="L1539" s="12">
        <f>sales_table[[#This Row],[sales after discount]]-sales_table[[#This Row],[COGS]]</f>
        <v>864</v>
      </c>
      <c r="M1539" s="12">
        <f>sales_table[[#This Row],[Sales]]*0.95</f>
        <v>90288</v>
      </c>
      <c r="N1539" s="13">
        <f>(sales_table[[#This Row],[Profit]]/sales_table[[#This Row],[Sales]])</f>
        <v>5.909090909090909E-2</v>
      </c>
    </row>
    <row r="1540" spans="1:14">
      <c r="A1540" s="42">
        <v>41435</v>
      </c>
      <c r="B1540" t="s">
        <v>10</v>
      </c>
      <c r="C1540" t="s">
        <v>11</v>
      </c>
      <c r="D1540" t="s">
        <v>38</v>
      </c>
      <c r="E1540" t="s">
        <v>13</v>
      </c>
      <c r="F1540" s="12">
        <v>23</v>
      </c>
      <c r="G1540" s="12">
        <v>3546</v>
      </c>
      <c r="H1540" s="12">
        <v>3780</v>
      </c>
      <c r="I1540" s="12">
        <v>10638</v>
      </c>
      <c r="J1540" s="12">
        <v>11340</v>
      </c>
      <c r="K1540" s="12">
        <f>sales_table[[#This Row],[Sales]]-sales_table[[#This Row],[COGS]]</f>
        <v>702</v>
      </c>
      <c r="L1540" s="12">
        <f>sales_table[[#This Row],[sales after discount]]-sales_table[[#This Row],[COGS]]</f>
        <v>135</v>
      </c>
      <c r="M1540" s="12">
        <f>sales_table[[#This Row],[Sales]]*0.95</f>
        <v>10773</v>
      </c>
      <c r="N1540" s="13">
        <f>(sales_table[[#This Row],[Profit]]/sales_table[[#This Row],[Sales]])</f>
        <v>6.1904761904761907E-2</v>
      </c>
    </row>
    <row r="1541" spans="1:14">
      <c r="A1541" s="42">
        <v>41436</v>
      </c>
      <c r="B1541" t="s">
        <v>34</v>
      </c>
      <c r="C1541" t="s">
        <v>25</v>
      </c>
      <c r="D1541" t="s">
        <v>33</v>
      </c>
      <c r="E1541" t="s">
        <v>13</v>
      </c>
      <c r="F1541" s="12">
        <v>20</v>
      </c>
      <c r="G1541" s="12">
        <v>4482</v>
      </c>
      <c r="H1541" s="12">
        <v>4770</v>
      </c>
      <c r="I1541" s="12">
        <v>79560</v>
      </c>
      <c r="J1541" s="12">
        <v>84600</v>
      </c>
      <c r="K1541" s="12">
        <f>sales_table[[#This Row],[Sales]]-sales_table[[#This Row],[COGS]]</f>
        <v>5040</v>
      </c>
      <c r="L1541" s="12">
        <f>sales_table[[#This Row],[sales after discount]]-sales_table[[#This Row],[COGS]]</f>
        <v>810</v>
      </c>
      <c r="M1541" s="12">
        <f>sales_table[[#This Row],[Sales]]*0.95</f>
        <v>80370</v>
      </c>
      <c r="N1541" s="13">
        <f>(sales_table[[#This Row],[Profit]]/sales_table[[#This Row],[Sales]])</f>
        <v>5.9574468085106386E-2</v>
      </c>
    </row>
    <row r="1542" spans="1:14">
      <c r="A1542" s="42">
        <v>41436</v>
      </c>
      <c r="B1542" t="s">
        <v>10</v>
      </c>
      <c r="C1542" t="s">
        <v>11</v>
      </c>
      <c r="D1542" t="s">
        <v>15</v>
      </c>
      <c r="E1542" t="s">
        <v>16</v>
      </c>
      <c r="F1542" s="12">
        <v>25</v>
      </c>
      <c r="G1542" s="12">
        <v>4482</v>
      </c>
      <c r="H1542" s="12">
        <v>4770</v>
      </c>
      <c r="I1542" s="12">
        <v>89550</v>
      </c>
      <c r="J1542" s="12">
        <v>96750</v>
      </c>
      <c r="K1542" s="12">
        <f>sales_table[[#This Row],[Sales]]-sales_table[[#This Row],[COGS]]</f>
        <v>7200</v>
      </c>
      <c r="L1542" s="12">
        <f>sales_table[[#This Row],[sales after discount]]-sales_table[[#This Row],[COGS]]</f>
        <v>2362.5</v>
      </c>
      <c r="M1542" s="12">
        <f>sales_table[[#This Row],[Sales]]*0.95</f>
        <v>91912.5</v>
      </c>
      <c r="N1542" s="13">
        <f>(sales_table[[#This Row],[Profit]]/sales_table[[#This Row],[Sales]])</f>
        <v>7.441860465116279E-2</v>
      </c>
    </row>
    <row r="1543" spans="1:14">
      <c r="A1543" s="42">
        <v>41437</v>
      </c>
      <c r="B1543" t="s">
        <v>22</v>
      </c>
      <c r="C1543" t="s">
        <v>23</v>
      </c>
      <c r="D1543" t="s">
        <v>19</v>
      </c>
      <c r="E1543" t="s">
        <v>13</v>
      </c>
      <c r="F1543" s="12">
        <v>4</v>
      </c>
      <c r="G1543" s="12">
        <v>2034</v>
      </c>
      <c r="H1543" s="12">
        <v>2160</v>
      </c>
      <c r="I1543" s="12">
        <v>95472</v>
      </c>
      <c r="J1543" s="12">
        <v>101520</v>
      </c>
      <c r="K1543" s="12">
        <f>sales_table[[#This Row],[Sales]]-sales_table[[#This Row],[COGS]]</f>
        <v>6048</v>
      </c>
      <c r="L1543" s="12">
        <f>sales_table[[#This Row],[sales after discount]]-sales_table[[#This Row],[COGS]]</f>
        <v>972</v>
      </c>
      <c r="M1543" s="12">
        <f>sales_table[[#This Row],[Sales]]*0.95</f>
        <v>96444</v>
      </c>
      <c r="N1543" s="13">
        <f>(sales_table[[#This Row],[Profit]]/sales_table[[#This Row],[Sales]])</f>
        <v>5.9574468085106386E-2</v>
      </c>
    </row>
    <row r="1544" spans="1:14">
      <c r="A1544" s="42">
        <v>41437</v>
      </c>
      <c r="B1544" t="s">
        <v>14</v>
      </c>
      <c r="C1544" t="s">
        <v>11</v>
      </c>
      <c r="D1544" t="s">
        <v>39</v>
      </c>
      <c r="E1544" t="s">
        <v>13</v>
      </c>
      <c r="F1544" s="12">
        <v>24</v>
      </c>
      <c r="G1544" s="12">
        <v>3978</v>
      </c>
      <c r="H1544" s="12">
        <v>4230</v>
      </c>
      <c r="I1544" s="12">
        <v>59616</v>
      </c>
      <c r="J1544" s="12">
        <v>63360</v>
      </c>
      <c r="K1544" s="12">
        <f>sales_table[[#This Row],[Sales]]-sales_table[[#This Row],[COGS]]</f>
        <v>3744</v>
      </c>
      <c r="L1544" s="12">
        <f>sales_table[[#This Row],[sales after discount]]-sales_table[[#This Row],[COGS]]</f>
        <v>576</v>
      </c>
      <c r="M1544" s="12">
        <f>sales_table[[#This Row],[Sales]]*0.95</f>
        <v>60192</v>
      </c>
      <c r="N1544" s="13">
        <f>(sales_table[[#This Row],[Profit]]/sales_table[[#This Row],[Sales]])</f>
        <v>5.909090909090909E-2</v>
      </c>
    </row>
    <row r="1545" spans="1:14">
      <c r="A1545" s="42">
        <v>41437</v>
      </c>
      <c r="B1545" t="s">
        <v>31</v>
      </c>
      <c r="C1545" t="s">
        <v>30</v>
      </c>
      <c r="D1545" t="s">
        <v>15</v>
      </c>
      <c r="E1545" t="s">
        <v>16</v>
      </c>
      <c r="F1545" s="12">
        <v>24</v>
      </c>
      <c r="G1545" s="12">
        <v>5832</v>
      </c>
      <c r="H1545" s="12">
        <v>6210</v>
      </c>
      <c r="I1545" s="12">
        <v>32238</v>
      </c>
      <c r="J1545" s="12">
        <v>34830</v>
      </c>
      <c r="K1545" s="12">
        <f>sales_table[[#This Row],[Sales]]-sales_table[[#This Row],[COGS]]</f>
        <v>2592</v>
      </c>
      <c r="L1545" s="12">
        <f>sales_table[[#This Row],[sales after discount]]-sales_table[[#This Row],[COGS]]</f>
        <v>850.5</v>
      </c>
      <c r="M1545" s="12">
        <f>sales_table[[#This Row],[Sales]]*0.95</f>
        <v>33088.5</v>
      </c>
      <c r="N1545" s="13">
        <f>(sales_table[[#This Row],[Profit]]/sales_table[[#This Row],[Sales]])</f>
        <v>7.441860465116279E-2</v>
      </c>
    </row>
    <row r="1546" spans="1:14">
      <c r="A1546" s="42">
        <v>41437</v>
      </c>
      <c r="B1546" t="s">
        <v>22</v>
      </c>
      <c r="C1546" t="s">
        <v>23</v>
      </c>
      <c r="D1546" t="s">
        <v>19</v>
      </c>
      <c r="E1546" t="s">
        <v>13</v>
      </c>
      <c r="F1546" s="12">
        <v>16</v>
      </c>
      <c r="G1546" s="12">
        <v>3978</v>
      </c>
      <c r="H1546" s="12">
        <v>4230</v>
      </c>
      <c r="I1546" s="12">
        <v>83538</v>
      </c>
      <c r="J1546" s="12">
        <v>88830</v>
      </c>
      <c r="K1546" s="12">
        <f>sales_table[[#This Row],[Sales]]-sales_table[[#This Row],[COGS]]</f>
        <v>5292</v>
      </c>
      <c r="L1546" s="12">
        <f>sales_table[[#This Row],[sales after discount]]-sales_table[[#This Row],[COGS]]</f>
        <v>850.5</v>
      </c>
      <c r="M1546" s="12">
        <f>sales_table[[#This Row],[Sales]]*0.95</f>
        <v>84388.5</v>
      </c>
      <c r="N1546" s="13">
        <f>(sales_table[[#This Row],[Profit]]/sales_table[[#This Row],[Sales]])</f>
        <v>5.9574468085106386E-2</v>
      </c>
    </row>
    <row r="1547" spans="1:14">
      <c r="A1547" s="42">
        <v>41438</v>
      </c>
      <c r="B1547" t="s">
        <v>24</v>
      </c>
      <c r="C1547" t="s">
        <v>25</v>
      </c>
      <c r="D1547" t="s">
        <v>36</v>
      </c>
      <c r="E1547" t="s">
        <v>13</v>
      </c>
      <c r="F1547" s="12">
        <v>6</v>
      </c>
      <c r="G1547" s="12">
        <v>3978</v>
      </c>
      <c r="H1547" s="12">
        <v>4230</v>
      </c>
      <c r="I1547" s="12">
        <v>27378</v>
      </c>
      <c r="J1547" s="12">
        <v>29250</v>
      </c>
      <c r="K1547" s="12">
        <f>sales_table[[#This Row],[Sales]]-sales_table[[#This Row],[COGS]]</f>
        <v>1872</v>
      </c>
      <c r="L1547" s="12">
        <f>sales_table[[#This Row],[sales after discount]]-sales_table[[#This Row],[COGS]]</f>
        <v>409.5</v>
      </c>
      <c r="M1547" s="12">
        <f>sales_table[[#This Row],[Sales]]*0.95</f>
        <v>27787.5</v>
      </c>
      <c r="N1547" s="13">
        <f>(sales_table[[#This Row],[Profit]]/sales_table[[#This Row],[Sales]])</f>
        <v>6.4000000000000001E-2</v>
      </c>
    </row>
    <row r="1548" spans="1:14">
      <c r="A1548" s="42">
        <v>41438</v>
      </c>
      <c r="B1548" t="s">
        <v>24</v>
      </c>
      <c r="C1548" t="s">
        <v>25</v>
      </c>
      <c r="D1548" t="s">
        <v>40</v>
      </c>
      <c r="E1548" t="s">
        <v>16</v>
      </c>
      <c r="F1548" s="12">
        <v>4</v>
      </c>
      <c r="G1548" s="12">
        <v>5148</v>
      </c>
      <c r="H1548" s="12">
        <v>5490</v>
      </c>
      <c r="I1548" s="12">
        <v>3924</v>
      </c>
      <c r="J1548" s="12">
        <v>4230</v>
      </c>
      <c r="K1548" s="12">
        <f>sales_table[[#This Row],[Sales]]-sales_table[[#This Row],[COGS]]</f>
        <v>306</v>
      </c>
      <c r="L1548" s="12">
        <f>sales_table[[#This Row],[sales after discount]]-sales_table[[#This Row],[COGS]]</f>
        <v>94.5</v>
      </c>
      <c r="M1548" s="12">
        <f>sales_table[[#This Row],[Sales]]*0.95</f>
        <v>4018.5</v>
      </c>
      <c r="N1548" s="13">
        <f>(sales_table[[#This Row],[Profit]]/sales_table[[#This Row],[Sales]])</f>
        <v>7.2340425531914887E-2</v>
      </c>
    </row>
    <row r="1549" spans="1:14">
      <c r="A1549" s="42">
        <v>41438</v>
      </c>
      <c r="B1549" t="s">
        <v>10</v>
      </c>
      <c r="C1549" t="s">
        <v>11</v>
      </c>
      <c r="D1549" t="s">
        <v>39</v>
      </c>
      <c r="E1549" t="s">
        <v>13</v>
      </c>
      <c r="F1549" s="12">
        <v>24</v>
      </c>
      <c r="G1549" s="12">
        <v>5832</v>
      </c>
      <c r="H1549" s="12">
        <v>6210</v>
      </c>
      <c r="I1549" s="12">
        <v>48438</v>
      </c>
      <c r="J1549" s="12">
        <v>51480</v>
      </c>
      <c r="K1549" s="12">
        <f>sales_table[[#This Row],[Sales]]-sales_table[[#This Row],[COGS]]</f>
        <v>3042</v>
      </c>
      <c r="L1549" s="12">
        <f>sales_table[[#This Row],[sales after discount]]-sales_table[[#This Row],[COGS]]</f>
        <v>468</v>
      </c>
      <c r="M1549" s="12">
        <f>sales_table[[#This Row],[Sales]]*0.95</f>
        <v>48906</v>
      </c>
      <c r="N1549" s="13">
        <f>(sales_table[[#This Row],[Profit]]/sales_table[[#This Row],[Sales]])</f>
        <v>5.909090909090909E-2</v>
      </c>
    </row>
    <row r="1550" spans="1:14">
      <c r="A1550" s="42">
        <v>41439</v>
      </c>
      <c r="B1550" t="s">
        <v>31</v>
      </c>
      <c r="C1550" t="s">
        <v>30</v>
      </c>
      <c r="D1550" t="s">
        <v>43</v>
      </c>
      <c r="E1550" t="s">
        <v>13</v>
      </c>
      <c r="F1550" s="12">
        <v>21</v>
      </c>
      <c r="G1550" s="12">
        <v>2034</v>
      </c>
      <c r="H1550" s="12">
        <v>2160</v>
      </c>
      <c r="I1550" s="12">
        <v>77832</v>
      </c>
      <c r="J1550" s="12">
        <v>82800</v>
      </c>
      <c r="K1550" s="12">
        <f>sales_table[[#This Row],[Sales]]-sales_table[[#This Row],[COGS]]</f>
        <v>4968</v>
      </c>
      <c r="L1550" s="12">
        <f>sales_table[[#This Row],[sales after discount]]-sales_table[[#This Row],[COGS]]</f>
        <v>828</v>
      </c>
      <c r="M1550" s="12">
        <f>sales_table[[#This Row],[Sales]]*0.95</f>
        <v>78660</v>
      </c>
      <c r="N1550" s="13">
        <f>(sales_table[[#This Row],[Profit]]/sales_table[[#This Row],[Sales]])</f>
        <v>0.06</v>
      </c>
    </row>
    <row r="1551" spans="1:14">
      <c r="A1551" s="42">
        <v>41439</v>
      </c>
      <c r="B1551" t="s">
        <v>17</v>
      </c>
      <c r="C1551" t="s">
        <v>18</v>
      </c>
      <c r="D1551" t="s">
        <v>21</v>
      </c>
      <c r="E1551" t="s">
        <v>13</v>
      </c>
      <c r="F1551" s="12">
        <v>13</v>
      </c>
      <c r="G1551" s="12">
        <v>5832</v>
      </c>
      <c r="H1551" s="12">
        <v>6210</v>
      </c>
      <c r="I1551" s="12">
        <v>30744</v>
      </c>
      <c r="J1551" s="12">
        <v>32760</v>
      </c>
      <c r="K1551" s="12">
        <f>sales_table[[#This Row],[Sales]]-sales_table[[#This Row],[COGS]]</f>
        <v>2016</v>
      </c>
      <c r="L1551" s="12">
        <f>sales_table[[#This Row],[sales after discount]]-sales_table[[#This Row],[COGS]]</f>
        <v>378</v>
      </c>
      <c r="M1551" s="12">
        <f>sales_table[[#This Row],[Sales]]*0.95</f>
        <v>31122</v>
      </c>
      <c r="N1551" s="13">
        <f>(sales_table[[#This Row],[Profit]]/sales_table[[#This Row],[Sales]])</f>
        <v>6.1538461538461542E-2</v>
      </c>
    </row>
    <row r="1552" spans="1:14">
      <c r="A1552" s="42">
        <v>41439</v>
      </c>
      <c r="B1552" t="s">
        <v>17</v>
      </c>
      <c r="C1552" t="s">
        <v>18</v>
      </c>
      <c r="D1552" t="s">
        <v>21</v>
      </c>
      <c r="E1552" t="s">
        <v>13</v>
      </c>
      <c r="F1552" s="12">
        <v>2</v>
      </c>
      <c r="G1552" s="12">
        <v>3546</v>
      </c>
      <c r="H1552" s="12">
        <v>3780</v>
      </c>
      <c r="I1552" s="12">
        <v>54900</v>
      </c>
      <c r="J1552" s="12">
        <v>58500</v>
      </c>
      <c r="K1552" s="12">
        <f>sales_table[[#This Row],[Sales]]-sales_table[[#This Row],[COGS]]</f>
        <v>3600</v>
      </c>
      <c r="L1552" s="12">
        <f>sales_table[[#This Row],[sales after discount]]-sales_table[[#This Row],[COGS]]</f>
        <v>675</v>
      </c>
      <c r="M1552" s="12">
        <f>sales_table[[#This Row],[Sales]]*0.95</f>
        <v>55575</v>
      </c>
      <c r="N1552" s="13">
        <f>(sales_table[[#This Row],[Profit]]/sales_table[[#This Row],[Sales]])</f>
        <v>6.1538461538461542E-2</v>
      </c>
    </row>
    <row r="1553" spans="1:14">
      <c r="A1553" s="42">
        <v>41439</v>
      </c>
      <c r="B1553" t="s">
        <v>27</v>
      </c>
      <c r="C1553" t="s">
        <v>23</v>
      </c>
      <c r="D1553" t="s">
        <v>26</v>
      </c>
      <c r="E1553" t="s">
        <v>13</v>
      </c>
      <c r="F1553" s="12">
        <v>20</v>
      </c>
      <c r="G1553" s="12">
        <v>3726</v>
      </c>
      <c r="H1553" s="12">
        <v>3960</v>
      </c>
      <c r="I1553" s="12">
        <v>48672</v>
      </c>
      <c r="J1553" s="12">
        <v>51840</v>
      </c>
      <c r="K1553" s="12">
        <f>sales_table[[#This Row],[Sales]]-sales_table[[#This Row],[COGS]]</f>
        <v>3168</v>
      </c>
      <c r="L1553" s="12">
        <f>sales_table[[#This Row],[sales after discount]]-sales_table[[#This Row],[COGS]]</f>
        <v>576</v>
      </c>
      <c r="M1553" s="12">
        <f>sales_table[[#This Row],[Sales]]*0.95</f>
        <v>49248</v>
      </c>
      <c r="N1553" s="13">
        <f>(sales_table[[#This Row],[Profit]]/sales_table[[#This Row],[Sales]])</f>
        <v>6.1111111111111109E-2</v>
      </c>
    </row>
    <row r="1554" spans="1:14">
      <c r="A1554" s="42">
        <v>41440</v>
      </c>
      <c r="B1554" t="s">
        <v>22</v>
      </c>
      <c r="C1554" t="s">
        <v>23</v>
      </c>
      <c r="D1554" t="s">
        <v>19</v>
      </c>
      <c r="E1554" t="s">
        <v>13</v>
      </c>
      <c r="F1554" s="12">
        <v>21</v>
      </c>
      <c r="G1554" s="12">
        <v>3978</v>
      </c>
      <c r="H1554" s="12">
        <v>4230</v>
      </c>
      <c r="I1554" s="12">
        <v>87516</v>
      </c>
      <c r="J1554" s="12">
        <v>93060</v>
      </c>
      <c r="K1554" s="12">
        <f>sales_table[[#This Row],[Sales]]-sales_table[[#This Row],[COGS]]</f>
        <v>5544</v>
      </c>
      <c r="L1554" s="12">
        <f>sales_table[[#This Row],[sales after discount]]-sales_table[[#This Row],[COGS]]</f>
        <v>891</v>
      </c>
      <c r="M1554" s="12">
        <f>sales_table[[#This Row],[Sales]]*0.95</f>
        <v>88407</v>
      </c>
      <c r="N1554" s="13">
        <f>(sales_table[[#This Row],[Profit]]/sales_table[[#This Row],[Sales]])</f>
        <v>5.9574468085106386E-2</v>
      </c>
    </row>
    <row r="1555" spans="1:14">
      <c r="A1555" s="42">
        <v>41440</v>
      </c>
      <c r="B1555" t="s">
        <v>24</v>
      </c>
      <c r="C1555" t="s">
        <v>25</v>
      </c>
      <c r="D1555" t="s">
        <v>12</v>
      </c>
      <c r="E1555" t="s">
        <v>13</v>
      </c>
      <c r="F1555" s="12">
        <v>12</v>
      </c>
      <c r="G1555" s="12">
        <v>3042</v>
      </c>
      <c r="H1555" s="12">
        <v>3240</v>
      </c>
      <c r="I1555" s="12">
        <v>20340</v>
      </c>
      <c r="J1555" s="12">
        <v>21600</v>
      </c>
      <c r="K1555" s="12">
        <f>sales_table[[#This Row],[Sales]]-sales_table[[#This Row],[COGS]]</f>
        <v>1260</v>
      </c>
      <c r="L1555" s="12">
        <f>sales_table[[#This Row],[sales after discount]]-sales_table[[#This Row],[COGS]]</f>
        <v>180</v>
      </c>
      <c r="M1555" s="12">
        <f>sales_table[[#This Row],[Sales]]*0.95</f>
        <v>20520</v>
      </c>
      <c r="N1555" s="13">
        <f>(sales_table[[#This Row],[Profit]]/sales_table[[#This Row],[Sales]])</f>
        <v>5.8333333333333334E-2</v>
      </c>
    </row>
    <row r="1556" spans="1:14">
      <c r="A1556" s="42">
        <v>41441</v>
      </c>
      <c r="B1556" t="s">
        <v>31</v>
      </c>
      <c r="C1556" t="s">
        <v>30</v>
      </c>
      <c r="D1556" t="s">
        <v>28</v>
      </c>
      <c r="E1556" t="s">
        <v>13</v>
      </c>
      <c r="F1556" s="12">
        <v>23</v>
      </c>
      <c r="G1556" s="12">
        <v>3546</v>
      </c>
      <c r="H1556" s="12">
        <v>3780</v>
      </c>
      <c r="I1556" s="12">
        <v>145800</v>
      </c>
      <c r="J1556" s="12">
        <v>155250</v>
      </c>
      <c r="K1556" s="12">
        <f>sales_table[[#This Row],[Sales]]-sales_table[[#This Row],[COGS]]</f>
        <v>9450</v>
      </c>
      <c r="L1556" s="12">
        <f>sales_table[[#This Row],[sales after discount]]-sales_table[[#This Row],[COGS]]</f>
        <v>1687.5</v>
      </c>
      <c r="M1556" s="12">
        <f>sales_table[[#This Row],[Sales]]*0.95</f>
        <v>147487.5</v>
      </c>
      <c r="N1556" s="13">
        <f>(sales_table[[#This Row],[Profit]]/sales_table[[#This Row],[Sales]])</f>
        <v>6.0869565217391307E-2</v>
      </c>
    </row>
    <row r="1557" spans="1:14">
      <c r="A1557" s="42">
        <v>41441</v>
      </c>
      <c r="B1557" t="s">
        <v>22</v>
      </c>
      <c r="C1557" t="s">
        <v>23</v>
      </c>
      <c r="D1557" t="s">
        <v>36</v>
      </c>
      <c r="E1557" t="s">
        <v>13</v>
      </c>
      <c r="F1557" s="12">
        <v>23</v>
      </c>
      <c r="G1557" s="12">
        <v>4482</v>
      </c>
      <c r="H1557" s="12">
        <v>4770</v>
      </c>
      <c r="I1557" s="12">
        <v>27378</v>
      </c>
      <c r="J1557" s="12">
        <v>29250</v>
      </c>
      <c r="K1557" s="12">
        <f>sales_table[[#This Row],[Sales]]-sales_table[[#This Row],[COGS]]</f>
        <v>1872</v>
      </c>
      <c r="L1557" s="12">
        <f>sales_table[[#This Row],[sales after discount]]-sales_table[[#This Row],[COGS]]</f>
        <v>409.5</v>
      </c>
      <c r="M1557" s="12">
        <f>sales_table[[#This Row],[Sales]]*0.95</f>
        <v>27787.5</v>
      </c>
      <c r="N1557" s="13">
        <f>(sales_table[[#This Row],[Profit]]/sales_table[[#This Row],[Sales]])</f>
        <v>6.4000000000000001E-2</v>
      </c>
    </row>
    <row r="1558" spans="1:14">
      <c r="A1558" s="42">
        <v>41442</v>
      </c>
      <c r="B1558" t="s">
        <v>29</v>
      </c>
      <c r="C1558" t="s">
        <v>30</v>
      </c>
      <c r="D1558" t="s">
        <v>15</v>
      </c>
      <c r="E1558" t="s">
        <v>16</v>
      </c>
      <c r="F1558" s="12">
        <v>24</v>
      </c>
      <c r="G1558" s="12">
        <v>3924</v>
      </c>
      <c r="H1558" s="12">
        <v>4230</v>
      </c>
      <c r="I1558" s="12">
        <v>17910</v>
      </c>
      <c r="J1558" s="12">
        <v>19350</v>
      </c>
      <c r="K1558" s="12">
        <f>sales_table[[#This Row],[Sales]]-sales_table[[#This Row],[COGS]]</f>
        <v>1440</v>
      </c>
      <c r="L1558" s="12">
        <f>sales_table[[#This Row],[sales after discount]]-sales_table[[#This Row],[COGS]]</f>
        <v>472.5</v>
      </c>
      <c r="M1558" s="12">
        <f>sales_table[[#This Row],[Sales]]*0.95</f>
        <v>18382.5</v>
      </c>
      <c r="N1558" s="13">
        <f>(sales_table[[#This Row],[Profit]]/sales_table[[#This Row],[Sales]])</f>
        <v>7.441860465116279E-2</v>
      </c>
    </row>
    <row r="1559" spans="1:14">
      <c r="A1559" s="42">
        <v>41442</v>
      </c>
      <c r="B1559" t="s">
        <v>24</v>
      </c>
      <c r="C1559" t="s">
        <v>25</v>
      </c>
      <c r="D1559" t="s">
        <v>39</v>
      </c>
      <c r="E1559" t="s">
        <v>13</v>
      </c>
      <c r="F1559" s="12">
        <v>25</v>
      </c>
      <c r="G1559" s="12">
        <v>2952</v>
      </c>
      <c r="H1559" s="12">
        <v>3150</v>
      </c>
      <c r="I1559" s="12">
        <v>55890</v>
      </c>
      <c r="J1559" s="12">
        <v>59400</v>
      </c>
      <c r="K1559" s="12">
        <f>sales_table[[#This Row],[Sales]]-sales_table[[#This Row],[COGS]]</f>
        <v>3510</v>
      </c>
      <c r="L1559" s="12">
        <f>sales_table[[#This Row],[sales after discount]]-sales_table[[#This Row],[COGS]]</f>
        <v>540</v>
      </c>
      <c r="M1559" s="12">
        <f>sales_table[[#This Row],[Sales]]*0.95</f>
        <v>56430</v>
      </c>
      <c r="N1559" s="13">
        <f>(sales_table[[#This Row],[Profit]]/sales_table[[#This Row],[Sales]])</f>
        <v>5.909090909090909E-2</v>
      </c>
    </row>
    <row r="1560" spans="1:14">
      <c r="A1560" s="42">
        <v>41443</v>
      </c>
      <c r="B1560" t="s">
        <v>10</v>
      </c>
      <c r="C1560" t="s">
        <v>11</v>
      </c>
      <c r="D1560" t="s">
        <v>32</v>
      </c>
      <c r="E1560" t="s">
        <v>13</v>
      </c>
      <c r="F1560" s="12">
        <v>17</v>
      </c>
      <c r="G1560" s="12">
        <v>3726</v>
      </c>
      <c r="H1560" s="12">
        <v>3960</v>
      </c>
      <c r="I1560" s="12">
        <v>35460</v>
      </c>
      <c r="J1560" s="12">
        <v>37800</v>
      </c>
      <c r="K1560" s="12">
        <f>sales_table[[#This Row],[Sales]]-sales_table[[#This Row],[COGS]]</f>
        <v>2340</v>
      </c>
      <c r="L1560" s="12">
        <f>sales_table[[#This Row],[sales after discount]]-sales_table[[#This Row],[COGS]]</f>
        <v>450</v>
      </c>
      <c r="M1560" s="12">
        <f>sales_table[[#This Row],[Sales]]*0.95</f>
        <v>35910</v>
      </c>
      <c r="N1560" s="13">
        <f>(sales_table[[#This Row],[Profit]]/sales_table[[#This Row],[Sales]])</f>
        <v>6.1904761904761907E-2</v>
      </c>
    </row>
    <row r="1561" spans="1:14">
      <c r="A1561" s="42">
        <v>41444</v>
      </c>
      <c r="B1561" t="s">
        <v>27</v>
      </c>
      <c r="C1561" t="s">
        <v>23</v>
      </c>
      <c r="D1561" t="s">
        <v>33</v>
      </c>
      <c r="E1561" t="s">
        <v>13</v>
      </c>
      <c r="F1561" s="12">
        <v>21</v>
      </c>
      <c r="G1561" s="12">
        <v>3978</v>
      </c>
      <c r="H1561" s="12">
        <v>4230</v>
      </c>
      <c r="I1561" s="12">
        <v>91494</v>
      </c>
      <c r="J1561" s="12">
        <v>97290</v>
      </c>
      <c r="K1561" s="12">
        <f>sales_table[[#This Row],[Sales]]-sales_table[[#This Row],[COGS]]</f>
        <v>5796</v>
      </c>
      <c r="L1561" s="12">
        <f>sales_table[[#This Row],[sales after discount]]-sales_table[[#This Row],[COGS]]</f>
        <v>931.5</v>
      </c>
      <c r="M1561" s="12">
        <f>sales_table[[#This Row],[Sales]]*0.95</f>
        <v>92425.5</v>
      </c>
      <c r="N1561" s="13">
        <f>(sales_table[[#This Row],[Profit]]/sales_table[[#This Row],[Sales]])</f>
        <v>5.9574468085106386E-2</v>
      </c>
    </row>
    <row r="1562" spans="1:14">
      <c r="A1562" s="42">
        <v>41445</v>
      </c>
      <c r="B1562" t="s">
        <v>22</v>
      </c>
      <c r="C1562" t="s">
        <v>23</v>
      </c>
      <c r="D1562" t="s">
        <v>43</v>
      </c>
      <c r="E1562" t="s">
        <v>13</v>
      </c>
      <c r="F1562" s="12">
        <v>9</v>
      </c>
      <c r="G1562" s="12">
        <v>3726</v>
      </c>
      <c r="H1562" s="12">
        <v>3960</v>
      </c>
      <c r="I1562" s="12">
        <v>13536</v>
      </c>
      <c r="J1562" s="12">
        <v>14400</v>
      </c>
      <c r="K1562" s="12">
        <f>sales_table[[#This Row],[Sales]]-sales_table[[#This Row],[COGS]]</f>
        <v>864</v>
      </c>
      <c r="L1562" s="12">
        <f>sales_table[[#This Row],[sales after discount]]-sales_table[[#This Row],[COGS]]</f>
        <v>144</v>
      </c>
      <c r="M1562" s="12">
        <f>sales_table[[#This Row],[Sales]]*0.95</f>
        <v>13680</v>
      </c>
      <c r="N1562" s="13">
        <f>(sales_table[[#This Row],[Profit]]/sales_table[[#This Row],[Sales]])</f>
        <v>0.06</v>
      </c>
    </row>
    <row r="1563" spans="1:14">
      <c r="A1563" s="42">
        <v>41446</v>
      </c>
      <c r="B1563" t="s">
        <v>27</v>
      </c>
      <c r="C1563" t="s">
        <v>23</v>
      </c>
      <c r="D1563" t="s">
        <v>41</v>
      </c>
      <c r="E1563" t="s">
        <v>13</v>
      </c>
      <c r="F1563" s="12">
        <v>11</v>
      </c>
      <c r="G1563" s="12">
        <v>4482</v>
      </c>
      <c r="H1563" s="12">
        <v>4770</v>
      </c>
      <c r="I1563" s="12">
        <v>26568</v>
      </c>
      <c r="J1563" s="12">
        <v>28350</v>
      </c>
      <c r="K1563" s="12">
        <f>sales_table[[#This Row],[Sales]]-sales_table[[#This Row],[COGS]]</f>
        <v>1782</v>
      </c>
      <c r="L1563" s="12">
        <f>sales_table[[#This Row],[sales after discount]]-sales_table[[#This Row],[COGS]]</f>
        <v>364.5</v>
      </c>
      <c r="M1563" s="12">
        <f>sales_table[[#This Row],[Sales]]*0.95</f>
        <v>26932.5</v>
      </c>
      <c r="N1563" s="13">
        <f>(sales_table[[#This Row],[Profit]]/sales_table[[#This Row],[Sales]])</f>
        <v>6.2857142857142861E-2</v>
      </c>
    </row>
    <row r="1564" spans="1:14">
      <c r="A1564" s="42">
        <v>41446</v>
      </c>
      <c r="B1564" t="s">
        <v>29</v>
      </c>
      <c r="C1564" t="s">
        <v>30</v>
      </c>
      <c r="D1564" t="s">
        <v>33</v>
      </c>
      <c r="E1564" t="s">
        <v>13</v>
      </c>
      <c r="F1564" s="12">
        <v>4</v>
      </c>
      <c r="G1564" s="12">
        <v>3582</v>
      </c>
      <c r="H1564" s="12">
        <v>3870</v>
      </c>
      <c r="I1564" s="12">
        <v>3978</v>
      </c>
      <c r="J1564" s="12">
        <v>4230</v>
      </c>
      <c r="K1564" s="12">
        <f>sales_table[[#This Row],[Sales]]-sales_table[[#This Row],[COGS]]</f>
        <v>252</v>
      </c>
      <c r="L1564" s="12">
        <f>sales_table[[#This Row],[sales after discount]]-sales_table[[#This Row],[COGS]]</f>
        <v>40.5</v>
      </c>
      <c r="M1564" s="12">
        <f>sales_table[[#This Row],[Sales]]*0.95</f>
        <v>4018.5</v>
      </c>
      <c r="N1564" s="13">
        <f>(sales_table[[#This Row],[Profit]]/sales_table[[#This Row],[Sales]])</f>
        <v>5.9574468085106386E-2</v>
      </c>
    </row>
    <row r="1565" spans="1:14">
      <c r="A1565" s="42">
        <v>41447</v>
      </c>
      <c r="B1565" t="s">
        <v>22</v>
      </c>
      <c r="C1565" t="s">
        <v>23</v>
      </c>
      <c r="D1565" t="s">
        <v>19</v>
      </c>
      <c r="E1565" t="s">
        <v>13</v>
      </c>
      <c r="F1565" s="12">
        <v>22</v>
      </c>
      <c r="G1565" s="12">
        <v>4482</v>
      </c>
      <c r="H1565" s="12">
        <v>4770</v>
      </c>
      <c r="I1565" s="12">
        <v>63648</v>
      </c>
      <c r="J1565" s="12">
        <v>67680</v>
      </c>
      <c r="K1565" s="12">
        <f>sales_table[[#This Row],[Sales]]-sales_table[[#This Row],[COGS]]</f>
        <v>4032</v>
      </c>
      <c r="L1565" s="12">
        <f>sales_table[[#This Row],[sales after discount]]-sales_table[[#This Row],[COGS]]</f>
        <v>648</v>
      </c>
      <c r="M1565" s="12">
        <f>sales_table[[#This Row],[Sales]]*0.95</f>
        <v>64296</v>
      </c>
      <c r="N1565" s="13">
        <f>(sales_table[[#This Row],[Profit]]/sales_table[[#This Row],[Sales]])</f>
        <v>5.9574468085106386E-2</v>
      </c>
    </row>
    <row r="1566" spans="1:14">
      <c r="A1566" s="42">
        <v>41447</v>
      </c>
      <c r="B1566" t="s">
        <v>22</v>
      </c>
      <c r="C1566" t="s">
        <v>23</v>
      </c>
      <c r="D1566" t="s">
        <v>28</v>
      </c>
      <c r="E1566" t="s">
        <v>13</v>
      </c>
      <c r="F1566" s="12">
        <v>15</v>
      </c>
      <c r="G1566" s="12">
        <v>3924</v>
      </c>
      <c r="H1566" s="12">
        <v>4230</v>
      </c>
      <c r="I1566" s="12">
        <v>110808</v>
      </c>
      <c r="J1566" s="12">
        <v>117990</v>
      </c>
      <c r="K1566" s="12">
        <f>sales_table[[#This Row],[Sales]]-sales_table[[#This Row],[COGS]]</f>
        <v>7182</v>
      </c>
      <c r="L1566" s="12">
        <f>sales_table[[#This Row],[sales after discount]]-sales_table[[#This Row],[COGS]]</f>
        <v>1282.5</v>
      </c>
      <c r="M1566" s="12">
        <f>sales_table[[#This Row],[Sales]]*0.95</f>
        <v>112090.5</v>
      </c>
      <c r="N1566" s="13">
        <f>(sales_table[[#This Row],[Profit]]/sales_table[[#This Row],[Sales]])</f>
        <v>6.0869565217391307E-2</v>
      </c>
    </row>
    <row r="1567" spans="1:14">
      <c r="A1567" s="42">
        <v>41448</v>
      </c>
      <c r="B1567" t="s">
        <v>34</v>
      </c>
      <c r="C1567" t="s">
        <v>25</v>
      </c>
      <c r="D1567" t="s">
        <v>28</v>
      </c>
      <c r="E1567" t="s">
        <v>13</v>
      </c>
      <c r="F1567" s="12">
        <v>23</v>
      </c>
      <c r="G1567" s="12">
        <v>7506</v>
      </c>
      <c r="H1567" s="12">
        <v>8100</v>
      </c>
      <c r="I1567" s="12">
        <v>34992</v>
      </c>
      <c r="J1567" s="12">
        <v>37260</v>
      </c>
      <c r="K1567" s="12">
        <f>sales_table[[#This Row],[Sales]]-sales_table[[#This Row],[COGS]]</f>
        <v>2268</v>
      </c>
      <c r="L1567" s="12">
        <f>sales_table[[#This Row],[sales after discount]]-sales_table[[#This Row],[COGS]]</f>
        <v>405</v>
      </c>
      <c r="M1567" s="12">
        <f>sales_table[[#This Row],[Sales]]*0.95</f>
        <v>35397</v>
      </c>
      <c r="N1567" s="13">
        <f>(sales_table[[#This Row],[Profit]]/sales_table[[#This Row],[Sales]])</f>
        <v>6.0869565217391307E-2</v>
      </c>
    </row>
    <row r="1568" spans="1:14">
      <c r="A1568" s="42">
        <v>41448</v>
      </c>
      <c r="B1568" t="s">
        <v>14</v>
      </c>
      <c r="C1568" t="s">
        <v>11</v>
      </c>
      <c r="D1568" t="s">
        <v>43</v>
      </c>
      <c r="E1568" t="s">
        <v>13</v>
      </c>
      <c r="F1568" s="12">
        <v>9</v>
      </c>
      <c r="G1568" s="12">
        <v>3546</v>
      </c>
      <c r="H1568" s="12">
        <v>3780</v>
      </c>
      <c r="I1568" s="12">
        <v>64296</v>
      </c>
      <c r="J1568" s="12">
        <v>68400</v>
      </c>
      <c r="K1568" s="12">
        <f>sales_table[[#This Row],[Sales]]-sales_table[[#This Row],[COGS]]</f>
        <v>4104</v>
      </c>
      <c r="L1568" s="12">
        <f>sales_table[[#This Row],[sales after discount]]-sales_table[[#This Row],[COGS]]</f>
        <v>684</v>
      </c>
      <c r="M1568" s="12">
        <f>sales_table[[#This Row],[Sales]]*0.95</f>
        <v>64980</v>
      </c>
      <c r="N1568" s="13">
        <f>(sales_table[[#This Row],[Profit]]/sales_table[[#This Row],[Sales]])</f>
        <v>0.06</v>
      </c>
    </row>
    <row r="1569" spans="1:14">
      <c r="A1569" s="42">
        <v>41448</v>
      </c>
      <c r="B1569" t="s">
        <v>14</v>
      </c>
      <c r="C1569" t="s">
        <v>11</v>
      </c>
      <c r="D1569" t="s">
        <v>21</v>
      </c>
      <c r="E1569" t="s">
        <v>13</v>
      </c>
      <c r="F1569" s="12">
        <v>7</v>
      </c>
      <c r="G1569" s="12">
        <v>3042</v>
      </c>
      <c r="H1569" s="12">
        <v>3240</v>
      </c>
      <c r="I1569" s="12">
        <v>8784</v>
      </c>
      <c r="J1569" s="12">
        <v>9360</v>
      </c>
      <c r="K1569" s="12">
        <f>sales_table[[#This Row],[Sales]]-sales_table[[#This Row],[COGS]]</f>
        <v>576</v>
      </c>
      <c r="L1569" s="12">
        <f>sales_table[[#This Row],[sales after discount]]-sales_table[[#This Row],[COGS]]</f>
        <v>108</v>
      </c>
      <c r="M1569" s="12">
        <f>sales_table[[#This Row],[Sales]]*0.95</f>
        <v>8892</v>
      </c>
      <c r="N1569" s="13">
        <f>(sales_table[[#This Row],[Profit]]/sales_table[[#This Row],[Sales]])</f>
        <v>6.1538461538461542E-2</v>
      </c>
    </row>
    <row r="1570" spans="1:14">
      <c r="A1570" s="42">
        <v>41448</v>
      </c>
      <c r="B1570" t="s">
        <v>14</v>
      </c>
      <c r="C1570" t="s">
        <v>11</v>
      </c>
      <c r="D1570" t="s">
        <v>40</v>
      </c>
      <c r="E1570" t="s">
        <v>16</v>
      </c>
      <c r="F1570" s="12">
        <v>25</v>
      </c>
      <c r="G1570" s="12">
        <v>3042</v>
      </c>
      <c r="H1570" s="12">
        <v>3240</v>
      </c>
      <c r="I1570" s="12">
        <v>35316</v>
      </c>
      <c r="J1570" s="12">
        <v>38070</v>
      </c>
      <c r="K1570" s="12">
        <f>sales_table[[#This Row],[Sales]]-sales_table[[#This Row],[COGS]]</f>
        <v>2754</v>
      </c>
      <c r="L1570" s="12">
        <f>sales_table[[#This Row],[sales after discount]]-sales_table[[#This Row],[COGS]]</f>
        <v>850.5</v>
      </c>
      <c r="M1570" s="12">
        <f>sales_table[[#This Row],[Sales]]*0.95</f>
        <v>36166.5</v>
      </c>
      <c r="N1570" s="13">
        <f>(sales_table[[#This Row],[Profit]]/sales_table[[#This Row],[Sales]])</f>
        <v>7.2340425531914887E-2</v>
      </c>
    </row>
    <row r="1571" spans="1:14">
      <c r="A1571" s="42">
        <v>41448</v>
      </c>
      <c r="B1571" t="s">
        <v>14</v>
      </c>
      <c r="C1571" t="s">
        <v>11</v>
      </c>
      <c r="D1571" t="s">
        <v>19</v>
      </c>
      <c r="E1571" t="s">
        <v>13</v>
      </c>
      <c r="F1571" s="12">
        <v>10</v>
      </c>
      <c r="G1571" s="12">
        <v>3978</v>
      </c>
      <c r="H1571" s="12">
        <v>4230</v>
      </c>
      <c r="I1571" s="12">
        <v>95472</v>
      </c>
      <c r="J1571" s="12">
        <v>101520</v>
      </c>
      <c r="K1571" s="12">
        <f>sales_table[[#This Row],[Sales]]-sales_table[[#This Row],[COGS]]</f>
        <v>6048</v>
      </c>
      <c r="L1571" s="12">
        <f>sales_table[[#This Row],[sales after discount]]-sales_table[[#This Row],[COGS]]</f>
        <v>972</v>
      </c>
      <c r="M1571" s="12">
        <f>sales_table[[#This Row],[Sales]]*0.95</f>
        <v>96444</v>
      </c>
      <c r="N1571" s="13">
        <f>(sales_table[[#This Row],[Profit]]/sales_table[[#This Row],[Sales]])</f>
        <v>5.9574468085106386E-2</v>
      </c>
    </row>
    <row r="1572" spans="1:14">
      <c r="A1572" s="42">
        <v>41449</v>
      </c>
      <c r="B1572" t="s">
        <v>24</v>
      </c>
      <c r="C1572" t="s">
        <v>25</v>
      </c>
      <c r="D1572" t="s">
        <v>21</v>
      </c>
      <c r="E1572" t="s">
        <v>13</v>
      </c>
      <c r="F1572" s="12">
        <v>8</v>
      </c>
      <c r="G1572" s="12">
        <v>5148</v>
      </c>
      <c r="H1572" s="12">
        <v>5490</v>
      </c>
      <c r="I1572" s="12">
        <v>52704</v>
      </c>
      <c r="J1572" s="12">
        <v>56160</v>
      </c>
      <c r="K1572" s="12">
        <f>sales_table[[#This Row],[Sales]]-sales_table[[#This Row],[COGS]]</f>
        <v>3456</v>
      </c>
      <c r="L1572" s="12">
        <f>sales_table[[#This Row],[sales after discount]]-sales_table[[#This Row],[COGS]]</f>
        <v>648</v>
      </c>
      <c r="M1572" s="12">
        <f>sales_table[[#This Row],[Sales]]*0.95</f>
        <v>53352</v>
      </c>
      <c r="N1572" s="13">
        <f>(sales_table[[#This Row],[Profit]]/sales_table[[#This Row],[Sales]])</f>
        <v>6.1538461538461542E-2</v>
      </c>
    </row>
    <row r="1573" spans="1:14">
      <c r="A1573" s="42">
        <v>41449</v>
      </c>
      <c r="B1573" t="s">
        <v>27</v>
      </c>
      <c r="C1573" t="s">
        <v>23</v>
      </c>
      <c r="D1573" t="s">
        <v>38</v>
      </c>
      <c r="E1573" t="s">
        <v>13</v>
      </c>
      <c r="F1573" s="12">
        <v>18</v>
      </c>
      <c r="G1573" s="12">
        <v>3042</v>
      </c>
      <c r="H1573" s="12">
        <v>3240</v>
      </c>
      <c r="I1573" s="12">
        <v>81558</v>
      </c>
      <c r="J1573" s="12">
        <v>86940</v>
      </c>
      <c r="K1573" s="12">
        <f>sales_table[[#This Row],[Sales]]-sales_table[[#This Row],[COGS]]</f>
        <v>5382</v>
      </c>
      <c r="L1573" s="12">
        <f>sales_table[[#This Row],[sales after discount]]-sales_table[[#This Row],[COGS]]</f>
        <v>1035</v>
      </c>
      <c r="M1573" s="12">
        <f>sales_table[[#This Row],[Sales]]*0.95</f>
        <v>82593</v>
      </c>
      <c r="N1573" s="13">
        <f>(sales_table[[#This Row],[Profit]]/sales_table[[#This Row],[Sales]])</f>
        <v>6.1904761904761907E-2</v>
      </c>
    </row>
    <row r="1574" spans="1:14">
      <c r="A1574" s="42">
        <v>41449</v>
      </c>
      <c r="B1574" t="s">
        <v>29</v>
      </c>
      <c r="C1574" t="s">
        <v>30</v>
      </c>
      <c r="D1574" t="s">
        <v>35</v>
      </c>
      <c r="E1574" t="s">
        <v>13</v>
      </c>
      <c r="F1574" s="12">
        <v>8</v>
      </c>
      <c r="G1574" s="12">
        <v>5148</v>
      </c>
      <c r="H1574" s="12">
        <v>5490</v>
      </c>
      <c r="I1574" s="12">
        <v>5148</v>
      </c>
      <c r="J1574" s="12">
        <v>5490</v>
      </c>
      <c r="K1574" s="12">
        <f>sales_table[[#This Row],[Sales]]-sales_table[[#This Row],[COGS]]</f>
        <v>342</v>
      </c>
      <c r="L1574" s="12">
        <f>sales_table[[#This Row],[sales after discount]]-sales_table[[#This Row],[COGS]]</f>
        <v>67.5</v>
      </c>
      <c r="M1574" s="12">
        <f>sales_table[[#This Row],[Sales]]*0.95</f>
        <v>5215.5</v>
      </c>
      <c r="N1574" s="13">
        <f>(sales_table[[#This Row],[Profit]]/sales_table[[#This Row],[Sales]])</f>
        <v>6.2295081967213117E-2</v>
      </c>
    </row>
    <row r="1575" spans="1:14">
      <c r="A1575" s="42">
        <v>41449</v>
      </c>
      <c r="B1575" t="s">
        <v>22</v>
      </c>
      <c r="C1575" t="s">
        <v>23</v>
      </c>
      <c r="D1575" t="s">
        <v>32</v>
      </c>
      <c r="E1575" t="s">
        <v>13</v>
      </c>
      <c r="F1575" s="12">
        <v>25</v>
      </c>
      <c r="G1575" s="12">
        <v>7506</v>
      </c>
      <c r="H1575" s="12">
        <v>8100</v>
      </c>
      <c r="I1575" s="12">
        <v>60282</v>
      </c>
      <c r="J1575" s="12">
        <v>64260</v>
      </c>
      <c r="K1575" s="12">
        <f>sales_table[[#This Row],[Sales]]-sales_table[[#This Row],[COGS]]</f>
        <v>3978</v>
      </c>
      <c r="L1575" s="12">
        <f>sales_table[[#This Row],[sales after discount]]-sales_table[[#This Row],[COGS]]</f>
        <v>765</v>
      </c>
      <c r="M1575" s="12">
        <f>sales_table[[#This Row],[Sales]]*0.95</f>
        <v>61047</v>
      </c>
      <c r="N1575" s="13">
        <f>(sales_table[[#This Row],[Profit]]/sales_table[[#This Row],[Sales]])</f>
        <v>6.1904761904761907E-2</v>
      </c>
    </row>
    <row r="1576" spans="1:14">
      <c r="A1576" s="42">
        <v>41449</v>
      </c>
      <c r="B1576" t="s">
        <v>29</v>
      </c>
      <c r="C1576" t="s">
        <v>30</v>
      </c>
      <c r="D1576" t="s">
        <v>40</v>
      </c>
      <c r="E1576" t="s">
        <v>16</v>
      </c>
      <c r="F1576" s="12">
        <v>7</v>
      </c>
      <c r="G1576" s="12">
        <v>3042</v>
      </c>
      <c r="H1576" s="12">
        <v>3240</v>
      </c>
      <c r="I1576" s="12">
        <v>11772</v>
      </c>
      <c r="J1576" s="12">
        <v>12690</v>
      </c>
      <c r="K1576" s="12">
        <f>sales_table[[#This Row],[Sales]]-sales_table[[#This Row],[COGS]]</f>
        <v>918</v>
      </c>
      <c r="L1576" s="12">
        <f>sales_table[[#This Row],[sales after discount]]-sales_table[[#This Row],[COGS]]</f>
        <v>283.5</v>
      </c>
      <c r="M1576" s="12">
        <f>sales_table[[#This Row],[Sales]]*0.95</f>
        <v>12055.5</v>
      </c>
      <c r="N1576" s="13">
        <f>(sales_table[[#This Row],[Profit]]/sales_table[[#This Row],[Sales]])</f>
        <v>7.2340425531914887E-2</v>
      </c>
    </row>
    <row r="1577" spans="1:14">
      <c r="A1577" s="42">
        <v>41449</v>
      </c>
      <c r="B1577" t="s">
        <v>17</v>
      </c>
      <c r="C1577" t="s">
        <v>18</v>
      </c>
      <c r="D1577" t="s">
        <v>41</v>
      </c>
      <c r="E1577" t="s">
        <v>13</v>
      </c>
      <c r="F1577" s="12">
        <v>17</v>
      </c>
      <c r="G1577" s="12">
        <v>3978</v>
      </c>
      <c r="H1577" s="12">
        <v>4230</v>
      </c>
      <c r="I1577" s="12">
        <v>14760</v>
      </c>
      <c r="J1577" s="12">
        <v>15750</v>
      </c>
      <c r="K1577" s="12">
        <f>sales_table[[#This Row],[Sales]]-sales_table[[#This Row],[COGS]]</f>
        <v>990</v>
      </c>
      <c r="L1577" s="12">
        <f>sales_table[[#This Row],[sales after discount]]-sales_table[[#This Row],[COGS]]</f>
        <v>202.5</v>
      </c>
      <c r="M1577" s="12">
        <f>sales_table[[#This Row],[Sales]]*0.95</f>
        <v>14962.5</v>
      </c>
      <c r="N1577" s="13">
        <f>(sales_table[[#This Row],[Profit]]/sales_table[[#This Row],[Sales]])</f>
        <v>6.2857142857142861E-2</v>
      </c>
    </row>
    <row r="1578" spans="1:14">
      <c r="A1578" s="42">
        <v>41449</v>
      </c>
      <c r="B1578" t="s">
        <v>34</v>
      </c>
      <c r="C1578" t="s">
        <v>25</v>
      </c>
      <c r="D1578" t="s">
        <v>43</v>
      </c>
      <c r="E1578" t="s">
        <v>13</v>
      </c>
      <c r="F1578" s="12">
        <v>3</v>
      </c>
      <c r="G1578" s="12">
        <v>2952</v>
      </c>
      <c r="H1578" s="12">
        <v>3150</v>
      </c>
      <c r="I1578" s="12">
        <v>20304</v>
      </c>
      <c r="J1578" s="12">
        <v>21600</v>
      </c>
      <c r="K1578" s="12">
        <f>sales_table[[#This Row],[Sales]]-sales_table[[#This Row],[COGS]]</f>
        <v>1296</v>
      </c>
      <c r="L1578" s="12">
        <f>sales_table[[#This Row],[sales after discount]]-sales_table[[#This Row],[COGS]]</f>
        <v>216</v>
      </c>
      <c r="M1578" s="12">
        <f>sales_table[[#This Row],[Sales]]*0.95</f>
        <v>20520</v>
      </c>
      <c r="N1578" s="13">
        <f>(sales_table[[#This Row],[Profit]]/sales_table[[#This Row],[Sales]])</f>
        <v>0.06</v>
      </c>
    </row>
    <row r="1579" spans="1:14">
      <c r="A1579" s="42">
        <v>41450</v>
      </c>
      <c r="B1579" t="s">
        <v>22</v>
      </c>
      <c r="C1579" t="s">
        <v>23</v>
      </c>
      <c r="D1579" t="s">
        <v>38</v>
      </c>
      <c r="E1579" t="s">
        <v>13</v>
      </c>
      <c r="F1579" s="12">
        <v>13</v>
      </c>
      <c r="G1579" s="12">
        <v>2034</v>
      </c>
      <c r="H1579" s="12">
        <v>2160</v>
      </c>
      <c r="I1579" s="12">
        <v>7092</v>
      </c>
      <c r="J1579" s="12">
        <v>7560</v>
      </c>
      <c r="K1579" s="12">
        <f>sales_table[[#This Row],[Sales]]-sales_table[[#This Row],[COGS]]</f>
        <v>468</v>
      </c>
      <c r="L1579" s="12">
        <f>sales_table[[#This Row],[sales after discount]]-sales_table[[#This Row],[COGS]]</f>
        <v>90</v>
      </c>
      <c r="M1579" s="12">
        <f>sales_table[[#This Row],[Sales]]*0.95</f>
        <v>7182</v>
      </c>
      <c r="N1579" s="13">
        <f>(sales_table[[#This Row],[Profit]]/sales_table[[#This Row],[Sales]])</f>
        <v>6.1904761904761907E-2</v>
      </c>
    </row>
    <row r="1580" spans="1:14">
      <c r="A1580" s="42">
        <v>41451</v>
      </c>
      <c r="B1580" t="s">
        <v>20</v>
      </c>
      <c r="C1580" t="s">
        <v>18</v>
      </c>
      <c r="D1580" t="s">
        <v>42</v>
      </c>
      <c r="E1580" t="s">
        <v>16</v>
      </c>
      <c r="F1580" s="12">
        <v>17</v>
      </c>
      <c r="G1580" s="12">
        <v>3582</v>
      </c>
      <c r="H1580" s="12">
        <v>3870</v>
      </c>
      <c r="I1580" s="12">
        <v>135108</v>
      </c>
      <c r="J1580" s="12">
        <v>145800</v>
      </c>
      <c r="K1580" s="12">
        <f>sales_table[[#This Row],[Sales]]-sales_table[[#This Row],[COGS]]</f>
        <v>10692</v>
      </c>
      <c r="L1580" s="12">
        <f>sales_table[[#This Row],[sales after discount]]-sales_table[[#This Row],[COGS]]</f>
        <v>3402</v>
      </c>
      <c r="M1580" s="12">
        <f>sales_table[[#This Row],[Sales]]*0.95</f>
        <v>138510</v>
      </c>
      <c r="N1580" s="13">
        <f>(sales_table[[#This Row],[Profit]]/sales_table[[#This Row],[Sales]])</f>
        <v>7.3333333333333334E-2</v>
      </c>
    </row>
    <row r="1581" spans="1:14">
      <c r="A1581" s="42">
        <v>41451</v>
      </c>
      <c r="B1581" t="s">
        <v>14</v>
      </c>
      <c r="C1581" t="s">
        <v>11</v>
      </c>
      <c r="D1581" t="s">
        <v>28</v>
      </c>
      <c r="E1581" t="s">
        <v>13</v>
      </c>
      <c r="F1581" s="12">
        <v>22</v>
      </c>
      <c r="G1581" s="12">
        <v>3978</v>
      </c>
      <c r="H1581" s="12">
        <v>4230</v>
      </c>
      <c r="I1581" s="12">
        <v>75816</v>
      </c>
      <c r="J1581" s="12">
        <v>80730</v>
      </c>
      <c r="K1581" s="12">
        <f>sales_table[[#This Row],[Sales]]-sales_table[[#This Row],[COGS]]</f>
        <v>4914</v>
      </c>
      <c r="L1581" s="12">
        <f>sales_table[[#This Row],[sales after discount]]-sales_table[[#This Row],[COGS]]</f>
        <v>877.5</v>
      </c>
      <c r="M1581" s="12">
        <f>sales_table[[#This Row],[Sales]]*0.95</f>
        <v>76693.5</v>
      </c>
      <c r="N1581" s="13">
        <f>(sales_table[[#This Row],[Profit]]/sales_table[[#This Row],[Sales]])</f>
        <v>6.0869565217391307E-2</v>
      </c>
    </row>
    <row r="1582" spans="1:14">
      <c r="A1582" s="42">
        <v>41451</v>
      </c>
      <c r="B1582" t="s">
        <v>29</v>
      </c>
      <c r="C1582" t="s">
        <v>30</v>
      </c>
      <c r="D1582" t="s">
        <v>41</v>
      </c>
      <c r="E1582" t="s">
        <v>13</v>
      </c>
      <c r="F1582" s="12">
        <v>23</v>
      </c>
      <c r="G1582" s="12">
        <v>2196</v>
      </c>
      <c r="H1582" s="12">
        <v>2340</v>
      </c>
      <c r="I1582" s="12">
        <v>14760</v>
      </c>
      <c r="J1582" s="12">
        <v>15750</v>
      </c>
      <c r="K1582" s="12">
        <f>sales_table[[#This Row],[Sales]]-sales_table[[#This Row],[COGS]]</f>
        <v>990</v>
      </c>
      <c r="L1582" s="12">
        <f>sales_table[[#This Row],[sales after discount]]-sales_table[[#This Row],[COGS]]</f>
        <v>202.5</v>
      </c>
      <c r="M1582" s="12">
        <f>sales_table[[#This Row],[Sales]]*0.95</f>
        <v>14962.5</v>
      </c>
      <c r="N1582" s="13">
        <f>(sales_table[[#This Row],[Profit]]/sales_table[[#This Row],[Sales]])</f>
        <v>6.2857142857142861E-2</v>
      </c>
    </row>
    <row r="1583" spans="1:14">
      <c r="A1583" s="42">
        <v>41451</v>
      </c>
      <c r="B1583" t="s">
        <v>20</v>
      </c>
      <c r="C1583" t="s">
        <v>18</v>
      </c>
      <c r="D1583" t="s">
        <v>12</v>
      </c>
      <c r="E1583" t="s">
        <v>13</v>
      </c>
      <c r="F1583" s="12">
        <v>1</v>
      </c>
      <c r="G1583" s="12">
        <v>2034</v>
      </c>
      <c r="H1583" s="12">
        <v>2160</v>
      </c>
      <c r="I1583" s="12">
        <v>38646</v>
      </c>
      <c r="J1583" s="12">
        <v>41040</v>
      </c>
      <c r="K1583" s="12">
        <f>sales_table[[#This Row],[Sales]]-sales_table[[#This Row],[COGS]]</f>
        <v>2394</v>
      </c>
      <c r="L1583" s="12">
        <f>sales_table[[#This Row],[sales after discount]]-sales_table[[#This Row],[COGS]]</f>
        <v>342</v>
      </c>
      <c r="M1583" s="12">
        <f>sales_table[[#This Row],[Sales]]*0.95</f>
        <v>38988</v>
      </c>
      <c r="N1583" s="13">
        <f>(sales_table[[#This Row],[Profit]]/sales_table[[#This Row],[Sales]])</f>
        <v>5.8333333333333334E-2</v>
      </c>
    </row>
    <row r="1584" spans="1:14">
      <c r="A1584" s="42">
        <v>41452</v>
      </c>
      <c r="B1584" t="s">
        <v>24</v>
      </c>
      <c r="C1584" t="s">
        <v>25</v>
      </c>
      <c r="D1584" t="s">
        <v>19</v>
      </c>
      <c r="E1584" t="s">
        <v>13</v>
      </c>
      <c r="F1584" s="12">
        <v>25</v>
      </c>
      <c r="G1584" s="12">
        <v>5148</v>
      </c>
      <c r="H1584" s="12">
        <v>5490</v>
      </c>
      <c r="I1584" s="12">
        <v>99450</v>
      </c>
      <c r="J1584" s="12">
        <v>105750</v>
      </c>
      <c r="K1584" s="12">
        <f>sales_table[[#This Row],[Sales]]-sales_table[[#This Row],[COGS]]</f>
        <v>6300</v>
      </c>
      <c r="L1584" s="12">
        <f>sales_table[[#This Row],[sales after discount]]-sales_table[[#This Row],[COGS]]</f>
        <v>1012.5</v>
      </c>
      <c r="M1584" s="12">
        <f>sales_table[[#This Row],[Sales]]*0.95</f>
        <v>100462.5</v>
      </c>
      <c r="N1584" s="13">
        <f>(sales_table[[#This Row],[Profit]]/sales_table[[#This Row],[Sales]])</f>
        <v>5.9574468085106386E-2</v>
      </c>
    </row>
    <row r="1585" spans="1:14">
      <c r="A1585" s="42">
        <v>41453</v>
      </c>
      <c r="B1585" t="s">
        <v>14</v>
      </c>
      <c r="C1585" t="s">
        <v>11</v>
      </c>
      <c r="D1585" t="s">
        <v>40</v>
      </c>
      <c r="E1585" t="s">
        <v>16</v>
      </c>
      <c r="F1585" s="12">
        <v>22</v>
      </c>
      <c r="G1585" s="12">
        <v>3384</v>
      </c>
      <c r="H1585" s="12">
        <v>3600</v>
      </c>
      <c r="I1585" s="12">
        <v>39240</v>
      </c>
      <c r="J1585" s="12">
        <v>42300</v>
      </c>
      <c r="K1585" s="12">
        <f>sales_table[[#This Row],[Sales]]-sales_table[[#This Row],[COGS]]</f>
        <v>3060</v>
      </c>
      <c r="L1585" s="12">
        <f>sales_table[[#This Row],[sales after discount]]-sales_table[[#This Row],[COGS]]</f>
        <v>945</v>
      </c>
      <c r="M1585" s="12">
        <f>sales_table[[#This Row],[Sales]]*0.95</f>
        <v>40185</v>
      </c>
      <c r="N1585" s="13">
        <f>(sales_table[[#This Row],[Profit]]/sales_table[[#This Row],[Sales]])</f>
        <v>7.2340425531914887E-2</v>
      </c>
    </row>
    <row r="1586" spans="1:14">
      <c r="A1586" s="42">
        <v>41453</v>
      </c>
      <c r="B1586" t="s">
        <v>22</v>
      </c>
      <c r="C1586" t="s">
        <v>23</v>
      </c>
      <c r="D1586" t="s">
        <v>28</v>
      </c>
      <c r="E1586" t="s">
        <v>13</v>
      </c>
      <c r="F1586" s="12">
        <v>2</v>
      </c>
      <c r="G1586" s="12">
        <v>3978</v>
      </c>
      <c r="H1586" s="12">
        <v>4230</v>
      </c>
      <c r="I1586" s="12">
        <v>5832</v>
      </c>
      <c r="J1586" s="12">
        <v>6210</v>
      </c>
      <c r="K1586" s="12">
        <f>sales_table[[#This Row],[Sales]]-sales_table[[#This Row],[COGS]]</f>
        <v>378</v>
      </c>
      <c r="L1586" s="12">
        <f>sales_table[[#This Row],[sales after discount]]-sales_table[[#This Row],[COGS]]</f>
        <v>67.5</v>
      </c>
      <c r="M1586" s="12">
        <f>sales_table[[#This Row],[Sales]]*0.95</f>
        <v>5899.5</v>
      </c>
      <c r="N1586" s="13">
        <f>(sales_table[[#This Row],[Profit]]/sales_table[[#This Row],[Sales]])</f>
        <v>6.0869565217391307E-2</v>
      </c>
    </row>
    <row r="1587" spans="1:14">
      <c r="A1587" s="42">
        <v>41453</v>
      </c>
      <c r="B1587" t="s">
        <v>31</v>
      </c>
      <c r="C1587" t="s">
        <v>30</v>
      </c>
      <c r="D1587" t="s">
        <v>15</v>
      </c>
      <c r="E1587" t="s">
        <v>16</v>
      </c>
      <c r="F1587" s="12">
        <v>11</v>
      </c>
      <c r="G1587" s="12">
        <v>3582</v>
      </c>
      <c r="H1587" s="12">
        <v>3870</v>
      </c>
      <c r="I1587" s="12">
        <v>89550</v>
      </c>
      <c r="J1587" s="12">
        <v>96750</v>
      </c>
      <c r="K1587" s="12">
        <f>sales_table[[#This Row],[Sales]]-sales_table[[#This Row],[COGS]]</f>
        <v>7200</v>
      </c>
      <c r="L1587" s="12">
        <f>sales_table[[#This Row],[sales after discount]]-sales_table[[#This Row],[COGS]]</f>
        <v>2362.5</v>
      </c>
      <c r="M1587" s="12">
        <f>sales_table[[#This Row],[Sales]]*0.95</f>
        <v>91912.5</v>
      </c>
      <c r="N1587" s="13">
        <f>(sales_table[[#This Row],[Profit]]/sales_table[[#This Row],[Sales]])</f>
        <v>7.441860465116279E-2</v>
      </c>
    </row>
    <row r="1588" spans="1:14">
      <c r="A1588" s="42">
        <v>41454</v>
      </c>
      <c r="B1588" t="s">
        <v>20</v>
      </c>
      <c r="C1588" t="s">
        <v>18</v>
      </c>
      <c r="D1588" t="s">
        <v>32</v>
      </c>
      <c r="E1588" t="s">
        <v>13</v>
      </c>
      <c r="F1588" s="12">
        <v>11</v>
      </c>
      <c r="G1588" s="12">
        <v>3546</v>
      </c>
      <c r="H1588" s="12">
        <v>3780</v>
      </c>
      <c r="I1588" s="12">
        <v>21276</v>
      </c>
      <c r="J1588" s="12">
        <v>22680</v>
      </c>
      <c r="K1588" s="12">
        <f>sales_table[[#This Row],[Sales]]-sales_table[[#This Row],[COGS]]</f>
        <v>1404</v>
      </c>
      <c r="L1588" s="12">
        <f>sales_table[[#This Row],[sales after discount]]-sales_table[[#This Row],[COGS]]</f>
        <v>270</v>
      </c>
      <c r="M1588" s="12">
        <f>sales_table[[#This Row],[Sales]]*0.95</f>
        <v>21546</v>
      </c>
      <c r="N1588" s="13">
        <f>(sales_table[[#This Row],[Profit]]/sales_table[[#This Row],[Sales]])</f>
        <v>6.1904761904761907E-2</v>
      </c>
    </row>
    <row r="1589" spans="1:14">
      <c r="A1589" s="42">
        <v>41455</v>
      </c>
      <c r="B1589" t="s">
        <v>31</v>
      </c>
      <c r="C1589" t="s">
        <v>30</v>
      </c>
      <c r="D1589" t="s">
        <v>40</v>
      </c>
      <c r="E1589" t="s">
        <v>16</v>
      </c>
      <c r="F1589" s="12">
        <v>1</v>
      </c>
      <c r="G1589" s="12">
        <v>7506</v>
      </c>
      <c r="H1589" s="12">
        <v>8100</v>
      </c>
      <c r="I1589" s="12">
        <v>19620</v>
      </c>
      <c r="J1589" s="12">
        <v>21150</v>
      </c>
      <c r="K1589" s="12">
        <f>sales_table[[#This Row],[Sales]]-sales_table[[#This Row],[COGS]]</f>
        <v>1530</v>
      </c>
      <c r="L1589" s="12">
        <f>sales_table[[#This Row],[sales after discount]]-sales_table[[#This Row],[COGS]]</f>
        <v>472.5</v>
      </c>
      <c r="M1589" s="12">
        <f>sales_table[[#This Row],[Sales]]*0.95</f>
        <v>20092.5</v>
      </c>
      <c r="N1589" s="13">
        <f>(sales_table[[#This Row],[Profit]]/sales_table[[#This Row],[Sales]])</f>
        <v>7.2340425531914887E-2</v>
      </c>
    </row>
    <row r="1590" spans="1:14">
      <c r="A1590" s="42">
        <v>41455</v>
      </c>
      <c r="B1590" t="s">
        <v>17</v>
      </c>
      <c r="C1590" t="s">
        <v>18</v>
      </c>
      <c r="D1590" t="s">
        <v>32</v>
      </c>
      <c r="E1590" t="s">
        <v>13</v>
      </c>
      <c r="F1590" s="12">
        <v>14</v>
      </c>
      <c r="G1590" s="12">
        <v>3978</v>
      </c>
      <c r="H1590" s="12">
        <v>4230</v>
      </c>
      <c r="I1590" s="12">
        <v>42552</v>
      </c>
      <c r="J1590" s="12">
        <v>45360</v>
      </c>
      <c r="K1590" s="12">
        <f>sales_table[[#This Row],[Sales]]-sales_table[[#This Row],[COGS]]</f>
        <v>2808</v>
      </c>
      <c r="L1590" s="12">
        <f>sales_table[[#This Row],[sales after discount]]-sales_table[[#This Row],[COGS]]</f>
        <v>540</v>
      </c>
      <c r="M1590" s="12">
        <f>sales_table[[#This Row],[Sales]]*0.95</f>
        <v>43092</v>
      </c>
      <c r="N1590" s="13">
        <f>(sales_table[[#This Row],[Profit]]/sales_table[[#This Row],[Sales]])</f>
        <v>6.1904761904761907E-2</v>
      </c>
    </row>
    <row r="1591" spans="1:14">
      <c r="A1591" s="42">
        <v>41456</v>
      </c>
      <c r="B1591" t="s">
        <v>27</v>
      </c>
      <c r="C1591" t="s">
        <v>23</v>
      </c>
      <c r="D1591" t="s">
        <v>26</v>
      </c>
      <c r="E1591" t="s">
        <v>13</v>
      </c>
      <c r="F1591" s="12">
        <v>11</v>
      </c>
      <c r="G1591" s="12">
        <v>2034</v>
      </c>
      <c r="H1591" s="12">
        <v>2160</v>
      </c>
      <c r="I1591" s="12">
        <v>76050</v>
      </c>
      <c r="J1591" s="12">
        <v>81000</v>
      </c>
      <c r="K1591" s="12">
        <f>sales_table[[#This Row],[Sales]]-sales_table[[#This Row],[COGS]]</f>
        <v>4950</v>
      </c>
      <c r="L1591" s="12">
        <f>sales_table[[#This Row],[sales after discount]]-sales_table[[#This Row],[COGS]]</f>
        <v>900</v>
      </c>
      <c r="M1591" s="12">
        <f>sales_table[[#This Row],[Sales]]*0.95</f>
        <v>76950</v>
      </c>
      <c r="N1591" s="13">
        <f>(sales_table[[#This Row],[Profit]]/sales_table[[#This Row],[Sales]])</f>
        <v>6.1111111111111109E-2</v>
      </c>
    </row>
    <row r="1592" spans="1:14">
      <c r="A1592" s="42">
        <v>41456</v>
      </c>
      <c r="B1592" t="s">
        <v>10</v>
      </c>
      <c r="C1592" t="s">
        <v>11</v>
      </c>
      <c r="D1592" t="s">
        <v>32</v>
      </c>
      <c r="E1592" t="s">
        <v>13</v>
      </c>
      <c r="F1592" s="12">
        <v>8</v>
      </c>
      <c r="G1592" s="12">
        <v>2952</v>
      </c>
      <c r="H1592" s="12">
        <v>3150</v>
      </c>
      <c r="I1592" s="12">
        <v>74466</v>
      </c>
      <c r="J1592" s="12">
        <v>79380</v>
      </c>
      <c r="K1592" s="12">
        <f>sales_table[[#This Row],[Sales]]-sales_table[[#This Row],[COGS]]</f>
        <v>4914</v>
      </c>
      <c r="L1592" s="12">
        <f>sales_table[[#This Row],[sales after discount]]-sales_table[[#This Row],[COGS]]</f>
        <v>945</v>
      </c>
      <c r="M1592" s="12">
        <f>sales_table[[#This Row],[Sales]]*0.95</f>
        <v>75411</v>
      </c>
      <c r="N1592" s="13">
        <f>(sales_table[[#This Row],[Profit]]/sales_table[[#This Row],[Sales]])</f>
        <v>6.1904761904761907E-2</v>
      </c>
    </row>
    <row r="1593" spans="1:14">
      <c r="A1593" s="42">
        <v>41456</v>
      </c>
      <c r="B1593" t="s">
        <v>20</v>
      </c>
      <c r="C1593" t="s">
        <v>18</v>
      </c>
      <c r="D1593" t="s">
        <v>32</v>
      </c>
      <c r="E1593" t="s">
        <v>13</v>
      </c>
      <c r="F1593" s="12">
        <v>1</v>
      </c>
      <c r="G1593" s="12">
        <v>3546</v>
      </c>
      <c r="H1593" s="12">
        <v>3780</v>
      </c>
      <c r="I1593" s="12">
        <v>67374</v>
      </c>
      <c r="J1593" s="12">
        <v>71820</v>
      </c>
      <c r="K1593" s="12">
        <f>sales_table[[#This Row],[Sales]]-sales_table[[#This Row],[COGS]]</f>
        <v>4446</v>
      </c>
      <c r="L1593" s="12">
        <f>sales_table[[#This Row],[sales after discount]]-sales_table[[#This Row],[COGS]]</f>
        <v>855</v>
      </c>
      <c r="M1593" s="12">
        <f>sales_table[[#This Row],[Sales]]*0.95</f>
        <v>68229</v>
      </c>
      <c r="N1593" s="13">
        <f>(sales_table[[#This Row],[Profit]]/sales_table[[#This Row],[Sales]])</f>
        <v>6.1904761904761907E-2</v>
      </c>
    </row>
    <row r="1594" spans="1:14">
      <c r="A1594" s="42">
        <v>41456</v>
      </c>
      <c r="B1594" t="s">
        <v>24</v>
      </c>
      <c r="C1594" t="s">
        <v>25</v>
      </c>
      <c r="D1594" t="s">
        <v>40</v>
      </c>
      <c r="E1594" t="s">
        <v>16</v>
      </c>
      <c r="F1594" s="12">
        <v>24</v>
      </c>
      <c r="G1594" s="12">
        <v>3546</v>
      </c>
      <c r="H1594" s="12">
        <v>3780</v>
      </c>
      <c r="I1594" s="12">
        <v>51012</v>
      </c>
      <c r="J1594" s="12">
        <v>54990</v>
      </c>
      <c r="K1594" s="12">
        <f>sales_table[[#This Row],[Sales]]-sales_table[[#This Row],[COGS]]</f>
        <v>3978</v>
      </c>
      <c r="L1594" s="12">
        <f>sales_table[[#This Row],[sales after discount]]-sales_table[[#This Row],[COGS]]</f>
        <v>1228.5</v>
      </c>
      <c r="M1594" s="12">
        <f>sales_table[[#This Row],[Sales]]*0.95</f>
        <v>52240.5</v>
      </c>
      <c r="N1594" s="13">
        <f>(sales_table[[#This Row],[Profit]]/sales_table[[#This Row],[Sales]])</f>
        <v>7.2340425531914887E-2</v>
      </c>
    </row>
    <row r="1595" spans="1:14">
      <c r="A1595" s="42">
        <v>41457</v>
      </c>
      <c r="B1595" t="s">
        <v>29</v>
      </c>
      <c r="C1595" t="s">
        <v>30</v>
      </c>
      <c r="D1595" t="s">
        <v>43</v>
      </c>
      <c r="E1595" t="s">
        <v>13</v>
      </c>
      <c r="F1595" s="12">
        <v>15</v>
      </c>
      <c r="G1595" s="12">
        <v>3978</v>
      </c>
      <c r="H1595" s="12">
        <v>4230</v>
      </c>
      <c r="I1595" s="12">
        <v>23688</v>
      </c>
      <c r="J1595" s="12">
        <v>25200</v>
      </c>
      <c r="K1595" s="12">
        <f>sales_table[[#This Row],[Sales]]-sales_table[[#This Row],[COGS]]</f>
        <v>1512</v>
      </c>
      <c r="L1595" s="12">
        <f>sales_table[[#This Row],[sales after discount]]-sales_table[[#This Row],[COGS]]</f>
        <v>252</v>
      </c>
      <c r="M1595" s="12">
        <f>sales_table[[#This Row],[Sales]]*0.95</f>
        <v>23940</v>
      </c>
      <c r="N1595" s="13">
        <f>(sales_table[[#This Row],[Profit]]/sales_table[[#This Row],[Sales]])</f>
        <v>0.06</v>
      </c>
    </row>
    <row r="1596" spans="1:14">
      <c r="A1596" s="42">
        <v>41458</v>
      </c>
      <c r="B1596" t="s">
        <v>14</v>
      </c>
      <c r="C1596" t="s">
        <v>11</v>
      </c>
      <c r="D1596" t="s">
        <v>38</v>
      </c>
      <c r="E1596" t="s">
        <v>13</v>
      </c>
      <c r="F1596" s="12">
        <v>20</v>
      </c>
      <c r="G1596" s="12">
        <v>3546</v>
      </c>
      <c r="H1596" s="12">
        <v>3780</v>
      </c>
      <c r="I1596" s="12">
        <v>24822</v>
      </c>
      <c r="J1596" s="12">
        <v>26460</v>
      </c>
      <c r="K1596" s="12">
        <f>sales_table[[#This Row],[Sales]]-sales_table[[#This Row],[COGS]]</f>
        <v>1638</v>
      </c>
      <c r="L1596" s="12">
        <f>sales_table[[#This Row],[sales after discount]]-sales_table[[#This Row],[COGS]]</f>
        <v>315</v>
      </c>
      <c r="M1596" s="12">
        <f>sales_table[[#This Row],[Sales]]*0.95</f>
        <v>25137</v>
      </c>
      <c r="N1596" s="13">
        <f>(sales_table[[#This Row],[Profit]]/sales_table[[#This Row],[Sales]])</f>
        <v>6.1904761904761907E-2</v>
      </c>
    </row>
    <row r="1597" spans="1:14">
      <c r="A1597" s="42">
        <v>41458</v>
      </c>
      <c r="B1597" t="s">
        <v>29</v>
      </c>
      <c r="C1597" t="s">
        <v>30</v>
      </c>
      <c r="D1597" t="s">
        <v>26</v>
      </c>
      <c r="E1597" t="s">
        <v>13</v>
      </c>
      <c r="F1597" s="12">
        <v>1</v>
      </c>
      <c r="G1597" s="12">
        <v>5148</v>
      </c>
      <c r="H1597" s="12">
        <v>5490</v>
      </c>
      <c r="I1597" s="12">
        <v>33462</v>
      </c>
      <c r="J1597" s="12">
        <v>35640</v>
      </c>
      <c r="K1597" s="12">
        <f>sales_table[[#This Row],[Sales]]-sales_table[[#This Row],[COGS]]</f>
        <v>2178</v>
      </c>
      <c r="L1597" s="12">
        <f>sales_table[[#This Row],[sales after discount]]-sales_table[[#This Row],[COGS]]</f>
        <v>396</v>
      </c>
      <c r="M1597" s="12">
        <f>sales_table[[#This Row],[Sales]]*0.95</f>
        <v>33858</v>
      </c>
      <c r="N1597" s="13">
        <f>(sales_table[[#This Row],[Profit]]/sales_table[[#This Row],[Sales]])</f>
        <v>6.1111111111111109E-2</v>
      </c>
    </row>
    <row r="1598" spans="1:14">
      <c r="A1598" s="42">
        <v>41458</v>
      </c>
      <c r="B1598" t="s">
        <v>24</v>
      </c>
      <c r="C1598" t="s">
        <v>25</v>
      </c>
      <c r="D1598" t="s">
        <v>37</v>
      </c>
      <c r="E1598" t="s">
        <v>13</v>
      </c>
      <c r="F1598" s="12">
        <v>5</v>
      </c>
      <c r="G1598" s="12">
        <v>2196</v>
      </c>
      <c r="H1598" s="12">
        <v>2340</v>
      </c>
      <c r="I1598" s="12">
        <v>44820</v>
      </c>
      <c r="J1598" s="12">
        <v>47700</v>
      </c>
      <c r="K1598" s="12">
        <f>sales_table[[#This Row],[Sales]]-sales_table[[#This Row],[COGS]]</f>
        <v>2880</v>
      </c>
      <c r="L1598" s="12">
        <f>sales_table[[#This Row],[sales after discount]]-sales_table[[#This Row],[COGS]]</f>
        <v>495</v>
      </c>
      <c r="M1598" s="12">
        <f>sales_table[[#This Row],[Sales]]*0.95</f>
        <v>45315</v>
      </c>
      <c r="N1598" s="13">
        <f>(sales_table[[#This Row],[Profit]]/sales_table[[#This Row],[Sales]])</f>
        <v>6.0377358490566038E-2</v>
      </c>
    </row>
    <row r="1599" spans="1:14">
      <c r="A1599" s="42">
        <v>41458</v>
      </c>
      <c r="B1599" t="s">
        <v>31</v>
      </c>
      <c r="C1599" t="s">
        <v>30</v>
      </c>
      <c r="D1599" t="s">
        <v>26</v>
      </c>
      <c r="E1599" t="s">
        <v>13</v>
      </c>
      <c r="F1599" s="12">
        <v>2</v>
      </c>
      <c r="G1599" s="12">
        <v>3924</v>
      </c>
      <c r="H1599" s="12">
        <v>4230</v>
      </c>
      <c r="I1599" s="12">
        <v>48672</v>
      </c>
      <c r="J1599" s="12">
        <v>51840</v>
      </c>
      <c r="K1599" s="12">
        <f>sales_table[[#This Row],[Sales]]-sales_table[[#This Row],[COGS]]</f>
        <v>3168</v>
      </c>
      <c r="L1599" s="12">
        <f>sales_table[[#This Row],[sales after discount]]-sales_table[[#This Row],[COGS]]</f>
        <v>576</v>
      </c>
      <c r="M1599" s="12">
        <f>sales_table[[#This Row],[Sales]]*0.95</f>
        <v>49248</v>
      </c>
      <c r="N1599" s="13">
        <f>(sales_table[[#This Row],[Profit]]/sales_table[[#This Row],[Sales]])</f>
        <v>6.1111111111111109E-2</v>
      </c>
    </row>
    <row r="1600" spans="1:14">
      <c r="A1600" s="42">
        <v>41458</v>
      </c>
      <c r="B1600" t="s">
        <v>31</v>
      </c>
      <c r="C1600" t="s">
        <v>30</v>
      </c>
      <c r="D1600" t="s">
        <v>19</v>
      </c>
      <c r="E1600" t="s">
        <v>13</v>
      </c>
      <c r="F1600" s="12">
        <v>15</v>
      </c>
      <c r="G1600" s="12">
        <v>3978</v>
      </c>
      <c r="H1600" s="12">
        <v>4230</v>
      </c>
      <c r="I1600" s="12">
        <v>99450</v>
      </c>
      <c r="J1600" s="12">
        <v>105750</v>
      </c>
      <c r="K1600" s="12">
        <f>sales_table[[#This Row],[Sales]]-sales_table[[#This Row],[COGS]]</f>
        <v>6300</v>
      </c>
      <c r="L1600" s="12">
        <f>sales_table[[#This Row],[sales after discount]]-sales_table[[#This Row],[COGS]]</f>
        <v>1012.5</v>
      </c>
      <c r="M1600" s="12">
        <f>sales_table[[#This Row],[Sales]]*0.95</f>
        <v>100462.5</v>
      </c>
      <c r="N1600" s="13">
        <f>(sales_table[[#This Row],[Profit]]/sales_table[[#This Row],[Sales]])</f>
        <v>5.9574468085106386E-2</v>
      </c>
    </row>
    <row r="1601" spans="1:14">
      <c r="A1601" s="42">
        <v>41459</v>
      </c>
      <c r="B1601" t="s">
        <v>27</v>
      </c>
      <c r="C1601" t="s">
        <v>23</v>
      </c>
      <c r="D1601" t="s">
        <v>37</v>
      </c>
      <c r="E1601" t="s">
        <v>13</v>
      </c>
      <c r="F1601" s="12">
        <v>24</v>
      </c>
      <c r="G1601" s="12">
        <v>2106</v>
      </c>
      <c r="H1601" s="12">
        <v>2250</v>
      </c>
      <c r="I1601" s="12">
        <v>53784</v>
      </c>
      <c r="J1601" s="12">
        <v>57240</v>
      </c>
      <c r="K1601" s="12">
        <f>sales_table[[#This Row],[Sales]]-sales_table[[#This Row],[COGS]]</f>
        <v>3456</v>
      </c>
      <c r="L1601" s="12">
        <f>sales_table[[#This Row],[sales after discount]]-sales_table[[#This Row],[COGS]]</f>
        <v>594</v>
      </c>
      <c r="M1601" s="12">
        <f>sales_table[[#This Row],[Sales]]*0.95</f>
        <v>54378</v>
      </c>
      <c r="N1601" s="13">
        <f>(sales_table[[#This Row],[Profit]]/sales_table[[#This Row],[Sales]])</f>
        <v>6.0377358490566038E-2</v>
      </c>
    </row>
    <row r="1602" spans="1:14">
      <c r="A1602" s="42">
        <v>41459</v>
      </c>
      <c r="B1602" t="s">
        <v>27</v>
      </c>
      <c r="C1602" t="s">
        <v>23</v>
      </c>
      <c r="D1602" t="s">
        <v>40</v>
      </c>
      <c r="E1602" t="s">
        <v>16</v>
      </c>
      <c r="F1602" s="12">
        <v>23</v>
      </c>
      <c r="G1602" s="12">
        <v>5148</v>
      </c>
      <c r="H1602" s="12">
        <v>5490</v>
      </c>
      <c r="I1602" s="12">
        <v>82404</v>
      </c>
      <c r="J1602" s="12">
        <v>88830</v>
      </c>
      <c r="K1602" s="12">
        <f>sales_table[[#This Row],[Sales]]-sales_table[[#This Row],[COGS]]</f>
        <v>6426</v>
      </c>
      <c r="L1602" s="12">
        <f>sales_table[[#This Row],[sales after discount]]-sales_table[[#This Row],[COGS]]</f>
        <v>1984.5</v>
      </c>
      <c r="M1602" s="12">
        <f>sales_table[[#This Row],[Sales]]*0.95</f>
        <v>84388.5</v>
      </c>
      <c r="N1602" s="13">
        <f>(sales_table[[#This Row],[Profit]]/sales_table[[#This Row],[Sales]])</f>
        <v>7.2340425531914887E-2</v>
      </c>
    </row>
    <row r="1603" spans="1:14">
      <c r="A1603" s="42">
        <v>41459</v>
      </c>
      <c r="B1603" t="s">
        <v>22</v>
      </c>
      <c r="C1603" t="s">
        <v>23</v>
      </c>
      <c r="D1603" t="s">
        <v>19</v>
      </c>
      <c r="E1603" t="s">
        <v>13</v>
      </c>
      <c r="F1603" s="12">
        <v>20</v>
      </c>
      <c r="G1603" s="12">
        <v>3546</v>
      </c>
      <c r="H1603" s="12">
        <v>3780</v>
      </c>
      <c r="I1603" s="12">
        <v>35802</v>
      </c>
      <c r="J1603" s="12">
        <v>38070</v>
      </c>
      <c r="K1603" s="12">
        <f>sales_table[[#This Row],[Sales]]-sales_table[[#This Row],[COGS]]</f>
        <v>2268</v>
      </c>
      <c r="L1603" s="12">
        <f>sales_table[[#This Row],[sales after discount]]-sales_table[[#This Row],[COGS]]</f>
        <v>364.5</v>
      </c>
      <c r="M1603" s="12">
        <f>sales_table[[#This Row],[Sales]]*0.95</f>
        <v>36166.5</v>
      </c>
      <c r="N1603" s="13">
        <f>(sales_table[[#This Row],[Profit]]/sales_table[[#This Row],[Sales]])</f>
        <v>5.9574468085106386E-2</v>
      </c>
    </row>
    <row r="1604" spans="1:14">
      <c r="A1604" s="42">
        <v>41459</v>
      </c>
      <c r="B1604" t="s">
        <v>22</v>
      </c>
      <c r="C1604" t="s">
        <v>23</v>
      </c>
      <c r="D1604" t="s">
        <v>43</v>
      </c>
      <c r="E1604" t="s">
        <v>13</v>
      </c>
      <c r="F1604" s="12">
        <v>23</v>
      </c>
      <c r="G1604" s="12">
        <v>3546</v>
      </c>
      <c r="H1604" s="12">
        <v>3780</v>
      </c>
      <c r="I1604" s="12">
        <v>13536</v>
      </c>
      <c r="J1604" s="12">
        <v>14400</v>
      </c>
      <c r="K1604" s="12">
        <f>sales_table[[#This Row],[Sales]]-sales_table[[#This Row],[COGS]]</f>
        <v>864</v>
      </c>
      <c r="L1604" s="12">
        <f>sales_table[[#This Row],[sales after discount]]-sales_table[[#This Row],[COGS]]</f>
        <v>144</v>
      </c>
      <c r="M1604" s="12">
        <f>sales_table[[#This Row],[Sales]]*0.95</f>
        <v>13680</v>
      </c>
      <c r="N1604" s="13">
        <f>(sales_table[[#This Row],[Profit]]/sales_table[[#This Row],[Sales]])</f>
        <v>0.06</v>
      </c>
    </row>
    <row r="1605" spans="1:14">
      <c r="A1605" s="42">
        <v>41459</v>
      </c>
      <c r="B1605" t="s">
        <v>31</v>
      </c>
      <c r="C1605" t="s">
        <v>30</v>
      </c>
      <c r="D1605" t="s">
        <v>36</v>
      </c>
      <c r="E1605" t="s">
        <v>13</v>
      </c>
      <c r="F1605" s="12">
        <v>22</v>
      </c>
      <c r="G1605" s="12">
        <v>5148</v>
      </c>
      <c r="H1605" s="12">
        <v>5490</v>
      </c>
      <c r="I1605" s="12">
        <v>31590</v>
      </c>
      <c r="J1605" s="12">
        <v>33750</v>
      </c>
      <c r="K1605" s="12">
        <f>sales_table[[#This Row],[Sales]]-sales_table[[#This Row],[COGS]]</f>
        <v>2160</v>
      </c>
      <c r="L1605" s="12">
        <f>sales_table[[#This Row],[sales after discount]]-sales_table[[#This Row],[COGS]]</f>
        <v>472.5</v>
      </c>
      <c r="M1605" s="12">
        <f>sales_table[[#This Row],[Sales]]*0.95</f>
        <v>32062.5</v>
      </c>
      <c r="N1605" s="13">
        <f>(sales_table[[#This Row],[Profit]]/sales_table[[#This Row],[Sales]])</f>
        <v>6.4000000000000001E-2</v>
      </c>
    </row>
    <row r="1606" spans="1:14">
      <c r="A1606" s="42">
        <v>41459</v>
      </c>
      <c r="B1606" t="s">
        <v>10</v>
      </c>
      <c r="C1606" t="s">
        <v>11</v>
      </c>
      <c r="D1606" t="s">
        <v>36</v>
      </c>
      <c r="E1606" t="s">
        <v>13</v>
      </c>
      <c r="F1606" s="12">
        <v>10</v>
      </c>
      <c r="G1606" s="12">
        <v>3384</v>
      </c>
      <c r="H1606" s="12">
        <v>3600</v>
      </c>
      <c r="I1606" s="12">
        <v>37908</v>
      </c>
      <c r="J1606" s="12">
        <v>40500</v>
      </c>
      <c r="K1606" s="12">
        <f>sales_table[[#This Row],[Sales]]-sales_table[[#This Row],[COGS]]</f>
        <v>2592</v>
      </c>
      <c r="L1606" s="12">
        <f>sales_table[[#This Row],[sales after discount]]-sales_table[[#This Row],[COGS]]</f>
        <v>567</v>
      </c>
      <c r="M1606" s="12">
        <f>sales_table[[#This Row],[Sales]]*0.95</f>
        <v>38475</v>
      </c>
      <c r="N1606" s="13">
        <f>(sales_table[[#This Row],[Profit]]/sales_table[[#This Row],[Sales]])</f>
        <v>6.4000000000000001E-2</v>
      </c>
    </row>
    <row r="1607" spans="1:14">
      <c r="A1607" s="42">
        <v>41459</v>
      </c>
      <c r="B1607" t="s">
        <v>34</v>
      </c>
      <c r="C1607" t="s">
        <v>25</v>
      </c>
      <c r="D1607" t="s">
        <v>33</v>
      </c>
      <c r="E1607" t="s">
        <v>13</v>
      </c>
      <c r="F1607" s="12">
        <v>5</v>
      </c>
      <c r="G1607" s="12">
        <v>3042</v>
      </c>
      <c r="H1607" s="12">
        <v>3240</v>
      </c>
      <c r="I1607" s="12">
        <v>83538</v>
      </c>
      <c r="J1607" s="12">
        <v>88830</v>
      </c>
      <c r="K1607" s="12">
        <f>sales_table[[#This Row],[Sales]]-sales_table[[#This Row],[COGS]]</f>
        <v>5292</v>
      </c>
      <c r="L1607" s="12">
        <f>sales_table[[#This Row],[sales after discount]]-sales_table[[#This Row],[COGS]]</f>
        <v>850.5</v>
      </c>
      <c r="M1607" s="12">
        <f>sales_table[[#This Row],[Sales]]*0.95</f>
        <v>84388.5</v>
      </c>
      <c r="N1607" s="13">
        <f>(sales_table[[#This Row],[Profit]]/sales_table[[#This Row],[Sales]])</f>
        <v>5.9574468085106386E-2</v>
      </c>
    </row>
    <row r="1608" spans="1:14">
      <c r="A1608" s="42">
        <v>41460</v>
      </c>
      <c r="B1608" t="s">
        <v>14</v>
      </c>
      <c r="C1608" t="s">
        <v>11</v>
      </c>
      <c r="D1608" t="s">
        <v>21</v>
      </c>
      <c r="E1608" t="s">
        <v>13</v>
      </c>
      <c r="F1608" s="12">
        <v>12</v>
      </c>
      <c r="G1608" s="12">
        <v>3978</v>
      </c>
      <c r="H1608" s="12">
        <v>4230</v>
      </c>
      <c r="I1608" s="12">
        <v>17568</v>
      </c>
      <c r="J1608" s="12">
        <v>18720</v>
      </c>
      <c r="K1608" s="12">
        <f>sales_table[[#This Row],[Sales]]-sales_table[[#This Row],[COGS]]</f>
        <v>1152</v>
      </c>
      <c r="L1608" s="12">
        <f>sales_table[[#This Row],[sales after discount]]-sales_table[[#This Row],[COGS]]</f>
        <v>216</v>
      </c>
      <c r="M1608" s="12">
        <f>sales_table[[#This Row],[Sales]]*0.95</f>
        <v>17784</v>
      </c>
      <c r="N1608" s="13">
        <f>(sales_table[[#This Row],[Profit]]/sales_table[[#This Row],[Sales]])</f>
        <v>6.1538461538461542E-2</v>
      </c>
    </row>
    <row r="1609" spans="1:14">
      <c r="A1609" s="42">
        <v>41460</v>
      </c>
      <c r="B1609" t="s">
        <v>17</v>
      </c>
      <c r="C1609" t="s">
        <v>18</v>
      </c>
      <c r="D1609" t="s">
        <v>33</v>
      </c>
      <c r="E1609" t="s">
        <v>13</v>
      </c>
      <c r="F1609" s="12">
        <v>19</v>
      </c>
      <c r="G1609" s="12">
        <v>3978</v>
      </c>
      <c r="H1609" s="12">
        <v>4230</v>
      </c>
      <c r="I1609" s="12">
        <v>51714</v>
      </c>
      <c r="J1609" s="12">
        <v>54990</v>
      </c>
      <c r="K1609" s="12">
        <f>sales_table[[#This Row],[Sales]]-sales_table[[#This Row],[COGS]]</f>
        <v>3276</v>
      </c>
      <c r="L1609" s="12">
        <f>sales_table[[#This Row],[sales after discount]]-sales_table[[#This Row],[COGS]]</f>
        <v>526.5</v>
      </c>
      <c r="M1609" s="12">
        <f>sales_table[[#This Row],[Sales]]*0.95</f>
        <v>52240.5</v>
      </c>
      <c r="N1609" s="13">
        <f>(sales_table[[#This Row],[Profit]]/sales_table[[#This Row],[Sales]])</f>
        <v>5.9574468085106386E-2</v>
      </c>
    </row>
    <row r="1610" spans="1:14">
      <c r="A1610" s="42">
        <v>41460</v>
      </c>
      <c r="B1610" t="s">
        <v>24</v>
      </c>
      <c r="C1610" t="s">
        <v>25</v>
      </c>
      <c r="D1610" t="s">
        <v>40</v>
      </c>
      <c r="E1610" t="s">
        <v>16</v>
      </c>
      <c r="F1610" s="12">
        <v>18</v>
      </c>
      <c r="G1610" s="12">
        <v>3924</v>
      </c>
      <c r="H1610" s="12">
        <v>4230</v>
      </c>
      <c r="I1610" s="12">
        <v>58860</v>
      </c>
      <c r="J1610" s="12">
        <v>63450</v>
      </c>
      <c r="K1610" s="12">
        <f>sales_table[[#This Row],[Sales]]-sales_table[[#This Row],[COGS]]</f>
        <v>4590</v>
      </c>
      <c r="L1610" s="12">
        <f>sales_table[[#This Row],[sales after discount]]-sales_table[[#This Row],[COGS]]</f>
        <v>1417.5</v>
      </c>
      <c r="M1610" s="12">
        <f>sales_table[[#This Row],[Sales]]*0.95</f>
        <v>60277.5</v>
      </c>
      <c r="N1610" s="13">
        <f>(sales_table[[#This Row],[Profit]]/sales_table[[#This Row],[Sales]])</f>
        <v>7.2340425531914887E-2</v>
      </c>
    </row>
    <row r="1611" spans="1:14">
      <c r="A1611" s="42">
        <v>41460</v>
      </c>
      <c r="B1611" t="s">
        <v>27</v>
      </c>
      <c r="C1611" t="s">
        <v>23</v>
      </c>
      <c r="D1611" t="s">
        <v>15</v>
      </c>
      <c r="E1611" t="s">
        <v>16</v>
      </c>
      <c r="F1611" s="12">
        <v>1</v>
      </c>
      <c r="G1611" s="12">
        <v>2952</v>
      </c>
      <c r="H1611" s="12">
        <v>3150</v>
      </c>
      <c r="I1611" s="12">
        <v>78804</v>
      </c>
      <c r="J1611" s="12">
        <v>85140</v>
      </c>
      <c r="K1611" s="12">
        <f>sales_table[[#This Row],[Sales]]-sales_table[[#This Row],[COGS]]</f>
        <v>6336</v>
      </c>
      <c r="L1611" s="12">
        <f>sales_table[[#This Row],[sales after discount]]-sales_table[[#This Row],[COGS]]</f>
        <v>2079</v>
      </c>
      <c r="M1611" s="12">
        <f>sales_table[[#This Row],[Sales]]*0.95</f>
        <v>80883</v>
      </c>
      <c r="N1611" s="13">
        <f>(sales_table[[#This Row],[Profit]]/sales_table[[#This Row],[Sales]])</f>
        <v>7.441860465116279E-2</v>
      </c>
    </row>
    <row r="1612" spans="1:14">
      <c r="A1612" s="42">
        <v>41460</v>
      </c>
      <c r="B1612" t="s">
        <v>10</v>
      </c>
      <c r="C1612" t="s">
        <v>11</v>
      </c>
      <c r="D1612" t="s">
        <v>40</v>
      </c>
      <c r="E1612" t="s">
        <v>16</v>
      </c>
      <c r="F1612" s="12">
        <v>15</v>
      </c>
      <c r="G1612" s="12">
        <v>3042</v>
      </c>
      <c r="H1612" s="12">
        <v>3240</v>
      </c>
      <c r="I1612" s="12">
        <v>94176</v>
      </c>
      <c r="J1612" s="12">
        <v>101520</v>
      </c>
      <c r="K1612" s="12">
        <f>sales_table[[#This Row],[Sales]]-sales_table[[#This Row],[COGS]]</f>
        <v>7344</v>
      </c>
      <c r="L1612" s="12">
        <f>sales_table[[#This Row],[sales after discount]]-sales_table[[#This Row],[COGS]]</f>
        <v>2268</v>
      </c>
      <c r="M1612" s="12">
        <f>sales_table[[#This Row],[Sales]]*0.95</f>
        <v>96444</v>
      </c>
      <c r="N1612" s="13">
        <f>(sales_table[[#This Row],[Profit]]/sales_table[[#This Row],[Sales]])</f>
        <v>7.2340425531914887E-2</v>
      </c>
    </row>
    <row r="1613" spans="1:14">
      <c r="A1613" s="42">
        <v>41461</v>
      </c>
      <c r="B1613" t="s">
        <v>29</v>
      </c>
      <c r="C1613" t="s">
        <v>30</v>
      </c>
      <c r="D1613" t="s">
        <v>43</v>
      </c>
      <c r="E1613" t="s">
        <v>13</v>
      </c>
      <c r="F1613" s="12">
        <v>4</v>
      </c>
      <c r="G1613" s="12">
        <v>3978</v>
      </c>
      <c r="H1613" s="12">
        <v>4230</v>
      </c>
      <c r="I1613" s="12">
        <v>40608</v>
      </c>
      <c r="J1613" s="12">
        <v>43200</v>
      </c>
      <c r="K1613" s="12">
        <f>sales_table[[#This Row],[Sales]]-sales_table[[#This Row],[COGS]]</f>
        <v>2592</v>
      </c>
      <c r="L1613" s="12">
        <f>sales_table[[#This Row],[sales after discount]]-sales_table[[#This Row],[COGS]]</f>
        <v>432</v>
      </c>
      <c r="M1613" s="12">
        <f>sales_table[[#This Row],[Sales]]*0.95</f>
        <v>41040</v>
      </c>
      <c r="N1613" s="13">
        <f>(sales_table[[#This Row],[Profit]]/sales_table[[#This Row],[Sales]])</f>
        <v>0.06</v>
      </c>
    </row>
    <row r="1614" spans="1:14">
      <c r="A1614" s="42">
        <v>41461</v>
      </c>
      <c r="B1614" t="s">
        <v>27</v>
      </c>
      <c r="C1614" t="s">
        <v>23</v>
      </c>
      <c r="D1614" t="s">
        <v>26</v>
      </c>
      <c r="E1614" t="s">
        <v>13</v>
      </c>
      <c r="F1614" s="12">
        <v>16</v>
      </c>
      <c r="G1614" s="12">
        <v>2106</v>
      </c>
      <c r="H1614" s="12">
        <v>2250</v>
      </c>
      <c r="I1614" s="12">
        <v>48672</v>
      </c>
      <c r="J1614" s="12">
        <v>51840</v>
      </c>
      <c r="K1614" s="12">
        <f>sales_table[[#This Row],[Sales]]-sales_table[[#This Row],[COGS]]</f>
        <v>3168</v>
      </c>
      <c r="L1614" s="12">
        <f>sales_table[[#This Row],[sales after discount]]-sales_table[[#This Row],[COGS]]</f>
        <v>576</v>
      </c>
      <c r="M1614" s="12">
        <f>sales_table[[#This Row],[Sales]]*0.95</f>
        <v>49248</v>
      </c>
      <c r="N1614" s="13">
        <f>(sales_table[[#This Row],[Profit]]/sales_table[[#This Row],[Sales]])</f>
        <v>6.1111111111111109E-2</v>
      </c>
    </row>
    <row r="1615" spans="1:14">
      <c r="A1615" s="42">
        <v>41461</v>
      </c>
      <c r="B1615" t="s">
        <v>34</v>
      </c>
      <c r="C1615" t="s">
        <v>25</v>
      </c>
      <c r="D1615" t="s">
        <v>21</v>
      </c>
      <c r="E1615" t="s">
        <v>13</v>
      </c>
      <c r="F1615" s="12">
        <v>10</v>
      </c>
      <c r="G1615" s="12">
        <v>2034</v>
      </c>
      <c r="H1615" s="12">
        <v>2160</v>
      </c>
      <c r="I1615" s="12">
        <v>30744</v>
      </c>
      <c r="J1615" s="12">
        <v>32760</v>
      </c>
      <c r="K1615" s="12">
        <f>sales_table[[#This Row],[Sales]]-sales_table[[#This Row],[COGS]]</f>
        <v>2016</v>
      </c>
      <c r="L1615" s="12">
        <f>sales_table[[#This Row],[sales after discount]]-sales_table[[#This Row],[COGS]]</f>
        <v>378</v>
      </c>
      <c r="M1615" s="12">
        <f>sales_table[[#This Row],[Sales]]*0.95</f>
        <v>31122</v>
      </c>
      <c r="N1615" s="13">
        <f>(sales_table[[#This Row],[Profit]]/sales_table[[#This Row],[Sales]])</f>
        <v>6.1538461538461542E-2</v>
      </c>
    </row>
    <row r="1616" spans="1:14">
      <c r="A1616" s="42">
        <v>41461</v>
      </c>
      <c r="B1616" t="s">
        <v>29</v>
      </c>
      <c r="C1616" t="s">
        <v>30</v>
      </c>
      <c r="D1616" t="s">
        <v>32</v>
      </c>
      <c r="E1616" t="s">
        <v>13</v>
      </c>
      <c r="F1616" s="12">
        <v>21</v>
      </c>
      <c r="G1616" s="12">
        <v>4482</v>
      </c>
      <c r="H1616" s="12">
        <v>4770</v>
      </c>
      <c r="I1616" s="12">
        <v>46098</v>
      </c>
      <c r="J1616" s="12">
        <v>49140</v>
      </c>
      <c r="K1616" s="12">
        <f>sales_table[[#This Row],[Sales]]-sales_table[[#This Row],[COGS]]</f>
        <v>3042</v>
      </c>
      <c r="L1616" s="12">
        <f>sales_table[[#This Row],[sales after discount]]-sales_table[[#This Row],[COGS]]</f>
        <v>585</v>
      </c>
      <c r="M1616" s="12">
        <f>sales_table[[#This Row],[Sales]]*0.95</f>
        <v>46683</v>
      </c>
      <c r="N1616" s="13">
        <f>(sales_table[[#This Row],[Profit]]/sales_table[[#This Row],[Sales]])</f>
        <v>6.1904761904761907E-2</v>
      </c>
    </row>
    <row r="1617" spans="1:14">
      <c r="A1617" s="42">
        <v>41461</v>
      </c>
      <c r="B1617" t="s">
        <v>24</v>
      </c>
      <c r="C1617" t="s">
        <v>25</v>
      </c>
      <c r="D1617" t="s">
        <v>39</v>
      </c>
      <c r="E1617" t="s">
        <v>13</v>
      </c>
      <c r="F1617" s="12">
        <v>7</v>
      </c>
      <c r="G1617" s="12">
        <v>3726</v>
      </c>
      <c r="H1617" s="12">
        <v>3960</v>
      </c>
      <c r="I1617" s="12">
        <v>3726</v>
      </c>
      <c r="J1617" s="12">
        <v>3960</v>
      </c>
      <c r="K1617" s="12">
        <f>sales_table[[#This Row],[Sales]]-sales_table[[#This Row],[COGS]]</f>
        <v>234</v>
      </c>
      <c r="L1617" s="12">
        <f>sales_table[[#This Row],[sales after discount]]-sales_table[[#This Row],[COGS]]</f>
        <v>36</v>
      </c>
      <c r="M1617" s="12">
        <f>sales_table[[#This Row],[Sales]]*0.95</f>
        <v>3762</v>
      </c>
      <c r="N1617" s="13">
        <f>(sales_table[[#This Row],[Profit]]/sales_table[[#This Row],[Sales]])</f>
        <v>5.909090909090909E-2</v>
      </c>
    </row>
    <row r="1618" spans="1:14">
      <c r="A1618" s="42">
        <v>41461</v>
      </c>
      <c r="B1618" t="s">
        <v>31</v>
      </c>
      <c r="C1618" t="s">
        <v>30</v>
      </c>
      <c r="D1618" t="s">
        <v>12</v>
      </c>
      <c r="E1618" t="s">
        <v>13</v>
      </c>
      <c r="F1618" s="12">
        <v>22</v>
      </c>
      <c r="G1618" s="12">
        <v>2952</v>
      </c>
      <c r="H1618" s="12">
        <v>3150</v>
      </c>
      <c r="I1618" s="12">
        <v>12204</v>
      </c>
      <c r="J1618" s="12">
        <v>12960</v>
      </c>
      <c r="K1618" s="12">
        <f>sales_table[[#This Row],[Sales]]-sales_table[[#This Row],[COGS]]</f>
        <v>756</v>
      </c>
      <c r="L1618" s="12">
        <f>sales_table[[#This Row],[sales after discount]]-sales_table[[#This Row],[COGS]]</f>
        <v>108</v>
      </c>
      <c r="M1618" s="12">
        <f>sales_table[[#This Row],[Sales]]*0.95</f>
        <v>12312</v>
      </c>
      <c r="N1618" s="13">
        <f>(sales_table[[#This Row],[Profit]]/sales_table[[#This Row],[Sales]])</f>
        <v>5.8333333333333334E-2</v>
      </c>
    </row>
    <row r="1619" spans="1:14">
      <c r="A1619" s="42">
        <v>41461</v>
      </c>
      <c r="B1619" t="s">
        <v>27</v>
      </c>
      <c r="C1619" t="s">
        <v>23</v>
      </c>
      <c r="D1619" t="s">
        <v>41</v>
      </c>
      <c r="E1619" t="s">
        <v>13</v>
      </c>
      <c r="F1619" s="12">
        <v>15</v>
      </c>
      <c r="G1619" s="12">
        <v>3384</v>
      </c>
      <c r="H1619" s="12">
        <v>3600</v>
      </c>
      <c r="I1619" s="12">
        <v>73800</v>
      </c>
      <c r="J1619" s="12">
        <v>78750</v>
      </c>
      <c r="K1619" s="12">
        <f>sales_table[[#This Row],[Sales]]-sales_table[[#This Row],[COGS]]</f>
        <v>4950</v>
      </c>
      <c r="L1619" s="12">
        <f>sales_table[[#This Row],[sales after discount]]-sales_table[[#This Row],[COGS]]</f>
        <v>1012.5</v>
      </c>
      <c r="M1619" s="12">
        <f>sales_table[[#This Row],[Sales]]*0.95</f>
        <v>74812.5</v>
      </c>
      <c r="N1619" s="13">
        <f>(sales_table[[#This Row],[Profit]]/sales_table[[#This Row],[Sales]])</f>
        <v>6.2857142857142861E-2</v>
      </c>
    </row>
    <row r="1620" spans="1:14">
      <c r="A1620" s="42">
        <v>41461</v>
      </c>
      <c r="B1620" t="s">
        <v>10</v>
      </c>
      <c r="C1620" t="s">
        <v>11</v>
      </c>
      <c r="D1620" t="s">
        <v>36</v>
      </c>
      <c r="E1620" t="s">
        <v>13</v>
      </c>
      <c r="F1620" s="12">
        <v>7</v>
      </c>
      <c r="G1620" s="12">
        <v>3546</v>
      </c>
      <c r="H1620" s="12">
        <v>3780</v>
      </c>
      <c r="I1620" s="12">
        <v>14742</v>
      </c>
      <c r="J1620" s="12">
        <v>15750</v>
      </c>
      <c r="K1620" s="12">
        <f>sales_table[[#This Row],[Sales]]-sales_table[[#This Row],[COGS]]</f>
        <v>1008</v>
      </c>
      <c r="L1620" s="12">
        <f>sales_table[[#This Row],[sales after discount]]-sales_table[[#This Row],[COGS]]</f>
        <v>220.5</v>
      </c>
      <c r="M1620" s="12">
        <f>sales_table[[#This Row],[Sales]]*0.95</f>
        <v>14962.5</v>
      </c>
      <c r="N1620" s="13">
        <f>(sales_table[[#This Row],[Profit]]/sales_table[[#This Row],[Sales]])</f>
        <v>6.4000000000000001E-2</v>
      </c>
    </row>
    <row r="1621" spans="1:14">
      <c r="A1621" s="42">
        <v>41462</v>
      </c>
      <c r="B1621" t="s">
        <v>17</v>
      </c>
      <c r="C1621" t="s">
        <v>18</v>
      </c>
      <c r="D1621" t="s">
        <v>28</v>
      </c>
      <c r="E1621" t="s">
        <v>13</v>
      </c>
      <c r="F1621" s="12">
        <v>17</v>
      </c>
      <c r="G1621" s="12">
        <v>5148</v>
      </c>
      <c r="H1621" s="12">
        <v>5490</v>
      </c>
      <c r="I1621" s="12">
        <v>104976</v>
      </c>
      <c r="J1621" s="12">
        <v>111780</v>
      </c>
      <c r="K1621" s="12">
        <f>sales_table[[#This Row],[Sales]]-sales_table[[#This Row],[COGS]]</f>
        <v>6804</v>
      </c>
      <c r="L1621" s="12">
        <f>sales_table[[#This Row],[sales after discount]]-sales_table[[#This Row],[COGS]]</f>
        <v>1215</v>
      </c>
      <c r="M1621" s="12">
        <f>sales_table[[#This Row],[Sales]]*0.95</f>
        <v>106191</v>
      </c>
      <c r="N1621" s="13">
        <f>(sales_table[[#This Row],[Profit]]/sales_table[[#This Row],[Sales]])</f>
        <v>6.0869565217391307E-2</v>
      </c>
    </row>
    <row r="1622" spans="1:14">
      <c r="A1622" s="42">
        <v>41463</v>
      </c>
      <c r="B1622" t="s">
        <v>20</v>
      </c>
      <c r="C1622" t="s">
        <v>18</v>
      </c>
      <c r="D1622" t="s">
        <v>19</v>
      </c>
      <c r="E1622" t="s">
        <v>13</v>
      </c>
      <c r="F1622" s="12">
        <v>20</v>
      </c>
      <c r="G1622" s="12">
        <v>2034</v>
      </c>
      <c r="H1622" s="12">
        <v>2160</v>
      </c>
      <c r="I1622" s="12">
        <v>31824</v>
      </c>
      <c r="J1622" s="12">
        <v>33840</v>
      </c>
      <c r="K1622" s="12">
        <f>sales_table[[#This Row],[Sales]]-sales_table[[#This Row],[COGS]]</f>
        <v>2016</v>
      </c>
      <c r="L1622" s="12">
        <f>sales_table[[#This Row],[sales after discount]]-sales_table[[#This Row],[COGS]]</f>
        <v>324</v>
      </c>
      <c r="M1622" s="12">
        <f>sales_table[[#This Row],[Sales]]*0.95</f>
        <v>32148</v>
      </c>
      <c r="N1622" s="13">
        <f>(sales_table[[#This Row],[Profit]]/sales_table[[#This Row],[Sales]])</f>
        <v>5.9574468085106386E-2</v>
      </c>
    </row>
    <row r="1623" spans="1:14">
      <c r="A1623" s="42">
        <v>41463</v>
      </c>
      <c r="B1623" t="s">
        <v>27</v>
      </c>
      <c r="C1623" t="s">
        <v>23</v>
      </c>
      <c r="D1623" t="s">
        <v>35</v>
      </c>
      <c r="E1623" t="s">
        <v>13</v>
      </c>
      <c r="F1623" s="12">
        <v>5</v>
      </c>
      <c r="G1623" s="12">
        <v>2196</v>
      </c>
      <c r="H1623" s="12">
        <v>2340</v>
      </c>
      <c r="I1623" s="12">
        <v>118404</v>
      </c>
      <c r="J1623" s="12">
        <v>126270</v>
      </c>
      <c r="K1623" s="12">
        <f>sales_table[[#This Row],[Sales]]-sales_table[[#This Row],[COGS]]</f>
        <v>7866</v>
      </c>
      <c r="L1623" s="12">
        <f>sales_table[[#This Row],[sales after discount]]-sales_table[[#This Row],[COGS]]</f>
        <v>1552.5</v>
      </c>
      <c r="M1623" s="12">
        <f>sales_table[[#This Row],[Sales]]*0.95</f>
        <v>119956.5</v>
      </c>
      <c r="N1623" s="13">
        <f>(sales_table[[#This Row],[Profit]]/sales_table[[#This Row],[Sales]])</f>
        <v>6.2295081967213117E-2</v>
      </c>
    </row>
    <row r="1624" spans="1:14">
      <c r="A1624" s="42">
        <v>41463</v>
      </c>
      <c r="B1624" t="s">
        <v>14</v>
      </c>
      <c r="C1624" t="s">
        <v>11</v>
      </c>
      <c r="D1624" t="s">
        <v>19</v>
      </c>
      <c r="E1624" t="s">
        <v>13</v>
      </c>
      <c r="F1624" s="12">
        <v>14</v>
      </c>
      <c r="G1624" s="12">
        <v>3546</v>
      </c>
      <c r="H1624" s="12">
        <v>3780</v>
      </c>
      <c r="I1624" s="12">
        <v>91494</v>
      </c>
      <c r="J1624" s="12">
        <v>97290</v>
      </c>
      <c r="K1624" s="12">
        <f>sales_table[[#This Row],[Sales]]-sales_table[[#This Row],[COGS]]</f>
        <v>5796</v>
      </c>
      <c r="L1624" s="12">
        <f>sales_table[[#This Row],[sales after discount]]-sales_table[[#This Row],[COGS]]</f>
        <v>931.5</v>
      </c>
      <c r="M1624" s="12">
        <f>sales_table[[#This Row],[Sales]]*0.95</f>
        <v>92425.5</v>
      </c>
      <c r="N1624" s="13">
        <f>(sales_table[[#This Row],[Profit]]/sales_table[[#This Row],[Sales]])</f>
        <v>5.9574468085106386E-2</v>
      </c>
    </row>
    <row r="1625" spans="1:14">
      <c r="A1625" s="42">
        <v>41464</v>
      </c>
      <c r="B1625" t="s">
        <v>17</v>
      </c>
      <c r="C1625" t="s">
        <v>18</v>
      </c>
      <c r="D1625" t="s">
        <v>43</v>
      </c>
      <c r="E1625" t="s">
        <v>13</v>
      </c>
      <c r="F1625" s="12">
        <v>6</v>
      </c>
      <c r="G1625" s="12">
        <v>3546</v>
      </c>
      <c r="H1625" s="12">
        <v>3780</v>
      </c>
      <c r="I1625" s="12">
        <v>54144</v>
      </c>
      <c r="J1625" s="12">
        <v>57600</v>
      </c>
      <c r="K1625" s="12">
        <f>sales_table[[#This Row],[Sales]]-sales_table[[#This Row],[COGS]]</f>
        <v>3456</v>
      </c>
      <c r="L1625" s="12">
        <f>sales_table[[#This Row],[sales after discount]]-sales_table[[#This Row],[COGS]]</f>
        <v>576</v>
      </c>
      <c r="M1625" s="12">
        <f>sales_table[[#This Row],[Sales]]*0.95</f>
        <v>54720</v>
      </c>
      <c r="N1625" s="13">
        <f>(sales_table[[#This Row],[Profit]]/sales_table[[#This Row],[Sales]])</f>
        <v>0.06</v>
      </c>
    </row>
    <row r="1626" spans="1:14">
      <c r="A1626" s="42">
        <v>41464</v>
      </c>
      <c r="B1626" t="s">
        <v>31</v>
      </c>
      <c r="C1626" t="s">
        <v>30</v>
      </c>
      <c r="D1626" t="s">
        <v>41</v>
      </c>
      <c r="E1626" t="s">
        <v>13</v>
      </c>
      <c r="F1626" s="12">
        <v>22</v>
      </c>
      <c r="G1626" s="12">
        <v>7506</v>
      </c>
      <c r="H1626" s="12">
        <v>8100</v>
      </c>
      <c r="I1626" s="12">
        <v>44280</v>
      </c>
      <c r="J1626" s="12">
        <v>47250</v>
      </c>
      <c r="K1626" s="12">
        <f>sales_table[[#This Row],[Sales]]-sales_table[[#This Row],[COGS]]</f>
        <v>2970</v>
      </c>
      <c r="L1626" s="12">
        <f>sales_table[[#This Row],[sales after discount]]-sales_table[[#This Row],[COGS]]</f>
        <v>607.5</v>
      </c>
      <c r="M1626" s="12">
        <f>sales_table[[#This Row],[Sales]]*0.95</f>
        <v>44887.5</v>
      </c>
      <c r="N1626" s="13">
        <f>(sales_table[[#This Row],[Profit]]/sales_table[[#This Row],[Sales]])</f>
        <v>6.2857142857142861E-2</v>
      </c>
    </row>
    <row r="1627" spans="1:14">
      <c r="A1627" s="42">
        <v>41464</v>
      </c>
      <c r="B1627" t="s">
        <v>34</v>
      </c>
      <c r="C1627" t="s">
        <v>25</v>
      </c>
      <c r="D1627" t="s">
        <v>12</v>
      </c>
      <c r="E1627" t="s">
        <v>13</v>
      </c>
      <c r="F1627" s="12">
        <v>6</v>
      </c>
      <c r="G1627" s="12">
        <v>3924</v>
      </c>
      <c r="H1627" s="12">
        <v>4230</v>
      </c>
      <c r="I1627" s="12">
        <v>4068</v>
      </c>
      <c r="J1627" s="12">
        <v>4320</v>
      </c>
      <c r="K1627" s="12">
        <f>sales_table[[#This Row],[Sales]]-sales_table[[#This Row],[COGS]]</f>
        <v>252</v>
      </c>
      <c r="L1627" s="12">
        <f>sales_table[[#This Row],[sales after discount]]-sales_table[[#This Row],[COGS]]</f>
        <v>36</v>
      </c>
      <c r="M1627" s="12">
        <f>sales_table[[#This Row],[Sales]]*0.95</f>
        <v>4104</v>
      </c>
      <c r="N1627" s="13">
        <f>(sales_table[[#This Row],[Profit]]/sales_table[[#This Row],[Sales]])</f>
        <v>5.8333333333333334E-2</v>
      </c>
    </row>
    <row r="1628" spans="1:14">
      <c r="A1628" s="42">
        <v>41464</v>
      </c>
      <c r="B1628" t="s">
        <v>14</v>
      </c>
      <c r="C1628" t="s">
        <v>11</v>
      </c>
      <c r="D1628" t="s">
        <v>19</v>
      </c>
      <c r="E1628" t="s">
        <v>13</v>
      </c>
      <c r="F1628" s="12">
        <v>6</v>
      </c>
      <c r="G1628" s="12">
        <v>4482</v>
      </c>
      <c r="H1628" s="12">
        <v>4770</v>
      </c>
      <c r="I1628" s="12">
        <v>7956</v>
      </c>
      <c r="J1628" s="12">
        <v>8460</v>
      </c>
      <c r="K1628" s="12">
        <f>sales_table[[#This Row],[Sales]]-sales_table[[#This Row],[COGS]]</f>
        <v>504</v>
      </c>
      <c r="L1628" s="12">
        <f>sales_table[[#This Row],[sales after discount]]-sales_table[[#This Row],[COGS]]</f>
        <v>81</v>
      </c>
      <c r="M1628" s="12">
        <f>sales_table[[#This Row],[Sales]]*0.95</f>
        <v>8037</v>
      </c>
      <c r="N1628" s="13">
        <f>(sales_table[[#This Row],[Profit]]/sales_table[[#This Row],[Sales]])</f>
        <v>5.9574468085106386E-2</v>
      </c>
    </row>
    <row r="1629" spans="1:14">
      <c r="A1629" s="42">
        <v>41465</v>
      </c>
      <c r="B1629" t="s">
        <v>31</v>
      </c>
      <c r="C1629" t="s">
        <v>30</v>
      </c>
      <c r="D1629" t="s">
        <v>35</v>
      </c>
      <c r="E1629" t="s">
        <v>13</v>
      </c>
      <c r="F1629" s="12">
        <v>2</v>
      </c>
      <c r="G1629" s="12">
        <v>3546</v>
      </c>
      <c r="H1629" s="12">
        <v>3780</v>
      </c>
      <c r="I1629" s="12">
        <v>5148</v>
      </c>
      <c r="J1629" s="12">
        <v>5490</v>
      </c>
      <c r="K1629" s="12">
        <f>sales_table[[#This Row],[Sales]]-sales_table[[#This Row],[COGS]]</f>
        <v>342</v>
      </c>
      <c r="L1629" s="12">
        <f>sales_table[[#This Row],[sales after discount]]-sales_table[[#This Row],[COGS]]</f>
        <v>67.5</v>
      </c>
      <c r="M1629" s="12">
        <f>sales_table[[#This Row],[Sales]]*0.95</f>
        <v>5215.5</v>
      </c>
      <c r="N1629" s="13">
        <f>(sales_table[[#This Row],[Profit]]/sales_table[[#This Row],[Sales]])</f>
        <v>6.2295081967213117E-2</v>
      </c>
    </row>
    <row r="1630" spans="1:14">
      <c r="A1630" s="42">
        <v>41465</v>
      </c>
      <c r="B1630" t="s">
        <v>20</v>
      </c>
      <c r="C1630" t="s">
        <v>18</v>
      </c>
      <c r="D1630" t="s">
        <v>32</v>
      </c>
      <c r="E1630" t="s">
        <v>13</v>
      </c>
      <c r="F1630" s="12">
        <v>24</v>
      </c>
      <c r="G1630" s="12">
        <v>3726</v>
      </c>
      <c r="H1630" s="12">
        <v>3960</v>
      </c>
      <c r="I1630" s="12">
        <v>49644</v>
      </c>
      <c r="J1630" s="12">
        <v>52920</v>
      </c>
      <c r="K1630" s="12">
        <f>sales_table[[#This Row],[Sales]]-sales_table[[#This Row],[COGS]]</f>
        <v>3276</v>
      </c>
      <c r="L1630" s="12">
        <f>sales_table[[#This Row],[sales after discount]]-sales_table[[#This Row],[COGS]]</f>
        <v>630</v>
      </c>
      <c r="M1630" s="12">
        <f>sales_table[[#This Row],[Sales]]*0.95</f>
        <v>50274</v>
      </c>
      <c r="N1630" s="13">
        <f>(sales_table[[#This Row],[Profit]]/sales_table[[#This Row],[Sales]])</f>
        <v>6.1904761904761907E-2</v>
      </c>
    </row>
    <row r="1631" spans="1:14">
      <c r="A1631" s="42">
        <v>41465</v>
      </c>
      <c r="B1631" t="s">
        <v>17</v>
      </c>
      <c r="C1631" t="s">
        <v>18</v>
      </c>
      <c r="D1631" t="s">
        <v>21</v>
      </c>
      <c r="E1631" t="s">
        <v>13</v>
      </c>
      <c r="F1631" s="12">
        <v>11</v>
      </c>
      <c r="G1631" s="12">
        <v>2106</v>
      </c>
      <c r="H1631" s="12">
        <v>2250</v>
      </c>
      <c r="I1631" s="12">
        <v>32940</v>
      </c>
      <c r="J1631" s="12">
        <v>35100</v>
      </c>
      <c r="K1631" s="12">
        <f>sales_table[[#This Row],[Sales]]-sales_table[[#This Row],[COGS]]</f>
        <v>2160</v>
      </c>
      <c r="L1631" s="12">
        <f>sales_table[[#This Row],[sales after discount]]-sales_table[[#This Row],[COGS]]</f>
        <v>405</v>
      </c>
      <c r="M1631" s="12">
        <f>sales_table[[#This Row],[Sales]]*0.95</f>
        <v>33345</v>
      </c>
      <c r="N1631" s="13">
        <f>(sales_table[[#This Row],[Profit]]/sales_table[[#This Row],[Sales]])</f>
        <v>6.1538461538461542E-2</v>
      </c>
    </row>
    <row r="1632" spans="1:14">
      <c r="A1632" s="42">
        <v>41465</v>
      </c>
      <c r="B1632" t="s">
        <v>29</v>
      </c>
      <c r="C1632" t="s">
        <v>30</v>
      </c>
      <c r="D1632" t="s">
        <v>28</v>
      </c>
      <c r="E1632" t="s">
        <v>13</v>
      </c>
      <c r="F1632" s="12">
        <v>10</v>
      </c>
      <c r="G1632" s="12">
        <v>3546</v>
      </c>
      <c r="H1632" s="12">
        <v>3780</v>
      </c>
      <c r="I1632" s="12">
        <v>5832</v>
      </c>
      <c r="J1632" s="12">
        <v>6210</v>
      </c>
      <c r="K1632" s="12">
        <f>sales_table[[#This Row],[Sales]]-sales_table[[#This Row],[COGS]]</f>
        <v>378</v>
      </c>
      <c r="L1632" s="12">
        <f>sales_table[[#This Row],[sales after discount]]-sales_table[[#This Row],[COGS]]</f>
        <v>67.5</v>
      </c>
      <c r="M1632" s="12">
        <f>sales_table[[#This Row],[Sales]]*0.95</f>
        <v>5899.5</v>
      </c>
      <c r="N1632" s="13">
        <f>(sales_table[[#This Row],[Profit]]/sales_table[[#This Row],[Sales]])</f>
        <v>6.0869565217391307E-2</v>
      </c>
    </row>
    <row r="1633" spans="1:14">
      <c r="A1633" s="42">
        <v>41466</v>
      </c>
      <c r="B1633" t="s">
        <v>10</v>
      </c>
      <c r="C1633" t="s">
        <v>11</v>
      </c>
      <c r="D1633" t="s">
        <v>21</v>
      </c>
      <c r="E1633" t="s">
        <v>13</v>
      </c>
      <c r="F1633" s="12">
        <v>7</v>
      </c>
      <c r="G1633" s="12">
        <v>3384</v>
      </c>
      <c r="H1633" s="12">
        <v>3600</v>
      </c>
      <c r="I1633" s="12">
        <v>28548</v>
      </c>
      <c r="J1633" s="12">
        <v>30420</v>
      </c>
      <c r="K1633" s="12">
        <f>sales_table[[#This Row],[Sales]]-sales_table[[#This Row],[COGS]]</f>
        <v>1872</v>
      </c>
      <c r="L1633" s="12">
        <f>sales_table[[#This Row],[sales after discount]]-sales_table[[#This Row],[COGS]]</f>
        <v>351</v>
      </c>
      <c r="M1633" s="12">
        <f>sales_table[[#This Row],[Sales]]*0.95</f>
        <v>28899</v>
      </c>
      <c r="N1633" s="13">
        <f>(sales_table[[#This Row],[Profit]]/sales_table[[#This Row],[Sales]])</f>
        <v>6.1538461538461542E-2</v>
      </c>
    </row>
    <row r="1634" spans="1:14">
      <c r="A1634" s="42">
        <v>41466</v>
      </c>
      <c r="B1634" t="s">
        <v>22</v>
      </c>
      <c r="C1634" t="s">
        <v>23</v>
      </c>
      <c r="D1634" t="s">
        <v>26</v>
      </c>
      <c r="E1634" t="s">
        <v>13</v>
      </c>
      <c r="F1634" s="12">
        <v>22</v>
      </c>
      <c r="G1634" s="12">
        <v>2106</v>
      </c>
      <c r="H1634" s="12">
        <v>2250</v>
      </c>
      <c r="I1634" s="12">
        <v>30420</v>
      </c>
      <c r="J1634" s="12">
        <v>32400</v>
      </c>
      <c r="K1634" s="12">
        <f>sales_table[[#This Row],[Sales]]-sales_table[[#This Row],[COGS]]</f>
        <v>1980</v>
      </c>
      <c r="L1634" s="12">
        <f>sales_table[[#This Row],[sales after discount]]-sales_table[[#This Row],[COGS]]</f>
        <v>360</v>
      </c>
      <c r="M1634" s="12">
        <f>sales_table[[#This Row],[Sales]]*0.95</f>
        <v>30780</v>
      </c>
      <c r="N1634" s="13">
        <f>(sales_table[[#This Row],[Profit]]/sales_table[[#This Row],[Sales]])</f>
        <v>6.1111111111111109E-2</v>
      </c>
    </row>
    <row r="1635" spans="1:14">
      <c r="A1635" s="42">
        <v>41467</v>
      </c>
      <c r="B1635" t="s">
        <v>29</v>
      </c>
      <c r="C1635" t="s">
        <v>30</v>
      </c>
      <c r="D1635" t="s">
        <v>43</v>
      </c>
      <c r="E1635" t="s">
        <v>13</v>
      </c>
      <c r="F1635" s="12">
        <v>7</v>
      </c>
      <c r="G1635" s="12">
        <v>3924</v>
      </c>
      <c r="H1635" s="12">
        <v>4230</v>
      </c>
      <c r="I1635" s="12">
        <v>27072</v>
      </c>
      <c r="J1635" s="12">
        <v>28800</v>
      </c>
      <c r="K1635" s="12">
        <f>sales_table[[#This Row],[Sales]]-sales_table[[#This Row],[COGS]]</f>
        <v>1728</v>
      </c>
      <c r="L1635" s="12">
        <f>sales_table[[#This Row],[sales after discount]]-sales_table[[#This Row],[COGS]]</f>
        <v>288</v>
      </c>
      <c r="M1635" s="12">
        <f>sales_table[[#This Row],[Sales]]*0.95</f>
        <v>27360</v>
      </c>
      <c r="N1635" s="13">
        <f>(sales_table[[#This Row],[Profit]]/sales_table[[#This Row],[Sales]])</f>
        <v>0.06</v>
      </c>
    </row>
    <row r="1636" spans="1:14">
      <c r="A1636" s="42">
        <v>41467</v>
      </c>
      <c r="B1636" t="s">
        <v>14</v>
      </c>
      <c r="C1636" t="s">
        <v>11</v>
      </c>
      <c r="D1636" t="s">
        <v>12</v>
      </c>
      <c r="E1636" t="s">
        <v>13</v>
      </c>
      <c r="F1636" s="12">
        <v>18</v>
      </c>
      <c r="G1636" s="12">
        <v>3582</v>
      </c>
      <c r="H1636" s="12">
        <v>3870</v>
      </c>
      <c r="I1636" s="12">
        <v>50850</v>
      </c>
      <c r="J1636" s="12">
        <v>54000</v>
      </c>
      <c r="K1636" s="12">
        <f>sales_table[[#This Row],[Sales]]-sales_table[[#This Row],[COGS]]</f>
        <v>3150</v>
      </c>
      <c r="L1636" s="12">
        <f>sales_table[[#This Row],[sales after discount]]-sales_table[[#This Row],[COGS]]</f>
        <v>450</v>
      </c>
      <c r="M1636" s="12">
        <f>sales_table[[#This Row],[Sales]]*0.95</f>
        <v>51300</v>
      </c>
      <c r="N1636" s="13">
        <f>(sales_table[[#This Row],[Profit]]/sales_table[[#This Row],[Sales]])</f>
        <v>5.8333333333333334E-2</v>
      </c>
    </row>
    <row r="1637" spans="1:14">
      <c r="A1637" s="42">
        <v>41467</v>
      </c>
      <c r="B1637" t="s">
        <v>22</v>
      </c>
      <c r="C1637" t="s">
        <v>23</v>
      </c>
      <c r="D1637" t="s">
        <v>26</v>
      </c>
      <c r="E1637" t="s">
        <v>13</v>
      </c>
      <c r="F1637" s="12">
        <v>12</v>
      </c>
      <c r="G1637" s="12">
        <v>3582</v>
      </c>
      <c r="H1637" s="12">
        <v>3870</v>
      </c>
      <c r="I1637" s="12">
        <v>69966</v>
      </c>
      <c r="J1637" s="12">
        <v>74520</v>
      </c>
      <c r="K1637" s="12">
        <f>sales_table[[#This Row],[Sales]]-sales_table[[#This Row],[COGS]]</f>
        <v>4554</v>
      </c>
      <c r="L1637" s="12">
        <f>sales_table[[#This Row],[sales after discount]]-sales_table[[#This Row],[COGS]]</f>
        <v>828</v>
      </c>
      <c r="M1637" s="12">
        <f>sales_table[[#This Row],[Sales]]*0.95</f>
        <v>70794</v>
      </c>
      <c r="N1637" s="13">
        <f>(sales_table[[#This Row],[Profit]]/sales_table[[#This Row],[Sales]])</f>
        <v>6.1111111111111109E-2</v>
      </c>
    </row>
    <row r="1638" spans="1:14">
      <c r="A1638" s="42">
        <v>41467</v>
      </c>
      <c r="B1638" t="s">
        <v>29</v>
      </c>
      <c r="C1638" t="s">
        <v>30</v>
      </c>
      <c r="D1638" t="s">
        <v>32</v>
      </c>
      <c r="E1638" t="s">
        <v>13</v>
      </c>
      <c r="F1638" s="12">
        <v>19</v>
      </c>
      <c r="G1638" s="12">
        <v>3726</v>
      </c>
      <c r="H1638" s="12">
        <v>3960</v>
      </c>
      <c r="I1638" s="12">
        <v>7092</v>
      </c>
      <c r="J1638" s="12">
        <v>7560</v>
      </c>
      <c r="K1638" s="12">
        <f>sales_table[[#This Row],[Sales]]-sales_table[[#This Row],[COGS]]</f>
        <v>468</v>
      </c>
      <c r="L1638" s="12">
        <f>sales_table[[#This Row],[sales after discount]]-sales_table[[#This Row],[COGS]]</f>
        <v>90</v>
      </c>
      <c r="M1638" s="12">
        <f>sales_table[[#This Row],[Sales]]*0.95</f>
        <v>7182</v>
      </c>
      <c r="N1638" s="13">
        <f>(sales_table[[#This Row],[Profit]]/sales_table[[#This Row],[Sales]])</f>
        <v>6.1904761904761907E-2</v>
      </c>
    </row>
    <row r="1639" spans="1:14">
      <c r="A1639" s="42">
        <v>41467</v>
      </c>
      <c r="B1639" t="s">
        <v>24</v>
      </c>
      <c r="C1639" t="s">
        <v>25</v>
      </c>
      <c r="D1639" t="s">
        <v>43</v>
      </c>
      <c r="E1639" t="s">
        <v>13</v>
      </c>
      <c r="F1639" s="12">
        <v>23</v>
      </c>
      <c r="G1639" s="12">
        <v>3582</v>
      </c>
      <c r="H1639" s="12">
        <v>3870</v>
      </c>
      <c r="I1639" s="12">
        <v>6768</v>
      </c>
      <c r="J1639" s="12">
        <v>7200</v>
      </c>
      <c r="K1639" s="12">
        <f>sales_table[[#This Row],[Sales]]-sales_table[[#This Row],[COGS]]</f>
        <v>432</v>
      </c>
      <c r="L1639" s="12">
        <f>sales_table[[#This Row],[sales after discount]]-sales_table[[#This Row],[COGS]]</f>
        <v>72</v>
      </c>
      <c r="M1639" s="12">
        <f>sales_table[[#This Row],[Sales]]*0.95</f>
        <v>6840</v>
      </c>
      <c r="N1639" s="13">
        <f>(sales_table[[#This Row],[Profit]]/sales_table[[#This Row],[Sales]])</f>
        <v>0.06</v>
      </c>
    </row>
    <row r="1640" spans="1:14">
      <c r="A1640" s="42">
        <v>41468</v>
      </c>
      <c r="B1640" t="s">
        <v>14</v>
      </c>
      <c r="C1640" t="s">
        <v>11</v>
      </c>
      <c r="D1640" t="s">
        <v>15</v>
      </c>
      <c r="E1640" t="s">
        <v>16</v>
      </c>
      <c r="F1640" s="12">
        <v>3</v>
      </c>
      <c r="G1640" s="12">
        <v>2952</v>
      </c>
      <c r="H1640" s="12">
        <v>3150</v>
      </c>
      <c r="I1640" s="12">
        <v>21492</v>
      </c>
      <c r="J1640" s="12">
        <v>23220</v>
      </c>
      <c r="K1640" s="12">
        <f>sales_table[[#This Row],[Sales]]-sales_table[[#This Row],[COGS]]</f>
        <v>1728</v>
      </c>
      <c r="L1640" s="12">
        <f>sales_table[[#This Row],[sales after discount]]-sales_table[[#This Row],[COGS]]</f>
        <v>567</v>
      </c>
      <c r="M1640" s="12">
        <f>sales_table[[#This Row],[Sales]]*0.95</f>
        <v>22059</v>
      </c>
      <c r="N1640" s="13">
        <f>(sales_table[[#This Row],[Profit]]/sales_table[[#This Row],[Sales]])</f>
        <v>7.441860465116279E-2</v>
      </c>
    </row>
    <row r="1641" spans="1:14">
      <c r="A1641" s="42">
        <v>41468</v>
      </c>
      <c r="B1641" t="s">
        <v>10</v>
      </c>
      <c r="C1641" t="s">
        <v>11</v>
      </c>
      <c r="D1641" t="s">
        <v>43</v>
      </c>
      <c r="E1641" t="s">
        <v>13</v>
      </c>
      <c r="F1641" s="12">
        <v>24</v>
      </c>
      <c r="G1641" s="12">
        <v>3978</v>
      </c>
      <c r="H1641" s="12">
        <v>4230</v>
      </c>
      <c r="I1641" s="12">
        <v>54144</v>
      </c>
      <c r="J1641" s="12">
        <v>57600</v>
      </c>
      <c r="K1641" s="12">
        <f>sales_table[[#This Row],[Sales]]-sales_table[[#This Row],[COGS]]</f>
        <v>3456</v>
      </c>
      <c r="L1641" s="12">
        <f>sales_table[[#This Row],[sales after discount]]-sales_table[[#This Row],[COGS]]</f>
        <v>576</v>
      </c>
      <c r="M1641" s="12">
        <f>sales_table[[#This Row],[Sales]]*0.95</f>
        <v>54720</v>
      </c>
      <c r="N1641" s="13">
        <f>(sales_table[[#This Row],[Profit]]/sales_table[[#This Row],[Sales]])</f>
        <v>0.06</v>
      </c>
    </row>
    <row r="1642" spans="1:14">
      <c r="A1642" s="42">
        <v>41468</v>
      </c>
      <c r="B1642" t="s">
        <v>34</v>
      </c>
      <c r="C1642" t="s">
        <v>25</v>
      </c>
      <c r="D1642" t="s">
        <v>33</v>
      </c>
      <c r="E1642" t="s">
        <v>13</v>
      </c>
      <c r="F1642" s="12">
        <v>25</v>
      </c>
      <c r="G1642" s="12">
        <v>2034</v>
      </c>
      <c r="H1642" s="12">
        <v>2160</v>
      </c>
      <c r="I1642" s="12">
        <v>91494</v>
      </c>
      <c r="J1642" s="12">
        <v>97290</v>
      </c>
      <c r="K1642" s="12">
        <f>sales_table[[#This Row],[Sales]]-sales_table[[#This Row],[COGS]]</f>
        <v>5796</v>
      </c>
      <c r="L1642" s="12">
        <f>sales_table[[#This Row],[sales after discount]]-sales_table[[#This Row],[COGS]]</f>
        <v>931.5</v>
      </c>
      <c r="M1642" s="12">
        <f>sales_table[[#This Row],[Sales]]*0.95</f>
        <v>92425.5</v>
      </c>
      <c r="N1642" s="13">
        <f>(sales_table[[#This Row],[Profit]]/sales_table[[#This Row],[Sales]])</f>
        <v>5.9574468085106386E-2</v>
      </c>
    </row>
    <row r="1643" spans="1:14">
      <c r="A1643" s="42">
        <v>41469</v>
      </c>
      <c r="B1643" t="s">
        <v>22</v>
      </c>
      <c r="C1643" t="s">
        <v>23</v>
      </c>
      <c r="D1643" t="s">
        <v>32</v>
      </c>
      <c r="E1643" t="s">
        <v>13</v>
      </c>
      <c r="F1643" s="12">
        <v>5</v>
      </c>
      <c r="G1643" s="12">
        <v>3924</v>
      </c>
      <c r="H1643" s="12">
        <v>4230</v>
      </c>
      <c r="I1643" s="12">
        <v>60282</v>
      </c>
      <c r="J1643" s="12">
        <v>64260</v>
      </c>
      <c r="K1643" s="12">
        <f>sales_table[[#This Row],[Sales]]-sales_table[[#This Row],[COGS]]</f>
        <v>3978</v>
      </c>
      <c r="L1643" s="12">
        <f>sales_table[[#This Row],[sales after discount]]-sales_table[[#This Row],[COGS]]</f>
        <v>765</v>
      </c>
      <c r="M1643" s="12">
        <f>sales_table[[#This Row],[Sales]]*0.95</f>
        <v>61047</v>
      </c>
      <c r="N1643" s="13">
        <f>(sales_table[[#This Row],[Profit]]/sales_table[[#This Row],[Sales]])</f>
        <v>6.1904761904761907E-2</v>
      </c>
    </row>
    <row r="1644" spans="1:14">
      <c r="A1644" s="42">
        <v>41469</v>
      </c>
      <c r="B1644" t="s">
        <v>27</v>
      </c>
      <c r="C1644" t="s">
        <v>23</v>
      </c>
      <c r="D1644" t="s">
        <v>43</v>
      </c>
      <c r="E1644" t="s">
        <v>13</v>
      </c>
      <c r="F1644" s="12">
        <v>2</v>
      </c>
      <c r="G1644" s="12">
        <v>5832</v>
      </c>
      <c r="H1644" s="12">
        <v>6210</v>
      </c>
      <c r="I1644" s="12">
        <v>60912</v>
      </c>
      <c r="J1644" s="12">
        <v>64800</v>
      </c>
      <c r="K1644" s="12">
        <f>sales_table[[#This Row],[Sales]]-sales_table[[#This Row],[COGS]]</f>
        <v>3888</v>
      </c>
      <c r="L1644" s="12">
        <f>sales_table[[#This Row],[sales after discount]]-sales_table[[#This Row],[COGS]]</f>
        <v>648</v>
      </c>
      <c r="M1644" s="12">
        <f>sales_table[[#This Row],[Sales]]*0.95</f>
        <v>61560</v>
      </c>
      <c r="N1644" s="13">
        <f>(sales_table[[#This Row],[Profit]]/sales_table[[#This Row],[Sales]])</f>
        <v>0.06</v>
      </c>
    </row>
    <row r="1645" spans="1:14">
      <c r="A1645" s="42">
        <v>41469</v>
      </c>
      <c r="B1645" t="s">
        <v>31</v>
      </c>
      <c r="C1645" t="s">
        <v>30</v>
      </c>
      <c r="D1645" t="s">
        <v>36</v>
      </c>
      <c r="E1645" t="s">
        <v>13</v>
      </c>
      <c r="F1645" s="12">
        <v>14</v>
      </c>
      <c r="G1645" s="12">
        <v>3546</v>
      </c>
      <c r="H1645" s="12">
        <v>3780</v>
      </c>
      <c r="I1645" s="12">
        <v>52650</v>
      </c>
      <c r="J1645" s="12">
        <v>56250</v>
      </c>
      <c r="K1645" s="12">
        <f>sales_table[[#This Row],[Sales]]-sales_table[[#This Row],[COGS]]</f>
        <v>3600</v>
      </c>
      <c r="L1645" s="12">
        <f>sales_table[[#This Row],[sales after discount]]-sales_table[[#This Row],[COGS]]</f>
        <v>787.5</v>
      </c>
      <c r="M1645" s="12">
        <f>sales_table[[#This Row],[Sales]]*0.95</f>
        <v>53437.5</v>
      </c>
      <c r="N1645" s="13">
        <f>(sales_table[[#This Row],[Profit]]/sales_table[[#This Row],[Sales]])</f>
        <v>6.4000000000000001E-2</v>
      </c>
    </row>
    <row r="1646" spans="1:14">
      <c r="A1646" s="42">
        <v>41469</v>
      </c>
      <c r="B1646" t="s">
        <v>27</v>
      </c>
      <c r="C1646" t="s">
        <v>23</v>
      </c>
      <c r="D1646" t="s">
        <v>32</v>
      </c>
      <c r="E1646" t="s">
        <v>13</v>
      </c>
      <c r="F1646" s="12">
        <v>6</v>
      </c>
      <c r="G1646" s="12">
        <v>2034</v>
      </c>
      <c r="H1646" s="12">
        <v>2160</v>
      </c>
      <c r="I1646" s="12">
        <v>74466</v>
      </c>
      <c r="J1646" s="12">
        <v>79380</v>
      </c>
      <c r="K1646" s="12">
        <f>sales_table[[#This Row],[Sales]]-sales_table[[#This Row],[COGS]]</f>
        <v>4914</v>
      </c>
      <c r="L1646" s="12">
        <f>sales_table[[#This Row],[sales after discount]]-sales_table[[#This Row],[COGS]]</f>
        <v>945</v>
      </c>
      <c r="M1646" s="12">
        <f>sales_table[[#This Row],[Sales]]*0.95</f>
        <v>75411</v>
      </c>
      <c r="N1646" s="13">
        <f>(sales_table[[#This Row],[Profit]]/sales_table[[#This Row],[Sales]])</f>
        <v>6.1904761904761907E-2</v>
      </c>
    </row>
    <row r="1647" spans="1:14">
      <c r="A1647" s="42">
        <v>41470</v>
      </c>
      <c r="B1647" t="s">
        <v>24</v>
      </c>
      <c r="C1647" t="s">
        <v>25</v>
      </c>
      <c r="D1647" t="s">
        <v>28</v>
      </c>
      <c r="E1647" t="s">
        <v>13</v>
      </c>
      <c r="F1647" s="12">
        <v>13</v>
      </c>
      <c r="G1647" s="12">
        <v>2034</v>
      </c>
      <c r="H1647" s="12">
        <v>2160</v>
      </c>
      <c r="I1647" s="12">
        <v>46656</v>
      </c>
      <c r="J1647" s="12">
        <v>49680</v>
      </c>
      <c r="K1647" s="12">
        <f>sales_table[[#This Row],[Sales]]-sales_table[[#This Row],[COGS]]</f>
        <v>3024</v>
      </c>
      <c r="L1647" s="12">
        <f>sales_table[[#This Row],[sales after discount]]-sales_table[[#This Row],[COGS]]</f>
        <v>540</v>
      </c>
      <c r="M1647" s="12">
        <f>sales_table[[#This Row],[Sales]]*0.95</f>
        <v>47196</v>
      </c>
      <c r="N1647" s="13">
        <f>(sales_table[[#This Row],[Profit]]/sales_table[[#This Row],[Sales]])</f>
        <v>6.0869565217391307E-2</v>
      </c>
    </row>
    <row r="1648" spans="1:14">
      <c r="A1648" s="42">
        <v>41470</v>
      </c>
      <c r="B1648" t="s">
        <v>17</v>
      </c>
      <c r="C1648" t="s">
        <v>18</v>
      </c>
      <c r="D1648" t="s">
        <v>21</v>
      </c>
      <c r="E1648" t="s">
        <v>13</v>
      </c>
      <c r="F1648" s="12">
        <v>4</v>
      </c>
      <c r="G1648" s="12">
        <v>3042</v>
      </c>
      <c r="H1648" s="12">
        <v>3240</v>
      </c>
      <c r="I1648" s="12">
        <v>15372</v>
      </c>
      <c r="J1648" s="12">
        <v>16380</v>
      </c>
      <c r="K1648" s="12">
        <f>sales_table[[#This Row],[Sales]]-sales_table[[#This Row],[COGS]]</f>
        <v>1008</v>
      </c>
      <c r="L1648" s="12">
        <f>sales_table[[#This Row],[sales after discount]]-sales_table[[#This Row],[COGS]]</f>
        <v>189</v>
      </c>
      <c r="M1648" s="12">
        <f>sales_table[[#This Row],[Sales]]*0.95</f>
        <v>15561</v>
      </c>
      <c r="N1648" s="13">
        <f>(sales_table[[#This Row],[Profit]]/sales_table[[#This Row],[Sales]])</f>
        <v>6.1538461538461542E-2</v>
      </c>
    </row>
    <row r="1649" spans="1:14">
      <c r="A1649" s="42">
        <v>41471</v>
      </c>
      <c r="B1649" t="s">
        <v>29</v>
      </c>
      <c r="C1649" t="s">
        <v>30</v>
      </c>
      <c r="D1649" t="s">
        <v>42</v>
      </c>
      <c r="E1649" t="s">
        <v>16</v>
      </c>
      <c r="F1649" s="12">
        <v>21</v>
      </c>
      <c r="G1649" s="12">
        <v>3042</v>
      </c>
      <c r="H1649" s="12">
        <v>3240</v>
      </c>
      <c r="I1649" s="12">
        <v>120096</v>
      </c>
      <c r="J1649" s="12">
        <v>129600</v>
      </c>
      <c r="K1649" s="12">
        <f>sales_table[[#This Row],[Sales]]-sales_table[[#This Row],[COGS]]</f>
        <v>9504</v>
      </c>
      <c r="L1649" s="12">
        <f>sales_table[[#This Row],[sales after discount]]-sales_table[[#This Row],[COGS]]</f>
        <v>3024</v>
      </c>
      <c r="M1649" s="12">
        <f>sales_table[[#This Row],[Sales]]*0.95</f>
        <v>123120</v>
      </c>
      <c r="N1649" s="13">
        <f>(sales_table[[#This Row],[Profit]]/sales_table[[#This Row],[Sales]])</f>
        <v>7.3333333333333334E-2</v>
      </c>
    </row>
    <row r="1650" spans="1:14">
      <c r="A1650" s="42">
        <v>41471</v>
      </c>
      <c r="B1650" t="s">
        <v>10</v>
      </c>
      <c r="C1650" t="s">
        <v>11</v>
      </c>
      <c r="D1650" t="s">
        <v>36</v>
      </c>
      <c r="E1650" t="s">
        <v>13</v>
      </c>
      <c r="F1650" s="12">
        <v>16</v>
      </c>
      <c r="G1650" s="12">
        <v>3726</v>
      </c>
      <c r="H1650" s="12">
        <v>3960</v>
      </c>
      <c r="I1650" s="12">
        <v>40014</v>
      </c>
      <c r="J1650" s="12">
        <v>42750</v>
      </c>
      <c r="K1650" s="12">
        <f>sales_table[[#This Row],[Sales]]-sales_table[[#This Row],[COGS]]</f>
        <v>2736</v>
      </c>
      <c r="L1650" s="12">
        <f>sales_table[[#This Row],[sales after discount]]-sales_table[[#This Row],[COGS]]</f>
        <v>598.5</v>
      </c>
      <c r="M1650" s="12">
        <f>sales_table[[#This Row],[Sales]]*0.95</f>
        <v>40612.5</v>
      </c>
      <c r="N1650" s="13">
        <f>(sales_table[[#This Row],[Profit]]/sales_table[[#This Row],[Sales]])</f>
        <v>6.4000000000000001E-2</v>
      </c>
    </row>
    <row r="1651" spans="1:14">
      <c r="A1651" s="42">
        <v>41471</v>
      </c>
      <c r="B1651" t="s">
        <v>29</v>
      </c>
      <c r="C1651" t="s">
        <v>30</v>
      </c>
      <c r="D1651" t="s">
        <v>37</v>
      </c>
      <c r="E1651" t="s">
        <v>13</v>
      </c>
      <c r="F1651" s="12">
        <v>10</v>
      </c>
      <c r="G1651" s="12">
        <v>2196</v>
      </c>
      <c r="H1651" s="12">
        <v>2340</v>
      </c>
      <c r="I1651" s="12">
        <v>98604</v>
      </c>
      <c r="J1651" s="12">
        <v>104940</v>
      </c>
      <c r="K1651" s="12">
        <f>sales_table[[#This Row],[Sales]]-sales_table[[#This Row],[COGS]]</f>
        <v>6336</v>
      </c>
      <c r="L1651" s="12">
        <f>sales_table[[#This Row],[sales after discount]]-sales_table[[#This Row],[COGS]]</f>
        <v>1089</v>
      </c>
      <c r="M1651" s="12">
        <f>sales_table[[#This Row],[Sales]]*0.95</f>
        <v>99693</v>
      </c>
      <c r="N1651" s="13">
        <f>(sales_table[[#This Row],[Profit]]/sales_table[[#This Row],[Sales]])</f>
        <v>6.0377358490566038E-2</v>
      </c>
    </row>
    <row r="1652" spans="1:14">
      <c r="A1652" s="42">
        <v>41471</v>
      </c>
      <c r="B1652" t="s">
        <v>31</v>
      </c>
      <c r="C1652" t="s">
        <v>30</v>
      </c>
      <c r="D1652" t="s">
        <v>40</v>
      </c>
      <c r="E1652" t="s">
        <v>16</v>
      </c>
      <c r="F1652" s="12">
        <v>3</v>
      </c>
      <c r="G1652" s="12">
        <v>4482</v>
      </c>
      <c r="H1652" s="12">
        <v>4770</v>
      </c>
      <c r="I1652" s="12">
        <v>3924</v>
      </c>
      <c r="J1652" s="12">
        <v>4230</v>
      </c>
      <c r="K1652" s="12">
        <f>sales_table[[#This Row],[Sales]]-sales_table[[#This Row],[COGS]]</f>
        <v>306</v>
      </c>
      <c r="L1652" s="12">
        <f>sales_table[[#This Row],[sales after discount]]-sales_table[[#This Row],[COGS]]</f>
        <v>94.5</v>
      </c>
      <c r="M1652" s="12">
        <f>sales_table[[#This Row],[Sales]]*0.95</f>
        <v>4018.5</v>
      </c>
      <c r="N1652" s="13">
        <f>(sales_table[[#This Row],[Profit]]/sales_table[[#This Row],[Sales]])</f>
        <v>7.2340425531914887E-2</v>
      </c>
    </row>
    <row r="1653" spans="1:14">
      <c r="A1653" s="42">
        <v>41471</v>
      </c>
      <c r="B1653" t="s">
        <v>17</v>
      </c>
      <c r="C1653" t="s">
        <v>18</v>
      </c>
      <c r="D1653" t="s">
        <v>41</v>
      </c>
      <c r="E1653" t="s">
        <v>13</v>
      </c>
      <c r="F1653" s="12">
        <v>1</v>
      </c>
      <c r="G1653" s="12">
        <v>5148</v>
      </c>
      <c r="H1653" s="12">
        <v>5490</v>
      </c>
      <c r="I1653" s="12">
        <v>29520</v>
      </c>
      <c r="J1653" s="12">
        <v>31500</v>
      </c>
      <c r="K1653" s="12">
        <f>sales_table[[#This Row],[Sales]]-sales_table[[#This Row],[COGS]]</f>
        <v>1980</v>
      </c>
      <c r="L1653" s="12">
        <f>sales_table[[#This Row],[sales after discount]]-sales_table[[#This Row],[COGS]]</f>
        <v>405</v>
      </c>
      <c r="M1653" s="12">
        <f>sales_table[[#This Row],[Sales]]*0.95</f>
        <v>29925</v>
      </c>
      <c r="N1653" s="13">
        <f>(sales_table[[#This Row],[Profit]]/sales_table[[#This Row],[Sales]])</f>
        <v>6.2857142857142861E-2</v>
      </c>
    </row>
    <row r="1654" spans="1:14">
      <c r="A1654" s="42">
        <v>41472</v>
      </c>
      <c r="B1654" t="s">
        <v>14</v>
      </c>
      <c r="C1654" t="s">
        <v>11</v>
      </c>
      <c r="D1654" t="s">
        <v>37</v>
      </c>
      <c r="E1654" t="s">
        <v>13</v>
      </c>
      <c r="F1654" s="12">
        <v>13</v>
      </c>
      <c r="G1654" s="12">
        <v>3978</v>
      </c>
      <c r="H1654" s="12">
        <v>4230</v>
      </c>
      <c r="I1654" s="12">
        <v>94122</v>
      </c>
      <c r="J1654" s="12">
        <v>100170</v>
      </c>
      <c r="K1654" s="12">
        <f>sales_table[[#This Row],[Sales]]-sales_table[[#This Row],[COGS]]</f>
        <v>6048</v>
      </c>
      <c r="L1654" s="12">
        <f>sales_table[[#This Row],[sales after discount]]-sales_table[[#This Row],[COGS]]</f>
        <v>1039.5</v>
      </c>
      <c r="M1654" s="12">
        <f>sales_table[[#This Row],[Sales]]*0.95</f>
        <v>95161.5</v>
      </c>
      <c r="N1654" s="13">
        <f>(sales_table[[#This Row],[Profit]]/sales_table[[#This Row],[Sales]])</f>
        <v>6.0377358490566038E-2</v>
      </c>
    </row>
    <row r="1655" spans="1:14">
      <c r="A1655" s="42">
        <v>41472</v>
      </c>
      <c r="B1655" t="s">
        <v>17</v>
      </c>
      <c r="C1655" t="s">
        <v>18</v>
      </c>
      <c r="D1655" t="s">
        <v>40</v>
      </c>
      <c r="E1655" t="s">
        <v>16</v>
      </c>
      <c r="F1655" s="12">
        <v>15</v>
      </c>
      <c r="G1655" s="12">
        <v>2106</v>
      </c>
      <c r="H1655" s="12">
        <v>2250</v>
      </c>
      <c r="I1655" s="12">
        <v>23544</v>
      </c>
      <c r="J1655" s="12">
        <v>25380</v>
      </c>
      <c r="K1655" s="12">
        <f>sales_table[[#This Row],[Sales]]-sales_table[[#This Row],[COGS]]</f>
        <v>1836</v>
      </c>
      <c r="L1655" s="12">
        <f>sales_table[[#This Row],[sales after discount]]-sales_table[[#This Row],[COGS]]</f>
        <v>567</v>
      </c>
      <c r="M1655" s="12">
        <f>sales_table[[#This Row],[Sales]]*0.95</f>
        <v>24111</v>
      </c>
      <c r="N1655" s="13">
        <f>(sales_table[[#This Row],[Profit]]/sales_table[[#This Row],[Sales]])</f>
        <v>7.2340425531914887E-2</v>
      </c>
    </row>
    <row r="1656" spans="1:14">
      <c r="A1656" s="42">
        <v>41472</v>
      </c>
      <c r="B1656" t="s">
        <v>34</v>
      </c>
      <c r="C1656" t="s">
        <v>25</v>
      </c>
      <c r="D1656" t="s">
        <v>43</v>
      </c>
      <c r="E1656" t="s">
        <v>13</v>
      </c>
      <c r="F1656" s="12">
        <v>5</v>
      </c>
      <c r="G1656" s="12">
        <v>3978</v>
      </c>
      <c r="H1656" s="12">
        <v>4230</v>
      </c>
      <c r="I1656" s="12">
        <v>57528</v>
      </c>
      <c r="J1656" s="12">
        <v>61200</v>
      </c>
      <c r="K1656" s="12">
        <f>sales_table[[#This Row],[Sales]]-sales_table[[#This Row],[COGS]]</f>
        <v>3672</v>
      </c>
      <c r="L1656" s="12">
        <f>sales_table[[#This Row],[sales after discount]]-sales_table[[#This Row],[COGS]]</f>
        <v>612</v>
      </c>
      <c r="M1656" s="12">
        <f>sales_table[[#This Row],[Sales]]*0.95</f>
        <v>58140</v>
      </c>
      <c r="N1656" s="13">
        <f>(sales_table[[#This Row],[Profit]]/sales_table[[#This Row],[Sales]])</f>
        <v>0.06</v>
      </c>
    </row>
    <row r="1657" spans="1:14">
      <c r="A1657" s="42">
        <v>41472</v>
      </c>
      <c r="B1657" t="s">
        <v>20</v>
      </c>
      <c r="C1657" t="s">
        <v>18</v>
      </c>
      <c r="D1657" t="s">
        <v>26</v>
      </c>
      <c r="E1657" t="s">
        <v>13</v>
      </c>
      <c r="F1657" s="12">
        <v>25</v>
      </c>
      <c r="G1657" s="12">
        <v>2034</v>
      </c>
      <c r="H1657" s="12">
        <v>2160</v>
      </c>
      <c r="I1657" s="12">
        <v>12168</v>
      </c>
      <c r="J1657" s="12">
        <v>12960</v>
      </c>
      <c r="K1657" s="12">
        <f>sales_table[[#This Row],[Sales]]-sales_table[[#This Row],[COGS]]</f>
        <v>792</v>
      </c>
      <c r="L1657" s="12">
        <f>sales_table[[#This Row],[sales after discount]]-sales_table[[#This Row],[COGS]]</f>
        <v>144</v>
      </c>
      <c r="M1657" s="12">
        <f>sales_table[[#This Row],[Sales]]*0.95</f>
        <v>12312</v>
      </c>
      <c r="N1657" s="13">
        <f>(sales_table[[#This Row],[Profit]]/sales_table[[#This Row],[Sales]])</f>
        <v>6.1111111111111109E-2</v>
      </c>
    </row>
    <row r="1658" spans="1:14">
      <c r="A1658" s="42">
        <v>41472</v>
      </c>
      <c r="B1658" t="s">
        <v>20</v>
      </c>
      <c r="C1658" t="s">
        <v>18</v>
      </c>
      <c r="D1658" t="s">
        <v>40</v>
      </c>
      <c r="E1658" t="s">
        <v>16</v>
      </c>
      <c r="F1658" s="12">
        <v>8</v>
      </c>
      <c r="G1658" s="12">
        <v>2034</v>
      </c>
      <c r="H1658" s="12">
        <v>2160</v>
      </c>
      <c r="I1658" s="12">
        <v>58860</v>
      </c>
      <c r="J1658" s="12">
        <v>63450</v>
      </c>
      <c r="K1658" s="12">
        <f>sales_table[[#This Row],[Sales]]-sales_table[[#This Row],[COGS]]</f>
        <v>4590</v>
      </c>
      <c r="L1658" s="12">
        <f>sales_table[[#This Row],[sales after discount]]-sales_table[[#This Row],[COGS]]</f>
        <v>1417.5</v>
      </c>
      <c r="M1658" s="12">
        <f>sales_table[[#This Row],[Sales]]*0.95</f>
        <v>60277.5</v>
      </c>
      <c r="N1658" s="13">
        <f>(sales_table[[#This Row],[Profit]]/sales_table[[#This Row],[Sales]])</f>
        <v>7.2340425531914887E-2</v>
      </c>
    </row>
    <row r="1659" spans="1:14">
      <c r="A1659" s="42">
        <v>41473</v>
      </c>
      <c r="B1659" t="s">
        <v>27</v>
      </c>
      <c r="C1659" t="s">
        <v>23</v>
      </c>
      <c r="D1659" t="s">
        <v>26</v>
      </c>
      <c r="E1659" t="s">
        <v>13</v>
      </c>
      <c r="F1659" s="12">
        <v>21</v>
      </c>
      <c r="G1659" s="12">
        <v>3582</v>
      </c>
      <c r="H1659" s="12">
        <v>3870</v>
      </c>
      <c r="I1659" s="12">
        <v>69966</v>
      </c>
      <c r="J1659" s="12">
        <v>74520</v>
      </c>
      <c r="K1659" s="12">
        <f>sales_table[[#This Row],[Sales]]-sales_table[[#This Row],[COGS]]</f>
        <v>4554</v>
      </c>
      <c r="L1659" s="12">
        <f>sales_table[[#This Row],[sales after discount]]-sales_table[[#This Row],[COGS]]</f>
        <v>828</v>
      </c>
      <c r="M1659" s="12">
        <f>sales_table[[#This Row],[Sales]]*0.95</f>
        <v>70794</v>
      </c>
      <c r="N1659" s="13">
        <f>(sales_table[[#This Row],[Profit]]/sales_table[[#This Row],[Sales]])</f>
        <v>6.1111111111111109E-2</v>
      </c>
    </row>
    <row r="1660" spans="1:14">
      <c r="A1660" s="42">
        <v>41474</v>
      </c>
      <c r="B1660" t="s">
        <v>24</v>
      </c>
      <c r="C1660" t="s">
        <v>25</v>
      </c>
      <c r="D1660" t="s">
        <v>15</v>
      </c>
      <c r="E1660" t="s">
        <v>16</v>
      </c>
      <c r="F1660" s="12">
        <v>16</v>
      </c>
      <c r="G1660" s="12">
        <v>3978</v>
      </c>
      <c r="H1660" s="12">
        <v>4230</v>
      </c>
      <c r="I1660" s="12">
        <v>68058</v>
      </c>
      <c r="J1660" s="12">
        <v>73530</v>
      </c>
      <c r="K1660" s="12">
        <f>sales_table[[#This Row],[Sales]]-sales_table[[#This Row],[COGS]]</f>
        <v>5472</v>
      </c>
      <c r="L1660" s="12">
        <f>sales_table[[#This Row],[sales after discount]]-sales_table[[#This Row],[COGS]]</f>
        <v>1795.5</v>
      </c>
      <c r="M1660" s="12">
        <f>sales_table[[#This Row],[Sales]]*0.95</f>
        <v>69853.5</v>
      </c>
      <c r="N1660" s="13">
        <f>(sales_table[[#This Row],[Profit]]/sales_table[[#This Row],[Sales]])</f>
        <v>7.441860465116279E-2</v>
      </c>
    </row>
    <row r="1661" spans="1:14">
      <c r="A1661" s="42">
        <v>41474</v>
      </c>
      <c r="B1661" t="s">
        <v>20</v>
      </c>
      <c r="C1661" t="s">
        <v>18</v>
      </c>
      <c r="D1661" t="s">
        <v>41</v>
      </c>
      <c r="E1661" t="s">
        <v>13</v>
      </c>
      <c r="F1661" s="12">
        <v>23</v>
      </c>
      <c r="G1661" s="12">
        <v>2196</v>
      </c>
      <c r="H1661" s="12">
        <v>2340</v>
      </c>
      <c r="I1661" s="12">
        <v>44280</v>
      </c>
      <c r="J1661" s="12">
        <v>47250</v>
      </c>
      <c r="K1661" s="12">
        <f>sales_table[[#This Row],[Sales]]-sales_table[[#This Row],[COGS]]</f>
        <v>2970</v>
      </c>
      <c r="L1661" s="12">
        <f>sales_table[[#This Row],[sales after discount]]-sales_table[[#This Row],[COGS]]</f>
        <v>607.5</v>
      </c>
      <c r="M1661" s="12">
        <f>sales_table[[#This Row],[Sales]]*0.95</f>
        <v>44887.5</v>
      </c>
      <c r="N1661" s="13">
        <f>(sales_table[[#This Row],[Profit]]/sales_table[[#This Row],[Sales]])</f>
        <v>6.2857142857142861E-2</v>
      </c>
    </row>
    <row r="1662" spans="1:14">
      <c r="A1662" s="42">
        <v>41475</v>
      </c>
      <c r="B1662" t="s">
        <v>31</v>
      </c>
      <c r="C1662" t="s">
        <v>30</v>
      </c>
      <c r="D1662" t="s">
        <v>33</v>
      </c>
      <c r="E1662" t="s">
        <v>13</v>
      </c>
      <c r="F1662" s="12">
        <v>22</v>
      </c>
      <c r="G1662" s="12">
        <v>3978</v>
      </c>
      <c r="H1662" s="12">
        <v>4230</v>
      </c>
      <c r="I1662" s="12">
        <v>51714</v>
      </c>
      <c r="J1662" s="12">
        <v>54990</v>
      </c>
      <c r="K1662" s="12">
        <f>sales_table[[#This Row],[Sales]]-sales_table[[#This Row],[COGS]]</f>
        <v>3276</v>
      </c>
      <c r="L1662" s="12">
        <f>sales_table[[#This Row],[sales after discount]]-sales_table[[#This Row],[COGS]]</f>
        <v>526.5</v>
      </c>
      <c r="M1662" s="12">
        <f>sales_table[[#This Row],[Sales]]*0.95</f>
        <v>52240.5</v>
      </c>
      <c r="N1662" s="13">
        <f>(sales_table[[#This Row],[Profit]]/sales_table[[#This Row],[Sales]])</f>
        <v>5.9574468085106386E-2</v>
      </c>
    </row>
    <row r="1663" spans="1:14">
      <c r="A1663" s="42">
        <v>41475</v>
      </c>
      <c r="B1663" t="s">
        <v>17</v>
      </c>
      <c r="C1663" t="s">
        <v>18</v>
      </c>
      <c r="D1663" t="s">
        <v>35</v>
      </c>
      <c r="E1663" t="s">
        <v>13</v>
      </c>
      <c r="F1663" s="12">
        <v>13</v>
      </c>
      <c r="G1663" s="12">
        <v>3978</v>
      </c>
      <c r="H1663" s="12">
        <v>4230</v>
      </c>
      <c r="I1663" s="12">
        <v>108108</v>
      </c>
      <c r="J1663" s="12">
        <v>115290</v>
      </c>
      <c r="K1663" s="12">
        <f>sales_table[[#This Row],[Sales]]-sales_table[[#This Row],[COGS]]</f>
        <v>7182</v>
      </c>
      <c r="L1663" s="12">
        <f>sales_table[[#This Row],[sales after discount]]-sales_table[[#This Row],[COGS]]</f>
        <v>1417.5</v>
      </c>
      <c r="M1663" s="12">
        <f>sales_table[[#This Row],[Sales]]*0.95</f>
        <v>109525.5</v>
      </c>
      <c r="N1663" s="13">
        <f>(sales_table[[#This Row],[Profit]]/sales_table[[#This Row],[Sales]])</f>
        <v>6.2295081967213117E-2</v>
      </c>
    </row>
    <row r="1664" spans="1:14">
      <c r="A1664" s="42">
        <v>41475</v>
      </c>
      <c r="B1664" t="s">
        <v>22</v>
      </c>
      <c r="C1664" t="s">
        <v>23</v>
      </c>
      <c r="D1664" t="s">
        <v>43</v>
      </c>
      <c r="E1664" t="s">
        <v>13</v>
      </c>
      <c r="F1664" s="12">
        <v>27</v>
      </c>
      <c r="G1664" s="12">
        <v>3042</v>
      </c>
      <c r="H1664" s="12">
        <v>3240</v>
      </c>
      <c r="I1664" s="12">
        <v>60912</v>
      </c>
      <c r="J1664" s="12">
        <v>64800</v>
      </c>
      <c r="K1664" s="12">
        <f>sales_table[[#This Row],[Sales]]-sales_table[[#This Row],[COGS]]</f>
        <v>3888</v>
      </c>
      <c r="L1664" s="12">
        <f>sales_table[[#This Row],[sales after discount]]-sales_table[[#This Row],[COGS]]</f>
        <v>648</v>
      </c>
      <c r="M1664" s="12">
        <f>sales_table[[#This Row],[Sales]]*0.95</f>
        <v>61560</v>
      </c>
      <c r="N1664" s="13">
        <f>(sales_table[[#This Row],[Profit]]/sales_table[[#This Row],[Sales]])</f>
        <v>0.06</v>
      </c>
    </row>
    <row r="1665" spans="1:14">
      <c r="A1665" s="42">
        <v>41475</v>
      </c>
      <c r="B1665" t="s">
        <v>27</v>
      </c>
      <c r="C1665" t="s">
        <v>23</v>
      </c>
      <c r="D1665" t="s">
        <v>39</v>
      </c>
      <c r="E1665" t="s">
        <v>13</v>
      </c>
      <c r="F1665" s="12">
        <v>27</v>
      </c>
      <c r="G1665" s="12">
        <v>3978</v>
      </c>
      <c r="H1665" s="12">
        <v>4230</v>
      </c>
      <c r="I1665" s="12">
        <v>11178</v>
      </c>
      <c r="J1665" s="12">
        <v>11880</v>
      </c>
      <c r="K1665" s="12">
        <f>sales_table[[#This Row],[Sales]]-sales_table[[#This Row],[COGS]]</f>
        <v>702</v>
      </c>
      <c r="L1665" s="12">
        <f>sales_table[[#This Row],[sales after discount]]-sales_table[[#This Row],[COGS]]</f>
        <v>108</v>
      </c>
      <c r="M1665" s="12">
        <f>sales_table[[#This Row],[Sales]]*0.95</f>
        <v>11286</v>
      </c>
      <c r="N1665" s="13">
        <f>(sales_table[[#This Row],[Profit]]/sales_table[[#This Row],[Sales]])</f>
        <v>5.909090909090909E-2</v>
      </c>
    </row>
    <row r="1666" spans="1:14">
      <c r="A1666" s="42">
        <v>41476</v>
      </c>
      <c r="B1666" t="s">
        <v>10</v>
      </c>
      <c r="C1666" t="s">
        <v>11</v>
      </c>
      <c r="D1666" t="s">
        <v>35</v>
      </c>
      <c r="E1666" t="s">
        <v>13</v>
      </c>
      <c r="F1666" s="12">
        <v>27</v>
      </c>
      <c r="G1666" s="12">
        <v>3978</v>
      </c>
      <c r="H1666" s="12">
        <v>4230</v>
      </c>
      <c r="I1666" s="12">
        <v>87516</v>
      </c>
      <c r="J1666" s="12">
        <v>93330</v>
      </c>
      <c r="K1666" s="12">
        <f>sales_table[[#This Row],[Sales]]-sales_table[[#This Row],[COGS]]</f>
        <v>5814</v>
      </c>
      <c r="L1666" s="12">
        <f>sales_table[[#This Row],[sales after discount]]-sales_table[[#This Row],[COGS]]</f>
        <v>1147.5</v>
      </c>
      <c r="M1666" s="12">
        <f>sales_table[[#This Row],[Sales]]*0.95</f>
        <v>88663.5</v>
      </c>
      <c r="N1666" s="13">
        <f>(sales_table[[#This Row],[Profit]]/sales_table[[#This Row],[Sales]])</f>
        <v>6.2295081967213117E-2</v>
      </c>
    </row>
    <row r="1667" spans="1:14">
      <c r="A1667" s="42">
        <v>41476</v>
      </c>
      <c r="B1667" t="s">
        <v>14</v>
      </c>
      <c r="C1667" t="s">
        <v>11</v>
      </c>
      <c r="D1667" t="s">
        <v>43</v>
      </c>
      <c r="E1667" t="s">
        <v>13</v>
      </c>
      <c r="F1667" s="12">
        <v>27</v>
      </c>
      <c r="G1667" s="12">
        <v>5832</v>
      </c>
      <c r="H1667" s="12">
        <v>6210</v>
      </c>
      <c r="I1667" s="12">
        <v>57528</v>
      </c>
      <c r="J1667" s="12">
        <v>61200</v>
      </c>
      <c r="K1667" s="12">
        <f>sales_table[[#This Row],[Sales]]-sales_table[[#This Row],[COGS]]</f>
        <v>3672</v>
      </c>
      <c r="L1667" s="12">
        <f>sales_table[[#This Row],[sales after discount]]-sales_table[[#This Row],[COGS]]</f>
        <v>612</v>
      </c>
      <c r="M1667" s="12">
        <f>sales_table[[#This Row],[Sales]]*0.95</f>
        <v>58140</v>
      </c>
      <c r="N1667" s="13">
        <f>(sales_table[[#This Row],[Profit]]/sales_table[[#This Row],[Sales]])</f>
        <v>0.06</v>
      </c>
    </row>
    <row r="1668" spans="1:14">
      <c r="A1668" s="42">
        <v>41476</v>
      </c>
      <c r="B1668" t="s">
        <v>10</v>
      </c>
      <c r="C1668" t="s">
        <v>11</v>
      </c>
      <c r="D1668" t="s">
        <v>41</v>
      </c>
      <c r="E1668" t="s">
        <v>13</v>
      </c>
      <c r="F1668" s="12">
        <v>27</v>
      </c>
      <c r="G1668" s="12">
        <v>2196</v>
      </c>
      <c r="H1668" s="12">
        <v>2340</v>
      </c>
      <c r="I1668" s="12">
        <v>64944</v>
      </c>
      <c r="J1668" s="12">
        <v>69300</v>
      </c>
      <c r="K1668" s="12">
        <f>sales_table[[#This Row],[Sales]]-sales_table[[#This Row],[COGS]]</f>
        <v>4356</v>
      </c>
      <c r="L1668" s="12">
        <f>sales_table[[#This Row],[sales after discount]]-sales_table[[#This Row],[COGS]]</f>
        <v>891</v>
      </c>
      <c r="M1668" s="12">
        <f>sales_table[[#This Row],[Sales]]*0.95</f>
        <v>65835</v>
      </c>
      <c r="N1668" s="13">
        <f>(sales_table[[#This Row],[Profit]]/sales_table[[#This Row],[Sales]])</f>
        <v>6.2857142857142861E-2</v>
      </c>
    </row>
    <row r="1669" spans="1:14">
      <c r="A1669" s="42">
        <v>41477</v>
      </c>
      <c r="B1669" t="s">
        <v>31</v>
      </c>
      <c r="C1669" t="s">
        <v>30</v>
      </c>
      <c r="D1669" t="s">
        <v>40</v>
      </c>
      <c r="E1669" t="s">
        <v>16</v>
      </c>
      <c r="F1669" s="12">
        <v>27</v>
      </c>
      <c r="G1669" s="12">
        <v>3546</v>
      </c>
      <c r="H1669" s="12">
        <v>3780</v>
      </c>
      <c r="I1669" s="12">
        <v>15696</v>
      </c>
      <c r="J1669" s="12">
        <v>16920</v>
      </c>
      <c r="K1669" s="12">
        <f>sales_table[[#This Row],[Sales]]-sales_table[[#This Row],[COGS]]</f>
        <v>1224</v>
      </c>
      <c r="L1669" s="12">
        <f>sales_table[[#This Row],[sales after discount]]-sales_table[[#This Row],[COGS]]</f>
        <v>378</v>
      </c>
      <c r="M1669" s="12">
        <f>sales_table[[#This Row],[Sales]]*0.95</f>
        <v>16074</v>
      </c>
      <c r="N1669" s="13">
        <f>(sales_table[[#This Row],[Profit]]/sales_table[[#This Row],[Sales]])</f>
        <v>7.2340425531914887E-2</v>
      </c>
    </row>
    <row r="1670" spans="1:14">
      <c r="A1670" s="42">
        <v>41477</v>
      </c>
      <c r="B1670" t="s">
        <v>10</v>
      </c>
      <c r="C1670" t="s">
        <v>11</v>
      </c>
      <c r="D1670" t="s">
        <v>36</v>
      </c>
      <c r="E1670" t="s">
        <v>13</v>
      </c>
      <c r="F1670" s="12">
        <v>12</v>
      </c>
      <c r="G1670" s="12">
        <v>3582</v>
      </c>
      <c r="H1670" s="12">
        <v>3870</v>
      </c>
      <c r="I1670" s="12">
        <v>31590</v>
      </c>
      <c r="J1670" s="12">
        <v>33750</v>
      </c>
      <c r="K1670" s="12">
        <f>sales_table[[#This Row],[Sales]]-sales_table[[#This Row],[COGS]]</f>
        <v>2160</v>
      </c>
      <c r="L1670" s="12">
        <f>sales_table[[#This Row],[sales after discount]]-sales_table[[#This Row],[COGS]]</f>
        <v>472.5</v>
      </c>
      <c r="M1670" s="12">
        <f>sales_table[[#This Row],[Sales]]*0.95</f>
        <v>32062.5</v>
      </c>
      <c r="N1670" s="13">
        <f>(sales_table[[#This Row],[Profit]]/sales_table[[#This Row],[Sales]])</f>
        <v>6.4000000000000001E-2</v>
      </c>
    </row>
    <row r="1671" spans="1:14">
      <c r="A1671" s="42">
        <v>41478</v>
      </c>
      <c r="B1671" t="s">
        <v>10</v>
      </c>
      <c r="C1671" t="s">
        <v>11</v>
      </c>
      <c r="D1671" t="s">
        <v>32</v>
      </c>
      <c r="E1671" t="s">
        <v>13</v>
      </c>
      <c r="F1671" s="12">
        <v>18</v>
      </c>
      <c r="G1671" s="12">
        <v>3978</v>
      </c>
      <c r="H1671" s="12">
        <v>4230</v>
      </c>
      <c r="I1671" s="12">
        <v>49644</v>
      </c>
      <c r="J1671" s="12">
        <v>52920</v>
      </c>
      <c r="K1671" s="12">
        <f>sales_table[[#This Row],[Sales]]-sales_table[[#This Row],[COGS]]</f>
        <v>3276</v>
      </c>
      <c r="L1671" s="12">
        <f>sales_table[[#This Row],[sales after discount]]-sales_table[[#This Row],[COGS]]</f>
        <v>630</v>
      </c>
      <c r="M1671" s="12">
        <f>sales_table[[#This Row],[Sales]]*0.95</f>
        <v>50274</v>
      </c>
      <c r="N1671" s="13">
        <f>(sales_table[[#This Row],[Profit]]/sales_table[[#This Row],[Sales]])</f>
        <v>6.1904761904761907E-2</v>
      </c>
    </row>
    <row r="1672" spans="1:14">
      <c r="A1672" s="42">
        <v>41478</v>
      </c>
      <c r="B1672" t="s">
        <v>29</v>
      </c>
      <c r="C1672" t="s">
        <v>30</v>
      </c>
      <c r="D1672" t="s">
        <v>40</v>
      </c>
      <c r="E1672" t="s">
        <v>16</v>
      </c>
      <c r="F1672" s="12">
        <v>8</v>
      </c>
      <c r="G1672" s="12">
        <v>3978</v>
      </c>
      <c r="H1672" s="12">
        <v>4230</v>
      </c>
      <c r="I1672" s="12">
        <v>31392</v>
      </c>
      <c r="J1672" s="12">
        <v>33840</v>
      </c>
      <c r="K1672" s="12">
        <f>sales_table[[#This Row],[Sales]]-sales_table[[#This Row],[COGS]]</f>
        <v>2448</v>
      </c>
      <c r="L1672" s="12">
        <f>sales_table[[#This Row],[sales after discount]]-sales_table[[#This Row],[COGS]]</f>
        <v>756</v>
      </c>
      <c r="M1672" s="12">
        <f>sales_table[[#This Row],[Sales]]*0.95</f>
        <v>32148</v>
      </c>
      <c r="N1672" s="13">
        <f>(sales_table[[#This Row],[Profit]]/sales_table[[#This Row],[Sales]])</f>
        <v>7.2340425531914887E-2</v>
      </c>
    </row>
    <row r="1673" spans="1:14">
      <c r="A1673" s="42">
        <v>41478</v>
      </c>
      <c r="B1673" t="s">
        <v>20</v>
      </c>
      <c r="C1673" t="s">
        <v>18</v>
      </c>
      <c r="D1673" t="s">
        <v>43</v>
      </c>
      <c r="E1673" t="s">
        <v>13</v>
      </c>
      <c r="F1673" s="12">
        <v>21</v>
      </c>
      <c r="G1673" s="12">
        <v>2034</v>
      </c>
      <c r="H1673" s="12">
        <v>2160</v>
      </c>
      <c r="I1673" s="12">
        <v>37224</v>
      </c>
      <c r="J1673" s="12">
        <v>39600</v>
      </c>
      <c r="K1673" s="12">
        <f>sales_table[[#This Row],[Sales]]-sales_table[[#This Row],[COGS]]</f>
        <v>2376</v>
      </c>
      <c r="L1673" s="12">
        <f>sales_table[[#This Row],[sales after discount]]-sales_table[[#This Row],[COGS]]</f>
        <v>396</v>
      </c>
      <c r="M1673" s="12">
        <f>sales_table[[#This Row],[Sales]]*0.95</f>
        <v>37620</v>
      </c>
      <c r="N1673" s="13">
        <f>(sales_table[[#This Row],[Profit]]/sales_table[[#This Row],[Sales]])</f>
        <v>0.06</v>
      </c>
    </row>
    <row r="1674" spans="1:14">
      <c r="A1674" s="42">
        <v>41478</v>
      </c>
      <c r="B1674" t="s">
        <v>14</v>
      </c>
      <c r="C1674" t="s">
        <v>11</v>
      </c>
      <c r="D1674" t="s">
        <v>12</v>
      </c>
      <c r="E1674" t="s">
        <v>13</v>
      </c>
      <c r="F1674" s="12">
        <v>25</v>
      </c>
      <c r="G1674" s="12">
        <v>3042</v>
      </c>
      <c r="H1674" s="12">
        <v>3240</v>
      </c>
      <c r="I1674" s="12">
        <v>16272</v>
      </c>
      <c r="J1674" s="12">
        <v>17280</v>
      </c>
      <c r="K1674" s="12">
        <f>sales_table[[#This Row],[Sales]]-sales_table[[#This Row],[COGS]]</f>
        <v>1008</v>
      </c>
      <c r="L1674" s="12">
        <f>sales_table[[#This Row],[sales after discount]]-sales_table[[#This Row],[COGS]]</f>
        <v>144</v>
      </c>
      <c r="M1674" s="12">
        <f>sales_table[[#This Row],[Sales]]*0.95</f>
        <v>16416</v>
      </c>
      <c r="N1674" s="13">
        <f>(sales_table[[#This Row],[Profit]]/sales_table[[#This Row],[Sales]])</f>
        <v>5.8333333333333334E-2</v>
      </c>
    </row>
    <row r="1675" spans="1:14">
      <c r="A1675" s="42">
        <v>41479</v>
      </c>
      <c r="B1675" t="s">
        <v>24</v>
      </c>
      <c r="C1675" t="s">
        <v>25</v>
      </c>
      <c r="D1675" t="s">
        <v>21</v>
      </c>
      <c r="E1675" t="s">
        <v>13</v>
      </c>
      <c r="F1675" s="12">
        <v>12</v>
      </c>
      <c r="G1675" s="12">
        <v>5148</v>
      </c>
      <c r="H1675" s="12">
        <v>5490</v>
      </c>
      <c r="I1675" s="12">
        <v>32940</v>
      </c>
      <c r="J1675" s="12">
        <v>35100</v>
      </c>
      <c r="K1675" s="12">
        <f>sales_table[[#This Row],[Sales]]-sales_table[[#This Row],[COGS]]</f>
        <v>2160</v>
      </c>
      <c r="L1675" s="12">
        <f>sales_table[[#This Row],[sales after discount]]-sales_table[[#This Row],[COGS]]</f>
        <v>405</v>
      </c>
      <c r="M1675" s="12">
        <f>sales_table[[#This Row],[Sales]]*0.95</f>
        <v>33345</v>
      </c>
      <c r="N1675" s="13">
        <f>(sales_table[[#This Row],[Profit]]/sales_table[[#This Row],[Sales]])</f>
        <v>6.1538461538461542E-2</v>
      </c>
    </row>
    <row r="1676" spans="1:14">
      <c r="A1676" s="42">
        <v>41479</v>
      </c>
      <c r="B1676" t="s">
        <v>29</v>
      </c>
      <c r="C1676" t="s">
        <v>30</v>
      </c>
      <c r="D1676" t="s">
        <v>37</v>
      </c>
      <c r="E1676" t="s">
        <v>13</v>
      </c>
      <c r="F1676" s="12">
        <v>9</v>
      </c>
      <c r="G1676" s="12">
        <v>2106</v>
      </c>
      <c r="H1676" s="12">
        <v>2250</v>
      </c>
      <c r="I1676" s="12">
        <v>49302</v>
      </c>
      <c r="J1676" s="12">
        <v>52470</v>
      </c>
      <c r="K1676" s="12">
        <f>sales_table[[#This Row],[Sales]]-sales_table[[#This Row],[COGS]]</f>
        <v>3168</v>
      </c>
      <c r="L1676" s="12">
        <f>sales_table[[#This Row],[sales after discount]]-sales_table[[#This Row],[COGS]]</f>
        <v>544.5</v>
      </c>
      <c r="M1676" s="12">
        <f>sales_table[[#This Row],[Sales]]*0.95</f>
        <v>49846.5</v>
      </c>
      <c r="N1676" s="13">
        <f>(sales_table[[#This Row],[Profit]]/sales_table[[#This Row],[Sales]])</f>
        <v>6.0377358490566038E-2</v>
      </c>
    </row>
    <row r="1677" spans="1:14">
      <c r="A1677" s="42">
        <v>41481</v>
      </c>
      <c r="B1677" t="s">
        <v>14</v>
      </c>
      <c r="C1677" t="s">
        <v>11</v>
      </c>
      <c r="D1677" t="s">
        <v>21</v>
      </c>
      <c r="E1677" t="s">
        <v>13</v>
      </c>
      <c r="F1677" s="12">
        <v>23</v>
      </c>
      <c r="G1677" s="12">
        <v>4482</v>
      </c>
      <c r="H1677" s="12">
        <v>4770</v>
      </c>
      <c r="I1677" s="12">
        <v>30744</v>
      </c>
      <c r="J1677" s="12">
        <v>32760</v>
      </c>
      <c r="K1677" s="12">
        <f>sales_table[[#This Row],[Sales]]-sales_table[[#This Row],[COGS]]</f>
        <v>2016</v>
      </c>
      <c r="L1677" s="12">
        <f>sales_table[[#This Row],[sales after discount]]-sales_table[[#This Row],[COGS]]</f>
        <v>378</v>
      </c>
      <c r="M1677" s="12">
        <f>sales_table[[#This Row],[Sales]]*0.95</f>
        <v>31122</v>
      </c>
      <c r="N1677" s="13">
        <f>(sales_table[[#This Row],[Profit]]/sales_table[[#This Row],[Sales]])</f>
        <v>6.1538461538461542E-2</v>
      </c>
    </row>
    <row r="1678" spans="1:14">
      <c r="A1678" s="42">
        <v>41481</v>
      </c>
      <c r="B1678" t="s">
        <v>24</v>
      </c>
      <c r="C1678" t="s">
        <v>25</v>
      </c>
      <c r="D1678" t="s">
        <v>39</v>
      </c>
      <c r="E1678" t="s">
        <v>13</v>
      </c>
      <c r="F1678" s="12">
        <v>23</v>
      </c>
      <c r="G1678" s="12">
        <v>3546</v>
      </c>
      <c r="H1678" s="12">
        <v>3780</v>
      </c>
      <c r="I1678" s="12">
        <v>63342</v>
      </c>
      <c r="J1678" s="12">
        <v>67320</v>
      </c>
      <c r="K1678" s="12">
        <f>sales_table[[#This Row],[Sales]]-sales_table[[#This Row],[COGS]]</f>
        <v>3978</v>
      </c>
      <c r="L1678" s="12">
        <f>sales_table[[#This Row],[sales after discount]]-sales_table[[#This Row],[COGS]]</f>
        <v>612</v>
      </c>
      <c r="M1678" s="12">
        <f>sales_table[[#This Row],[Sales]]*0.95</f>
        <v>63954</v>
      </c>
      <c r="N1678" s="13">
        <f>(sales_table[[#This Row],[Profit]]/sales_table[[#This Row],[Sales]])</f>
        <v>5.909090909090909E-2</v>
      </c>
    </row>
    <row r="1679" spans="1:14">
      <c r="A1679" s="42">
        <v>41481</v>
      </c>
      <c r="B1679" t="s">
        <v>14</v>
      </c>
      <c r="C1679" t="s">
        <v>11</v>
      </c>
      <c r="D1679" t="s">
        <v>37</v>
      </c>
      <c r="E1679" t="s">
        <v>13</v>
      </c>
      <c r="F1679" s="12">
        <v>20</v>
      </c>
      <c r="G1679" s="12">
        <v>4482</v>
      </c>
      <c r="H1679" s="12">
        <v>4770</v>
      </c>
      <c r="I1679" s="12">
        <v>26892</v>
      </c>
      <c r="J1679" s="12">
        <v>28620</v>
      </c>
      <c r="K1679" s="12">
        <f>sales_table[[#This Row],[Sales]]-sales_table[[#This Row],[COGS]]</f>
        <v>1728</v>
      </c>
      <c r="L1679" s="12">
        <f>sales_table[[#This Row],[sales after discount]]-sales_table[[#This Row],[COGS]]</f>
        <v>297</v>
      </c>
      <c r="M1679" s="12">
        <f>sales_table[[#This Row],[Sales]]*0.95</f>
        <v>27189</v>
      </c>
      <c r="N1679" s="13">
        <f>(sales_table[[#This Row],[Profit]]/sales_table[[#This Row],[Sales]])</f>
        <v>6.0377358490566038E-2</v>
      </c>
    </row>
    <row r="1680" spans="1:14">
      <c r="A1680" s="42">
        <v>41481</v>
      </c>
      <c r="B1680" t="s">
        <v>10</v>
      </c>
      <c r="C1680" t="s">
        <v>11</v>
      </c>
      <c r="D1680" t="s">
        <v>15</v>
      </c>
      <c r="E1680" t="s">
        <v>16</v>
      </c>
      <c r="F1680" s="12">
        <v>25</v>
      </c>
      <c r="G1680" s="12">
        <v>4482</v>
      </c>
      <c r="H1680" s="12">
        <v>4770</v>
      </c>
      <c r="I1680" s="12">
        <v>35820</v>
      </c>
      <c r="J1680" s="12">
        <v>38700</v>
      </c>
      <c r="K1680" s="12">
        <f>sales_table[[#This Row],[Sales]]-sales_table[[#This Row],[COGS]]</f>
        <v>2880</v>
      </c>
      <c r="L1680" s="12">
        <f>sales_table[[#This Row],[sales after discount]]-sales_table[[#This Row],[COGS]]</f>
        <v>945</v>
      </c>
      <c r="M1680" s="12">
        <f>sales_table[[#This Row],[Sales]]*0.95</f>
        <v>36765</v>
      </c>
      <c r="N1680" s="13">
        <f>(sales_table[[#This Row],[Profit]]/sales_table[[#This Row],[Sales]])</f>
        <v>7.441860465116279E-2</v>
      </c>
    </row>
    <row r="1681" spans="1:14">
      <c r="A1681" s="42">
        <v>41481</v>
      </c>
      <c r="B1681" t="s">
        <v>22</v>
      </c>
      <c r="C1681" t="s">
        <v>23</v>
      </c>
      <c r="D1681" t="s">
        <v>33</v>
      </c>
      <c r="E1681" t="s">
        <v>13</v>
      </c>
      <c r="F1681" s="12">
        <v>4</v>
      </c>
      <c r="G1681" s="12">
        <v>2034</v>
      </c>
      <c r="H1681" s="12">
        <v>2160</v>
      </c>
      <c r="I1681" s="12">
        <v>79560</v>
      </c>
      <c r="J1681" s="12">
        <v>84600</v>
      </c>
      <c r="K1681" s="12">
        <f>sales_table[[#This Row],[Sales]]-sales_table[[#This Row],[COGS]]</f>
        <v>5040</v>
      </c>
      <c r="L1681" s="12">
        <f>sales_table[[#This Row],[sales after discount]]-sales_table[[#This Row],[COGS]]</f>
        <v>810</v>
      </c>
      <c r="M1681" s="12">
        <f>sales_table[[#This Row],[Sales]]*0.95</f>
        <v>80370</v>
      </c>
      <c r="N1681" s="13">
        <f>(sales_table[[#This Row],[Profit]]/sales_table[[#This Row],[Sales]])</f>
        <v>5.9574468085106386E-2</v>
      </c>
    </row>
    <row r="1682" spans="1:14">
      <c r="A1682" s="42">
        <v>41481</v>
      </c>
      <c r="B1682" t="s">
        <v>24</v>
      </c>
      <c r="C1682" t="s">
        <v>25</v>
      </c>
      <c r="D1682" t="s">
        <v>12</v>
      </c>
      <c r="E1682" t="s">
        <v>13</v>
      </c>
      <c r="F1682" s="12">
        <v>24</v>
      </c>
      <c r="G1682" s="12">
        <v>3978</v>
      </c>
      <c r="H1682" s="12">
        <v>4230</v>
      </c>
      <c r="I1682" s="12">
        <v>8136</v>
      </c>
      <c r="J1682" s="12">
        <v>8640</v>
      </c>
      <c r="K1682" s="12">
        <f>sales_table[[#This Row],[Sales]]-sales_table[[#This Row],[COGS]]</f>
        <v>504</v>
      </c>
      <c r="L1682" s="12">
        <f>sales_table[[#This Row],[sales after discount]]-sales_table[[#This Row],[COGS]]</f>
        <v>72</v>
      </c>
      <c r="M1682" s="12">
        <f>sales_table[[#This Row],[Sales]]*0.95</f>
        <v>8208</v>
      </c>
      <c r="N1682" s="13">
        <f>(sales_table[[#This Row],[Profit]]/sales_table[[#This Row],[Sales]])</f>
        <v>5.8333333333333334E-2</v>
      </c>
    </row>
    <row r="1683" spans="1:14">
      <c r="A1683" s="42">
        <v>41482</v>
      </c>
      <c r="B1683" t="s">
        <v>20</v>
      </c>
      <c r="C1683" t="s">
        <v>18</v>
      </c>
      <c r="D1683" t="s">
        <v>38</v>
      </c>
      <c r="E1683" t="s">
        <v>13</v>
      </c>
      <c r="F1683" s="12">
        <v>24</v>
      </c>
      <c r="G1683" s="12">
        <v>5832</v>
      </c>
      <c r="H1683" s="12">
        <v>6210</v>
      </c>
      <c r="I1683" s="12">
        <v>31914</v>
      </c>
      <c r="J1683" s="12">
        <v>34020</v>
      </c>
      <c r="K1683" s="12">
        <f>sales_table[[#This Row],[Sales]]-sales_table[[#This Row],[COGS]]</f>
        <v>2106</v>
      </c>
      <c r="L1683" s="12">
        <f>sales_table[[#This Row],[sales after discount]]-sales_table[[#This Row],[COGS]]</f>
        <v>405</v>
      </c>
      <c r="M1683" s="12">
        <f>sales_table[[#This Row],[Sales]]*0.95</f>
        <v>32319</v>
      </c>
      <c r="N1683" s="13">
        <f>(sales_table[[#This Row],[Profit]]/sales_table[[#This Row],[Sales]])</f>
        <v>6.1904761904761907E-2</v>
      </c>
    </row>
    <row r="1684" spans="1:14">
      <c r="A1684" s="42">
        <v>41482</v>
      </c>
      <c r="B1684" t="s">
        <v>17</v>
      </c>
      <c r="C1684" t="s">
        <v>18</v>
      </c>
      <c r="D1684" t="s">
        <v>28</v>
      </c>
      <c r="E1684" t="s">
        <v>13</v>
      </c>
      <c r="F1684" s="12">
        <v>16</v>
      </c>
      <c r="G1684" s="12">
        <v>3978</v>
      </c>
      <c r="H1684" s="12">
        <v>4230</v>
      </c>
      <c r="I1684" s="12">
        <v>52488</v>
      </c>
      <c r="J1684" s="12">
        <v>55890</v>
      </c>
      <c r="K1684" s="12">
        <f>sales_table[[#This Row],[Sales]]-sales_table[[#This Row],[COGS]]</f>
        <v>3402</v>
      </c>
      <c r="L1684" s="12">
        <f>sales_table[[#This Row],[sales after discount]]-sales_table[[#This Row],[COGS]]</f>
        <v>607.5</v>
      </c>
      <c r="M1684" s="12">
        <f>sales_table[[#This Row],[Sales]]*0.95</f>
        <v>53095.5</v>
      </c>
      <c r="N1684" s="13">
        <f>(sales_table[[#This Row],[Profit]]/sales_table[[#This Row],[Sales]])</f>
        <v>6.0869565217391307E-2</v>
      </c>
    </row>
    <row r="1685" spans="1:14">
      <c r="A1685" s="42">
        <v>41483</v>
      </c>
      <c r="B1685" t="s">
        <v>14</v>
      </c>
      <c r="C1685" t="s">
        <v>11</v>
      </c>
      <c r="D1685" t="s">
        <v>32</v>
      </c>
      <c r="E1685" t="s">
        <v>13</v>
      </c>
      <c r="F1685" s="12">
        <v>6</v>
      </c>
      <c r="G1685" s="12">
        <v>3978</v>
      </c>
      <c r="H1685" s="12">
        <v>4230</v>
      </c>
      <c r="I1685" s="12">
        <v>60282</v>
      </c>
      <c r="J1685" s="12">
        <v>64260</v>
      </c>
      <c r="K1685" s="12">
        <f>sales_table[[#This Row],[Sales]]-sales_table[[#This Row],[COGS]]</f>
        <v>3978</v>
      </c>
      <c r="L1685" s="12">
        <f>sales_table[[#This Row],[sales after discount]]-sales_table[[#This Row],[COGS]]</f>
        <v>765</v>
      </c>
      <c r="M1685" s="12">
        <f>sales_table[[#This Row],[Sales]]*0.95</f>
        <v>61047</v>
      </c>
      <c r="N1685" s="13">
        <f>(sales_table[[#This Row],[Profit]]/sales_table[[#This Row],[Sales]])</f>
        <v>6.1904761904761907E-2</v>
      </c>
    </row>
    <row r="1686" spans="1:14">
      <c r="A1686" s="42">
        <v>41483</v>
      </c>
      <c r="B1686" t="s">
        <v>20</v>
      </c>
      <c r="C1686" t="s">
        <v>18</v>
      </c>
      <c r="D1686" t="s">
        <v>21</v>
      </c>
      <c r="E1686" t="s">
        <v>13</v>
      </c>
      <c r="F1686" s="12">
        <v>4</v>
      </c>
      <c r="G1686" s="12">
        <v>5148</v>
      </c>
      <c r="H1686" s="12">
        <v>5490</v>
      </c>
      <c r="I1686" s="12">
        <v>37332</v>
      </c>
      <c r="J1686" s="12">
        <v>39780</v>
      </c>
      <c r="K1686" s="12">
        <f>sales_table[[#This Row],[Sales]]-sales_table[[#This Row],[COGS]]</f>
        <v>2448</v>
      </c>
      <c r="L1686" s="12">
        <f>sales_table[[#This Row],[sales after discount]]-sales_table[[#This Row],[COGS]]</f>
        <v>459</v>
      </c>
      <c r="M1686" s="12">
        <f>sales_table[[#This Row],[Sales]]*0.95</f>
        <v>37791</v>
      </c>
      <c r="N1686" s="13">
        <f>(sales_table[[#This Row],[Profit]]/sales_table[[#This Row],[Sales]])</f>
        <v>6.1538461538461542E-2</v>
      </c>
    </row>
    <row r="1687" spans="1:14">
      <c r="A1687" s="42">
        <v>41484</v>
      </c>
      <c r="B1687" t="s">
        <v>17</v>
      </c>
      <c r="C1687" t="s">
        <v>18</v>
      </c>
      <c r="D1687" t="s">
        <v>33</v>
      </c>
      <c r="E1687" t="s">
        <v>13</v>
      </c>
      <c r="F1687" s="12">
        <v>24</v>
      </c>
      <c r="G1687" s="12">
        <v>5832</v>
      </c>
      <c r="H1687" s="12">
        <v>6210</v>
      </c>
      <c r="I1687" s="12">
        <v>87516</v>
      </c>
      <c r="J1687" s="12">
        <v>93060</v>
      </c>
      <c r="K1687" s="12">
        <f>sales_table[[#This Row],[Sales]]-sales_table[[#This Row],[COGS]]</f>
        <v>5544</v>
      </c>
      <c r="L1687" s="12">
        <f>sales_table[[#This Row],[sales after discount]]-sales_table[[#This Row],[COGS]]</f>
        <v>891</v>
      </c>
      <c r="M1687" s="12">
        <f>sales_table[[#This Row],[Sales]]*0.95</f>
        <v>88407</v>
      </c>
      <c r="N1687" s="13">
        <f>(sales_table[[#This Row],[Profit]]/sales_table[[#This Row],[Sales]])</f>
        <v>5.9574468085106386E-2</v>
      </c>
    </row>
    <row r="1688" spans="1:14">
      <c r="A1688" s="42">
        <v>41484</v>
      </c>
      <c r="B1688" t="s">
        <v>17</v>
      </c>
      <c r="C1688" t="s">
        <v>18</v>
      </c>
      <c r="D1688" t="s">
        <v>12</v>
      </c>
      <c r="E1688" t="s">
        <v>13</v>
      </c>
      <c r="F1688" s="12">
        <v>21</v>
      </c>
      <c r="G1688" s="12">
        <v>2034</v>
      </c>
      <c r="H1688" s="12">
        <v>2160</v>
      </c>
      <c r="I1688" s="12">
        <v>10170</v>
      </c>
      <c r="J1688" s="12">
        <v>10800</v>
      </c>
      <c r="K1688" s="12">
        <f>sales_table[[#This Row],[Sales]]-sales_table[[#This Row],[COGS]]</f>
        <v>630</v>
      </c>
      <c r="L1688" s="12">
        <f>sales_table[[#This Row],[sales after discount]]-sales_table[[#This Row],[COGS]]</f>
        <v>90</v>
      </c>
      <c r="M1688" s="12">
        <f>sales_table[[#This Row],[Sales]]*0.95</f>
        <v>10260</v>
      </c>
      <c r="N1688" s="13">
        <f>(sales_table[[#This Row],[Profit]]/sales_table[[#This Row],[Sales]])</f>
        <v>5.8333333333333334E-2</v>
      </c>
    </row>
    <row r="1689" spans="1:14">
      <c r="A1689" s="42">
        <v>41484</v>
      </c>
      <c r="B1689" t="s">
        <v>24</v>
      </c>
      <c r="C1689" t="s">
        <v>25</v>
      </c>
      <c r="D1689" t="s">
        <v>38</v>
      </c>
      <c r="E1689" t="s">
        <v>13</v>
      </c>
      <c r="F1689" s="12">
        <v>13</v>
      </c>
      <c r="G1689" s="12">
        <v>5832</v>
      </c>
      <c r="H1689" s="12">
        <v>6210</v>
      </c>
      <c r="I1689" s="12">
        <v>85104</v>
      </c>
      <c r="J1689" s="12">
        <v>90720</v>
      </c>
      <c r="K1689" s="12">
        <f>sales_table[[#This Row],[Sales]]-sales_table[[#This Row],[COGS]]</f>
        <v>5616</v>
      </c>
      <c r="L1689" s="12">
        <f>sales_table[[#This Row],[sales after discount]]-sales_table[[#This Row],[COGS]]</f>
        <v>1080</v>
      </c>
      <c r="M1689" s="12">
        <f>sales_table[[#This Row],[Sales]]*0.95</f>
        <v>86184</v>
      </c>
      <c r="N1689" s="13">
        <f>(sales_table[[#This Row],[Profit]]/sales_table[[#This Row],[Sales]])</f>
        <v>6.1904761904761907E-2</v>
      </c>
    </row>
    <row r="1690" spans="1:14">
      <c r="A1690" s="42">
        <v>41485</v>
      </c>
      <c r="B1690" t="s">
        <v>29</v>
      </c>
      <c r="C1690" t="s">
        <v>30</v>
      </c>
      <c r="D1690" t="s">
        <v>38</v>
      </c>
      <c r="E1690" t="s">
        <v>13</v>
      </c>
      <c r="F1690" s="12">
        <v>2</v>
      </c>
      <c r="G1690" s="12">
        <v>3546</v>
      </c>
      <c r="H1690" s="12">
        <v>3780</v>
      </c>
      <c r="I1690" s="12">
        <v>81558</v>
      </c>
      <c r="J1690" s="12">
        <v>86940</v>
      </c>
      <c r="K1690" s="12">
        <f>sales_table[[#This Row],[Sales]]-sales_table[[#This Row],[COGS]]</f>
        <v>5382</v>
      </c>
      <c r="L1690" s="12">
        <f>sales_table[[#This Row],[sales after discount]]-sales_table[[#This Row],[COGS]]</f>
        <v>1035</v>
      </c>
      <c r="M1690" s="12">
        <f>sales_table[[#This Row],[Sales]]*0.95</f>
        <v>82593</v>
      </c>
      <c r="N1690" s="13">
        <f>(sales_table[[#This Row],[Profit]]/sales_table[[#This Row],[Sales]])</f>
        <v>6.1904761904761907E-2</v>
      </c>
    </row>
    <row r="1691" spans="1:14">
      <c r="A1691" s="42">
        <v>41485</v>
      </c>
      <c r="B1691" t="s">
        <v>31</v>
      </c>
      <c r="C1691" t="s">
        <v>30</v>
      </c>
      <c r="D1691" t="s">
        <v>33</v>
      </c>
      <c r="E1691" t="s">
        <v>13</v>
      </c>
      <c r="F1691" s="12">
        <v>20</v>
      </c>
      <c r="G1691" s="12">
        <v>3726</v>
      </c>
      <c r="H1691" s="12">
        <v>3960</v>
      </c>
      <c r="I1691" s="12">
        <v>63648</v>
      </c>
      <c r="J1691" s="12">
        <v>67680</v>
      </c>
      <c r="K1691" s="12">
        <f>sales_table[[#This Row],[Sales]]-sales_table[[#This Row],[COGS]]</f>
        <v>4032</v>
      </c>
      <c r="L1691" s="12">
        <f>sales_table[[#This Row],[sales after discount]]-sales_table[[#This Row],[COGS]]</f>
        <v>648</v>
      </c>
      <c r="M1691" s="12">
        <f>sales_table[[#This Row],[Sales]]*0.95</f>
        <v>64296</v>
      </c>
      <c r="N1691" s="13">
        <f>(sales_table[[#This Row],[Profit]]/sales_table[[#This Row],[Sales]])</f>
        <v>5.9574468085106386E-2</v>
      </c>
    </row>
    <row r="1692" spans="1:14">
      <c r="A1692" s="42">
        <v>41486</v>
      </c>
      <c r="B1692" t="s">
        <v>20</v>
      </c>
      <c r="C1692" t="s">
        <v>18</v>
      </c>
      <c r="D1692" t="s">
        <v>19</v>
      </c>
      <c r="E1692" t="s">
        <v>13</v>
      </c>
      <c r="F1692" s="12">
        <v>21</v>
      </c>
      <c r="G1692" s="12">
        <v>3978</v>
      </c>
      <c r="H1692" s="12">
        <v>4230</v>
      </c>
      <c r="I1692" s="12">
        <v>39780</v>
      </c>
      <c r="J1692" s="12">
        <v>42300</v>
      </c>
      <c r="K1692" s="12">
        <f>sales_table[[#This Row],[Sales]]-sales_table[[#This Row],[COGS]]</f>
        <v>2520</v>
      </c>
      <c r="L1692" s="12">
        <f>sales_table[[#This Row],[sales after discount]]-sales_table[[#This Row],[COGS]]</f>
        <v>405</v>
      </c>
      <c r="M1692" s="12">
        <f>sales_table[[#This Row],[Sales]]*0.95</f>
        <v>40185</v>
      </c>
      <c r="N1692" s="13">
        <f>(sales_table[[#This Row],[Profit]]/sales_table[[#This Row],[Sales]])</f>
        <v>5.9574468085106386E-2</v>
      </c>
    </row>
    <row r="1693" spans="1:14">
      <c r="A1693" s="42">
        <v>41486</v>
      </c>
      <c r="B1693" t="s">
        <v>31</v>
      </c>
      <c r="C1693" t="s">
        <v>30</v>
      </c>
      <c r="D1693" t="s">
        <v>15</v>
      </c>
      <c r="E1693" t="s">
        <v>16</v>
      </c>
      <c r="F1693" s="12">
        <v>12</v>
      </c>
      <c r="G1693" s="12">
        <v>3042</v>
      </c>
      <c r="H1693" s="12">
        <v>3240</v>
      </c>
      <c r="I1693" s="12">
        <v>50148</v>
      </c>
      <c r="J1693" s="12">
        <v>54180</v>
      </c>
      <c r="K1693" s="12">
        <f>sales_table[[#This Row],[Sales]]-sales_table[[#This Row],[COGS]]</f>
        <v>4032</v>
      </c>
      <c r="L1693" s="12">
        <f>sales_table[[#This Row],[sales after discount]]-sales_table[[#This Row],[COGS]]</f>
        <v>1323</v>
      </c>
      <c r="M1693" s="12">
        <f>sales_table[[#This Row],[Sales]]*0.95</f>
        <v>51471</v>
      </c>
      <c r="N1693" s="13">
        <f>(sales_table[[#This Row],[Profit]]/sales_table[[#This Row],[Sales]])</f>
        <v>7.441860465116279E-2</v>
      </c>
    </row>
    <row r="1694" spans="1:14">
      <c r="A1694" s="42">
        <v>41486</v>
      </c>
      <c r="B1694" t="s">
        <v>14</v>
      </c>
      <c r="C1694" t="s">
        <v>11</v>
      </c>
      <c r="D1694" t="s">
        <v>28</v>
      </c>
      <c r="E1694" t="s">
        <v>13</v>
      </c>
      <c r="F1694" s="12">
        <v>23</v>
      </c>
      <c r="G1694" s="12">
        <v>3546</v>
      </c>
      <c r="H1694" s="12">
        <v>3780</v>
      </c>
      <c r="I1694" s="12">
        <v>139968</v>
      </c>
      <c r="J1694" s="12">
        <v>149040</v>
      </c>
      <c r="K1694" s="12">
        <f>sales_table[[#This Row],[Sales]]-sales_table[[#This Row],[COGS]]</f>
        <v>9072</v>
      </c>
      <c r="L1694" s="12">
        <f>sales_table[[#This Row],[sales after discount]]-sales_table[[#This Row],[COGS]]</f>
        <v>1620</v>
      </c>
      <c r="M1694" s="12">
        <f>sales_table[[#This Row],[Sales]]*0.95</f>
        <v>141588</v>
      </c>
      <c r="N1694" s="13">
        <f>(sales_table[[#This Row],[Profit]]/sales_table[[#This Row],[Sales]])</f>
        <v>6.0869565217391307E-2</v>
      </c>
    </row>
    <row r="1695" spans="1:14">
      <c r="A1695" s="42">
        <v>41487</v>
      </c>
      <c r="B1695" t="s">
        <v>29</v>
      </c>
      <c r="C1695" t="s">
        <v>30</v>
      </c>
      <c r="D1695" t="s">
        <v>28</v>
      </c>
      <c r="E1695" t="s">
        <v>13</v>
      </c>
      <c r="F1695" s="12">
        <v>23</v>
      </c>
      <c r="G1695" s="12">
        <v>4482</v>
      </c>
      <c r="H1695" s="12">
        <v>4770</v>
      </c>
      <c r="I1695" s="12">
        <v>23328</v>
      </c>
      <c r="J1695" s="12">
        <v>24840</v>
      </c>
      <c r="K1695" s="12">
        <f>sales_table[[#This Row],[Sales]]-sales_table[[#This Row],[COGS]]</f>
        <v>1512</v>
      </c>
      <c r="L1695" s="12">
        <f>sales_table[[#This Row],[sales after discount]]-sales_table[[#This Row],[COGS]]</f>
        <v>270</v>
      </c>
      <c r="M1695" s="12">
        <f>sales_table[[#This Row],[Sales]]*0.95</f>
        <v>23598</v>
      </c>
      <c r="N1695" s="13">
        <f>(sales_table[[#This Row],[Profit]]/sales_table[[#This Row],[Sales]])</f>
        <v>6.0869565217391307E-2</v>
      </c>
    </row>
    <row r="1696" spans="1:14">
      <c r="A1696" s="42">
        <v>41487</v>
      </c>
      <c r="B1696" t="s">
        <v>22</v>
      </c>
      <c r="C1696" t="s">
        <v>23</v>
      </c>
      <c r="D1696" t="s">
        <v>12</v>
      </c>
      <c r="E1696" t="s">
        <v>13</v>
      </c>
      <c r="F1696" s="12">
        <v>24</v>
      </c>
      <c r="G1696" s="12">
        <v>3924</v>
      </c>
      <c r="H1696" s="12">
        <v>4230</v>
      </c>
      <c r="I1696" s="12">
        <v>32544</v>
      </c>
      <c r="J1696" s="12">
        <v>34560</v>
      </c>
      <c r="K1696" s="12">
        <f>sales_table[[#This Row],[Sales]]-sales_table[[#This Row],[COGS]]</f>
        <v>2016</v>
      </c>
      <c r="L1696" s="12">
        <f>sales_table[[#This Row],[sales after discount]]-sales_table[[#This Row],[COGS]]</f>
        <v>288</v>
      </c>
      <c r="M1696" s="12">
        <f>sales_table[[#This Row],[Sales]]*0.95</f>
        <v>32832</v>
      </c>
      <c r="N1696" s="13">
        <f>(sales_table[[#This Row],[Profit]]/sales_table[[#This Row],[Sales]])</f>
        <v>5.8333333333333334E-2</v>
      </c>
    </row>
    <row r="1697" spans="1:14">
      <c r="A1697" s="42">
        <v>41487</v>
      </c>
      <c r="B1697" t="s">
        <v>10</v>
      </c>
      <c r="C1697" t="s">
        <v>11</v>
      </c>
      <c r="D1697" t="s">
        <v>33</v>
      </c>
      <c r="E1697" t="s">
        <v>13</v>
      </c>
      <c r="F1697" s="12">
        <v>25</v>
      </c>
      <c r="G1697" s="12">
        <v>2952</v>
      </c>
      <c r="H1697" s="12">
        <v>3150</v>
      </c>
      <c r="I1697" s="12">
        <v>63648</v>
      </c>
      <c r="J1697" s="12">
        <v>67680</v>
      </c>
      <c r="K1697" s="12">
        <f>sales_table[[#This Row],[Sales]]-sales_table[[#This Row],[COGS]]</f>
        <v>4032</v>
      </c>
      <c r="L1697" s="12">
        <f>sales_table[[#This Row],[sales after discount]]-sales_table[[#This Row],[COGS]]</f>
        <v>648</v>
      </c>
      <c r="M1697" s="12">
        <f>sales_table[[#This Row],[Sales]]*0.95</f>
        <v>64296</v>
      </c>
      <c r="N1697" s="13">
        <f>(sales_table[[#This Row],[Profit]]/sales_table[[#This Row],[Sales]])</f>
        <v>5.9574468085106386E-2</v>
      </c>
    </row>
    <row r="1698" spans="1:14">
      <c r="A1698" s="42">
        <v>41487</v>
      </c>
      <c r="B1698" t="s">
        <v>24</v>
      </c>
      <c r="C1698" t="s">
        <v>25</v>
      </c>
      <c r="D1698" t="s">
        <v>21</v>
      </c>
      <c r="E1698" t="s">
        <v>13</v>
      </c>
      <c r="F1698" s="12">
        <v>17</v>
      </c>
      <c r="G1698" s="12">
        <v>3726</v>
      </c>
      <c r="H1698" s="12">
        <v>3960</v>
      </c>
      <c r="I1698" s="12">
        <v>19764</v>
      </c>
      <c r="J1698" s="12">
        <v>21060</v>
      </c>
      <c r="K1698" s="12">
        <f>sales_table[[#This Row],[Sales]]-sales_table[[#This Row],[COGS]]</f>
        <v>1296</v>
      </c>
      <c r="L1698" s="12">
        <f>sales_table[[#This Row],[sales after discount]]-sales_table[[#This Row],[COGS]]</f>
        <v>243</v>
      </c>
      <c r="M1698" s="12">
        <f>sales_table[[#This Row],[Sales]]*0.95</f>
        <v>20007</v>
      </c>
      <c r="N1698" s="13">
        <f>(sales_table[[#This Row],[Profit]]/sales_table[[#This Row],[Sales]])</f>
        <v>6.1538461538461542E-2</v>
      </c>
    </row>
    <row r="1699" spans="1:14">
      <c r="A1699" s="42">
        <v>41487</v>
      </c>
      <c r="B1699" t="s">
        <v>24</v>
      </c>
      <c r="C1699" t="s">
        <v>25</v>
      </c>
      <c r="D1699" t="s">
        <v>42</v>
      </c>
      <c r="E1699" t="s">
        <v>16</v>
      </c>
      <c r="F1699" s="12">
        <v>21</v>
      </c>
      <c r="G1699" s="12">
        <v>3978</v>
      </c>
      <c r="H1699" s="12">
        <v>4230</v>
      </c>
      <c r="I1699" s="12">
        <v>60048</v>
      </c>
      <c r="J1699" s="12">
        <v>64800</v>
      </c>
      <c r="K1699" s="12">
        <f>sales_table[[#This Row],[Sales]]-sales_table[[#This Row],[COGS]]</f>
        <v>4752</v>
      </c>
      <c r="L1699" s="12">
        <f>sales_table[[#This Row],[sales after discount]]-sales_table[[#This Row],[COGS]]</f>
        <v>1512</v>
      </c>
      <c r="M1699" s="12">
        <f>sales_table[[#This Row],[Sales]]*0.95</f>
        <v>61560</v>
      </c>
      <c r="N1699" s="13">
        <f>(sales_table[[#This Row],[Profit]]/sales_table[[#This Row],[Sales]])</f>
        <v>7.3333333333333334E-2</v>
      </c>
    </row>
    <row r="1700" spans="1:14">
      <c r="A1700" s="42">
        <v>41488</v>
      </c>
      <c r="B1700" t="s">
        <v>10</v>
      </c>
      <c r="C1700" t="s">
        <v>11</v>
      </c>
      <c r="D1700" t="s">
        <v>41</v>
      </c>
      <c r="E1700" t="s">
        <v>13</v>
      </c>
      <c r="F1700" s="12">
        <v>9</v>
      </c>
      <c r="G1700" s="12">
        <v>3726</v>
      </c>
      <c r="H1700" s="12">
        <v>3960</v>
      </c>
      <c r="I1700" s="12">
        <v>14760</v>
      </c>
      <c r="J1700" s="12">
        <v>15750</v>
      </c>
      <c r="K1700" s="12">
        <f>sales_table[[#This Row],[Sales]]-sales_table[[#This Row],[COGS]]</f>
        <v>990</v>
      </c>
      <c r="L1700" s="12">
        <f>sales_table[[#This Row],[sales after discount]]-sales_table[[#This Row],[COGS]]</f>
        <v>202.5</v>
      </c>
      <c r="M1700" s="12">
        <f>sales_table[[#This Row],[Sales]]*0.95</f>
        <v>14962.5</v>
      </c>
      <c r="N1700" s="13">
        <f>(sales_table[[#This Row],[Profit]]/sales_table[[#This Row],[Sales]])</f>
        <v>6.2857142857142861E-2</v>
      </c>
    </row>
    <row r="1701" spans="1:14">
      <c r="A1701" s="42">
        <v>41488</v>
      </c>
      <c r="B1701" t="s">
        <v>27</v>
      </c>
      <c r="C1701" t="s">
        <v>23</v>
      </c>
      <c r="D1701" t="s">
        <v>19</v>
      </c>
      <c r="E1701" t="s">
        <v>13</v>
      </c>
      <c r="F1701" s="12">
        <v>11</v>
      </c>
      <c r="G1701" s="12">
        <v>4482</v>
      </c>
      <c r="H1701" s="12">
        <v>4770</v>
      </c>
      <c r="I1701" s="12">
        <v>95472</v>
      </c>
      <c r="J1701" s="12">
        <v>101520</v>
      </c>
      <c r="K1701" s="12">
        <f>sales_table[[#This Row],[Sales]]-sales_table[[#This Row],[COGS]]</f>
        <v>6048</v>
      </c>
      <c r="L1701" s="12">
        <f>sales_table[[#This Row],[sales after discount]]-sales_table[[#This Row],[COGS]]</f>
        <v>972</v>
      </c>
      <c r="M1701" s="12">
        <f>sales_table[[#This Row],[Sales]]*0.95</f>
        <v>96444</v>
      </c>
      <c r="N1701" s="13">
        <f>(sales_table[[#This Row],[Profit]]/sales_table[[#This Row],[Sales]])</f>
        <v>5.9574468085106386E-2</v>
      </c>
    </row>
    <row r="1702" spans="1:14">
      <c r="A1702" s="42">
        <v>41489</v>
      </c>
      <c r="B1702" t="s">
        <v>10</v>
      </c>
      <c r="C1702" t="s">
        <v>11</v>
      </c>
      <c r="D1702" t="s">
        <v>42</v>
      </c>
      <c r="E1702" t="s">
        <v>16</v>
      </c>
      <c r="F1702" s="12">
        <v>4</v>
      </c>
      <c r="G1702" s="12">
        <v>3582</v>
      </c>
      <c r="H1702" s="12">
        <v>3870</v>
      </c>
      <c r="I1702" s="12">
        <v>187650</v>
      </c>
      <c r="J1702" s="12">
        <v>202500</v>
      </c>
      <c r="K1702" s="12">
        <f>sales_table[[#This Row],[Sales]]-sales_table[[#This Row],[COGS]]</f>
        <v>14850</v>
      </c>
      <c r="L1702" s="12">
        <f>sales_table[[#This Row],[sales after discount]]-sales_table[[#This Row],[COGS]]</f>
        <v>4725</v>
      </c>
      <c r="M1702" s="12">
        <f>sales_table[[#This Row],[Sales]]*0.95</f>
        <v>192375</v>
      </c>
      <c r="N1702" s="13">
        <f>(sales_table[[#This Row],[Profit]]/sales_table[[#This Row],[Sales]])</f>
        <v>7.3333333333333334E-2</v>
      </c>
    </row>
    <row r="1703" spans="1:14">
      <c r="A1703" s="42">
        <v>41489</v>
      </c>
      <c r="B1703" t="s">
        <v>17</v>
      </c>
      <c r="C1703" t="s">
        <v>18</v>
      </c>
      <c r="D1703" t="s">
        <v>33</v>
      </c>
      <c r="E1703" t="s">
        <v>13</v>
      </c>
      <c r="F1703" s="12">
        <v>22</v>
      </c>
      <c r="G1703" s="12">
        <v>4482</v>
      </c>
      <c r="H1703" s="12">
        <v>4770</v>
      </c>
      <c r="I1703" s="12">
        <v>55692</v>
      </c>
      <c r="J1703" s="12">
        <v>59220</v>
      </c>
      <c r="K1703" s="12">
        <f>sales_table[[#This Row],[Sales]]-sales_table[[#This Row],[COGS]]</f>
        <v>3528</v>
      </c>
      <c r="L1703" s="12">
        <f>sales_table[[#This Row],[sales after discount]]-sales_table[[#This Row],[COGS]]</f>
        <v>567</v>
      </c>
      <c r="M1703" s="12">
        <f>sales_table[[#This Row],[Sales]]*0.95</f>
        <v>56259</v>
      </c>
      <c r="N1703" s="13">
        <f>(sales_table[[#This Row],[Profit]]/sales_table[[#This Row],[Sales]])</f>
        <v>5.9574468085106386E-2</v>
      </c>
    </row>
    <row r="1704" spans="1:14">
      <c r="A1704" s="42">
        <v>41489</v>
      </c>
      <c r="B1704" t="s">
        <v>24</v>
      </c>
      <c r="C1704" t="s">
        <v>25</v>
      </c>
      <c r="D1704" t="s">
        <v>26</v>
      </c>
      <c r="E1704" t="s">
        <v>13</v>
      </c>
      <c r="F1704" s="12">
        <v>15</v>
      </c>
      <c r="G1704" s="12">
        <v>3924</v>
      </c>
      <c r="H1704" s="12">
        <v>4230</v>
      </c>
      <c r="I1704" s="12">
        <v>30420</v>
      </c>
      <c r="J1704" s="12">
        <v>32400</v>
      </c>
      <c r="K1704" s="12">
        <f>sales_table[[#This Row],[Sales]]-sales_table[[#This Row],[COGS]]</f>
        <v>1980</v>
      </c>
      <c r="L1704" s="12">
        <f>sales_table[[#This Row],[sales after discount]]-sales_table[[#This Row],[COGS]]</f>
        <v>360</v>
      </c>
      <c r="M1704" s="12">
        <f>sales_table[[#This Row],[Sales]]*0.95</f>
        <v>30780</v>
      </c>
      <c r="N1704" s="13">
        <f>(sales_table[[#This Row],[Profit]]/sales_table[[#This Row],[Sales]])</f>
        <v>6.1111111111111109E-2</v>
      </c>
    </row>
    <row r="1705" spans="1:14">
      <c r="A1705" s="42">
        <v>41489</v>
      </c>
      <c r="B1705" t="s">
        <v>34</v>
      </c>
      <c r="C1705" t="s">
        <v>25</v>
      </c>
      <c r="D1705" t="s">
        <v>33</v>
      </c>
      <c r="E1705" t="s">
        <v>13</v>
      </c>
      <c r="F1705" s="12">
        <v>23</v>
      </c>
      <c r="G1705" s="12">
        <v>7506</v>
      </c>
      <c r="H1705" s="12">
        <v>8100</v>
      </c>
      <c r="I1705" s="12">
        <v>15912</v>
      </c>
      <c r="J1705" s="12">
        <v>16920</v>
      </c>
      <c r="K1705" s="12">
        <f>sales_table[[#This Row],[Sales]]-sales_table[[#This Row],[COGS]]</f>
        <v>1008</v>
      </c>
      <c r="L1705" s="12">
        <f>sales_table[[#This Row],[sales after discount]]-sales_table[[#This Row],[COGS]]</f>
        <v>162</v>
      </c>
      <c r="M1705" s="12">
        <f>sales_table[[#This Row],[Sales]]*0.95</f>
        <v>16074</v>
      </c>
      <c r="N1705" s="13">
        <f>(sales_table[[#This Row],[Profit]]/sales_table[[#This Row],[Sales]])</f>
        <v>5.9574468085106386E-2</v>
      </c>
    </row>
    <row r="1706" spans="1:14">
      <c r="A1706" s="42">
        <v>41489</v>
      </c>
      <c r="B1706" t="s">
        <v>22</v>
      </c>
      <c r="C1706" t="s">
        <v>23</v>
      </c>
      <c r="D1706" t="s">
        <v>21</v>
      </c>
      <c r="E1706" t="s">
        <v>13</v>
      </c>
      <c r="F1706" s="12">
        <v>9</v>
      </c>
      <c r="G1706" s="12">
        <v>3546</v>
      </c>
      <c r="H1706" s="12">
        <v>3780</v>
      </c>
      <c r="I1706" s="12">
        <v>30744</v>
      </c>
      <c r="J1706" s="12">
        <v>32760</v>
      </c>
      <c r="K1706" s="12">
        <f>sales_table[[#This Row],[Sales]]-sales_table[[#This Row],[COGS]]</f>
        <v>2016</v>
      </c>
      <c r="L1706" s="12">
        <f>sales_table[[#This Row],[sales after discount]]-sales_table[[#This Row],[COGS]]</f>
        <v>378</v>
      </c>
      <c r="M1706" s="12">
        <f>sales_table[[#This Row],[Sales]]*0.95</f>
        <v>31122</v>
      </c>
      <c r="N1706" s="13">
        <f>(sales_table[[#This Row],[Profit]]/sales_table[[#This Row],[Sales]])</f>
        <v>6.1538461538461542E-2</v>
      </c>
    </row>
    <row r="1707" spans="1:14">
      <c r="A1707" s="42">
        <v>41490</v>
      </c>
      <c r="B1707" t="s">
        <v>34</v>
      </c>
      <c r="C1707" t="s">
        <v>25</v>
      </c>
      <c r="D1707" t="s">
        <v>36</v>
      </c>
      <c r="E1707" t="s">
        <v>13</v>
      </c>
      <c r="F1707" s="12">
        <v>7</v>
      </c>
      <c r="G1707" s="12">
        <v>3042</v>
      </c>
      <c r="H1707" s="12">
        <v>3240</v>
      </c>
      <c r="I1707" s="12">
        <v>14742</v>
      </c>
      <c r="J1707" s="12">
        <v>15750</v>
      </c>
      <c r="K1707" s="12">
        <f>sales_table[[#This Row],[Sales]]-sales_table[[#This Row],[COGS]]</f>
        <v>1008</v>
      </c>
      <c r="L1707" s="12">
        <f>sales_table[[#This Row],[sales after discount]]-sales_table[[#This Row],[COGS]]</f>
        <v>220.5</v>
      </c>
      <c r="M1707" s="12">
        <f>sales_table[[#This Row],[Sales]]*0.95</f>
        <v>14962.5</v>
      </c>
      <c r="N1707" s="13">
        <f>(sales_table[[#This Row],[Profit]]/sales_table[[#This Row],[Sales]])</f>
        <v>6.4000000000000001E-2</v>
      </c>
    </row>
    <row r="1708" spans="1:14">
      <c r="A1708" s="42">
        <v>41490</v>
      </c>
      <c r="B1708" t="s">
        <v>10</v>
      </c>
      <c r="C1708" t="s">
        <v>11</v>
      </c>
      <c r="D1708" t="s">
        <v>37</v>
      </c>
      <c r="E1708" t="s">
        <v>13</v>
      </c>
      <c r="F1708" s="12">
        <v>25</v>
      </c>
      <c r="G1708" s="12">
        <v>3042</v>
      </c>
      <c r="H1708" s="12">
        <v>3240</v>
      </c>
      <c r="I1708" s="12">
        <v>17928</v>
      </c>
      <c r="J1708" s="12">
        <v>19080</v>
      </c>
      <c r="K1708" s="12">
        <f>sales_table[[#This Row],[Sales]]-sales_table[[#This Row],[COGS]]</f>
        <v>1152</v>
      </c>
      <c r="L1708" s="12">
        <f>sales_table[[#This Row],[sales after discount]]-sales_table[[#This Row],[COGS]]</f>
        <v>198</v>
      </c>
      <c r="M1708" s="12">
        <f>sales_table[[#This Row],[Sales]]*0.95</f>
        <v>18126</v>
      </c>
      <c r="N1708" s="13">
        <f>(sales_table[[#This Row],[Profit]]/sales_table[[#This Row],[Sales]])</f>
        <v>6.0377358490566038E-2</v>
      </c>
    </row>
    <row r="1709" spans="1:14">
      <c r="A1709" s="42">
        <v>41491</v>
      </c>
      <c r="B1709" t="s">
        <v>34</v>
      </c>
      <c r="C1709" t="s">
        <v>25</v>
      </c>
      <c r="D1709" t="s">
        <v>28</v>
      </c>
      <c r="E1709" t="s">
        <v>13</v>
      </c>
      <c r="F1709" s="12">
        <v>10</v>
      </c>
      <c r="G1709" s="12">
        <v>3978</v>
      </c>
      <c r="H1709" s="12">
        <v>4230</v>
      </c>
      <c r="I1709" s="12">
        <v>75816</v>
      </c>
      <c r="J1709" s="12">
        <v>80730</v>
      </c>
      <c r="K1709" s="12">
        <f>sales_table[[#This Row],[Sales]]-sales_table[[#This Row],[COGS]]</f>
        <v>4914</v>
      </c>
      <c r="L1709" s="12">
        <f>sales_table[[#This Row],[sales after discount]]-sales_table[[#This Row],[COGS]]</f>
        <v>877.5</v>
      </c>
      <c r="M1709" s="12">
        <f>sales_table[[#This Row],[Sales]]*0.95</f>
        <v>76693.5</v>
      </c>
      <c r="N1709" s="13">
        <f>(sales_table[[#This Row],[Profit]]/sales_table[[#This Row],[Sales]])</f>
        <v>6.0869565217391307E-2</v>
      </c>
    </row>
    <row r="1710" spans="1:14">
      <c r="A1710" s="42">
        <v>41491</v>
      </c>
      <c r="B1710" t="s">
        <v>29</v>
      </c>
      <c r="C1710" t="s">
        <v>30</v>
      </c>
      <c r="D1710" t="s">
        <v>15</v>
      </c>
      <c r="E1710" t="s">
        <v>16</v>
      </c>
      <c r="F1710" s="12">
        <v>8</v>
      </c>
      <c r="G1710" s="12">
        <v>5148</v>
      </c>
      <c r="H1710" s="12">
        <v>5490</v>
      </c>
      <c r="I1710" s="12">
        <v>89550</v>
      </c>
      <c r="J1710" s="12">
        <v>96750</v>
      </c>
      <c r="K1710" s="12">
        <f>sales_table[[#This Row],[Sales]]-sales_table[[#This Row],[COGS]]</f>
        <v>7200</v>
      </c>
      <c r="L1710" s="12">
        <f>sales_table[[#This Row],[sales after discount]]-sales_table[[#This Row],[COGS]]</f>
        <v>2362.5</v>
      </c>
      <c r="M1710" s="12">
        <f>sales_table[[#This Row],[Sales]]*0.95</f>
        <v>91912.5</v>
      </c>
      <c r="N1710" s="13">
        <f>(sales_table[[#This Row],[Profit]]/sales_table[[#This Row],[Sales]])</f>
        <v>7.441860465116279E-2</v>
      </c>
    </row>
    <row r="1711" spans="1:14">
      <c r="A1711" s="42">
        <v>41491</v>
      </c>
      <c r="B1711" t="s">
        <v>27</v>
      </c>
      <c r="C1711" t="s">
        <v>23</v>
      </c>
      <c r="D1711" t="s">
        <v>21</v>
      </c>
      <c r="E1711" t="s">
        <v>13</v>
      </c>
      <c r="F1711" s="12">
        <v>18</v>
      </c>
      <c r="G1711" s="12">
        <v>3042</v>
      </c>
      <c r="H1711" s="12">
        <v>3240</v>
      </c>
      <c r="I1711" s="12">
        <v>15372</v>
      </c>
      <c r="J1711" s="12">
        <v>16380</v>
      </c>
      <c r="K1711" s="12">
        <f>sales_table[[#This Row],[Sales]]-sales_table[[#This Row],[COGS]]</f>
        <v>1008</v>
      </c>
      <c r="L1711" s="12">
        <f>sales_table[[#This Row],[sales after discount]]-sales_table[[#This Row],[COGS]]</f>
        <v>189</v>
      </c>
      <c r="M1711" s="12">
        <f>sales_table[[#This Row],[Sales]]*0.95</f>
        <v>15561</v>
      </c>
      <c r="N1711" s="13">
        <f>(sales_table[[#This Row],[Profit]]/sales_table[[#This Row],[Sales]])</f>
        <v>6.1538461538461542E-2</v>
      </c>
    </row>
    <row r="1712" spans="1:14">
      <c r="A1712" s="42">
        <v>41491</v>
      </c>
      <c r="B1712" t="s">
        <v>29</v>
      </c>
      <c r="C1712" t="s">
        <v>30</v>
      </c>
      <c r="D1712" t="s">
        <v>33</v>
      </c>
      <c r="E1712" t="s">
        <v>13</v>
      </c>
      <c r="F1712" s="12">
        <v>8</v>
      </c>
      <c r="G1712" s="12">
        <v>5148</v>
      </c>
      <c r="H1712" s="12">
        <v>5490</v>
      </c>
      <c r="I1712" s="12">
        <v>39780</v>
      </c>
      <c r="J1712" s="12">
        <v>42300</v>
      </c>
      <c r="K1712" s="12">
        <f>sales_table[[#This Row],[Sales]]-sales_table[[#This Row],[COGS]]</f>
        <v>2520</v>
      </c>
      <c r="L1712" s="12">
        <f>sales_table[[#This Row],[sales after discount]]-sales_table[[#This Row],[COGS]]</f>
        <v>405</v>
      </c>
      <c r="M1712" s="12">
        <f>sales_table[[#This Row],[Sales]]*0.95</f>
        <v>40185</v>
      </c>
      <c r="N1712" s="13">
        <f>(sales_table[[#This Row],[Profit]]/sales_table[[#This Row],[Sales]])</f>
        <v>5.9574468085106386E-2</v>
      </c>
    </row>
    <row r="1713" spans="1:14">
      <c r="A1713" s="42">
        <v>41491</v>
      </c>
      <c r="B1713" t="s">
        <v>24</v>
      </c>
      <c r="C1713" t="s">
        <v>25</v>
      </c>
      <c r="D1713" t="s">
        <v>35</v>
      </c>
      <c r="E1713" t="s">
        <v>13</v>
      </c>
      <c r="F1713" s="12">
        <v>25</v>
      </c>
      <c r="G1713" s="12">
        <v>7506</v>
      </c>
      <c r="H1713" s="12">
        <v>8100</v>
      </c>
      <c r="I1713" s="12">
        <v>102960</v>
      </c>
      <c r="J1713" s="12">
        <v>109800</v>
      </c>
      <c r="K1713" s="12">
        <f>sales_table[[#This Row],[Sales]]-sales_table[[#This Row],[COGS]]</f>
        <v>6840</v>
      </c>
      <c r="L1713" s="12">
        <f>sales_table[[#This Row],[sales after discount]]-sales_table[[#This Row],[COGS]]</f>
        <v>1350</v>
      </c>
      <c r="M1713" s="12">
        <f>sales_table[[#This Row],[Sales]]*0.95</f>
        <v>104310</v>
      </c>
      <c r="N1713" s="13">
        <f>(sales_table[[#This Row],[Profit]]/sales_table[[#This Row],[Sales]])</f>
        <v>6.2295081967213117E-2</v>
      </c>
    </row>
    <row r="1714" spans="1:14">
      <c r="A1714" s="42">
        <v>41491</v>
      </c>
      <c r="B1714" t="s">
        <v>24</v>
      </c>
      <c r="C1714" t="s">
        <v>25</v>
      </c>
      <c r="D1714" t="s">
        <v>15</v>
      </c>
      <c r="E1714" t="s">
        <v>16</v>
      </c>
      <c r="F1714" s="12">
        <v>7</v>
      </c>
      <c r="G1714" s="12">
        <v>3042</v>
      </c>
      <c r="H1714" s="12">
        <v>3240</v>
      </c>
      <c r="I1714" s="12">
        <v>3582</v>
      </c>
      <c r="J1714" s="12">
        <v>3870</v>
      </c>
      <c r="K1714" s="12">
        <f>sales_table[[#This Row],[Sales]]-sales_table[[#This Row],[COGS]]</f>
        <v>288</v>
      </c>
      <c r="L1714" s="12">
        <f>sales_table[[#This Row],[sales after discount]]-sales_table[[#This Row],[COGS]]</f>
        <v>94.5</v>
      </c>
      <c r="M1714" s="12">
        <f>sales_table[[#This Row],[Sales]]*0.95</f>
        <v>3676.5</v>
      </c>
      <c r="N1714" s="13">
        <f>(sales_table[[#This Row],[Profit]]/sales_table[[#This Row],[Sales]])</f>
        <v>7.441860465116279E-2</v>
      </c>
    </row>
    <row r="1715" spans="1:14">
      <c r="A1715" s="42">
        <v>41493</v>
      </c>
      <c r="B1715" t="s">
        <v>29</v>
      </c>
      <c r="C1715" t="s">
        <v>30</v>
      </c>
      <c r="D1715" t="s">
        <v>21</v>
      </c>
      <c r="E1715" t="s">
        <v>13</v>
      </c>
      <c r="F1715" s="12">
        <v>17</v>
      </c>
      <c r="G1715" s="12">
        <v>3978</v>
      </c>
      <c r="H1715" s="12">
        <v>4230</v>
      </c>
      <c r="I1715" s="12">
        <v>24156</v>
      </c>
      <c r="J1715" s="12">
        <v>25740</v>
      </c>
      <c r="K1715" s="12">
        <f>sales_table[[#This Row],[Sales]]-sales_table[[#This Row],[COGS]]</f>
        <v>1584</v>
      </c>
      <c r="L1715" s="12">
        <f>sales_table[[#This Row],[sales after discount]]-sales_table[[#This Row],[COGS]]</f>
        <v>297</v>
      </c>
      <c r="M1715" s="12">
        <f>sales_table[[#This Row],[Sales]]*0.95</f>
        <v>24453</v>
      </c>
      <c r="N1715" s="13">
        <f>(sales_table[[#This Row],[Profit]]/sales_table[[#This Row],[Sales]])</f>
        <v>6.1538461538461542E-2</v>
      </c>
    </row>
    <row r="1716" spans="1:14">
      <c r="A1716" s="42">
        <v>41493</v>
      </c>
      <c r="B1716" t="s">
        <v>34</v>
      </c>
      <c r="C1716" t="s">
        <v>25</v>
      </c>
      <c r="D1716" t="s">
        <v>39</v>
      </c>
      <c r="E1716" t="s">
        <v>13</v>
      </c>
      <c r="F1716" s="12">
        <v>3</v>
      </c>
      <c r="G1716" s="12">
        <v>2952</v>
      </c>
      <c r="H1716" s="12">
        <v>3150</v>
      </c>
      <c r="I1716" s="12">
        <v>37260</v>
      </c>
      <c r="J1716" s="12">
        <v>39600</v>
      </c>
      <c r="K1716" s="12">
        <f>sales_table[[#This Row],[Sales]]-sales_table[[#This Row],[COGS]]</f>
        <v>2340</v>
      </c>
      <c r="L1716" s="12">
        <f>sales_table[[#This Row],[sales after discount]]-sales_table[[#This Row],[COGS]]</f>
        <v>360</v>
      </c>
      <c r="M1716" s="12">
        <f>sales_table[[#This Row],[Sales]]*0.95</f>
        <v>37620</v>
      </c>
      <c r="N1716" s="13">
        <f>(sales_table[[#This Row],[Profit]]/sales_table[[#This Row],[Sales]])</f>
        <v>5.909090909090909E-2</v>
      </c>
    </row>
    <row r="1717" spans="1:14">
      <c r="A1717" s="42">
        <v>41493</v>
      </c>
      <c r="B1717" t="s">
        <v>29</v>
      </c>
      <c r="C1717" t="s">
        <v>30</v>
      </c>
      <c r="D1717" t="s">
        <v>21</v>
      </c>
      <c r="E1717" t="s">
        <v>13</v>
      </c>
      <c r="F1717" s="12">
        <v>13</v>
      </c>
      <c r="G1717" s="12">
        <v>2034</v>
      </c>
      <c r="H1717" s="12">
        <v>2160</v>
      </c>
      <c r="I1717" s="12">
        <v>41724</v>
      </c>
      <c r="J1717" s="12">
        <v>44460</v>
      </c>
      <c r="K1717" s="12">
        <f>sales_table[[#This Row],[Sales]]-sales_table[[#This Row],[COGS]]</f>
        <v>2736</v>
      </c>
      <c r="L1717" s="12">
        <f>sales_table[[#This Row],[sales after discount]]-sales_table[[#This Row],[COGS]]</f>
        <v>513</v>
      </c>
      <c r="M1717" s="12">
        <f>sales_table[[#This Row],[Sales]]*0.95</f>
        <v>42237</v>
      </c>
      <c r="N1717" s="13">
        <f>(sales_table[[#This Row],[Profit]]/sales_table[[#This Row],[Sales]])</f>
        <v>6.1538461538461542E-2</v>
      </c>
    </row>
    <row r="1718" spans="1:14">
      <c r="A1718" s="42">
        <v>41495</v>
      </c>
      <c r="B1718" t="s">
        <v>22</v>
      </c>
      <c r="C1718" t="s">
        <v>23</v>
      </c>
      <c r="D1718" t="s">
        <v>33</v>
      </c>
      <c r="E1718" t="s">
        <v>13</v>
      </c>
      <c r="F1718" s="12">
        <v>17</v>
      </c>
      <c r="G1718" s="12">
        <v>3582</v>
      </c>
      <c r="H1718" s="12">
        <v>3870</v>
      </c>
      <c r="I1718" s="12">
        <v>75582</v>
      </c>
      <c r="J1718" s="12">
        <v>80370</v>
      </c>
      <c r="K1718" s="12">
        <f>sales_table[[#This Row],[Sales]]-sales_table[[#This Row],[COGS]]</f>
        <v>4788</v>
      </c>
      <c r="L1718" s="12">
        <f>sales_table[[#This Row],[sales after discount]]-sales_table[[#This Row],[COGS]]</f>
        <v>769.5</v>
      </c>
      <c r="M1718" s="12">
        <f>sales_table[[#This Row],[Sales]]*0.95</f>
        <v>76351.5</v>
      </c>
      <c r="N1718" s="13">
        <f>(sales_table[[#This Row],[Profit]]/sales_table[[#This Row],[Sales]])</f>
        <v>5.9574468085106386E-2</v>
      </c>
    </row>
    <row r="1719" spans="1:14">
      <c r="A1719" s="42">
        <v>41495</v>
      </c>
      <c r="B1719" t="s">
        <v>24</v>
      </c>
      <c r="C1719" t="s">
        <v>25</v>
      </c>
      <c r="D1719" t="s">
        <v>37</v>
      </c>
      <c r="E1719" t="s">
        <v>13</v>
      </c>
      <c r="F1719" s="12">
        <v>22</v>
      </c>
      <c r="G1719" s="12">
        <v>3978</v>
      </c>
      <c r="H1719" s="12">
        <v>4230</v>
      </c>
      <c r="I1719" s="12">
        <v>76194</v>
      </c>
      <c r="J1719" s="12">
        <v>81090</v>
      </c>
      <c r="K1719" s="12">
        <f>sales_table[[#This Row],[Sales]]-sales_table[[#This Row],[COGS]]</f>
        <v>4896</v>
      </c>
      <c r="L1719" s="12">
        <f>sales_table[[#This Row],[sales after discount]]-sales_table[[#This Row],[COGS]]</f>
        <v>841.5</v>
      </c>
      <c r="M1719" s="12">
        <f>sales_table[[#This Row],[Sales]]*0.95</f>
        <v>77035.5</v>
      </c>
      <c r="N1719" s="13">
        <f>(sales_table[[#This Row],[Profit]]/sales_table[[#This Row],[Sales]])</f>
        <v>6.0377358490566038E-2</v>
      </c>
    </row>
    <row r="1720" spans="1:14">
      <c r="A1720" s="42">
        <v>41495</v>
      </c>
      <c r="B1720" t="s">
        <v>14</v>
      </c>
      <c r="C1720" t="s">
        <v>11</v>
      </c>
      <c r="D1720" t="s">
        <v>39</v>
      </c>
      <c r="E1720" t="s">
        <v>13</v>
      </c>
      <c r="F1720" s="12">
        <v>23</v>
      </c>
      <c r="G1720" s="12">
        <v>2196</v>
      </c>
      <c r="H1720" s="12">
        <v>2340</v>
      </c>
      <c r="I1720" s="12">
        <v>89424</v>
      </c>
      <c r="J1720" s="12">
        <v>95040</v>
      </c>
      <c r="K1720" s="12">
        <f>sales_table[[#This Row],[Sales]]-sales_table[[#This Row],[COGS]]</f>
        <v>5616</v>
      </c>
      <c r="L1720" s="12">
        <f>sales_table[[#This Row],[sales after discount]]-sales_table[[#This Row],[COGS]]</f>
        <v>864</v>
      </c>
      <c r="M1720" s="12">
        <f>sales_table[[#This Row],[Sales]]*0.95</f>
        <v>90288</v>
      </c>
      <c r="N1720" s="13">
        <f>(sales_table[[#This Row],[Profit]]/sales_table[[#This Row],[Sales]])</f>
        <v>5.909090909090909E-2</v>
      </c>
    </row>
    <row r="1721" spans="1:14">
      <c r="A1721" s="42">
        <v>41495</v>
      </c>
      <c r="B1721" t="s">
        <v>31</v>
      </c>
      <c r="C1721" t="s">
        <v>30</v>
      </c>
      <c r="D1721" t="s">
        <v>26</v>
      </c>
      <c r="E1721" t="s">
        <v>13</v>
      </c>
      <c r="F1721" s="12">
        <v>1</v>
      </c>
      <c r="G1721" s="12">
        <v>2034</v>
      </c>
      <c r="H1721" s="12">
        <v>2160</v>
      </c>
      <c r="I1721" s="12">
        <v>57798</v>
      </c>
      <c r="J1721" s="12">
        <v>61560</v>
      </c>
      <c r="K1721" s="12">
        <f>sales_table[[#This Row],[Sales]]-sales_table[[#This Row],[COGS]]</f>
        <v>3762</v>
      </c>
      <c r="L1721" s="12">
        <f>sales_table[[#This Row],[sales after discount]]-sales_table[[#This Row],[COGS]]</f>
        <v>684</v>
      </c>
      <c r="M1721" s="12">
        <f>sales_table[[#This Row],[Sales]]*0.95</f>
        <v>58482</v>
      </c>
      <c r="N1721" s="13">
        <f>(sales_table[[#This Row],[Profit]]/sales_table[[#This Row],[Sales]])</f>
        <v>6.1111111111111109E-2</v>
      </c>
    </row>
    <row r="1722" spans="1:14">
      <c r="A1722" s="42">
        <v>41496</v>
      </c>
      <c r="B1722" t="s">
        <v>34</v>
      </c>
      <c r="C1722" t="s">
        <v>25</v>
      </c>
      <c r="D1722" t="s">
        <v>33</v>
      </c>
      <c r="E1722" t="s">
        <v>13</v>
      </c>
      <c r="F1722" s="12">
        <v>25</v>
      </c>
      <c r="G1722" s="12">
        <v>5148</v>
      </c>
      <c r="H1722" s="12">
        <v>5490</v>
      </c>
      <c r="I1722" s="12">
        <v>71604</v>
      </c>
      <c r="J1722" s="12">
        <v>76140</v>
      </c>
      <c r="K1722" s="12">
        <f>sales_table[[#This Row],[Sales]]-sales_table[[#This Row],[COGS]]</f>
        <v>4536</v>
      </c>
      <c r="L1722" s="12">
        <f>sales_table[[#This Row],[sales after discount]]-sales_table[[#This Row],[COGS]]</f>
        <v>729</v>
      </c>
      <c r="M1722" s="12">
        <f>sales_table[[#This Row],[Sales]]*0.95</f>
        <v>72333</v>
      </c>
      <c r="N1722" s="13">
        <f>(sales_table[[#This Row],[Profit]]/sales_table[[#This Row],[Sales]])</f>
        <v>5.9574468085106386E-2</v>
      </c>
    </row>
    <row r="1723" spans="1:14">
      <c r="A1723" s="42">
        <v>41496</v>
      </c>
      <c r="B1723" t="s">
        <v>20</v>
      </c>
      <c r="C1723" t="s">
        <v>18</v>
      </c>
      <c r="D1723" t="s">
        <v>33</v>
      </c>
      <c r="E1723" t="s">
        <v>13</v>
      </c>
      <c r="F1723" s="12">
        <v>22</v>
      </c>
      <c r="G1723" s="12">
        <v>3384</v>
      </c>
      <c r="H1723" s="12">
        <v>3600</v>
      </c>
      <c r="I1723" s="12">
        <v>27846</v>
      </c>
      <c r="J1723" s="12">
        <v>29610</v>
      </c>
      <c r="K1723" s="12">
        <f>sales_table[[#This Row],[Sales]]-sales_table[[#This Row],[COGS]]</f>
        <v>1764</v>
      </c>
      <c r="L1723" s="12">
        <f>sales_table[[#This Row],[sales after discount]]-sales_table[[#This Row],[COGS]]</f>
        <v>283.5</v>
      </c>
      <c r="M1723" s="12">
        <f>sales_table[[#This Row],[Sales]]*0.95</f>
        <v>28129.5</v>
      </c>
      <c r="N1723" s="13">
        <f>(sales_table[[#This Row],[Profit]]/sales_table[[#This Row],[Sales]])</f>
        <v>5.9574468085106386E-2</v>
      </c>
    </row>
    <row r="1724" spans="1:14">
      <c r="A1724" s="42">
        <v>41496</v>
      </c>
      <c r="B1724" t="s">
        <v>24</v>
      </c>
      <c r="C1724" t="s">
        <v>25</v>
      </c>
      <c r="D1724" t="s">
        <v>36</v>
      </c>
      <c r="E1724" t="s">
        <v>13</v>
      </c>
      <c r="F1724" s="12">
        <v>2</v>
      </c>
      <c r="G1724" s="12">
        <v>3978</v>
      </c>
      <c r="H1724" s="12">
        <v>4230</v>
      </c>
      <c r="I1724" s="12">
        <v>48438</v>
      </c>
      <c r="J1724" s="12">
        <v>51750</v>
      </c>
      <c r="K1724" s="12">
        <f>sales_table[[#This Row],[Sales]]-sales_table[[#This Row],[COGS]]</f>
        <v>3312</v>
      </c>
      <c r="L1724" s="12">
        <f>sales_table[[#This Row],[sales after discount]]-sales_table[[#This Row],[COGS]]</f>
        <v>724.5</v>
      </c>
      <c r="M1724" s="12">
        <f>sales_table[[#This Row],[Sales]]*0.95</f>
        <v>49162.5</v>
      </c>
      <c r="N1724" s="13">
        <f>(sales_table[[#This Row],[Profit]]/sales_table[[#This Row],[Sales]])</f>
        <v>6.4000000000000001E-2</v>
      </c>
    </row>
    <row r="1725" spans="1:14">
      <c r="A1725" s="42">
        <v>41496</v>
      </c>
      <c r="B1725" t="s">
        <v>34</v>
      </c>
      <c r="C1725" t="s">
        <v>25</v>
      </c>
      <c r="D1725" t="s">
        <v>15</v>
      </c>
      <c r="E1725" t="s">
        <v>16</v>
      </c>
      <c r="F1725" s="12">
        <v>11</v>
      </c>
      <c r="G1725" s="12">
        <v>3582</v>
      </c>
      <c r="H1725" s="12">
        <v>3870</v>
      </c>
      <c r="I1725" s="12">
        <v>75222</v>
      </c>
      <c r="J1725" s="12">
        <v>81270</v>
      </c>
      <c r="K1725" s="12">
        <f>sales_table[[#This Row],[Sales]]-sales_table[[#This Row],[COGS]]</f>
        <v>6048</v>
      </c>
      <c r="L1725" s="12">
        <f>sales_table[[#This Row],[sales after discount]]-sales_table[[#This Row],[COGS]]</f>
        <v>1984.5</v>
      </c>
      <c r="M1725" s="12">
        <f>sales_table[[#This Row],[Sales]]*0.95</f>
        <v>77206.5</v>
      </c>
      <c r="N1725" s="13">
        <f>(sales_table[[#This Row],[Profit]]/sales_table[[#This Row],[Sales]])</f>
        <v>7.441860465116279E-2</v>
      </c>
    </row>
    <row r="1726" spans="1:14">
      <c r="A1726" s="42">
        <v>41497</v>
      </c>
      <c r="B1726" t="s">
        <v>29</v>
      </c>
      <c r="C1726" t="s">
        <v>30</v>
      </c>
      <c r="D1726" t="s">
        <v>37</v>
      </c>
      <c r="E1726" t="s">
        <v>13</v>
      </c>
      <c r="F1726" s="12">
        <v>11</v>
      </c>
      <c r="G1726" s="12">
        <v>3546</v>
      </c>
      <c r="H1726" s="12">
        <v>3780</v>
      </c>
      <c r="I1726" s="12">
        <v>62748</v>
      </c>
      <c r="J1726" s="12">
        <v>66780</v>
      </c>
      <c r="K1726" s="12">
        <f>sales_table[[#This Row],[Sales]]-sales_table[[#This Row],[COGS]]</f>
        <v>4032</v>
      </c>
      <c r="L1726" s="12">
        <f>sales_table[[#This Row],[sales after discount]]-sales_table[[#This Row],[COGS]]</f>
        <v>693</v>
      </c>
      <c r="M1726" s="12">
        <f>sales_table[[#This Row],[Sales]]*0.95</f>
        <v>63441</v>
      </c>
      <c r="N1726" s="13">
        <f>(sales_table[[#This Row],[Profit]]/sales_table[[#This Row],[Sales]])</f>
        <v>6.0377358490566038E-2</v>
      </c>
    </row>
    <row r="1727" spans="1:14">
      <c r="A1727" s="42">
        <v>41498</v>
      </c>
      <c r="B1727" t="s">
        <v>14</v>
      </c>
      <c r="C1727" t="s">
        <v>11</v>
      </c>
      <c r="D1727" t="s">
        <v>12</v>
      </c>
      <c r="E1727" t="s">
        <v>13</v>
      </c>
      <c r="F1727" s="12">
        <v>1</v>
      </c>
      <c r="G1727" s="12">
        <v>7506</v>
      </c>
      <c r="H1727" s="12">
        <v>8100</v>
      </c>
      <c r="I1727" s="12">
        <v>28476</v>
      </c>
      <c r="J1727" s="12">
        <v>30240</v>
      </c>
      <c r="K1727" s="12">
        <f>sales_table[[#This Row],[Sales]]-sales_table[[#This Row],[COGS]]</f>
        <v>1764</v>
      </c>
      <c r="L1727" s="12">
        <f>sales_table[[#This Row],[sales after discount]]-sales_table[[#This Row],[COGS]]</f>
        <v>252</v>
      </c>
      <c r="M1727" s="12">
        <f>sales_table[[#This Row],[Sales]]*0.95</f>
        <v>28728</v>
      </c>
      <c r="N1727" s="13">
        <f>(sales_table[[#This Row],[Profit]]/sales_table[[#This Row],[Sales]])</f>
        <v>5.8333333333333334E-2</v>
      </c>
    </row>
    <row r="1728" spans="1:14">
      <c r="A1728" s="42">
        <v>41498</v>
      </c>
      <c r="B1728" t="s">
        <v>20</v>
      </c>
      <c r="C1728" t="s">
        <v>18</v>
      </c>
      <c r="D1728" t="s">
        <v>41</v>
      </c>
      <c r="E1728" t="s">
        <v>13</v>
      </c>
      <c r="F1728" s="12">
        <v>14</v>
      </c>
      <c r="G1728" s="12">
        <v>3978</v>
      </c>
      <c r="H1728" s="12">
        <v>4230</v>
      </c>
      <c r="I1728" s="12">
        <v>53136</v>
      </c>
      <c r="J1728" s="12">
        <v>56700</v>
      </c>
      <c r="K1728" s="12">
        <f>sales_table[[#This Row],[Sales]]-sales_table[[#This Row],[COGS]]</f>
        <v>3564</v>
      </c>
      <c r="L1728" s="12">
        <f>sales_table[[#This Row],[sales after discount]]-sales_table[[#This Row],[COGS]]</f>
        <v>729</v>
      </c>
      <c r="M1728" s="12">
        <f>sales_table[[#This Row],[Sales]]*0.95</f>
        <v>53865</v>
      </c>
      <c r="N1728" s="13">
        <f>(sales_table[[#This Row],[Profit]]/sales_table[[#This Row],[Sales]])</f>
        <v>6.2857142857142861E-2</v>
      </c>
    </row>
    <row r="1729" spans="1:14">
      <c r="A1729" s="42">
        <v>41498</v>
      </c>
      <c r="B1729" t="s">
        <v>29</v>
      </c>
      <c r="C1729" t="s">
        <v>30</v>
      </c>
      <c r="D1729" t="s">
        <v>42</v>
      </c>
      <c r="E1729" t="s">
        <v>16</v>
      </c>
      <c r="F1729" s="12">
        <v>11</v>
      </c>
      <c r="G1729" s="12">
        <v>2034</v>
      </c>
      <c r="H1729" s="12">
        <v>2160</v>
      </c>
      <c r="I1729" s="12">
        <v>30024</v>
      </c>
      <c r="J1729" s="12">
        <v>32400</v>
      </c>
      <c r="K1729" s="12">
        <f>sales_table[[#This Row],[Sales]]-sales_table[[#This Row],[COGS]]</f>
        <v>2376</v>
      </c>
      <c r="L1729" s="12">
        <f>sales_table[[#This Row],[sales after discount]]-sales_table[[#This Row],[COGS]]</f>
        <v>756</v>
      </c>
      <c r="M1729" s="12">
        <f>sales_table[[#This Row],[Sales]]*0.95</f>
        <v>30780</v>
      </c>
      <c r="N1729" s="13">
        <f>(sales_table[[#This Row],[Profit]]/sales_table[[#This Row],[Sales]])</f>
        <v>7.3333333333333334E-2</v>
      </c>
    </row>
    <row r="1730" spans="1:14">
      <c r="A1730" s="42">
        <v>41499</v>
      </c>
      <c r="B1730" t="s">
        <v>29</v>
      </c>
      <c r="C1730" t="s">
        <v>30</v>
      </c>
      <c r="D1730" t="s">
        <v>35</v>
      </c>
      <c r="E1730" t="s">
        <v>13</v>
      </c>
      <c r="F1730" s="12">
        <v>8</v>
      </c>
      <c r="G1730" s="12">
        <v>2952</v>
      </c>
      <c r="H1730" s="12">
        <v>3150</v>
      </c>
      <c r="I1730" s="12">
        <v>5148</v>
      </c>
      <c r="J1730" s="12">
        <v>5490</v>
      </c>
      <c r="K1730" s="12">
        <f>sales_table[[#This Row],[Sales]]-sales_table[[#This Row],[COGS]]</f>
        <v>342</v>
      </c>
      <c r="L1730" s="12">
        <f>sales_table[[#This Row],[sales after discount]]-sales_table[[#This Row],[COGS]]</f>
        <v>67.5</v>
      </c>
      <c r="M1730" s="12">
        <f>sales_table[[#This Row],[Sales]]*0.95</f>
        <v>5215.5</v>
      </c>
      <c r="N1730" s="13">
        <f>(sales_table[[#This Row],[Profit]]/sales_table[[#This Row],[Sales]])</f>
        <v>6.2295081967213117E-2</v>
      </c>
    </row>
    <row r="1731" spans="1:14">
      <c r="A1731" s="42">
        <v>41499</v>
      </c>
      <c r="B1731" t="s">
        <v>14</v>
      </c>
      <c r="C1731" t="s">
        <v>11</v>
      </c>
      <c r="D1731" t="s">
        <v>38</v>
      </c>
      <c r="E1731" t="s">
        <v>13</v>
      </c>
      <c r="F1731" s="12">
        <v>1</v>
      </c>
      <c r="G1731" s="12">
        <v>3546</v>
      </c>
      <c r="H1731" s="12">
        <v>3780</v>
      </c>
      <c r="I1731" s="12">
        <v>46098</v>
      </c>
      <c r="J1731" s="12">
        <v>49140</v>
      </c>
      <c r="K1731" s="12">
        <f>sales_table[[#This Row],[Sales]]-sales_table[[#This Row],[COGS]]</f>
        <v>3042</v>
      </c>
      <c r="L1731" s="12">
        <f>sales_table[[#This Row],[sales after discount]]-sales_table[[#This Row],[COGS]]</f>
        <v>585</v>
      </c>
      <c r="M1731" s="12">
        <f>sales_table[[#This Row],[Sales]]*0.95</f>
        <v>46683</v>
      </c>
      <c r="N1731" s="13">
        <f>(sales_table[[#This Row],[Profit]]/sales_table[[#This Row],[Sales]])</f>
        <v>6.1904761904761907E-2</v>
      </c>
    </row>
    <row r="1732" spans="1:14">
      <c r="A1732" s="42">
        <v>41499</v>
      </c>
      <c r="B1732" t="s">
        <v>24</v>
      </c>
      <c r="C1732" t="s">
        <v>25</v>
      </c>
      <c r="D1732" t="s">
        <v>26</v>
      </c>
      <c r="E1732" t="s">
        <v>13</v>
      </c>
      <c r="F1732" s="12">
        <v>24</v>
      </c>
      <c r="G1732" s="12">
        <v>3546</v>
      </c>
      <c r="H1732" s="12">
        <v>3780</v>
      </c>
      <c r="I1732" s="12">
        <v>27378</v>
      </c>
      <c r="J1732" s="12">
        <v>29160</v>
      </c>
      <c r="K1732" s="12">
        <f>sales_table[[#This Row],[Sales]]-sales_table[[#This Row],[COGS]]</f>
        <v>1782</v>
      </c>
      <c r="L1732" s="12">
        <f>sales_table[[#This Row],[sales after discount]]-sales_table[[#This Row],[COGS]]</f>
        <v>324</v>
      </c>
      <c r="M1732" s="12">
        <f>sales_table[[#This Row],[Sales]]*0.95</f>
        <v>27702</v>
      </c>
      <c r="N1732" s="13">
        <f>(sales_table[[#This Row],[Profit]]/sales_table[[#This Row],[Sales]])</f>
        <v>6.1111111111111109E-2</v>
      </c>
    </row>
    <row r="1733" spans="1:14">
      <c r="A1733" s="42">
        <v>41499</v>
      </c>
      <c r="B1733" t="s">
        <v>14</v>
      </c>
      <c r="C1733" t="s">
        <v>11</v>
      </c>
      <c r="D1733" t="s">
        <v>21</v>
      </c>
      <c r="E1733" t="s">
        <v>13</v>
      </c>
      <c r="F1733" s="12">
        <v>15</v>
      </c>
      <c r="G1733" s="12">
        <v>3978</v>
      </c>
      <c r="H1733" s="12">
        <v>4230</v>
      </c>
      <c r="I1733" s="12">
        <v>46116</v>
      </c>
      <c r="J1733" s="12">
        <v>49140</v>
      </c>
      <c r="K1733" s="12">
        <f>sales_table[[#This Row],[Sales]]-sales_table[[#This Row],[COGS]]</f>
        <v>3024</v>
      </c>
      <c r="L1733" s="12">
        <f>sales_table[[#This Row],[sales after discount]]-sales_table[[#This Row],[COGS]]</f>
        <v>567</v>
      </c>
      <c r="M1733" s="12">
        <f>sales_table[[#This Row],[Sales]]*0.95</f>
        <v>46683</v>
      </c>
      <c r="N1733" s="13">
        <f>(sales_table[[#This Row],[Profit]]/sales_table[[#This Row],[Sales]])</f>
        <v>6.1538461538461542E-2</v>
      </c>
    </row>
    <row r="1734" spans="1:14">
      <c r="A1734" s="42">
        <v>41500</v>
      </c>
      <c r="B1734" t="s">
        <v>22</v>
      </c>
      <c r="C1734" t="s">
        <v>23</v>
      </c>
      <c r="D1734" t="s">
        <v>39</v>
      </c>
      <c r="E1734" t="s">
        <v>13</v>
      </c>
      <c r="F1734" s="12">
        <v>20</v>
      </c>
      <c r="G1734" s="12">
        <v>3546</v>
      </c>
      <c r="H1734" s="12">
        <v>3780</v>
      </c>
      <c r="I1734" s="12">
        <v>26082</v>
      </c>
      <c r="J1734" s="12">
        <v>27720</v>
      </c>
      <c r="K1734" s="12">
        <f>sales_table[[#This Row],[Sales]]-sales_table[[#This Row],[COGS]]</f>
        <v>1638</v>
      </c>
      <c r="L1734" s="12">
        <f>sales_table[[#This Row],[sales after discount]]-sales_table[[#This Row],[COGS]]</f>
        <v>252</v>
      </c>
      <c r="M1734" s="12">
        <f>sales_table[[#This Row],[Sales]]*0.95</f>
        <v>26334</v>
      </c>
      <c r="N1734" s="13">
        <f>(sales_table[[#This Row],[Profit]]/sales_table[[#This Row],[Sales]])</f>
        <v>5.909090909090909E-2</v>
      </c>
    </row>
    <row r="1735" spans="1:14">
      <c r="A1735" s="42">
        <v>41500</v>
      </c>
      <c r="B1735" t="s">
        <v>27</v>
      </c>
      <c r="C1735" t="s">
        <v>23</v>
      </c>
      <c r="D1735" t="s">
        <v>21</v>
      </c>
      <c r="E1735" t="s">
        <v>13</v>
      </c>
      <c r="F1735" s="12">
        <v>1</v>
      </c>
      <c r="G1735" s="12">
        <v>5148</v>
      </c>
      <c r="H1735" s="12">
        <v>5490</v>
      </c>
      <c r="I1735" s="12">
        <v>24156</v>
      </c>
      <c r="J1735" s="12">
        <v>25740</v>
      </c>
      <c r="K1735" s="12">
        <f>sales_table[[#This Row],[Sales]]-sales_table[[#This Row],[COGS]]</f>
        <v>1584</v>
      </c>
      <c r="L1735" s="12">
        <f>sales_table[[#This Row],[sales after discount]]-sales_table[[#This Row],[COGS]]</f>
        <v>297</v>
      </c>
      <c r="M1735" s="12">
        <f>sales_table[[#This Row],[Sales]]*0.95</f>
        <v>24453</v>
      </c>
      <c r="N1735" s="13">
        <f>(sales_table[[#This Row],[Profit]]/sales_table[[#This Row],[Sales]])</f>
        <v>6.1538461538461542E-2</v>
      </c>
    </row>
    <row r="1736" spans="1:14">
      <c r="A1736" s="42">
        <v>41500</v>
      </c>
      <c r="B1736" t="s">
        <v>14</v>
      </c>
      <c r="C1736" t="s">
        <v>11</v>
      </c>
      <c r="D1736" t="s">
        <v>19</v>
      </c>
      <c r="E1736" t="s">
        <v>13</v>
      </c>
      <c r="F1736" s="12">
        <v>5</v>
      </c>
      <c r="G1736" s="12">
        <v>2196</v>
      </c>
      <c r="H1736" s="12">
        <v>2340</v>
      </c>
      <c r="I1736" s="12">
        <v>75582</v>
      </c>
      <c r="J1736" s="12">
        <v>80370</v>
      </c>
      <c r="K1736" s="12">
        <f>sales_table[[#This Row],[Sales]]-sales_table[[#This Row],[COGS]]</f>
        <v>4788</v>
      </c>
      <c r="L1736" s="12">
        <f>sales_table[[#This Row],[sales after discount]]-sales_table[[#This Row],[COGS]]</f>
        <v>769.5</v>
      </c>
      <c r="M1736" s="12">
        <f>sales_table[[#This Row],[Sales]]*0.95</f>
        <v>76351.5</v>
      </c>
      <c r="N1736" s="13">
        <f>(sales_table[[#This Row],[Profit]]/sales_table[[#This Row],[Sales]])</f>
        <v>5.9574468085106386E-2</v>
      </c>
    </row>
    <row r="1737" spans="1:14">
      <c r="A1737" s="42">
        <v>41500</v>
      </c>
      <c r="B1737" t="s">
        <v>10</v>
      </c>
      <c r="C1737" t="s">
        <v>11</v>
      </c>
      <c r="D1737" t="s">
        <v>26</v>
      </c>
      <c r="E1737" t="s">
        <v>13</v>
      </c>
      <c r="F1737" s="12">
        <v>2</v>
      </c>
      <c r="G1737" s="12">
        <v>3924</v>
      </c>
      <c r="H1737" s="12">
        <v>4230</v>
      </c>
      <c r="I1737" s="12">
        <v>63882</v>
      </c>
      <c r="J1737" s="12">
        <v>68040</v>
      </c>
      <c r="K1737" s="12">
        <f>sales_table[[#This Row],[Sales]]-sales_table[[#This Row],[COGS]]</f>
        <v>4158</v>
      </c>
      <c r="L1737" s="12">
        <f>sales_table[[#This Row],[sales after discount]]-sales_table[[#This Row],[COGS]]</f>
        <v>756</v>
      </c>
      <c r="M1737" s="12">
        <f>sales_table[[#This Row],[Sales]]*0.95</f>
        <v>64638</v>
      </c>
      <c r="N1737" s="13">
        <f>(sales_table[[#This Row],[Profit]]/sales_table[[#This Row],[Sales]])</f>
        <v>6.1111111111111109E-2</v>
      </c>
    </row>
    <row r="1738" spans="1:14">
      <c r="A1738" s="42">
        <v>41501</v>
      </c>
      <c r="B1738" t="s">
        <v>34</v>
      </c>
      <c r="C1738" t="s">
        <v>25</v>
      </c>
      <c r="D1738" t="s">
        <v>26</v>
      </c>
      <c r="E1738" t="s">
        <v>13</v>
      </c>
      <c r="F1738" s="12">
        <v>15</v>
      </c>
      <c r="G1738" s="12">
        <v>3978</v>
      </c>
      <c r="H1738" s="12">
        <v>4230</v>
      </c>
      <c r="I1738" s="12">
        <v>3042</v>
      </c>
      <c r="J1738" s="12">
        <v>3240</v>
      </c>
      <c r="K1738" s="12">
        <f>sales_table[[#This Row],[Sales]]-sales_table[[#This Row],[COGS]]</f>
        <v>198</v>
      </c>
      <c r="L1738" s="12">
        <f>sales_table[[#This Row],[sales after discount]]-sales_table[[#This Row],[COGS]]</f>
        <v>36</v>
      </c>
      <c r="M1738" s="12">
        <f>sales_table[[#This Row],[Sales]]*0.95</f>
        <v>3078</v>
      </c>
      <c r="N1738" s="13">
        <f>(sales_table[[#This Row],[Profit]]/sales_table[[#This Row],[Sales]])</f>
        <v>6.1111111111111109E-2</v>
      </c>
    </row>
    <row r="1739" spans="1:14">
      <c r="A1739" s="42">
        <v>41501</v>
      </c>
      <c r="B1739" t="s">
        <v>14</v>
      </c>
      <c r="C1739" t="s">
        <v>11</v>
      </c>
      <c r="D1739" t="s">
        <v>28</v>
      </c>
      <c r="E1739" t="s">
        <v>13</v>
      </c>
      <c r="F1739" s="12">
        <v>24</v>
      </c>
      <c r="G1739" s="12">
        <v>2106</v>
      </c>
      <c r="H1739" s="12">
        <v>2250</v>
      </c>
      <c r="I1739" s="12">
        <v>69984</v>
      </c>
      <c r="J1739" s="12">
        <v>74520</v>
      </c>
      <c r="K1739" s="12">
        <f>sales_table[[#This Row],[Sales]]-sales_table[[#This Row],[COGS]]</f>
        <v>4536</v>
      </c>
      <c r="L1739" s="12">
        <f>sales_table[[#This Row],[sales after discount]]-sales_table[[#This Row],[COGS]]</f>
        <v>810</v>
      </c>
      <c r="M1739" s="12">
        <f>sales_table[[#This Row],[Sales]]*0.95</f>
        <v>70794</v>
      </c>
      <c r="N1739" s="13">
        <f>(sales_table[[#This Row],[Profit]]/sales_table[[#This Row],[Sales]])</f>
        <v>6.0869565217391307E-2</v>
      </c>
    </row>
    <row r="1740" spans="1:14">
      <c r="A1740" s="42">
        <v>41501</v>
      </c>
      <c r="B1740" t="s">
        <v>27</v>
      </c>
      <c r="C1740" t="s">
        <v>23</v>
      </c>
      <c r="D1740" t="s">
        <v>26</v>
      </c>
      <c r="E1740" t="s">
        <v>13</v>
      </c>
      <c r="F1740" s="12">
        <v>23</v>
      </c>
      <c r="G1740" s="12">
        <v>5148</v>
      </c>
      <c r="H1740" s="12">
        <v>5490</v>
      </c>
      <c r="I1740" s="12">
        <v>18252</v>
      </c>
      <c r="J1740" s="12">
        <v>19440</v>
      </c>
      <c r="K1740" s="12">
        <f>sales_table[[#This Row],[Sales]]-sales_table[[#This Row],[COGS]]</f>
        <v>1188</v>
      </c>
      <c r="L1740" s="12">
        <f>sales_table[[#This Row],[sales after discount]]-sales_table[[#This Row],[COGS]]</f>
        <v>216</v>
      </c>
      <c r="M1740" s="12">
        <f>sales_table[[#This Row],[Sales]]*0.95</f>
        <v>18468</v>
      </c>
      <c r="N1740" s="13">
        <f>(sales_table[[#This Row],[Profit]]/sales_table[[#This Row],[Sales]])</f>
        <v>6.1111111111111109E-2</v>
      </c>
    </row>
    <row r="1741" spans="1:14">
      <c r="A1741" s="42">
        <v>41501</v>
      </c>
      <c r="B1741" t="s">
        <v>31</v>
      </c>
      <c r="C1741" t="s">
        <v>30</v>
      </c>
      <c r="D1741" t="s">
        <v>19</v>
      </c>
      <c r="E1741" t="s">
        <v>13</v>
      </c>
      <c r="F1741" s="12">
        <v>20</v>
      </c>
      <c r="G1741" s="12">
        <v>3546</v>
      </c>
      <c r="H1741" s="12">
        <v>3780</v>
      </c>
      <c r="I1741" s="12">
        <v>19890</v>
      </c>
      <c r="J1741" s="12">
        <v>21150</v>
      </c>
      <c r="K1741" s="12">
        <f>sales_table[[#This Row],[Sales]]-sales_table[[#This Row],[COGS]]</f>
        <v>1260</v>
      </c>
      <c r="L1741" s="12">
        <f>sales_table[[#This Row],[sales after discount]]-sales_table[[#This Row],[COGS]]</f>
        <v>202.5</v>
      </c>
      <c r="M1741" s="12">
        <f>sales_table[[#This Row],[Sales]]*0.95</f>
        <v>20092.5</v>
      </c>
      <c r="N1741" s="13">
        <f>(sales_table[[#This Row],[Profit]]/sales_table[[#This Row],[Sales]])</f>
        <v>5.9574468085106386E-2</v>
      </c>
    </row>
    <row r="1742" spans="1:14">
      <c r="A1742" s="42">
        <v>41502</v>
      </c>
      <c r="B1742" t="s">
        <v>27</v>
      </c>
      <c r="C1742" t="s">
        <v>23</v>
      </c>
      <c r="D1742" t="s">
        <v>19</v>
      </c>
      <c r="E1742" t="s">
        <v>13</v>
      </c>
      <c r="F1742" s="12">
        <v>23</v>
      </c>
      <c r="G1742" s="12">
        <v>3546</v>
      </c>
      <c r="H1742" s="12">
        <v>3780</v>
      </c>
      <c r="I1742" s="12">
        <v>71604</v>
      </c>
      <c r="J1742" s="12">
        <v>76140</v>
      </c>
      <c r="K1742" s="12">
        <f>sales_table[[#This Row],[Sales]]-sales_table[[#This Row],[COGS]]</f>
        <v>4536</v>
      </c>
      <c r="L1742" s="12">
        <f>sales_table[[#This Row],[sales after discount]]-sales_table[[#This Row],[COGS]]</f>
        <v>729</v>
      </c>
      <c r="M1742" s="12">
        <f>sales_table[[#This Row],[Sales]]*0.95</f>
        <v>72333</v>
      </c>
      <c r="N1742" s="13">
        <f>(sales_table[[#This Row],[Profit]]/sales_table[[#This Row],[Sales]])</f>
        <v>5.9574468085106386E-2</v>
      </c>
    </row>
    <row r="1743" spans="1:14">
      <c r="A1743" s="42">
        <v>41502</v>
      </c>
      <c r="B1743" t="s">
        <v>24</v>
      </c>
      <c r="C1743" t="s">
        <v>25</v>
      </c>
      <c r="D1743" t="s">
        <v>39</v>
      </c>
      <c r="E1743" t="s">
        <v>13</v>
      </c>
      <c r="F1743" s="12">
        <v>22</v>
      </c>
      <c r="G1743" s="12">
        <v>5148</v>
      </c>
      <c r="H1743" s="12">
        <v>5490</v>
      </c>
      <c r="I1743" s="12">
        <v>67068</v>
      </c>
      <c r="J1743" s="12">
        <v>71280</v>
      </c>
      <c r="K1743" s="12">
        <f>sales_table[[#This Row],[Sales]]-sales_table[[#This Row],[COGS]]</f>
        <v>4212</v>
      </c>
      <c r="L1743" s="12">
        <f>sales_table[[#This Row],[sales after discount]]-sales_table[[#This Row],[COGS]]</f>
        <v>648</v>
      </c>
      <c r="M1743" s="12">
        <f>sales_table[[#This Row],[Sales]]*0.95</f>
        <v>67716</v>
      </c>
      <c r="N1743" s="13">
        <f>(sales_table[[#This Row],[Profit]]/sales_table[[#This Row],[Sales]])</f>
        <v>5.909090909090909E-2</v>
      </c>
    </row>
    <row r="1744" spans="1:14">
      <c r="A1744" s="42">
        <v>41502</v>
      </c>
      <c r="B1744" t="s">
        <v>29</v>
      </c>
      <c r="C1744" t="s">
        <v>30</v>
      </c>
      <c r="D1744" t="s">
        <v>28</v>
      </c>
      <c r="E1744" t="s">
        <v>13</v>
      </c>
      <c r="F1744" s="12">
        <v>10</v>
      </c>
      <c r="G1744" s="12">
        <v>3384</v>
      </c>
      <c r="H1744" s="12">
        <v>3600</v>
      </c>
      <c r="I1744" s="12">
        <v>64152</v>
      </c>
      <c r="J1744" s="12">
        <v>68310</v>
      </c>
      <c r="K1744" s="12">
        <f>sales_table[[#This Row],[Sales]]-sales_table[[#This Row],[COGS]]</f>
        <v>4158</v>
      </c>
      <c r="L1744" s="12">
        <f>sales_table[[#This Row],[sales after discount]]-sales_table[[#This Row],[COGS]]</f>
        <v>742.5</v>
      </c>
      <c r="M1744" s="12">
        <f>sales_table[[#This Row],[Sales]]*0.95</f>
        <v>64894.5</v>
      </c>
      <c r="N1744" s="13">
        <f>(sales_table[[#This Row],[Profit]]/sales_table[[#This Row],[Sales]])</f>
        <v>6.0869565217391307E-2</v>
      </c>
    </row>
    <row r="1745" spans="1:14">
      <c r="A1745" s="42">
        <v>41503</v>
      </c>
      <c r="B1745" t="s">
        <v>31</v>
      </c>
      <c r="C1745" t="s">
        <v>30</v>
      </c>
      <c r="D1745" t="s">
        <v>15</v>
      </c>
      <c r="E1745" t="s">
        <v>16</v>
      </c>
      <c r="F1745" s="12">
        <v>5</v>
      </c>
      <c r="G1745" s="12">
        <v>3042</v>
      </c>
      <c r="H1745" s="12">
        <v>3240</v>
      </c>
      <c r="I1745" s="12">
        <v>10746</v>
      </c>
      <c r="J1745" s="12">
        <v>11610</v>
      </c>
      <c r="K1745" s="12">
        <f>sales_table[[#This Row],[Sales]]-sales_table[[#This Row],[COGS]]</f>
        <v>864</v>
      </c>
      <c r="L1745" s="12">
        <f>sales_table[[#This Row],[sales after discount]]-sales_table[[#This Row],[COGS]]</f>
        <v>283.5</v>
      </c>
      <c r="M1745" s="12">
        <f>sales_table[[#This Row],[Sales]]*0.95</f>
        <v>11029.5</v>
      </c>
      <c r="N1745" s="13">
        <f>(sales_table[[#This Row],[Profit]]/sales_table[[#This Row],[Sales]])</f>
        <v>7.441860465116279E-2</v>
      </c>
    </row>
    <row r="1746" spans="1:14">
      <c r="A1746" s="42">
        <v>41503</v>
      </c>
      <c r="B1746" t="s">
        <v>27</v>
      </c>
      <c r="C1746" t="s">
        <v>23</v>
      </c>
      <c r="D1746" t="s">
        <v>40</v>
      </c>
      <c r="E1746" t="s">
        <v>16</v>
      </c>
      <c r="F1746" s="12">
        <v>12</v>
      </c>
      <c r="G1746" s="12">
        <v>3978</v>
      </c>
      <c r="H1746" s="12">
        <v>4230</v>
      </c>
      <c r="I1746" s="12">
        <v>47088</v>
      </c>
      <c r="J1746" s="12">
        <v>50760</v>
      </c>
      <c r="K1746" s="12">
        <f>sales_table[[#This Row],[Sales]]-sales_table[[#This Row],[COGS]]</f>
        <v>3672</v>
      </c>
      <c r="L1746" s="12">
        <f>sales_table[[#This Row],[sales after discount]]-sales_table[[#This Row],[COGS]]</f>
        <v>1134</v>
      </c>
      <c r="M1746" s="12">
        <f>sales_table[[#This Row],[Sales]]*0.95</f>
        <v>48222</v>
      </c>
      <c r="N1746" s="13">
        <f>(sales_table[[#This Row],[Profit]]/sales_table[[#This Row],[Sales]])</f>
        <v>7.2340425531914887E-2</v>
      </c>
    </row>
    <row r="1747" spans="1:14">
      <c r="A1747" s="42">
        <v>41503</v>
      </c>
      <c r="B1747" t="s">
        <v>14</v>
      </c>
      <c r="C1747" t="s">
        <v>11</v>
      </c>
      <c r="D1747" t="s">
        <v>35</v>
      </c>
      <c r="E1747" t="s">
        <v>13</v>
      </c>
      <c r="F1747" s="12">
        <v>19</v>
      </c>
      <c r="G1747" s="12">
        <v>3978</v>
      </c>
      <c r="H1747" s="12">
        <v>4230</v>
      </c>
      <c r="I1747" s="12">
        <v>66924</v>
      </c>
      <c r="J1747" s="12">
        <v>71370</v>
      </c>
      <c r="K1747" s="12">
        <f>sales_table[[#This Row],[Sales]]-sales_table[[#This Row],[COGS]]</f>
        <v>4446</v>
      </c>
      <c r="L1747" s="12">
        <f>sales_table[[#This Row],[sales after discount]]-sales_table[[#This Row],[COGS]]</f>
        <v>877.5</v>
      </c>
      <c r="M1747" s="12">
        <f>sales_table[[#This Row],[Sales]]*0.95</f>
        <v>67801.5</v>
      </c>
      <c r="N1747" s="13">
        <f>(sales_table[[#This Row],[Profit]]/sales_table[[#This Row],[Sales]])</f>
        <v>6.2295081967213117E-2</v>
      </c>
    </row>
    <row r="1748" spans="1:14">
      <c r="A1748" s="42">
        <v>41503</v>
      </c>
      <c r="B1748" t="s">
        <v>10</v>
      </c>
      <c r="C1748" t="s">
        <v>11</v>
      </c>
      <c r="D1748" t="s">
        <v>39</v>
      </c>
      <c r="E1748" t="s">
        <v>13</v>
      </c>
      <c r="F1748" s="12">
        <v>18</v>
      </c>
      <c r="G1748" s="12">
        <v>3924</v>
      </c>
      <c r="H1748" s="12">
        <v>4230</v>
      </c>
      <c r="I1748" s="12">
        <v>67068</v>
      </c>
      <c r="J1748" s="12">
        <v>71280</v>
      </c>
      <c r="K1748" s="12">
        <f>sales_table[[#This Row],[Sales]]-sales_table[[#This Row],[COGS]]</f>
        <v>4212</v>
      </c>
      <c r="L1748" s="12">
        <f>sales_table[[#This Row],[sales after discount]]-sales_table[[#This Row],[COGS]]</f>
        <v>648</v>
      </c>
      <c r="M1748" s="12">
        <f>sales_table[[#This Row],[Sales]]*0.95</f>
        <v>67716</v>
      </c>
      <c r="N1748" s="13">
        <f>(sales_table[[#This Row],[Profit]]/sales_table[[#This Row],[Sales]])</f>
        <v>5.909090909090909E-2</v>
      </c>
    </row>
    <row r="1749" spans="1:14">
      <c r="A1749" s="42">
        <v>41504</v>
      </c>
      <c r="B1749" t="s">
        <v>27</v>
      </c>
      <c r="C1749" t="s">
        <v>23</v>
      </c>
      <c r="D1749" t="s">
        <v>37</v>
      </c>
      <c r="E1749" t="s">
        <v>13</v>
      </c>
      <c r="F1749" s="12">
        <v>1</v>
      </c>
      <c r="G1749" s="12">
        <v>2952</v>
      </c>
      <c r="H1749" s="12">
        <v>3150</v>
      </c>
      <c r="I1749" s="12">
        <v>94122</v>
      </c>
      <c r="J1749" s="12">
        <v>100170</v>
      </c>
      <c r="K1749" s="12">
        <f>sales_table[[#This Row],[Sales]]-sales_table[[#This Row],[COGS]]</f>
        <v>6048</v>
      </c>
      <c r="L1749" s="12">
        <f>sales_table[[#This Row],[sales after discount]]-sales_table[[#This Row],[COGS]]</f>
        <v>1039.5</v>
      </c>
      <c r="M1749" s="12">
        <f>sales_table[[#This Row],[Sales]]*0.95</f>
        <v>95161.5</v>
      </c>
      <c r="N1749" s="13">
        <f>(sales_table[[#This Row],[Profit]]/sales_table[[#This Row],[Sales]])</f>
        <v>6.0377358490566038E-2</v>
      </c>
    </row>
    <row r="1750" spans="1:14">
      <c r="A1750" s="42">
        <v>41505</v>
      </c>
      <c r="B1750" t="s">
        <v>10</v>
      </c>
      <c r="C1750" t="s">
        <v>11</v>
      </c>
      <c r="D1750" t="s">
        <v>43</v>
      </c>
      <c r="E1750" t="s">
        <v>13</v>
      </c>
      <c r="F1750" s="12">
        <v>15</v>
      </c>
      <c r="G1750" s="12">
        <v>3042</v>
      </c>
      <c r="H1750" s="12">
        <v>3240</v>
      </c>
      <c r="I1750" s="12">
        <v>33840</v>
      </c>
      <c r="J1750" s="12">
        <v>36000</v>
      </c>
      <c r="K1750" s="12">
        <f>sales_table[[#This Row],[Sales]]-sales_table[[#This Row],[COGS]]</f>
        <v>2160</v>
      </c>
      <c r="L1750" s="12">
        <f>sales_table[[#This Row],[sales after discount]]-sales_table[[#This Row],[COGS]]</f>
        <v>360</v>
      </c>
      <c r="M1750" s="12">
        <f>sales_table[[#This Row],[Sales]]*0.95</f>
        <v>34200</v>
      </c>
      <c r="N1750" s="13">
        <f>(sales_table[[#This Row],[Profit]]/sales_table[[#This Row],[Sales]])</f>
        <v>0.06</v>
      </c>
    </row>
    <row r="1751" spans="1:14">
      <c r="A1751" s="42">
        <v>41506</v>
      </c>
      <c r="B1751" t="s">
        <v>22</v>
      </c>
      <c r="C1751" t="s">
        <v>23</v>
      </c>
      <c r="D1751" t="s">
        <v>19</v>
      </c>
      <c r="E1751" t="s">
        <v>13</v>
      </c>
      <c r="F1751" s="12">
        <v>4</v>
      </c>
      <c r="G1751" s="12">
        <v>3978</v>
      </c>
      <c r="H1751" s="12">
        <v>4230</v>
      </c>
      <c r="I1751" s="12">
        <v>71604</v>
      </c>
      <c r="J1751" s="12">
        <v>76140</v>
      </c>
      <c r="K1751" s="12">
        <f>sales_table[[#This Row],[Sales]]-sales_table[[#This Row],[COGS]]</f>
        <v>4536</v>
      </c>
      <c r="L1751" s="12">
        <f>sales_table[[#This Row],[sales after discount]]-sales_table[[#This Row],[COGS]]</f>
        <v>729</v>
      </c>
      <c r="M1751" s="12">
        <f>sales_table[[#This Row],[Sales]]*0.95</f>
        <v>72333</v>
      </c>
      <c r="N1751" s="13">
        <f>(sales_table[[#This Row],[Profit]]/sales_table[[#This Row],[Sales]])</f>
        <v>5.9574468085106386E-2</v>
      </c>
    </row>
    <row r="1752" spans="1:14">
      <c r="A1752" s="42">
        <v>41506</v>
      </c>
      <c r="B1752" t="s">
        <v>22</v>
      </c>
      <c r="C1752" t="s">
        <v>23</v>
      </c>
      <c r="D1752" t="s">
        <v>19</v>
      </c>
      <c r="E1752" t="s">
        <v>13</v>
      </c>
      <c r="F1752" s="12">
        <v>16</v>
      </c>
      <c r="G1752" s="12">
        <v>2106</v>
      </c>
      <c r="H1752" s="12">
        <v>2250</v>
      </c>
      <c r="I1752" s="12">
        <v>23868</v>
      </c>
      <c r="J1752" s="12">
        <v>25380</v>
      </c>
      <c r="K1752" s="12">
        <f>sales_table[[#This Row],[Sales]]-sales_table[[#This Row],[COGS]]</f>
        <v>1512</v>
      </c>
      <c r="L1752" s="12">
        <f>sales_table[[#This Row],[sales after discount]]-sales_table[[#This Row],[COGS]]</f>
        <v>243</v>
      </c>
      <c r="M1752" s="12">
        <f>sales_table[[#This Row],[Sales]]*0.95</f>
        <v>24111</v>
      </c>
      <c r="N1752" s="13">
        <f>(sales_table[[#This Row],[Profit]]/sales_table[[#This Row],[Sales]])</f>
        <v>5.9574468085106386E-2</v>
      </c>
    </row>
    <row r="1753" spans="1:14">
      <c r="A1753" s="42">
        <v>41506</v>
      </c>
      <c r="B1753" t="s">
        <v>10</v>
      </c>
      <c r="C1753" t="s">
        <v>11</v>
      </c>
      <c r="D1753" t="s">
        <v>33</v>
      </c>
      <c r="E1753" t="s">
        <v>13</v>
      </c>
      <c r="F1753" s="12">
        <v>10</v>
      </c>
      <c r="G1753" s="12">
        <v>2034</v>
      </c>
      <c r="H1753" s="12">
        <v>2160</v>
      </c>
      <c r="I1753" s="12">
        <v>51714</v>
      </c>
      <c r="J1753" s="12">
        <v>54990</v>
      </c>
      <c r="K1753" s="12">
        <f>sales_table[[#This Row],[Sales]]-sales_table[[#This Row],[COGS]]</f>
        <v>3276</v>
      </c>
      <c r="L1753" s="12">
        <f>sales_table[[#This Row],[sales after discount]]-sales_table[[#This Row],[COGS]]</f>
        <v>526.5</v>
      </c>
      <c r="M1753" s="12">
        <f>sales_table[[#This Row],[Sales]]*0.95</f>
        <v>52240.5</v>
      </c>
      <c r="N1753" s="13">
        <f>(sales_table[[#This Row],[Profit]]/sales_table[[#This Row],[Sales]])</f>
        <v>5.9574468085106386E-2</v>
      </c>
    </row>
    <row r="1754" spans="1:14">
      <c r="A1754" s="42">
        <v>41506</v>
      </c>
      <c r="B1754" t="s">
        <v>22</v>
      </c>
      <c r="C1754" t="s">
        <v>23</v>
      </c>
      <c r="D1754" t="s">
        <v>32</v>
      </c>
      <c r="E1754" t="s">
        <v>13</v>
      </c>
      <c r="F1754" s="12">
        <v>21</v>
      </c>
      <c r="G1754" s="12">
        <v>4482</v>
      </c>
      <c r="H1754" s="12">
        <v>4770</v>
      </c>
      <c r="I1754" s="12">
        <v>67374</v>
      </c>
      <c r="J1754" s="12">
        <v>71820</v>
      </c>
      <c r="K1754" s="12">
        <f>sales_table[[#This Row],[Sales]]-sales_table[[#This Row],[COGS]]</f>
        <v>4446</v>
      </c>
      <c r="L1754" s="12">
        <f>sales_table[[#This Row],[sales after discount]]-sales_table[[#This Row],[COGS]]</f>
        <v>855</v>
      </c>
      <c r="M1754" s="12">
        <f>sales_table[[#This Row],[Sales]]*0.95</f>
        <v>68229</v>
      </c>
      <c r="N1754" s="13">
        <f>(sales_table[[#This Row],[Profit]]/sales_table[[#This Row],[Sales]])</f>
        <v>6.1904761904761907E-2</v>
      </c>
    </row>
    <row r="1755" spans="1:14">
      <c r="A1755" s="42">
        <v>41507</v>
      </c>
      <c r="B1755" t="s">
        <v>22</v>
      </c>
      <c r="C1755" t="s">
        <v>23</v>
      </c>
      <c r="D1755" t="s">
        <v>43</v>
      </c>
      <c r="E1755" t="s">
        <v>13</v>
      </c>
      <c r="F1755" s="12">
        <v>7</v>
      </c>
      <c r="G1755" s="12">
        <v>3726</v>
      </c>
      <c r="H1755" s="12">
        <v>3960</v>
      </c>
      <c r="I1755" s="12">
        <v>23688</v>
      </c>
      <c r="J1755" s="12">
        <v>25200</v>
      </c>
      <c r="K1755" s="12">
        <f>sales_table[[#This Row],[Sales]]-sales_table[[#This Row],[COGS]]</f>
        <v>1512</v>
      </c>
      <c r="L1755" s="12">
        <f>sales_table[[#This Row],[sales after discount]]-sales_table[[#This Row],[COGS]]</f>
        <v>252</v>
      </c>
      <c r="M1755" s="12">
        <f>sales_table[[#This Row],[Sales]]*0.95</f>
        <v>23940</v>
      </c>
      <c r="N1755" s="13">
        <f>(sales_table[[#This Row],[Profit]]/sales_table[[#This Row],[Sales]])</f>
        <v>0.06</v>
      </c>
    </row>
    <row r="1756" spans="1:14">
      <c r="A1756" s="42">
        <v>41507</v>
      </c>
      <c r="B1756" t="s">
        <v>34</v>
      </c>
      <c r="C1756" t="s">
        <v>25</v>
      </c>
      <c r="D1756" t="s">
        <v>21</v>
      </c>
      <c r="E1756" t="s">
        <v>13</v>
      </c>
      <c r="F1756" s="12">
        <v>22</v>
      </c>
      <c r="G1756" s="12">
        <v>2952</v>
      </c>
      <c r="H1756" s="12">
        <v>3150</v>
      </c>
      <c r="I1756" s="12">
        <v>43920</v>
      </c>
      <c r="J1756" s="12">
        <v>46800</v>
      </c>
      <c r="K1756" s="12">
        <f>sales_table[[#This Row],[Sales]]-sales_table[[#This Row],[COGS]]</f>
        <v>2880</v>
      </c>
      <c r="L1756" s="12">
        <f>sales_table[[#This Row],[sales after discount]]-sales_table[[#This Row],[COGS]]</f>
        <v>540</v>
      </c>
      <c r="M1756" s="12">
        <f>sales_table[[#This Row],[Sales]]*0.95</f>
        <v>44460</v>
      </c>
      <c r="N1756" s="13">
        <f>(sales_table[[#This Row],[Profit]]/sales_table[[#This Row],[Sales]])</f>
        <v>6.1538461538461542E-2</v>
      </c>
    </row>
    <row r="1757" spans="1:14">
      <c r="A1757" s="42">
        <v>41507</v>
      </c>
      <c r="B1757" t="s">
        <v>10</v>
      </c>
      <c r="C1757" t="s">
        <v>11</v>
      </c>
      <c r="D1757" t="s">
        <v>12</v>
      </c>
      <c r="E1757" t="s">
        <v>13</v>
      </c>
      <c r="F1757" s="12">
        <v>15</v>
      </c>
      <c r="G1757" s="12">
        <v>3384</v>
      </c>
      <c r="H1757" s="12">
        <v>3600</v>
      </c>
      <c r="I1757" s="12">
        <v>38646</v>
      </c>
      <c r="J1757" s="12">
        <v>41040</v>
      </c>
      <c r="K1757" s="12">
        <f>sales_table[[#This Row],[Sales]]-sales_table[[#This Row],[COGS]]</f>
        <v>2394</v>
      </c>
      <c r="L1757" s="12">
        <f>sales_table[[#This Row],[sales after discount]]-sales_table[[#This Row],[COGS]]</f>
        <v>342</v>
      </c>
      <c r="M1757" s="12">
        <f>sales_table[[#This Row],[Sales]]*0.95</f>
        <v>38988</v>
      </c>
      <c r="N1757" s="13">
        <f>(sales_table[[#This Row],[Profit]]/sales_table[[#This Row],[Sales]])</f>
        <v>5.8333333333333334E-2</v>
      </c>
    </row>
    <row r="1758" spans="1:14">
      <c r="A1758" s="42">
        <v>41507</v>
      </c>
      <c r="B1758" t="s">
        <v>20</v>
      </c>
      <c r="C1758" t="s">
        <v>18</v>
      </c>
      <c r="D1758" t="s">
        <v>21</v>
      </c>
      <c r="E1758" t="s">
        <v>13</v>
      </c>
      <c r="F1758" s="12">
        <v>7</v>
      </c>
      <c r="G1758" s="12">
        <v>3546</v>
      </c>
      <c r="H1758" s="12">
        <v>3780</v>
      </c>
      <c r="I1758" s="12">
        <v>13176</v>
      </c>
      <c r="J1758" s="12">
        <v>14040</v>
      </c>
      <c r="K1758" s="12">
        <f>sales_table[[#This Row],[Sales]]-sales_table[[#This Row],[COGS]]</f>
        <v>864</v>
      </c>
      <c r="L1758" s="12">
        <f>sales_table[[#This Row],[sales after discount]]-sales_table[[#This Row],[COGS]]</f>
        <v>162</v>
      </c>
      <c r="M1758" s="12">
        <f>sales_table[[#This Row],[Sales]]*0.95</f>
        <v>13338</v>
      </c>
      <c r="N1758" s="13">
        <f>(sales_table[[#This Row],[Profit]]/sales_table[[#This Row],[Sales]])</f>
        <v>6.1538461538461542E-2</v>
      </c>
    </row>
    <row r="1759" spans="1:14">
      <c r="A1759" s="42">
        <v>41507</v>
      </c>
      <c r="B1759" t="s">
        <v>27</v>
      </c>
      <c r="C1759" t="s">
        <v>23</v>
      </c>
      <c r="D1759" t="s">
        <v>33</v>
      </c>
      <c r="E1759" t="s">
        <v>13</v>
      </c>
      <c r="F1759" s="12">
        <v>17</v>
      </c>
      <c r="G1759" s="12">
        <v>5148</v>
      </c>
      <c r="H1759" s="12">
        <v>5490</v>
      </c>
      <c r="I1759" s="12">
        <v>35802</v>
      </c>
      <c r="J1759" s="12">
        <v>38070</v>
      </c>
      <c r="K1759" s="12">
        <f>sales_table[[#This Row],[Sales]]-sales_table[[#This Row],[COGS]]</f>
        <v>2268</v>
      </c>
      <c r="L1759" s="12">
        <f>sales_table[[#This Row],[sales after discount]]-sales_table[[#This Row],[COGS]]</f>
        <v>364.5</v>
      </c>
      <c r="M1759" s="12">
        <f>sales_table[[#This Row],[Sales]]*0.95</f>
        <v>36166.5</v>
      </c>
      <c r="N1759" s="13">
        <f>(sales_table[[#This Row],[Profit]]/sales_table[[#This Row],[Sales]])</f>
        <v>5.9574468085106386E-2</v>
      </c>
    </row>
    <row r="1760" spans="1:14">
      <c r="A1760" s="42">
        <v>41507</v>
      </c>
      <c r="B1760" t="s">
        <v>20</v>
      </c>
      <c r="C1760" t="s">
        <v>18</v>
      </c>
      <c r="D1760" t="s">
        <v>12</v>
      </c>
      <c r="E1760" t="s">
        <v>13</v>
      </c>
      <c r="F1760" s="12">
        <v>20</v>
      </c>
      <c r="G1760" s="12">
        <v>2034</v>
      </c>
      <c r="H1760" s="12">
        <v>2160</v>
      </c>
      <c r="I1760" s="12">
        <v>38646</v>
      </c>
      <c r="J1760" s="12">
        <v>41040</v>
      </c>
      <c r="K1760" s="12">
        <f>sales_table[[#This Row],[Sales]]-sales_table[[#This Row],[COGS]]</f>
        <v>2394</v>
      </c>
      <c r="L1760" s="12">
        <f>sales_table[[#This Row],[sales after discount]]-sales_table[[#This Row],[COGS]]</f>
        <v>342</v>
      </c>
      <c r="M1760" s="12">
        <f>sales_table[[#This Row],[Sales]]*0.95</f>
        <v>38988</v>
      </c>
      <c r="N1760" s="13">
        <f>(sales_table[[#This Row],[Profit]]/sales_table[[#This Row],[Sales]])</f>
        <v>5.8333333333333334E-2</v>
      </c>
    </row>
    <row r="1761" spans="1:14">
      <c r="A1761" s="42">
        <v>41508</v>
      </c>
      <c r="B1761" t="s">
        <v>20</v>
      </c>
      <c r="C1761" t="s">
        <v>18</v>
      </c>
      <c r="D1761" t="s">
        <v>40</v>
      </c>
      <c r="E1761" t="s">
        <v>16</v>
      </c>
      <c r="F1761" s="12">
        <v>5</v>
      </c>
      <c r="G1761" s="12">
        <v>2196</v>
      </c>
      <c r="H1761" s="12">
        <v>2340</v>
      </c>
      <c r="I1761" s="12">
        <v>3924</v>
      </c>
      <c r="J1761" s="12">
        <v>4230</v>
      </c>
      <c r="K1761" s="12">
        <f>sales_table[[#This Row],[Sales]]-sales_table[[#This Row],[COGS]]</f>
        <v>306</v>
      </c>
      <c r="L1761" s="12">
        <f>sales_table[[#This Row],[sales after discount]]-sales_table[[#This Row],[COGS]]</f>
        <v>94.5</v>
      </c>
      <c r="M1761" s="12">
        <f>sales_table[[#This Row],[Sales]]*0.95</f>
        <v>4018.5</v>
      </c>
      <c r="N1761" s="13">
        <f>(sales_table[[#This Row],[Profit]]/sales_table[[#This Row],[Sales]])</f>
        <v>7.2340425531914887E-2</v>
      </c>
    </row>
    <row r="1762" spans="1:14">
      <c r="A1762" s="42">
        <v>41508</v>
      </c>
      <c r="B1762" t="s">
        <v>10</v>
      </c>
      <c r="C1762" t="s">
        <v>11</v>
      </c>
      <c r="D1762" t="s">
        <v>37</v>
      </c>
      <c r="E1762" t="s">
        <v>13</v>
      </c>
      <c r="F1762" s="12">
        <v>14</v>
      </c>
      <c r="G1762" s="12">
        <v>3546</v>
      </c>
      <c r="H1762" s="12">
        <v>3780</v>
      </c>
      <c r="I1762" s="12">
        <v>67230</v>
      </c>
      <c r="J1762" s="12">
        <v>71550</v>
      </c>
      <c r="K1762" s="12">
        <f>sales_table[[#This Row],[Sales]]-sales_table[[#This Row],[COGS]]</f>
        <v>4320</v>
      </c>
      <c r="L1762" s="12">
        <f>sales_table[[#This Row],[sales after discount]]-sales_table[[#This Row],[COGS]]</f>
        <v>742.5</v>
      </c>
      <c r="M1762" s="12">
        <f>sales_table[[#This Row],[Sales]]*0.95</f>
        <v>67972.5</v>
      </c>
      <c r="N1762" s="13">
        <f>(sales_table[[#This Row],[Profit]]/sales_table[[#This Row],[Sales]])</f>
        <v>6.0377358490566038E-2</v>
      </c>
    </row>
    <row r="1763" spans="1:14">
      <c r="A1763" s="42">
        <v>41508</v>
      </c>
      <c r="B1763" t="s">
        <v>29</v>
      </c>
      <c r="C1763" t="s">
        <v>30</v>
      </c>
      <c r="D1763" t="s">
        <v>33</v>
      </c>
      <c r="E1763" t="s">
        <v>13</v>
      </c>
      <c r="F1763" s="12">
        <v>6</v>
      </c>
      <c r="G1763" s="12">
        <v>3546</v>
      </c>
      <c r="H1763" s="12">
        <v>3780</v>
      </c>
      <c r="I1763" s="12">
        <v>35802</v>
      </c>
      <c r="J1763" s="12">
        <v>38070</v>
      </c>
      <c r="K1763" s="12">
        <f>sales_table[[#This Row],[Sales]]-sales_table[[#This Row],[COGS]]</f>
        <v>2268</v>
      </c>
      <c r="L1763" s="12">
        <f>sales_table[[#This Row],[sales after discount]]-sales_table[[#This Row],[COGS]]</f>
        <v>364.5</v>
      </c>
      <c r="M1763" s="12">
        <f>sales_table[[#This Row],[Sales]]*0.95</f>
        <v>36166.5</v>
      </c>
      <c r="N1763" s="13">
        <f>(sales_table[[#This Row],[Profit]]/sales_table[[#This Row],[Sales]])</f>
        <v>5.9574468085106386E-2</v>
      </c>
    </row>
    <row r="1764" spans="1:14">
      <c r="A1764" s="42">
        <v>41508</v>
      </c>
      <c r="B1764" t="s">
        <v>17</v>
      </c>
      <c r="C1764" t="s">
        <v>18</v>
      </c>
      <c r="D1764" t="s">
        <v>39</v>
      </c>
      <c r="E1764" t="s">
        <v>13</v>
      </c>
      <c r="F1764" s="12">
        <v>22</v>
      </c>
      <c r="G1764" s="12">
        <v>7506</v>
      </c>
      <c r="H1764" s="12">
        <v>8100</v>
      </c>
      <c r="I1764" s="12">
        <v>85698</v>
      </c>
      <c r="J1764" s="12">
        <v>91080</v>
      </c>
      <c r="K1764" s="12">
        <f>sales_table[[#This Row],[Sales]]-sales_table[[#This Row],[COGS]]</f>
        <v>5382</v>
      </c>
      <c r="L1764" s="12">
        <f>sales_table[[#This Row],[sales after discount]]-sales_table[[#This Row],[COGS]]</f>
        <v>828</v>
      </c>
      <c r="M1764" s="12">
        <f>sales_table[[#This Row],[Sales]]*0.95</f>
        <v>86526</v>
      </c>
      <c r="N1764" s="13">
        <f>(sales_table[[#This Row],[Profit]]/sales_table[[#This Row],[Sales]])</f>
        <v>5.909090909090909E-2</v>
      </c>
    </row>
    <row r="1765" spans="1:14">
      <c r="A1765" s="42">
        <v>41508</v>
      </c>
      <c r="B1765" t="s">
        <v>20</v>
      </c>
      <c r="C1765" t="s">
        <v>18</v>
      </c>
      <c r="D1765" t="s">
        <v>28</v>
      </c>
      <c r="E1765" t="s">
        <v>13</v>
      </c>
      <c r="F1765" s="12">
        <v>6</v>
      </c>
      <c r="G1765" s="12">
        <v>3924</v>
      </c>
      <c r="H1765" s="12">
        <v>4230</v>
      </c>
      <c r="I1765" s="12">
        <v>29160</v>
      </c>
      <c r="J1765" s="12">
        <v>31050</v>
      </c>
      <c r="K1765" s="12">
        <f>sales_table[[#This Row],[Sales]]-sales_table[[#This Row],[COGS]]</f>
        <v>1890</v>
      </c>
      <c r="L1765" s="12">
        <f>sales_table[[#This Row],[sales after discount]]-sales_table[[#This Row],[COGS]]</f>
        <v>337.5</v>
      </c>
      <c r="M1765" s="12">
        <f>sales_table[[#This Row],[Sales]]*0.95</f>
        <v>29497.5</v>
      </c>
      <c r="N1765" s="13">
        <f>(sales_table[[#This Row],[Profit]]/sales_table[[#This Row],[Sales]])</f>
        <v>6.0869565217391307E-2</v>
      </c>
    </row>
    <row r="1766" spans="1:14">
      <c r="A1766" s="42">
        <v>41509</v>
      </c>
      <c r="B1766" t="s">
        <v>22</v>
      </c>
      <c r="C1766" t="s">
        <v>23</v>
      </c>
      <c r="D1766" t="s">
        <v>12</v>
      </c>
      <c r="E1766" t="s">
        <v>13</v>
      </c>
      <c r="F1766" s="12">
        <v>6</v>
      </c>
      <c r="G1766" s="12">
        <v>4482</v>
      </c>
      <c r="H1766" s="12">
        <v>4770</v>
      </c>
      <c r="I1766" s="12">
        <v>48816</v>
      </c>
      <c r="J1766" s="12">
        <v>51840</v>
      </c>
      <c r="K1766" s="12">
        <f>sales_table[[#This Row],[Sales]]-sales_table[[#This Row],[COGS]]</f>
        <v>3024</v>
      </c>
      <c r="L1766" s="12">
        <f>sales_table[[#This Row],[sales after discount]]-sales_table[[#This Row],[COGS]]</f>
        <v>432</v>
      </c>
      <c r="M1766" s="12">
        <f>sales_table[[#This Row],[Sales]]*0.95</f>
        <v>49248</v>
      </c>
      <c r="N1766" s="13">
        <f>(sales_table[[#This Row],[Profit]]/sales_table[[#This Row],[Sales]])</f>
        <v>5.8333333333333334E-2</v>
      </c>
    </row>
    <row r="1767" spans="1:14">
      <c r="A1767" s="42">
        <v>41509</v>
      </c>
      <c r="B1767" t="s">
        <v>14</v>
      </c>
      <c r="C1767" t="s">
        <v>11</v>
      </c>
      <c r="D1767" t="s">
        <v>26</v>
      </c>
      <c r="E1767" t="s">
        <v>13</v>
      </c>
      <c r="F1767" s="12">
        <v>2</v>
      </c>
      <c r="G1767" s="12">
        <v>3546</v>
      </c>
      <c r="H1767" s="12">
        <v>3780</v>
      </c>
      <c r="I1767" s="12">
        <v>76050</v>
      </c>
      <c r="J1767" s="12">
        <v>81000</v>
      </c>
      <c r="K1767" s="12">
        <f>sales_table[[#This Row],[Sales]]-sales_table[[#This Row],[COGS]]</f>
        <v>4950</v>
      </c>
      <c r="L1767" s="12">
        <f>sales_table[[#This Row],[sales after discount]]-sales_table[[#This Row],[COGS]]</f>
        <v>900</v>
      </c>
      <c r="M1767" s="12">
        <f>sales_table[[#This Row],[Sales]]*0.95</f>
        <v>76950</v>
      </c>
      <c r="N1767" s="13">
        <f>(sales_table[[#This Row],[Profit]]/sales_table[[#This Row],[Sales]])</f>
        <v>6.1111111111111109E-2</v>
      </c>
    </row>
    <row r="1768" spans="1:14">
      <c r="A1768" s="42">
        <v>41510</v>
      </c>
      <c r="B1768" t="s">
        <v>29</v>
      </c>
      <c r="C1768" t="s">
        <v>30</v>
      </c>
      <c r="D1768" t="s">
        <v>42</v>
      </c>
      <c r="E1768" t="s">
        <v>16</v>
      </c>
      <c r="F1768" s="12">
        <v>24</v>
      </c>
      <c r="G1768" s="12">
        <v>3726</v>
      </c>
      <c r="H1768" s="12">
        <v>3960</v>
      </c>
      <c r="I1768" s="12">
        <v>105084</v>
      </c>
      <c r="J1768" s="12">
        <v>113400</v>
      </c>
      <c r="K1768" s="12">
        <f>sales_table[[#This Row],[Sales]]-sales_table[[#This Row],[COGS]]</f>
        <v>8316</v>
      </c>
      <c r="L1768" s="12">
        <f>sales_table[[#This Row],[sales after discount]]-sales_table[[#This Row],[COGS]]</f>
        <v>2646</v>
      </c>
      <c r="M1768" s="12">
        <f>sales_table[[#This Row],[Sales]]*0.95</f>
        <v>107730</v>
      </c>
      <c r="N1768" s="13">
        <f>(sales_table[[#This Row],[Profit]]/sales_table[[#This Row],[Sales]])</f>
        <v>7.3333333333333334E-2</v>
      </c>
    </row>
    <row r="1769" spans="1:14">
      <c r="A1769" s="42">
        <v>41510</v>
      </c>
      <c r="B1769" t="s">
        <v>29</v>
      </c>
      <c r="C1769" t="s">
        <v>30</v>
      </c>
      <c r="D1769" t="s">
        <v>36</v>
      </c>
      <c r="E1769" t="s">
        <v>13</v>
      </c>
      <c r="F1769" s="12">
        <v>11</v>
      </c>
      <c r="G1769" s="12">
        <v>2106</v>
      </c>
      <c r="H1769" s="12">
        <v>2250</v>
      </c>
      <c r="I1769" s="12">
        <v>48438</v>
      </c>
      <c r="J1769" s="12">
        <v>51750</v>
      </c>
      <c r="K1769" s="12">
        <f>sales_table[[#This Row],[Sales]]-sales_table[[#This Row],[COGS]]</f>
        <v>3312</v>
      </c>
      <c r="L1769" s="12">
        <f>sales_table[[#This Row],[sales after discount]]-sales_table[[#This Row],[COGS]]</f>
        <v>724.5</v>
      </c>
      <c r="M1769" s="12">
        <f>sales_table[[#This Row],[Sales]]*0.95</f>
        <v>49162.5</v>
      </c>
      <c r="N1769" s="13">
        <f>(sales_table[[#This Row],[Profit]]/sales_table[[#This Row],[Sales]])</f>
        <v>6.4000000000000001E-2</v>
      </c>
    </row>
    <row r="1770" spans="1:14">
      <c r="A1770" s="42">
        <v>41510</v>
      </c>
      <c r="B1770" t="s">
        <v>24</v>
      </c>
      <c r="C1770" t="s">
        <v>25</v>
      </c>
      <c r="D1770" t="s">
        <v>28</v>
      </c>
      <c r="E1770" t="s">
        <v>13</v>
      </c>
      <c r="F1770" s="12">
        <v>10</v>
      </c>
      <c r="G1770" s="12">
        <v>3546</v>
      </c>
      <c r="H1770" s="12">
        <v>3780</v>
      </c>
      <c r="I1770" s="12">
        <v>52488</v>
      </c>
      <c r="J1770" s="12">
        <v>55890</v>
      </c>
      <c r="K1770" s="12">
        <f>sales_table[[#This Row],[Sales]]-sales_table[[#This Row],[COGS]]</f>
        <v>3402</v>
      </c>
      <c r="L1770" s="12">
        <f>sales_table[[#This Row],[sales after discount]]-sales_table[[#This Row],[COGS]]</f>
        <v>607.5</v>
      </c>
      <c r="M1770" s="12">
        <f>sales_table[[#This Row],[Sales]]*0.95</f>
        <v>53095.5</v>
      </c>
      <c r="N1770" s="13">
        <f>(sales_table[[#This Row],[Profit]]/sales_table[[#This Row],[Sales]])</f>
        <v>6.0869565217391307E-2</v>
      </c>
    </row>
    <row r="1771" spans="1:14">
      <c r="A1771" s="42">
        <v>41511</v>
      </c>
      <c r="B1771" t="s">
        <v>34</v>
      </c>
      <c r="C1771" t="s">
        <v>25</v>
      </c>
      <c r="D1771" t="s">
        <v>41</v>
      </c>
      <c r="E1771" t="s">
        <v>13</v>
      </c>
      <c r="F1771" s="12">
        <v>7</v>
      </c>
      <c r="G1771" s="12">
        <v>3384</v>
      </c>
      <c r="H1771" s="12">
        <v>3600</v>
      </c>
      <c r="I1771" s="12">
        <v>26568</v>
      </c>
      <c r="J1771" s="12">
        <v>28350</v>
      </c>
      <c r="K1771" s="12">
        <f>sales_table[[#This Row],[Sales]]-sales_table[[#This Row],[COGS]]</f>
        <v>1782</v>
      </c>
      <c r="L1771" s="12">
        <f>sales_table[[#This Row],[sales after discount]]-sales_table[[#This Row],[COGS]]</f>
        <v>364.5</v>
      </c>
      <c r="M1771" s="12">
        <f>sales_table[[#This Row],[Sales]]*0.95</f>
        <v>26932.5</v>
      </c>
      <c r="N1771" s="13">
        <f>(sales_table[[#This Row],[Profit]]/sales_table[[#This Row],[Sales]])</f>
        <v>6.2857142857142861E-2</v>
      </c>
    </row>
    <row r="1772" spans="1:14">
      <c r="A1772" s="42">
        <v>41511</v>
      </c>
      <c r="B1772" t="s">
        <v>20</v>
      </c>
      <c r="C1772" t="s">
        <v>18</v>
      </c>
      <c r="D1772" t="s">
        <v>33</v>
      </c>
      <c r="E1772" t="s">
        <v>13</v>
      </c>
      <c r="F1772" s="12">
        <v>22</v>
      </c>
      <c r="G1772" s="12">
        <v>2106</v>
      </c>
      <c r="H1772" s="12">
        <v>2250</v>
      </c>
      <c r="I1772" s="12">
        <v>67626</v>
      </c>
      <c r="J1772" s="12">
        <v>71910</v>
      </c>
      <c r="K1772" s="12">
        <f>sales_table[[#This Row],[Sales]]-sales_table[[#This Row],[COGS]]</f>
        <v>4284</v>
      </c>
      <c r="L1772" s="12">
        <f>sales_table[[#This Row],[sales after discount]]-sales_table[[#This Row],[COGS]]</f>
        <v>688.5</v>
      </c>
      <c r="M1772" s="12">
        <f>sales_table[[#This Row],[Sales]]*0.95</f>
        <v>68314.5</v>
      </c>
      <c r="N1772" s="13">
        <f>(sales_table[[#This Row],[Profit]]/sales_table[[#This Row],[Sales]])</f>
        <v>5.9574468085106386E-2</v>
      </c>
    </row>
    <row r="1773" spans="1:14">
      <c r="A1773" s="42">
        <v>41512</v>
      </c>
      <c r="B1773" t="s">
        <v>31</v>
      </c>
      <c r="C1773" t="s">
        <v>30</v>
      </c>
      <c r="D1773" t="s">
        <v>12</v>
      </c>
      <c r="E1773" t="s">
        <v>13</v>
      </c>
      <c r="F1773" s="12">
        <v>7</v>
      </c>
      <c r="G1773" s="12">
        <v>3924</v>
      </c>
      <c r="H1773" s="12">
        <v>4230</v>
      </c>
      <c r="I1773" s="12">
        <v>18306</v>
      </c>
      <c r="J1773" s="12">
        <v>19440</v>
      </c>
      <c r="K1773" s="12">
        <f>sales_table[[#This Row],[Sales]]-sales_table[[#This Row],[COGS]]</f>
        <v>1134</v>
      </c>
      <c r="L1773" s="12">
        <f>sales_table[[#This Row],[sales after discount]]-sales_table[[#This Row],[COGS]]</f>
        <v>162</v>
      </c>
      <c r="M1773" s="12">
        <f>sales_table[[#This Row],[Sales]]*0.95</f>
        <v>18468</v>
      </c>
      <c r="N1773" s="13">
        <f>(sales_table[[#This Row],[Profit]]/sales_table[[#This Row],[Sales]])</f>
        <v>5.8333333333333334E-2</v>
      </c>
    </row>
    <row r="1774" spans="1:14">
      <c r="A1774" s="42">
        <v>41512</v>
      </c>
      <c r="B1774" t="s">
        <v>31</v>
      </c>
      <c r="C1774" t="s">
        <v>30</v>
      </c>
      <c r="D1774" t="s">
        <v>26</v>
      </c>
      <c r="E1774" t="s">
        <v>13</v>
      </c>
      <c r="F1774" s="12">
        <v>18</v>
      </c>
      <c r="G1774" s="12">
        <v>3582</v>
      </c>
      <c r="H1774" s="12">
        <v>3870</v>
      </c>
      <c r="I1774" s="12">
        <v>73008</v>
      </c>
      <c r="J1774" s="12">
        <v>77760</v>
      </c>
      <c r="K1774" s="12">
        <f>sales_table[[#This Row],[Sales]]-sales_table[[#This Row],[COGS]]</f>
        <v>4752</v>
      </c>
      <c r="L1774" s="12">
        <f>sales_table[[#This Row],[sales after discount]]-sales_table[[#This Row],[COGS]]</f>
        <v>864</v>
      </c>
      <c r="M1774" s="12">
        <f>sales_table[[#This Row],[Sales]]*0.95</f>
        <v>73872</v>
      </c>
      <c r="N1774" s="13">
        <f>(sales_table[[#This Row],[Profit]]/sales_table[[#This Row],[Sales]])</f>
        <v>6.1111111111111109E-2</v>
      </c>
    </row>
    <row r="1775" spans="1:14">
      <c r="A1775" s="42">
        <v>41512</v>
      </c>
      <c r="B1775" t="s">
        <v>22</v>
      </c>
      <c r="C1775" t="s">
        <v>23</v>
      </c>
      <c r="D1775" t="s">
        <v>32</v>
      </c>
      <c r="E1775" t="s">
        <v>13</v>
      </c>
      <c r="F1775" s="12">
        <v>12</v>
      </c>
      <c r="G1775" s="12">
        <v>3582</v>
      </c>
      <c r="H1775" s="12">
        <v>3870</v>
      </c>
      <c r="I1775" s="12">
        <v>67374</v>
      </c>
      <c r="J1775" s="12">
        <v>71820</v>
      </c>
      <c r="K1775" s="12">
        <f>sales_table[[#This Row],[Sales]]-sales_table[[#This Row],[COGS]]</f>
        <v>4446</v>
      </c>
      <c r="L1775" s="12">
        <f>sales_table[[#This Row],[sales after discount]]-sales_table[[#This Row],[COGS]]</f>
        <v>855</v>
      </c>
      <c r="M1775" s="12">
        <f>sales_table[[#This Row],[Sales]]*0.95</f>
        <v>68229</v>
      </c>
      <c r="N1775" s="13">
        <f>(sales_table[[#This Row],[Profit]]/sales_table[[#This Row],[Sales]])</f>
        <v>6.1904761904761907E-2</v>
      </c>
    </row>
    <row r="1776" spans="1:14">
      <c r="A1776" s="42">
        <v>41513</v>
      </c>
      <c r="B1776" t="s">
        <v>24</v>
      </c>
      <c r="C1776" t="s">
        <v>25</v>
      </c>
      <c r="D1776" t="s">
        <v>37</v>
      </c>
      <c r="E1776" t="s">
        <v>13</v>
      </c>
      <c r="F1776" s="12">
        <v>19</v>
      </c>
      <c r="G1776" s="12">
        <v>3726</v>
      </c>
      <c r="H1776" s="12">
        <v>3960</v>
      </c>
      <c r="I1776" s="12">
        <v>40338</v>
      </c>
      <c r="J1776" s="12">
        <v>42930</v>
      </c>
      <c r="K1776" s="12">
        <f>sales_table[[#This Row],[Sales]]-sales_table[[#This Row],[COGS]]</f>
        <v>2592</v>
      </c>
      <c r="L1776" s="12">
        <f>sales_table[[#This Row],[sales after discount]]-sales_table[[#This Row],[COGS]]</f>
        <v>445.5</v>
      </c>
      <c r="M1776" s="12">
        <f>sales_table[[#This Row],[Sales]]*0.95</f>
        <v>40783.5</v>
      </c>
      <c r="N1776" s="13">
        <f>(sales_table[[#This Row],[Profit]]/sales_table[[#This Row],[Sales]])</f>
        <v>6.0377358490566038E-2</v>
      </c>
    </row>
    <row r="1777" spans="1:14">
      <c r="A1777" s="42">
        <v>41514</v>
      </c>
      <c r="B1777" t="s">
        <v>31</v>
      </c>
      <c r="C1777" t="s">
        <v>30</v>
      </c>
      <c r="D1777" t="s">
        <v>21</v>
      </c>
      <c r="E1777" t="s">
        <v>13</v>
      </c>
      <c r="F1777" s="12">
        <v>23</v>
      </c>
      <c r="G1777" s="12">
        <v>3582</v>
      </c>
      <c r="H1777" s="12">
        <v>3870</v>
      </c>
      <c r="I1777" s="12">
        <v>21960</v>
      </c>
      <c r="J1777" s="12">
        <v>23400</v>
      </c>
      <c r="K1777" s="12">
        <f>sales_table[[#This Row],[Sales]]-sales_table[[#This Row],[COGS]]</f>
        <v>1440</v>
      </c>
      <c r="L1777" s="12">
        <f>sales_table[[#This Row],[sales after discount]]-sales_table[[#This Row],[COGS]]</f>
        <v>270</v>
      </c>
      <c r="M1777" s="12">
        <f>sales_table[[#This Row],[Sales]]*0.95</f>
        <v>22230</v>
      </c>
      <c r="N1777" s="13">
        <f>(sales_table[[#This Row],[Profit]]/sales_table[[#This Row],[Sales]])</f>
        <v>6.1538461538461542E-2</v>
      </c>
    </row>
    <row r="1778" spans="1:14">
      <c r="A1778" s="42">
        <v>41514</v>
      </c>
      <c r="B1778" t="s">
        <v>27</v>
      </c>
      <c r="C1778" t="s">
        <v>23</v>
      </c>
      <c r="D1778" t="s">
        <v>19</v>
      </c>
      <c r="E1778" t="s">
        <v>13</v>
      </c>
      <c r="F1778" s="12">
        <v>3</v>
      </c>
      <c r="G1778" s="12">
        <v>2952</v>
      </c>
      <c r="H1778" s="12">
        <v>3150</v>
      </c>
      <c r="I1778" s="12">
        <v>35802</v>
      </c>
      <c r="J1778" s="12">
        <v>38070</v>
      </c>
      <c r="K1778" s="12">
        <f>sales_table[[#This Row],[Sales]]-sales_table[[#This Row],[COGS]]</f>
        <v>2268</v>
      </c>
      <c r="L1778" s="12">
        <f>sales_table[[#This Row],[sales after discount]]-sales_table[[#This Row],[COGS]]</f>
        <v>364.5</v>
      </c>
      <c r="M1778" s="12">
        <f>sales_table[[#This Row],[Sales]]*0.95</f>
        <v>36166.5</v>
      </c>
      <c r="N1778" s="13">
        <f>(sales_table[[#This Row],[Profit]]/sales_table[[#This Row],[Sales]])</f>
        <v>5.9574468085106386E-2</v>
      </c>
    </row>
    <row r="1779" spans="1:14">
      <c r="A1779" s="42">
        <v>41514</v>
      </c>
      <c r="B1779" t="s">
        <v>29</v>
      </c>
      <c r="C1779" t="s">
        <v>30</v>
      </c>
      <c r="D1779" t="s">
        <v>32</v>
      </c>
      <c r="E1779" t="s">
        <v>13</v>
      </c>
      <c r="F1779" s="12">
        <v>24</v>
      </c>
      <c r="G1779" s="12">
        <v>3978</v>
      </c>
      <c r="H1779" s="12">
        <v>4230</v>
      </c>
      <c r="I1779" s="12">
        <v>24822</v>
      </c>
      <c r="J1779" s="12">
        <v>26460</v>
      </c>
      <c r="K1779" s="12">
        <f>sales_table[[#This Row],[Sales]]-sales_table[[#This Row],[COGS]]</f>
        <v>1638</v>
      </c>
      <c r="L1779" s="12">
        <f>sales_table[[#This Row],[sales after discount]]-sales_table[[#This Row],[COGS]]</f>
        <v>315</v>
      </c>
      <c r="M1779" s="12">
        <f>sales_table[[#This Row],[Sales]]*0.95</f>
        <v>25137</v>
      </c>
      <c r="N1779" s="13">
        <f>(sales_table[[#This Row],[Profit]]/sales_table[[#This Row],[Sales]])</f>
        <v>6.1904761904761907E-2</v>
      </c>
    </row>
    <row r="1780" spans="1:14">
      <c r="A1780" s="42">
        <v>41515</v>
      </c>
      <c r="B1780" t="s">
        <v>24</v>
      </c>
      <c r="C1780" t="s">
        <v>25</v>
      </c>
      <c r="D1780" t="s">
        <v>33</v>
      </c>
      <c r="E1780" t="s">
        <v>13</v>
      </c>
      <c r="F1780" s="12">
        <v>25</v>
      </c>
      <c r="G1780" s="12">
        <v>2034</v>
      </c>
      <c r="H1780" s="12">
        <v>2160</v>
      </c>
      <c r="I1780" s="12">
        <v>27846</v>
      </c>
      <c r="J1780" s="12">
        <v>29610</v>
      </c>
      <c r="K1780" s="12">
        <f>sales_table[[#This Row],[Sales]]-sales_table[[#This Row],[COGS]]</f>
        <v>1764</v>
      </c>
      <c r="L1780" s="12">
        <f>sales_table[[#This Row],[sales after discount]]-sales_table[[#This Row],[COGS]]</f>
        <v>283.5</v>
      </c>
      <c r="M1780" s="12">
        <f>sales_table[[#This Row],[Sales]]*0.95</f>
        <v>28129.5</v>
      </c>
      <c r="N1780" s="13">
        <f>(sales_table[[#This Row],[Profit]]/sales_table[[#This Row],[Sales]])</f>
        <v>5.9574468085106386E-2</v>
      </c>
    </row>
    <row r="1781" spans="1:14">
      <c r="A1781" s="42">
        <v>41515</v>
      </c>
      <c r="B1781" t="s">
        <v>24</v>
      </c>
      <c r="C1781" t="s">
        <v>25</v>
      </c>
      <c r="D1781" t="s">
        <v>40</v>
      </c>
      <c r="E1781" t="s">
        <v>16</v>
      </c>
      <c r="F1781" s="12">
        <v>5</v>
      </c>
      <c r="G1781" s="12">
        <v>3924</v>
      </c>
      <c r="H1781" s="12">
        <v>4230</v>
      </c>
      <c r="I1781" s="12">
        <v>23544</v>
      </c>
      <c r="J1781" s="12">
        <v>25380</v>
      </c>
      <c r="K1781" s="12">
        <f>sales_table[[#This Row],[Sales]]-sales_table[[#This Row],[COGS]]</f>
        <v>1836</v>
      </c>
      <c r="L1781" s="12">
        <f>sales_table[[#This Row],[sales after discount]]-sales_table[[#This Row],[COGS]]</f>
        <v>567</v>
      </c>
      <c r="M1781" s="12">
        <f>sales_table[[#This Row],[Sales]]*0.95</f>
        <v>24111</v>
      </c>
      <c r="N1781" s="13">
        <f>(sales_table[[#This Row],[Profit]]/sales_table[[#This Row],[Sales]])</f>
        <v>7.2340425531914887E-2</v>
      </c>
    </row>
    <row r="1782" spans="1:14">
      <c r="A1782" s="42">
        <v>41515</v>
      </c>
      <c r="B1782" t="s">
        <v>22</v>
      </c>
      <c r="C1782" t="s">
        <v>23</v>
      </c>
      <c r="D1782" t="s">
        <v>40</v>
      </c>
      <c r="E1782" t="s">
        <v>16</v>
      </c>
      <c r="F1782" s="12">
        <v>2</v>
      </c>
      <c r="G1782" s="12">
        <v>5832</v>
      </c>
      <c r="H1782" s="12">
        <v>6210</v>
      </c>
      <c r="I1782" s="12">
        <v>3924</v>
      </c>
      <c r="J1782" s="12">
        <v>4230</v>
      </c>
      <c r="K1782" s="12">
        <f>sales_table[[#This Row],[Sales]]-sales_table[[#This Row],[COGS]]</f>
        <v>306</v>
      </c>
      <c r="L1782" s="12">
        <f>sales_table[[#This Row],[sales after discount]]-sales_table[[#This Row],[COGS]]</f>
        <v>94.5</v>
      </c>
      <c r="M1782" s="12">
        <f>sales_table[[#This Row],[Sales]]*0.95</f>
        <v>4018.5</v>
      </c>
      <c r="N1782" s="13">
        <f>(sales_table[[#This Row],[Profit]]/sales_table[[#This Row],[Sales]])</f>
        <v>7.2340425531914887E-2</v>
      </c>
    </row>
    <row r="1783" spans="1:14">
      <c r="A1783" s="42">
        <v>41516</v>
      </c>
      <c r="B1783" t="s">
        <v>14</v>
      </c>
      <c r="C1783" t="s">
        <v>11</v>
      </c>
      <c r="D1783" t="s">
        <v>35</v>
      </c>
      <c r="E1783" t="s">
        <v>13</v>
      </c>
      <c r="F1783" s="12">
        <v>14</v>
      </c>
      <c r="G1783" s="12">
        <v>3546</v>
      </c>
      <c r="H1783" s="12">
        <v>3780</v>
      </c>
      <c r="I1783" s="12">
        <v>61776</v>
      </c>
      <c r="J1783" s="12">
        <v>65880</v>
      </c>
      <c r="K1783" s="12">
        <f>sales_table[[#This Row],[Sales]]-sales_table[[#This Row],[COGS]]</f>
        <v>4104</v>
      </c>
      <c r="L1783" s="12">
        <f>sales_table[[#This Row],[sales after discount]]-sales_table[[#This Row],[COGS]]</f>
        <v>810</v>
      </c>
      <c r="M1783" s="12">
        <f>sales_table[[#This Row],[Sales]]*0.95</f>
        <v>62586</v>
      </c>
      <c r="N1783" s="13">
        <f>(sales_table[[#This Row],[Profit]]/sales_table[[#This Row],[Sales]])</f>
        <v>6.2295081967213117E-2</v>
      </c>
    </row>
    <row r="1784" spans="1:14">
      <c r="A1784" s="42">
        <v>41516</v>
      </c>
      <c r="B1784" t="s">
        <v>34</v>
      </c>
      <c r="C1784" t="s">
        <v>25</v>
      </c>
      <c r="D1784" t="s">
        <v>37</v>
      </c>
      <c r="E1784" t="s">
        <v>13</v>
      </c>
      <c r="F1784" s="12">
        <v>6</v>
      </c>
      <c r="G1784" s="12">
        <v>2034</v>
      </c>
      <c r="H1784" s="12">
        <v>2160</v>
      </c>
      <c r="I1784" s="12">
        <v>8964</v>
      </c>
      <c r="J1784" s="12">
        <v>9540</v>
      </c>
      <c r="K1784" s="12">
        <f>sales_table[[#This Row],[Sales]]-sales_table[[#This Row],[COGS]]</f>
        <v>576</v>
      </c>
      <c r="L1784" s="12">
        <f>sales_table[[#This Row],[sales after discount]]-sales_table[[#This Row],[COGS]]</f>
        <v>99</v>
      </c>
      <c r="M1784" s="12">
        <f>sales_table[[#This Row],[Sales]]*0.95</f>
        <v>9063</v>
      </c>
      <c r="N1784" s="13">
        <f>(sales_table[[#This Row],[Profit]]/sales_table[[#This Row],[Sales]])</f>
        <v>6.0377358490566038E-2</v>
      </c>
    </row>
    <row r="1785" spans="1:14">
      <c r="A1785" s="42">
        <v>41517</v>
      </c>
      <c r="B1785" t="s">
        <v>27</v>
      </c>
      <c r="C1785" t="s">
        <v>23</v>
      </c>
      <c r="D1785" t="s">
        <v>12</v>
      </c>
      <c r="E1785" t="s">
        <v>13</v>
      </c>
      <c r="F1785" s="12">
        <v>13</v>
      </c>
      <c r="G1785" s="12">
        <v>2034</v>
      </c>
      <c r="H1785" s="12">
        <v>2160</v>
      </c>
      <c r="I1785" s="12">
        <v>38646</v>
      </c>
      <c r="J1785" s="12">
        <v>41040</v>
      </c>
      <c r="K1785" s="12">
        <f>sales_table[[#This Row],[Sales]]-sales_table[[#This Row],[COGS]]</f>
        <v>2394</v>
      </c>
      <c r="L1785" s="12">
        <f>sales_table[[#This Row],[sales after discount]]-sales_table[[#This Row],[COGS]]</f>
        <v>342</v>
      </c>
      <c r="M1785" s="12">
        <f>sales_table[[#This Row],[Sales]]*0.95</f>
        <v>38988</v>
      </c>
      <c r="N1785" s="13">
        <f>(sales_table[[#This Row],[Profit]]/sales_table[[#This Row],[Sales]])</f>
        <v>5.8333333333333334E-2</v>
      </c>
    </row>
    <row r="1786" spans="1:14">
      <c r="A1786" s="42">
        <v>41517</v>
      </c>
      <c r="B1786" t="s">
        <v>24</v>
      </c>
      <c r="C1786" t="s">
        <v>25</v>
      </c>
      <c r="D1786" t="s">
        <v>26</v>
      </c>
      <c r="E1786" t="s">
        <v>13</v>
      </c>
      <c r="F1786" s="12">
        <v>4</v>
      </c>
      <c r="G1786" s="12">
        <v>3042</v>
      </c>
      <c r="H1786" s="12">
        <v>3240</v>
      </c>
      <c r="I1786" s="12">
        <v>48672</v>
      </c>
      <c r="J1786" s="12">
        <v>51840</v>
      </c>
      <c r="K1786" s="12">
        <f>sales_table[[#This Row],[Sales]]-sales_table[[#This Row],[COGS]]</f>
        <v>3168</v>
      </c>
      <c r="L1786" s="12">
        <f>sales_table[[#This Row],[sales after discount]]-sales_table[[#This Row],[COGS]]</f>
        <v>576</v>
      </c>
      <c r="M1786" s="12">
        <f>sales_table[[#This Row],[Sales]]*0.95</f>
        <v>49248</v>
      </c>
      <c r="N1786" s="13">
        <f>(sales_table[[#This Row],[Profit]]/sales_table[[#This Row],[Sales]])</f>
        <v>6.1111111111111109E-2</v>
      </c>
    </row>
    <row r="1787" spans="1:14">
      <c r="A1787" s="42">
        <v>41517</v>
      </c>
      <c r="B1787" t="s">
        <v>22</v>
      </c>
      <c r="C1787" t="s">
        <v>23</v>
      </c>
      <c r="D1787" t="s">
        <v>43</v>
      </c>
      <c r="E1787" t="s">
        <v>13</v>
      </c>
      <c r="F1787" s="12">
        <v>21</v>
      </c>
      <c r="G1787" s="12">
        <v>3042</v>
      </c>
      <c r="H1787" s="12">
        <v>3240</v>
      </c>
      <c r="I1787" s="12">
        <v>57528</v>
      </c>
      <c r="J1787" s="12">
        <v>61200</v>
      </c>
      <c r="K1787" s="12">
        <f>sales_table[[#This Row],[Sales]]-sales_table[[#This Row],[COGS]]</f>
        <v>3672</v>
      </c>
      <c r="L1787" s="12">
        <f>sales_table[[#This Row],[sales after discount]]-sales_table[[#This Row],[COGS]]</f>
        <v>612</v>
      </c>
      <c r="M1787" s="12">
        <f>sales_table[[#This Row],[Sales]]*0.95</f>
        <v>58140</v>
      </c>
      <c r="N1787" s="13">
        <f>(sales_table[[#This Row],[Profit]]/sales_table[[#This Row],[Sales]])</f>
        <v>0.06</v>
      </c>
    </row>
    <row r="1788" spans="1:14">
      <c r="A1788" s="42">
        <v>41517</v>
      </c>
      <c r="B1788" t="s">
        <v>31</v>
      </c>
      <c r="C1788" t="s">
        <v>30</v>
      </c>
      <c r="D1788" t="s">
        <v>19</v>
      </c>
      <c r="E1788" t="s">
        <v>13</v>
      </c>
      <c r="F1788" s="12">
        <v>16</v>
      </c>
      <c r="G1788" s="12">
        <v>3726</v>
      </c>
      <c r="H1788" s="12">
        <v>3960</v>
      </c>
      <c r="I1788" s="12">
        <v>11934</v>
      </c>
      <c r="J1788" s="12">
        <v>12690</v>
      </c>
      <c r="K1788" s="12">
        <f>sales_table[[#This Row],[Sales]]-sales_table[[#This Row],[COGS]]</f>
        <v>756</v>
      </c>
      <c r="L1788" s="12">
        <f>sales_table[[#This Row],[sales after discount]]-sales_table[[#This Row],[COGS]]</f>
        <v>121.5</v>
      </c>
      <c r="M1788" s="12">
        <f>sales_table[[#This Row],[Sales]]*0.95</f>
        <v>12055.5</v>
      </c>
      <c r="N1788" s="13">
        <f>(sales_table[[#This Row],[Profit]]/sales_table[[#This Row],[Sales]])</f>
        <v>5.9574468085106386E-2</v>
      </c>
    </row>
    <row r="1789" spans="1:14">
      <c r="A1789" s="42">
        <v>41517</v>
      </c>
      <c r="B1789" t="s">
        <v>10</v>
      </c>
      <c r="C1789" t="s">
        <v>11</v>
      </c>
      <c r="D1789" t="s">
        <v>43</v>
      </c>
      <c r="E1789" t="s">
        <v>13</v>
      </c>
      <c r="F1789" s="12">
        <v>10</v>
      </c>
      <c r="G1789" s="12">
        <v>2196</v>
      </c>
      <c r="H1789" s="12">
        <v>2340</v>
      </c>
      <c r="I1789" s="12">
        <v>20304</v>
      </c>
      <c r="J1789" s="12">
        <v>21600</v>
      </c>
      <c r="K1789" s="12">
        <f>sales_table[[#This Row],[Sales]]-sales_table[[#This Row],[COGS]]</f>
        <v>1296</v>
      </c>
      <c r="L1789" s="12">
        <f>sales_table[[#This Row],[sales after discount]]-sales_table[[#This Row],[COGS]]</f>
        <v>216</v>
      </c>
      <c r="M1789" s="12">
        <f>sales_table[[#This Row],[Sales]]*0.95</f>
        <v>20520</v>
      </c>
      <c r="N1789" s="13">
        <f>(sales_table[[#This Row],[Profit]]/sales_table[[#This Row],[Sales]])</f>
        <v>0.06</v>
      </c>
    </row>
    <row r="1790" spans="1:14">
      <c r="A1790" s="42">
        <v>41518</v>
      </c>
      <c r="B1790" t="s">
        <v>34</v>
      </c>
      <c r="C1790" t="s">
        <v>25</v>
      </c>
      <c r="D1790" t="s">
        <v>42</v>
      </c>
      <c r="E1790" t="s">
        <v>16</v>
      </c>
      <c r="F1790" s="12">
        <v>3</v>
      </c>
      <c r="G1790" s="12">
        <v>4482</v>
      </c>
      <c r="H1790" s="12">
        <v>4770</v>
      </c>
      <c r="I1790" s="12">
        <v>22518</v>
      </c>
      <c r="J1790" s="12">
        <v>24300</v>
      </c>
      <c r="K1790" s="12">
        <f>sales_table[[#This Row],[Sales]]-sales_table[[#This Row],[COGS]]</f>
        <v>1782</v>
      </c>
      <c r="L1790" s="12">
        <f>sales_table[[#This Row],[sales after discount]]-sales_table[[#This Row],[COGS]]</f>
        <v>567</v>
      </c>
      <c r="M1790" s="12">
        <f>sales_table[[#This Row],[Sales]]*0.95</f>
        <v>23085</v>
      </c>
      <c r="N1790" s="13">
        <f>(sales_table[[#This Row],[Profit]]/sales_table[[#This Row],[Sales]])</f>
        <v>7.3333333333333334E-2</v>
      </c>
    </row>
    <row r="1791" spans="1:14">
      <c r="A1791" s="42">
        <v>41518</v>
      </c>
      <c r="B1791" t="s">
        <v>20</v>
      </c>
      <c r="C1791" t="s">
        <v>18</v>
      </c>
      <c r="D1791" t="s">
        <v>35</v>
      </c>
      <c r="E1791" t="s">
        <v>13</v>
      </c>
      <c r="F1791" s="12">
        <v>1</v>
      </c>
      <c r="G1791" s="12">
        <v>5148</v>
      </c>
      <c r="H1791" s="12">
        <v>5490</v>
      </c>
      <c r="I1791" s="12">
        <v>77220</v>
      </c>
      <c r="J1791" s="12">
        <v>82350</v>
      </c>
      <c r="K1791" s="12">
        <f>sales_table[[#This Row],[Sales]]-sales_table[[#This Row],[COGS]]</f>
        <v>5130</v>
      </c>
      <c r="L1791" s="12">
        <f>sales_table[[#This Row],[sales after discount]]-sales_table[[#This Row],[COGS]]</f>
        <v>1012.5</v>
      </c>
      <c r="M1791" s="12">
        <f>sales_table[[#This Row],[Sales]]*0.95</f>
        <v>78232.5</v>
      </c>
      <c r="N1791" s="13">
        <f>(sales_table[[#This Row],[Profit]]/sales_table[[#This Row],[Sales]])</f>
        <v>6.2295081967213117E-2</v>
      </c>
    </row>
    <row r="1792" spans="1:14">
      <c r="A1792" s="42">
        <v>41518</v>
      </c>
      <c r="B1792" t="s">
        <v>24</v>
      </c>
      <c r="C1792" t="s">
        <v>25</v>
      </c>
      <c r="D1792" t="s">
        <v>37</v>
      </c>
      <c r="E1792" t="s">
        <v>13</v>
      </c>
      <c r="F1792" s="12">
        <v>13</v>
      </c>
      <c r="G1792" s="12">
        <v>3978</v>
      </c>
      <c r="H1792" s="12">
        <v>4230</v>
      </c>
      <c r="I1792" s="12">
        <v>89640</v>
      </c>
      <c r="J1792" s="12">
        <v>95400</v>
      </c>
      <c r="K1792" s="12">
        <f>sales_table[[#This Row],[Sales]]-sales_table[[#This Row],[COGS]]</f>
        <v>5760</v>
      </c>
      <c r="L1792" s="12">
        <f>sales_table[[#This Row],[sales after discount]]-sales_table[[#This Row],[COGS]]</f>
        <v>990</v>
      </c>
      <c r="M1792" s="12">
        <f>sales_table[[#This Row],[Sales]]*0.95</f>
        <v>90630</v>
      </c>
      <c r="N1792" s="13">
        <f>(sales_table[[#This Row],[Profit]]/sales_table[[#This Row],[Sales]])</f>
        <v>6.0377358490566038E-2</v>
      </c>
    </row>
    <row r="1793" spans="1:14">
      <c r="A1793" s="42">
        <v>41518</v>
      </c>
      <c r="B1793" t="s">
        <v>14</v>
      </c>
      <c r="C1793" t="s">
        <v>11</v>
      </c>
      <c r="D1793" t="s">
        <v>32</v>
      </c>
      <c r="E1793" t="s">
        <v>13</v>
      </c>
      <c r="F1793" s="12">
        <v>15</v>
      </c>
      <c r="G1793" s="12">
        <v>2106</v>
      </c>
      <c r="H1793" s="12">
        <v>2250</v>
      </c>
      <c r="I1793" s="12">
        <v>3546</v>
      </c>
      <c r="J1793" s="12">
        <v>3780</v>
      </c>
      <c r="K1793" s="12">
        <f>sales_table[[#This Row],[Sales]]-sales_table[[#This Row],[COGS]]</f>
        <v>234</v>
      </c>
      <c r="L1793" s="12">
        <f>sales_table[[#This Row],[sales after discount]]-sales_table[[#This Row],[COGS]]</f>
        <v>45</v>
      </c>
      <c r="M1793" s="12">
        <f>sales_table[[#This Row],[Sales]]*0.95</f>
        <v>3591</v>
      </c>
      <c r="N1793" s="13">
        <f>(sales_table[[#This Row],[Profit]]/sales_table[[#This Row],[Sales]])</f>
        <v>6.1904761904761907E-2</v>
      </c>
    </row>
    <row r="1794" spans="1:14">
      <c r="A1794" s="42">
        <v>41518</v>
      </c>
      <c r="B1794" t="s">
        <v>10</v>
      </c>
      <c r="C1794" t="s">
        <v>11</v>
      </c>
      <c r="D1794" t="s">
        <v>33</v>
      </c>
      <c r="E1794" t="s">
        <v>13</v>
      </c>
      <c r="F1794" s="12">
        <v>5</v>
      </c>
      <c r="G1794" s="12">
        <v>3978</v>
      </c>
      <c r="H1794" s="12">
        <v>4230</v>
      </c>
      <c r="I1794" s="12">
        <v>23868</v>
      </c>
      <c r="J1794" s="12">
        <v>25380</v>
      </c>
      <c r="K1794" s="12">
        <f>sales_table[[#This Row],[Sales]]-sales_table[[#This Row],[COGS]]</f>
        <v>1512</v>
      </c>
      <c r="L1794" s="12">
        <f>sales_table[[#This Row],[sales after discount]]-sales_table[[#This Row],[COGS]]</f>
        <v>243</v>
      </c>
      <c r="M1794" s="12">
        <f>sales_table[[#This Row],[Sales]]*0.95</f>
        <v>24111</v>
      </c>
      <c r="N1794" s="13">
        <f>(sales_table[[#This Row],[Profit]]/sales_table[[#This Row],[Sales]])</f>
        <v>5.9574468085106386E-2</v>
      </c>
    </row>
    <row r="1795" spans="1:14">
      <c r="A1795" s="42">
        <v>41519</v>
      </c>
      <c r="B1795" t="s">
        <v>31</v>
      </c>
      <c r="C1795" t="s">
        <v>30</v>
      </c>
      <c r="D1795" t="s">
        <v>19</v>
      </c>
      <c r="E1795" t="s">
        <v>13</v>
      </c>
      <c r="F1795" s="12">
        <v>25</v>
      </c>
      <c r="G1795" s="12">
        <v>2034</v>
      </c>
      <c r="H1795" s="12">
        <v>2160</v>
      </c>
      <c r="I1795" s="12">
        <v>99450</v>
      </c>
      <c r="J1795" s="12">
        <v>105750</v>
      </c>
      <c r="K1795" s="12">
        <f>sales_table[[#This Row],[Sales]]-sales_table[[#This Row],[COGS]]</f>
        <v>6300</v>
      </c>
      <c r="L1795" s="12">
        <f>sales_table[[#This Row],[sales after discount]]-sales_table[[#This Row],[COGS]]</f>
        <v>1012.5</v>
      </c>
      <c r="M1795" s="12">
        <f>sales_table[[#This Row],[Sales]]*0.95</f>
        <v>100462.5</v>
      </c>
      <c r="N1795" s="13">
        <f>(sales_table[[#This Row],[Profit]]/sales_table[[#This Row],[Sales]])</f>
        <v>5.9574468085106386E-2</v>
      </c>
    </row>
    <row r="1796" spans="1:14">
      <c r="A1796" s="42">
        <v>41519</v>
      </c>
      <c r="B1796" t="s">
        <v>17</v>
      </c>
      <c r="C1796" t="s">
        <v>18</v>
      </c>
      <c r="D1796" t="s">
        <v>39</v>
      </c>
      <c r="E1796" t="s">
        <v>13</v>
      </c>
      <c r="F1796" s="12">
        <v>8</v>
      </c>
      <c r="G1796" s="12">
        <v>2034</v>
      </c>
      <c r="H1796" s="12">
        <v>2160</v>
      </c>
      <c r="I1796" s="12">
        <v>33534</v>
      </c>
      <c r="J1796" s="12">
        <v>35640</v>
      </c>
      <c r="K1796" s="12">
        <f>sales_table[[#This Row],[Sales]]-sales_table[[#This Row],[COGS]]</f>
        <v>2106</v>
      </c>
      <c r="L1796" s="12">
        <f>sales_table[[#This Row],[sales after discount]]-sales_table[[#This Row],[COGS]]</f>
        <v>324</v>
      </c>
      <c r="M1796" s="12">
        <f>sales_table[[#This Row],[Sales]]*0.95</f>
        <v>33858</v>
      </c>
      <c r="N1796" s="13">
        <f>(sales_table[[#This Row],[Profit]]/sales_table[[#This Row],[Sales]])</f>
        <v>5.909090909090909E-2</v>
      </c>
    </row>
    <row r="1797" spans="1:14">
      <c r="A1797" s="42">
        <v>41519</v>
      </c>
      <c r="B1797" t="s">
        <v>31</v>
      </c>
      <c r="C1797" t="s">
        <v>30</v>
      </c>
      <c r="D1797" t="s">
        <v>28</v>
      </c>
      <c r="E1797" t="s">
        <v>13</v>
      </c>
      <c r="F1797" s="12">
        <v>21</v>
      </c>
      <c r="G1797" s="12">
        <v>3582</v>
      </c>
      <c r="H1797" s="12">
        <v>3870</v>
      </c>
      <c r="I1797" s="12">
        <v>110808</v>
      </c>
      <c r="J1797" s="12">
        <v>117990</v>
      </c>
      <c r="K1797" s="12">
        <f>sales_table[[#This Row],[Sales]]-sales_table[[#This Row],[COGS]]</f>
        <v>7182</v>
      </c>
      <c r="L1797" s="12">
        <f>sales_table[[#This Row],[sales after discount]]-sales_table[[#This Row],[COGS]]</f>
        <v>1282.5</v>
      </c>
      <c r="M1797" s="12">
        <f>sales_table[[#This Row],[Sales]]*0.95</f>
        <v>112090.5</v>
      </c>
      <c r="N1797" s="13">
        <f>(sales_table[[#This Row],[Profit]]/sales_table[[#This Row],[Sales]])</f>
        <v>6.0869565217391307E-2</v>
      </c>
    </row>
    <row r="1798" spans="1:14">
      <c r="A1798" s="42">
        <v>41519</v>
      </c>
      <c r="B1798" t="s">
        <v>20</v>
      </c>
      <c r="C1798" t="s">
        <v>18</v>
      </c>
      <c r="D1798" t="s">
        <v>42</v>
      </c>
      <c r="E1798" t="s">
        <v>16</v>
      </c>
      <c r="F1798" s="12">
        <v>16</v>
      </c>
      <c r="G1798" s="12">
        <v>3978</v>
      </c>
      <c r="H1798" s="12">
        <v>4230</v>
      </c>
      <c r="I1798" s="12">
        <v>180144</v>
      </c>
      <c r="J1798" s="12">
        <v>194400</v>
      </c>
      <c r="K1798" s="12">
        <f>sales_table[[#This Row],[Sales]]-sales_table[[#This Row],[COGS]]</f>
        <v>14256</v>
      </c>
      <c r="L1798" s="12">
        <f>sales_table[[#This Row],[sales after discount]]-sales_table[[#This Row],[COGS]]</f>
        <v>4536</v>
      </c>
      <c r="M1798" s="12">
        <f>sales_table[[#This Row],[Sales]]*0.95</f>
        <v>184680</v>
      </c>
      <c r="N1798" s="13">
        <f>(sales_table[[#This Row],[Profit]]/sales_table[[#This Row],[Sales]])</f>
        <v>7.3333333333333334E-2</v>
      </c>
    </row>
    <row r="1799" spans="1:14">
      <c r="A1799" s="42">
        <v>41519</v>
      </c>
      <c r="B1799" t="s">
        <v>29</v>
      </c>
      <c r="C1799" t="s">
        <v>30</v>
      </c>
      <c r="D1799" t="s">
        <v>39</v>
      </c>
      <c r="E1799" t="s">
        <v>13</v>
      </c>
      <c r="F1799" s="12">
        <v>23</v>
      </c>
      <c r="G1799" s="12">
        <v>2196</v>
      </c>
      <c r="H1799" s="12">
        <v>2340</v>
      </c>
      <c r="I1799" s="12">
        <v>85698</v>
      </c>
      <c r="J1799" s="12">
        <v>91080</v>
      </c>
      <c r="K1799" s="12">
        <f>sales_table[[#This Row],[Sales]]-sales_table[[#This Row],[COGS]]</f>
        <v>5382</v>
      </c>
      <c r="L1799" s="12">
        <f>sales_table[[#This Row],[sales after discount]]-sales_table[[#This Row],[COGS]]</f>
        <v>828</v>
      </c>
      <c r="M1799" s="12">
        <f>sales_table[[#This Row],[Sales]]*0.95</f>
        <v>86526</v>
      </c>
      <c r="N1799" s="13">
        <f>(sales_table[[#This Row],[Profit]]/sales_table[[#This Row],[Sales]])</f>
        <v>5.909090909090909E-2</v>
      </c>
    </row>
    <row r="1800" spans="1:14">
      <c r="A1800" s="42">
        <v>41520</v>
      </c>
      <c r="B1800" t="s">
        <v>24</v>
      </c>
      <c r="C1800" t="s">
        <v>25</v>
      </c>
      <c r="D1800" t="s">
        <v>28</v>
      </c>
      <c r="E1800" t="s">
        <v>13</v>
      </c>
      <c r="F1800" s="12">
        <v>22</v>
      </c>
      <c r="G1800" s="12">
        <v>3978</v>
      </c>
      <c r="H1800" s="12">
        <v>4230</v>
      </c>
      <c r="I1800" s="12">
        <v>34992</v>
      </c>
      <c r="J1800" s="12">
        <v>37260</v>
      </c>
      <c r="K1800" s="12">
        <f>sales_table[[#This Row],[Sales]]-sales_table[[#This Row],[COGS]]</f>
        <v>2268</v>
      </c>
      <c r="L1800" s="12">
        <f>sales_table[[#This Row],[sales after discount]]-sales_table[[#This Row],[COGS]]</f>
        <v>405</v>
      </c>
      <c r="M1800" s="12">
        <f>sales_table[[#This Row],[Sales]]*0.95</f>
        <v>35397</v>
      </c>
      <c r="N1800" s="13">
        <f>(sales_table[[#This Row],[Profit]]/sales_table[[#This Row],[Sales]])</f>
        <v>6.0869565217391307E-2</v>
      </c>
    </row>
    <row r="1801" spans="1:14">
      <c r="A1801" s="42">
        <v>41520</v>
      </c>
      <c r="B1801" t="s">
        <v>17</v>
      </c>
      <c r="C1801" t="s">
        <v>18</v>
      </c>
      <c r="D1801" t="s">
        <v>19</v>
      </c>
      <c r="E1801" t="s">
        <v>13</v>
      </c>
      <c r="F1801" s="12">
        <v>13</v>
      </c>
      <c r="G1801" s="12">
        <v>3978</v>
      </c>
      <c r="H1801" s="12">
        <v>4230</v>
      </c>
      <c r="I1801" s="12">
        <v>27846</v>
      </c>
      <c r="J1801" s="12">
        <v>29610</v>
      </c>
      <c r="K1801" s="12">
        <f>sales_table[[#This Row],[Sales]]-sales_table[[#This Row],[COGS]]</f>
        <v>1764</v>
      </c>
      <c r="L1801" s="12">
        <f>sales_table[[#This Row],[sales after discount]]-sales_table[[#This Row],[COGS]]</f>
        <v>283.5</v>
      </c>
      <c r="M1801" s="12">
        <f>sales_table[[#This Row],[Sales]]*0.95</f>
        <v>28129.5</v>
      </c>
      <c r="N1801" s="13">
        <f>(sales_table[[#This Row],[Profit]]/sales_table[[#This Row],[Sales]])</f>
        <v>5.9574468085106386E-2</v>
      </c>
    </row>
    <row r="1802" spans="1:14">
      <c r="A1802" s="42">
        <v>41520</v>
      </c>
      <c r="B1802" t="s">
        <v>14</v>
      </c>
      <c r="C1802" t="s">
        <v>11</v>
      </c>
      <c r="D1802" t="s">
        <v>43</v>
      </c>
      <c r="E1802" t="s">
        <v>13</v>
      </c>
      <c r="F1802" s="12">
        <v>27</v>
      </c>
      <c r="G1802" s="12">
        <v>3042</v>
      </c>
      <c r="H1802" s="12">
        <v>3240</v>
      </c>
      <c r="I1802" s="12">
        <v>23688</v>
      </c>
      <c r="J1802" s="12">
        <v>25200</v>
      </c>
      <c r="K1802" s="12">
        <f>sales_table[[#This Row],[Sales]]-sales_table[[#This Row],[COGS]]</f>
        <v>1512</v>
      </c>
      <c r="L1802" s="12">
        <f>sales_table[[#This Row],[sales after discount]]-sales_table[[#This Row],[COGS]]</f>
        <v>252</v>
      </c>
      <c r="M1802" s="12">
        <f>sales_table[[#This Row],[Sales]]*0.95</f>
        <v>23940</v>
      </c>
      <c r="N1802" s="13">
        <f>(sales_table[[#This Row],[Profit]]/sales_table[[#This Row],[Sales]])</f>
        <v>0.06</v>
      </c>
    </row>
    <row r="1803" spans="1:14">
      <c r="A1803" s="42">
        <v>41521</v>
      </c>
      <c r="B1803" t="s">
        <v>20</v>
      </c>
      <c r="C1803" t="s">
        <v>18</v>
      </c>
      <c r="D1803" t="s">
        <v>35</v>
      </c>
      <c r="E1803" t="s">
        <v>13</v>
      </c>
      <c r="F1803" s="12">
        <v>27</v>
      </c>
      <c r="G1803" s="12">
        <v>3978</v>
      </c>
      <c r="H1803" s="12">
        <v>4230</v>
      </c>
      <c r="I1803" s="12">
        <v>25740</v>
      </c>
      <c r="J1803" s="12">
        <v>27450</v>
      </c>
      <c r="K1803" s="12">
        <f>sales_table[[#This Row],[Sales]]-sales_table[[#This Row],[COGS]]</f>
        <v>1710</v>
      </c>
      <c r="L1803" s="12">
        <f>sales_table[[#This Row],[sales after discount]]-sales_table[[#This Row],[COGS]]</f>
        <v>337.5</v>
      </c>
      <c r="M1803" s="12">
        <f>sales_table[[#This Row],[Sales]]*0.95</f>
        <v>26077.5</v>
      </c>
      <c r="N1803" s="13">
        <f>(sales_table[[#This Row],[Profit]]/sales_table[[#This Row],[Sales]])</f>
        <v>6.2295081967213117E-2</v>
      </c>
    </row>
    <row r="1804" spans="1:14">
      <c r="A1804" s="42">
        <v>41521</v>
      </c>
      <c r="B1804" t="s">
        <v>20</v>
      </c>
      <c r="C1804" t="s">
        <v>18</v>
      </c>
      <c r="D1804" t="s">
        <v>32</v>
      </c>
      <c r="E1804" t="s">
        <v>13</v>
      </c>
      <c r="F1804" s="12">
        <v>27</v>
      </c>
      <c r="G1804" s="12">
        <v>3978</v>
      </c>
      <c r="H1804" s="12">
        <v>4230</v>
      </c>
      <c r="I1804" s="12">
        <v>39006</v>
      </c>
      <c r="J1804" s="12">
        <v>41580</v>
      </c>
      <c r="K1804" s="12">
        <f>sales_table[[#This Row],[Sales]]-sales_table[[#This Row],[COGS]]</f>
        <v>2574</v>
      </c>
      <c r="L1804" s="12">
        <f>sales_table[[#This Row],[sales after discount]]-sales_table[[#This Row],[COGS]]</f>
        <v>495</v>
      </c>
      <c r="M1804" s="12">
        <f>sales_table[[#This Row],[Sales]]*0.95</f>
        <v>39501</v>
      </c>
      <c r="N1804" s="13">
        <f>(sales_table[[#This Row],[Profit]]/sales_table[[#This Row],[Sales]])</f>
        <v>6.1904761904761907E-2</v>
      </c>
    </row>
    <row r="1805" spans="1:14">
      <c r="A1805" s="42">
        <v>41522</v>
      </c>
      <c r="B1805" t="s">
        <v>24</v>
      </c>
      <c r="C1805" t="s">
        <v>25</v>
      </c>
      <c r="D1805" t="s">
        <v>26</v>
      </c>
      <c r="E1805" t="s">
        <v>13</v>
      </c>
      <c r="F1805" s="12">
        <v>27</v>
      </c>
      <c r="G1805" s="12">
        <v>5832</v>
      </c>
      <c r="H1805" s="12">
        <v>6210</v>
      </c>
      <c r="I1805" s="12">
        <v>6084</v>
      </c>
      <c r="J1805" s="12">
        <v>6480</v>
      </c>
      <c r="K1805" s="12">
        <f>sales_table[[#This Row],[Sales]]-sales_table[[#This Row],[COGS]]</f>
        <v>396</v>
      </c>
      <c r="L1805" s="12">
        <f>sales_table[[#This Row],[sales after discount]]-sales_table[[#This Row],[COGS]]</f>
        <v>72</v>
      </c>
      <c r="M1805" s="12">
        <f>sales_table[[#This Row],[Sales]]*0.95</f>
        <v>6156</v>
      </c>
      <c r="N1805" s="13">
        <f>(sales_table[[#This Row],[Profit]]/sales_table[[#This Row],[Sales]])</f>
        <v>6.1111111111111109E-2</v>
      </c>
    </row>
    <row r="1806" spans="1:14">
      <c r="A1806" s="42">
        <v>41522</v>
      </c>
      <c r="B1806" t="s">
        <v>17</v>
      </c>
      <c r="C1806" t="s">
        <v>18</v>
      </c>
      <c r="D1806" t="s">
        <v>12</v>
      </c>
      <c r="E1806" t="s">
        <v>13</v>
      </c>
      <c r="F1806" s="12">
        <v>27</v>
      </c>
      <c r="G1806" s="12">
        <v>2196</v>
      </c>
      <c r="H1806" s="12">
        <v>2340</v>
      </c>
      <c r="I1806" s="12">
        <v>26442</v>
      </c>
      <c r="J1806" s="12">
        <v>28080</v>
      </c>
      <c r="K1806" s="12">
        <f>sales_table[[#This Row],[Sales]]-sales_table[[#This Row],[COGS]]</f>
        <v>1638</v>
      </c>
      <c r="L1806" s="12">
        <f>sales_table[[#This Row],[sales after discount]]-sales_table[[#This Row],[COGS]]</f>
        <v>234</v>
      </c>
      <c r="M1806" s="12">
        <f>sales_table[[#This Row],[Sales]]*0.95</f>
        <v>26676</v>
      </c>
      <c r="N1806" s="13">
        <f>(sales_table[[#This Row],[Profit]]/sales_table[[#This Row],[Sales]])</f>
        <v>5.8333333333333334E-2</v>
      </c>
    </row>
    <row r="1807" spans="1:14">
      <c r="A1807" s="42">
        <v>41522</v>
      </c>
      <c r="B1807" t="s">
        <v>29</v>
      </c>
      <c r="C1807" t="s">
        <v>30</v>
      </c>
      <c r="D1807" t="s">
        <v>21</v>
      </c>
      <c r="E1807" t="s">
        <v>13</v>
      </c>
      <c r="F1807" s="12">
        <v>27</v>
      </c>
      <c r="G1807" s="12">
        <v>3546</v>
      </c>
      <c r="H1807" s="12">
        <v>3780</v>
      </c>
      <c r="I1807" s="12">
        <v>54900</v>
      </c>
      <c r="J1807" s="12">
        <v>58500</v>
      </c>
      <c r="K1807" s="12">
        <f>sales_table[[#This Row],[Sales]]-sales_table[[#This Row],[COGS]]</f>
        <v>3600</v>
      </c>
      <c r="L1807" s="12">
        <f>sales_table[[#This Row],[sales after discount]]-sales_table[[#This Row],[COGS]]</f>
        <v>675</v>
      </c>
      <c r="M1807" s="12">
        <f>sales_table[[#This Row],[Sales]]*0.95</f>
        <v>55575</v>
      </c>
      <c r="N1807" s="13">
        <f>(sales_table[[#This Row],[Profit]]/sales_table[[#This Row],[Sales]])</f>
        <v>6.1538461538461542E-2</v>
      </c>
    </row>
    <row r="1808" spans="1:14">
      <c r="A1808" s="42">
        <v>41522</v>
      </c>
      <c r="B1808" t="s">
        <v>27</v>
      </c>
      <c r="C1808" t="s">
        <v>23</v>
      </c>
      <c r="D1808" t="s">
        <v>41</v>
      </c>
      <c r="E1808" t="s">
        <v>13</v>
      </c>
      <c r="F1808" s="12">
        <v>12</v>
      </c>
      <c r="G1808" s="12">
        <v>3582</v>
      </c>
      <c r="H1808" s="12">
        <v>3870</v>
      </c>
      <c r="I1808" s="12">
        <v>59040</v>
      </c>
      <c r="J1808" s="12">
        <v>63000</v>
      </c>
      <c r="K1808" s="12">
        <f>sales_table[[#This Row],[Sales]]-sales_table[[#This Row],[COGS]]</f>
        <v>3960</v>
      </c>
      <c r="L1808" s="12">
        <f>sales_table[[#This Row],[sales after discount]]-sales_table[[#This Row],[COGS]]</f>
        <v>810</v>
      </c>
      <c r="M1808" s="12">
        <f>sales_table[[#This Row],[Sales]]*0.95</f>
        <v>59850</v>
      </c>
      <c r="N1808" s="13">
        <f>(sales_table[[#This Row],[Profit]]/sales_table[[#This Row],[Sales]])</f>
        <v>6.2857142857142861E-2</v>
      </c>
    </row>
    <row r="1809" spans="1:14">
      <c r="A1809" s="42">
        <v>41522</v>
      </c>
      <c r="B1809" t="s">
        <v>34</v>
      </c>
      <c r="C1809" t="s">
        <v>25</v>
      </c>
      <c r="D1809" t="s">
        <v>26</v>
      </c>
      <c r="E1809" t="s">
        <v>13</v>
      </c>
      <c r="F1809" s="12">
        <v>18</v>
      </c>
      <c r="G1809" s="12">
        <v>3978</v>
      </c>
      <c r="H1809" s="12">
        <v>4230</v>
      </c>
      <c r="I1809" s="12">
        <v>45630</v>
      </c>
      <c r="J1809" s="12">
        <v>48600</v>
      </c>
      <c r="K1809" s="12">
        <f>sales_table[[#This Row],[Sales]]-sales_table[[#This Row],[COGS]]</f>
        <v>2970</v>
      </c>
      <c r="L1809" s="12">
        <f>sales_table[[#This Row],[sales after discount]]-sales_table[[#This Row],[COGS]]</f>
        <v>540</v>
      </c>
      <c r="M1809" s="12">
        <f>sales_table[[#This Row],[Sales]]*0.95</f>
        <v>46170</v>
      </c>
      <c r="N1809" s="13">
        <f>(sales_table[[#This Row],[Profit]]/sales_table[[#This Row],[Sales]])</f>
        <v>6.1111111111111109E-2</v>
      </c>
    </row>
    <row r="1810" spans="1:14">
      <c r="A1810" s="42">
        <v>41523</v>
      </c>
      <c r="B1810" t="s">
        <v>10</v>
      </c>
      <c r="C1810" t="s">
        <v>11</v>
      </c>
      <c r="D1810" t="s">
        <v>15</v>
      </c>
      <c r="E1810" t="s">
        <v>16</v>
      </c>
      <c r="F1810" s="12">
        <v>8</v>
      </c>
      <c r="G1810" s="12">
        <v>3978</v>
      </c>
      <c r="H1810" s="12">
        <v>4230</v>
      </c>
      <c r="I1810" s="12">
        <v>75222</v>
      </c>
      <c r="J1810" s="12">
        <v>81270</v>
      </c>
      <c r="K1810" s="12">
        <f>sales_table[[#This Row],[Sales]]-sales_table[[#This Row],[COGS]]</f>
        <v>6048</v>
      </c>
      <c r="L1810" s="12">
        <f>sales_table[[#This Row],[sales after discount]]-sales_table[[#This Row],[COGS]]</f>
        <v>1984.5</v>
      </c>
      <c r="M1810" s="12">
        <f>sales_table[[#This Row],[Sales]]*0.95</f>
        <v>77206.5</v>
      </c>
      <c r="N1810" s="13">
        <f>(sales_table[[#This Row],[Profit]]/sales_table[[#This Row],[Sales]])</f>
        <v>7.441860465116279E-2</v>
      </c>
    </row>
    <row r="1811" spans="1:14">
      <c r="A1811" s="42">
        <v>41523</v>
      </c>
      <c r="B1811" t="s">
        <v>31</v>
      </c>
      <c r="C1811" t="s">
        <v>30</v>
      </c>
      <c r="D1811" t="s">
        <v>36</v>
      </c>
      <c r="E1811" t="s">
        <v>13</v>
      </c>
      <c r="F1811" s="12">
        <v>21</v>
      </c>
      <c r="G1811" s="12">
        <v>2034</v>
      </c>
      <c r="H1811" s="12">
        <v>2160</v>
      </c>
      <c r="I1811" s="12">
        <v>4212</v>
      </c>
      <c r="J1811" s="12">
        <v>4500</v>
      </c>
      <c r="K1811" s="12">
        <f>sales_table[[#This Row],[Sales]]-sales_table[[#This Row],[COGS]]</f>
        <v>288</v>
      </c>
      <c r="L1811" s="12">
        <f>sales_table[[#This Row],[sales after discount]]-sales_table[[#This Row],[COGS]]</f>
        <v>63</v>
      </c>
      <c r="M1811" s="12">
        <f>sales_table[[#This Row],[Sales]]*0.95</f>
        <v>4275</v>
      </c>
      <c r="N1811" s="13">
        <f>(sales_table[[#This Row],[Profit]]/sales_table[[#This Row],[Sales]])</f>
        <v>6.4000000000000001E-2</v>
      </c>
    </row>
    <row r="1812" spans="1:14">
      <c r="A1812" s="42">
        <v>41524</v>
      </c>
      <c r="B1812" t="s">
        <v>22</v>
      </c>
      <c r="C1812" t="s">
        <v>23</v>
      </c>
      <c r="D1812" t="s">
        <v>43</v>
      </c>
      <c r="E1812" t="s">
        <v>13</v>
      </c>
      <c r="F1812" s="12">
        <v>25</v>
      </c>
      <c r="G1812" s="12">
        <v>3042</v>
      </c>
      <c r="H1812" s="12">
        <v>3240</v>
      </c>
      <c r="I1812" s="12">
        <v>6768</v>
      </c>
      <c r="J1812" s="12">
        <v>7200</v>
      </c>
      <c r="K1812" s="12">
        <f>sales_table[[#This Row],[Sales]]-sales_table[[#This Row],[COGS]]</f>
        <v>432</v>
      </c>
      <c r="L1812" s="12">
        <f>sales_table[[#This Row],[sales after discount]]-sales_table[[#This Row],[COGS]]</f>
        <v>72</v>
      </c>
      <c r="M1812" s="12">
        <f>sales_table[[#This Row],[Sales]]*0.95</f>
        <v>6840</v>
      </c>
      <c r="N1812" s="13">
        <f>(sales_table[[#This Row],[Profit]]/sales_table[[#This Row],[Sales]])</f>
        <v>0.06</v>
      </c>
    </row>
    <row r="1813" spans="1:14">
      <c r="A1813" s="42">
        <v>41525</v>
      </c>
      <c r="B1813" t="s">
        <v>34</v>
      </c>
      <c r="C1813" t="s">
        <v>25</v>
      </c>
      <c r="D1813" t="s">
        <v>38</v>
      </c>
      <c r="E1813" t="s">
        <v>13</v>
      </c>
      <c r="F1813" s="12">
        <v>12</v>
      </c>
      <c r="G1813" s="12">
        <v>5148</v>
      </c>
      <c r="H1813" s="12">
        <v>5490</v>
      </c>
      <c r="I1813" s="12">
        <v>49644</v>
      </c>
      <c r="J1813" s="12">
        <v>52920</v>
      </c>
      <c r="K1813" s="12">
        <f>sales_table[[#This Row],[Sales]]-sales_table[[#This Row],[COGS]]</f>
        <v>3276</v>
      </c>
      <c r="L1813" s="12">
        <f>sales_table[[#This Row],[sales after discount]]-sales_table[[#This Row],[COGS]]</f>
        <v>630</v>
      </c>
      <c r="M1813" s="12">
        <f>sales_table[[#This Row],[Sales]]*0.95</f>
        <v>50274</v>
      </c>
      <c r="N1813" s="13">
        <f>(sales_table[[#This Row],[Profit]]/sales_table[[#This Row],[Sales]])</f>
        <v>6.1904761904761907E-2</v>
      </c>
    </row>
    <row r="1814" spans="1:14">
      <c r="A1814" s="42">
        <v>41525</v>
      </c>
      <c r="B1814" t="s">
        <v>17</v>
      </c>
      <c r="C1814" t="s">
        <v>18</v>
      </c>
      <c r="D1814" t="s">
        <v>21</v>
      </c>
      <c r="E1814" t="s">
        <v>13</v>
      </c>
      <c r="F1814" s="12">
        <v>9</v>
      </c>
      <c r="G1814" s="12">
        <v>2106</v>
      </c>
      <c r="H1814" s="12">
        <v>2250</v>
      </c>
      <c r="I1814" s="12">
        <v>17568</v>
      </c>
      <c r="J1814" s="12">
        <v>18720</v>
      </c>
      <c r="K1814" s="12">
        <f>sales_table[[#This Row],[Sales]]-sales_table[[#This Row],[COGS]]</f>
        <v>1152</v>
      </c>
      <c r="L1814" s="12">
        <f>sales_table[[#This Row],[sales after discount]]-sales_table[[#This Row],[COGS]]</f>
        <v>216</v>
      </c>
      <c r="M1814" s="12">
        <f>sales_table[[#This Row],[Sales]]*0.95</f>
        <v>17784</v>
      </c>
      <c r="N1814" s="13">
        <f>(sales_table[[#This Row],[Profit]]/sales_table[[#This Row],[Sales]])</f>
        <v>6.1538461538461542E-2</v>
      </c>
    </row>
    <row r="1815" spans="1:14">
      <c r="A1815" s="42">
        <v>41526</v>
      </c>
      <c r="B1815" t="s">
        <v>24</v>
      </c>
      <c r="C1815" t="s">
        <v>25</v>
      </c>
      <c r="D1815" t="s">
        <v>36</v>
      </c>
      <c r="E1815" t="s">
        <v>13</v>
      </c>
      <c r="F1815" s="12">
        <v>23</v>
      </c>
      <c r="G1815" s="12">
        <v>4482</v>
      </c>
      <c r="H1815" s="12">
        <v>4770</v>
      </c>
      <c r="I1815" s="12">
        <v>21060</v>
      </c>
      <c r="J1815" s="12">
        <v>22500</v>
      </c>
      <c r="K1815" s="12">
        <f>sales_table[[#This Row],[Sales]]-sales_table[[#This Row],[COGS]]</f>
        <v>1440</v>
      </c>
      <c r="L1815" s="12">
        <f>sales_table[[#This Row],[sales after discount]]-sales_table[[#This Row],[COGS]]</f>
        <v>315</v>
      </c>
      <c r="M1815" s="12">
        <f>sales_table[[#This Row],[Sales]]*0.95</f>
        <v>21375</v>
      </c>
      <c r="N1815" s="13">
        <f>(sales_table[[#This Row],[Profit]]/sales_table[[#This Row],[Sales]])</f>
        <v>6.4000000000000001E-2</v>
      </c>
    </row>
    <row r="1816" spans="1:14">
      <c r="A1816" s="42">
        <v>41526</v>
      </c>
      <c r="B1816" t="s">
        <v>20</v>
      </c>
      <c r="C1816" t="s">
        <v>18</v>
      </c>
      <c r="D1816" t="s">
        <v>38</v>
      </c>
      <c r="E1816" t="s">
        <v>13</v>
      </c>
      <c r="F1816" s="12">
        <v>23</v>
      </c>
      <c r="G1816" s="12">
        <v>3546</v>
      </c>
      <c r="H1816" s="12">
        <v>3780</v>
      </c>
      <c r="I1816" s="12">
        <v>31914</v>
      </c>
      <c r="J1816" s="12">
        <v>34020</v>
      </c>
      <c r="K1816" s="12">
        <f>sales_table[[#This Row],[Sales]]-sales_table[[#This Row],[COGS]]</f>
        <v>2106</v>
      </c>
      <c r="L1816" s="12">
        <f>sales_table[[#This Row],[sales after discount]]-sales_table[[#This Row],[COGS]]</f>
        <v>405</v>
      </c>
      <c r="M1816" s="12">
        <f>sales_table[[#This Row],[Sales]]*0.95</f>
        <v>32319</v>
      </c>
      <c r="N1816" s="13">
        <f>(sales_table[[#This Row],[Profit]]/sales_table[[#This Row],[Sales]])</f>
        <v>6.1904761904761907E-2</v>
      </c>
    </row>
    <row r="1817" spans="1:14">
      <c r="A1817" s="42">
        <v>41526</v>
      </c>
      <c r="B1817" t="s">
        <v>22</v>
      </c>
      <c r="C1817" t="s">
        <v>23</v>
      </c>
      <c r="D1817" t="s">
        <v>37</v>
      </c>
      <c r="E1817" t="s">
        <v>13</v>
      </c>
      <c r="F1817" s="12">
        <v>20</v>
      </c>
      <c r="G1817" s="12">
        <v>4482</v>
      </c>
      <c r="H1817" s="12">
        <v>4770</v>
      </c>
      <c r="I1817" s="12">
        <v>85158</v>
      </c>
      <c r="J1817" s="12">
        <v>90630</v>
      </c>
      <c r="K1817" s="12">
        <f>sales_table[[#This Row],[Sales]]-sales_table[[#This Row],[COGS]]</f>
        <v>5472</v>
      </c>
      <c r="L1817" s="12">
        <f>sales_table[[#This Row],[sales after discount]]-sales_table[[#This Row],[COGS]]</f>
        <v>940.5</v>
      </c>
      <c r="M1817" s="12">
        <f>sales_table[[#This Row],[Sales]]*0.95</f>
        <v>86098.5</v>
      </c>
      <c r="N1817" s="13">
        <f>(sales_table[[#This Row],[Profit]]/sales_table[[#This Row],[Sales]])</f>
        <v>6.0377358490566038E-2</v>
      </c>
    </row>
    <row r="1818" spans="1:14">
      <c r="A1818" s="42">
        <v>41527</v>
      </c>
      <c r="B1818" t="s">
        <v>29</v>
      </c>
      <c r="C1818" t="s">
        <v>30</v>
      </c>
      <c r="D1818" t="s">
        <v>39</v>
      </c>
      <c r="E1818" t="s">
        <v>13</v>
      </c>
      <c r="F1818" s="12">
        <v>25</v>
      </c>
      <c r="G1818" s="12">
        <v>4482</v>
      </c>
      <c r="H1818" s="12">
        <v>4770</v>
      </c>
      <c r="I1818" s="12">
        <v>89424</v>
      </c>
      <c r="J1818" s="12">
        <v>95040</v>
      </c>
      <c r="K1818" s="12">
        <f>sales_table[[#This Row],[Sales]]-sales_table[[#This Row],[COGS]]</f>
        <v>5616</v>
      </c>
      <c r="L1818" s="12">
        <f>sales_table[[#This Row],[sales after discount]]-sales_table[[#This Row],[COGS]]</f>
        <v>864</v>
      </c>
      <c r="M1818" s="12">
        <f>sales_table[[#This Row],[Sales]]*0.95</f>
        <v>90288</v>
      </c>
      <c r="N1818" s="13">
        <f>(sales_table[[#This Row],[Profit]]/sales_table[[#This Row],[Sales]])</f>
        <v>5.909090909090909E-2</v>
      </c>
    </row>
    <row r="1819" spans="1:14">
      <c r="A1819" s="42">
        <v>41527</v>
      </c>
      <c r="B1819" t="s">
        <v>20</v>
      </c>
      <c r="C1819" t="s">
        <v>18</v>
      </c>
      <c r="D1819" t="s">
        <v>36</v>
      </c>
      <c r="E1819" t="s">
        <v>13</v>
      </c>
      <c r="F1819" s="12">
        <v>4</v>
      </c>
      <c r="G1819" s="12">
        <v>2034</v>
      </c>
      <c r="H1819" s="12">
        <v>2160</v>
      </c>
      <c r="I1819" s="12">
        <v>40014</v>
      </c>
      <c r="J1819" s="12">
        <v>42750</v>
      </c>
      <c r="K1819" s="12">
        <f>sales_table[[#This Row],[Sales]]-sales_table[[#This Row],[COGS]]</f>
        <v>2736</v>
      </c>
      <c r="L1819" s="12">
        <f>sales_table[[#This Row],[sales after discount]]-sales_table[[#This Row],[COGS]]</f>
        <v>598.5</v>
      </c>
      <c r="M1819" s="12">
        <f>sales_table[[#This Row],[Sales]]*0.95</f>
        <v>40612.5</v>
      </c>
      <c r="N1819" s="13">
        <f>(sales_table[[#This Row],[Profit]]/sales_table[[#This Row],[Sales]])</f>
        <v>6.4000000000000001E-2</v>
      </c>
    </row>
    <row r="1820" spans="1:14">
      <c r="A1820" s="42">
        <v>41527</v>
      </c>
      <c r="B1820" t="s">
        <v>14</v>
      </c>
      <c r="C1820" t="s">
        <v>11</v>
      </c>
      <c r="D1820" t="s">
        <v>32</v>
      </c>
      <c r="E1820" t="s">
        <v>13</v>
      </c>
      <c r="F1820" s="12">
        <v>24</v>
      </c>
      <c r="G1820" s="12">
        <v>3978</v>
      </c>
      <c r="H1820" s="12">
        <v>4230</v>
      </c>
      <c r="I1820" s="12">
        <v>31914</v>
      </c>
      <c r="J1820" s="12">
        <v>34020</v>
      </c>
      <c r="K1820" s="12">
        <f>sales_table[[#This Row],[Sales]]-sales_table[[#This Row],[COGS]]</f>
        <v>2106</v>
      </c>
      <c r="L1820" s="12">
        <f>sales_table[[#This Row],[sales after discount]]-sales_table[[#This Row],[COGS]]</f>
        <v>405</v>
      </c>
      <c r="M1820" s="12">
        <f>sales_table[[#This Row],[Sales]]*0.95</f>
        <v>32319</v>
      </c>
      <c r="N1820" s="13">
        <f>(sales_table[[#This Row],[Profit]]/sales_table[[#This Row],[Sales]])</f>
        <v>6.1904761904761907E-2</v>
      </c>
    </row>
    <row r="1821" spans="1:14">
      <c r="A1821" s="42">
        <v>41527</v>
      </c>
      <c r="B1821" t="s">
        <v>27</v>
      </c>
      <c r="C1821" t="s">
        <v>23</v>
      </c>
      <c r="D1821" t="s">
        <v>41</v>
      </c>
      <c r="E1821" t="s">
        <v>13</v>
      </c>
      <c r="F1821" s="12">
        <v>24</v>
      </c>
      <c r="G1821" s="12">
        <v>5832</v>
      </c>
      <c r="H1821" s="12">
        <v>6210</v>
      </c>
      <c r="I1821" s="12">
        <v>8856</v>
      </c>
      <c r="J1821" s="12">
        <v>9450</v>
      </c>
      <c r="K1821" s="12">
        <f>sales_table[[#This Row],[Sales]]-sales_table[[#This Row],[COGS]]</f>
        <v>594</v>
      </c>
      <c r="L1821" s="12">
        <f>sales_table[[#This Row],[sales after discount]]-sales_table[[#This Row],[COGS]]</f>
        <v>121.5</v>
      </c>
      <c r="M1821" s="12">
        <f>sales_table[[#This Row],[Sales]]*0.95</f>
        <v>8977.5</v>
      </c>
      <c r="N1821" s="13">
        <f>(sales_table[[#This Row],[Profit]]/sales_table[[#This Row],[Sales]])</f>
        <v>6.2857142857142861E-2</v>
      </c>
    </row>
    <row r="1822" spans="1:14">
      <c r="A1822" s="42">
        <v>41527</v>
      </c>
      <c r="B1822" t="s">
        <v>20</v>
      </c>
      <c r="C1822" t="s">
        <v>18</v>
      </c>
      <c r="D1822" t="s">
        <v>41</v>
      </c>
      <c r="E1822" t="s">
        <v>13</v>
      </c>
      <c r="F1822" s="12">
        <v>16</v>
      </c>
      <c r="G1822" s="12">
        <v>3978</v>
      </c>
      <c r="H1822" s="12">
        <v>4230</v>
      </c>
      <c r="I1822" s="12">
        <v>53136</v>
      </c>
      <c r="J1822" s="12">
        <v>56700</v>
      </c>
      <c r="K1822" s="12">
        <f>sales_table[[#This Row],[Sales]]-sales_table[[#This Row],[COGS]]</f>
        <v>3564</v>
      </c>
      <c r="L1822" s="12">
        <f>sales_table[[#This Row],[sales after discount]]-sales_table[[#This Row],[COGS]]</f>
        <v>729</v>
      </c>
      <c r="M1822" s="12">
        <f>sales_table[[#This Row],[Sales]]*0.95</f>
        <v>53865</v>
      </c>
      <c r="N1822" s="13">
        <f>(sales_table[[#This Row],[Profit]]/sales_table[[#This Row],[Sales]])</f>
        <v>6.2857142857142861E-2</v>
      </c>
    </row>
    <row r="1823" spans="1:14">
      <c r="A1823" s="42">
        <v>41527</v>
      </c>
      <c r="B1823" t="s">
        <v>10</v>
      </c>
      <c r="C1823" t="s">
        <v>11</v>
      </c>
      <c r="D1823" t="s">
        <v>41</v>
      </c>
      <c r="E1823" t="s">
        <v>13</v>
      </c>
      <c r="F1823" s="12">
        <v>6</v>
      </c>
      <c r="G1823" s="12">
        <v>3978</v>
      </c>
      <c r="H1823" s="12">
        <v>4230</v>
      </c>
      <c r="I1823" s="12">
        <v>64944</v>
      </c>
      <c r="J1823" s="12">
        <v>69300</v>
      </c>
      <c r="K1823" s="12">
        <f>sales_table[[#This Row],[Sales]]-sales_table[[#This Row],[COGS]]</f>
        <v>4356</v>
      </c>
      <c r="L1823" s="12">
        <f>sales_table[[#This Row],[sales after discount]]-sales_table[[#This Row],[COGS]]</f>
        <v>891</v>
      </c>
      <c r="M1823" s="12">
        <f>sales_table[[#This Row],[Sales]]*0.95</f>
        <v>65835</v>
      </c>
      <c r="N1823" s="13">
        <f>(sales_table[[#This Row],[Profit]]/sales_table[[#This Row],[Sales]])</f>
        <v>6.2857142857142861E-2</v>
      </c>
    </row>
    <row r="1824" spans="1:14">
      <c r="A1824" s="42">
        <v>41528</v>
      </c>
      <c r="B1824" t="s">
        <v>29</v>
      </c>
      <c r="C1824" t="s">
        <v>30</v>
      </c>
      <c r="D1824" t="s">
        <v>40</v>
      </c>
      <c r="E1824" t="s">
        <v>16</v>
      </c>
      <c r="F1824" s="12">
        <v>4</v>
      </c>
      <c r="G1824" s="12">
        <v>5148</v>
      </c>
      <c r="H1824" s="12">
        <v>5490</v>
      </c>
      <c r="I1824" s="12">
        <v>98100</v>
      </c>
      <c r="J1824" s="12">
        <v>105750</v>
      </c>
      <c r="K1824" s="12">
        <f>sales_table[[#This Row],[Sales]]-sales_table[[#This Row],[COGS]]</f>
        <v>7650</v>
      </c>
      <c r="L1824" s="12">
        <f>sales_table[[#This Row],[sales after discount]]-sales_table[[#This Row],[COGS]]</f>
        <v>2362.5</v>
      </c>
      <c r="M1824" s="12">
        <f>sales_table[[#This Row],[Sales]]*0.95</f>
        <v>100462.5</v>
      </c>
      <c r="N1824" s="13">
        <f>(sales_table[[#This Row],[Profit]]/sales_table[[#This Row],[Sales]])</f>
        <v>7.2340425531914887E-2</v>
      </c>
    </row>
    <row r="1825" spans="1:14">
      <c r="A1825" s="42">
        <v>41529</v>
      </c>
      <c r="B1825" t="s">
        <v>31</v>
      </c>
      <c r="C1825" t="s">
        <v>30</v>
      </c>
      <c r="D1825" t="s">
        <v>43</v>
      </c>
      <c r="E1825" t="s">
        <v>13</v>
      </c>
      <c r="F1825" s="12">
        <v>24</v>
      </c>
      <c r="G1825" s="12">
        <v>5832</v>
      </c>
      <c r="H1825" s="12">
        <v>6210</v>
      </c>
      <c r="I1825" s="12">
        <v>81216</v>
      </c>
      <c r="J1825" s="12">
        <v>86400</v>
      </c>
      <c r="K1825" s="12">
        <f>sales_table[[#This Row],[Sales]]-sales_table[[#This Row],[COGS]]</f>
        <v>5184</v>
      </c>
      <c r="L1825" s="12">
        <f>sales_table[[#This Row],[sales after discount]]-sales_table[[#This Row],[COGS]]</f>
        <v>864</v>
      </c>
      <c r="M1825" s="12">
        <f>sales_table[[#This Row],[Sales]]*0.95</f>
        <v>82080</v>
      </c>
      <c r="N1825" s="13">
        <f>(sales_table[[#This Row],[Profit]]/sales_table[[#This Row],[Sales]])</f>
        <v>0.06</v>
      </c>
    </row>
    <row r="1826" spans="1:14">
      <c r="A1826" s="42">
        <v>41529</v>
      </c>
      <c r="B1826" t="s">
        <v>14</v>
      </c>
      <c r="C1826" t="s">
        <v>11</v>
      </c>
      <c r="D1826" t="s">
        <v>36</v>
      </c>
      <c r="E1826" t="s">
        <v>13</v>
      </c>
      <c r="F1826" s="12">
        <v>21</v>
      </c>
      <c r="G1826" s="12">
        <v>2034</v>
      </c>
      <c r="H1826" s="12">
        <v>2160</v>
      </c>
      <c r="I1826" s="12">
        <v>6318</v>
      </c>
      <c r="J1826" s="12">
        <v>6750</v>
      </c>
      <c r="K1826" s="12">
        <f>sales_table[[#This Row],[Sales]]-sales_table[[#This Row],[COGS]]</f>
        <v>432</v>
      </c>
      <c r="L1826" s="12">
        <f>sales_table[[#This Row],[sales after discount]]-sales_table[[#This Row],[COGS]]</f>
        <v>94.5</v>
      </c>
      <c r="M1826" s="12">
        <f>sales_table[[#This Row],[Sales]]*0.95</f>
        <v>6412.5</v>
      </c>
      <c r="N1826" s="13">
        <f>(sales_table[[#This Row],[Profit]]/sales_table[[#This Row],[Sales]])</f>
        <v>6.4000000000000001E-2</v>
      </c>
    </row>
    <row r="1827" spans="1:14">
      <c r="A1827" s="42">
        <v>41530</v>
      </c>
      <c r="B1827" t="s">
        <v>10</v>
      </c>
      <c r="C1827" t="s">
        <v>11</v>
      </c>
      <c r="D1827" t="s">
        <v>42</v>
      </c>
      <c r="E1827" t="s">
        <v>16</v>
      </c>
      <c r="F1827" s="12">
        <v>13</v>
      </c>
      <c r="G1827" s="12">
        <v>5832</v>
      </c>
      <c r="H1827" s="12">
        <v>6210</v>
      </c>
      <c r="I1827" s="12">
        <v>75060</v>
      </c>
      <c r="J1827" s="12">
        <v>81000</v>
      </c>
      <c r="K1827" s="12">
        <f>sales_table[[#This Row],[Sales]]-sales_table[[#This Row],[COGS]]</f>
        <v>5940</v>
      </c>
      <c r="L1827" s="12">
        <f>sales_table[[#This Row],[sales after discount]]-sales_table[[#This Row],[COGS]]</f>
        <v>1890</v>
      </c>
      <c r="M1827" s="12">
        <f>sales_table[[#This Row],[Sales]]*0.95</f>
        <v>76950</v>
      </c>
      <c r="N1827" s="13">
        <f>(sales_table[[#This Row],[Profit]]/sales_table[[#This Row],[Sales]])</f>
        <v>7.3333333333333334E-2</v>
      </c>
    </row>
    <row r="1828" spans="1:14">
      <c r="A1828" s="42">
        <v>41530</v>
      </c>
      <c r="B1828" t="s">
        <v>34</v>
      </c>
      <c r="C1828" t="s">
        <v>25</v>
      </c>
      <c r="D1828" t="s">
        <v>21</v>
      </c>
      <c r="E1828" t="s">
        <v>13</v>
      </c>
      <c r="F1828" s="12">
        <v>2</v>
      </c>
      <c r="G1828" s="12">
        <v>3546</v>
      </c>
      <c r="H1828" s="12">
        <v>3780</v>
      </c>
      <c r="I1828" s="12">
        <v>2196</v>
      </c>
      <c r="J1828" s="12">
        <v>2340</v>
      </c>
      <c r="K1828" s="12">
        <f>sales_table[[#This Row],[Sales]]-sales_table[[#This Row],[COGS]]</f>
        <v>144</v>
      </c>
      <c r="L1828" s="12">
        <f>sales_table[[#This Row],[sales after discount]]-sales_table[[#This Row],[COGS]]</f>
        <v>27</v>
      </c>
      <c r="M1828" s="12">
        <f>sales_table[[#This Row],[Sales]]*0.95</f>
        <v>2223</v>
      </c>
      <c r="N1828" s="13">
        <f>(sales_table[[#This Row],[Profit]]/sales_table[[#This Row],[Sales]])</f>
        <v>6.1538461538461542E-2</v>
      </c>
    </row>
    <row r="1829" spans="1:14">
      <c r="A1829" s="42">
        <v>41531</v>
      </c>
      <c r="B1829" t="s">
        <v>10</v>
      </c>
      <c r="C1829" t="s">
        <v>11</v>
      </c>
      <c r="D1829" t="s">
        <v>33</v>
      </c>
      <c r="E1829" t="s">
        <v>13</v>
      </c>
      <c r="F1829" s="12">
        <v>20</v>
      </c>
      <c r="G1829" s="12">
        <v>3726</v>
      </c>
      <c r="H1829" s="12">
        <v>3960</v>
      </c>
      <c r="I1829" s="12">
        <v>55692</v>
      </c>
      <c r="J1829" s="12">
        <v>59220</v>
      </c>
      <c r="K1829" s="12">
        <f>sales_table[[#This Row],[Sales]]-sales_table[[#This Row],[COGS]]</f>
        <v>3528</v>
      </c>
      <c r="L1829" s="12">
        <f>sales_table[[#This Row],[sales after discount]]-sales_table[[#This Row],[COGS]]</f>
        <v>567</v>
      </c>
      <c r="M1829" s="12">
        <f>sales_table[[#This Row],[Sales]]*0.95</f>
        <v>56259</v>
      </c>
      <c r="N1829" s="13">
        <f>(sales_table[[#This Row],[Profit]]/sales_table[[#This Row],[Sales]])</f>
        <v>5.9574468085106386E-2</v>
      </c>
    </row>
    <row r="1830" spans="1:14">
      <c r="A1830" s="42">
        <v>41531</v>
      </c>
      <c r="B1830" t="s">
        <v>27</v>
      </c>
      <c r="C1830" t="s">
        <v>23</v>
      </c>
      <c r="D1830" t="s">
        <v>37</v>
      </c>
      <c r="E1830" t="s">
        <v>13</v>
      </c>
      <c r="F1830" s="12">
        <v>21</v>
      </c>
      <c r="G1830" s="12">
        <v>3978</v>
      </c>
      <c r="H1830" s="12">
        <v>4230</v>
      </c>
      <c r="I1830" s="12">
        <v>31374</v>
      </c>
      <c r="J1830" s="12">
        <v>33390</v>
      </c>
      <c r="K1830" s="12">
        <f>sales_table[[#This Row],[Sales]]-sales_table[[#This Row],[COGS]]</f>
        <v>2016</v>
      </c>
      <c r="L1830" s="12">
        <f>sales_table[[#This Row],[sales after discount]]-sales_table[[#This Row],[COGS]]</f>
        <v>346.5</v>
      </c>
      <c r="M1830" s="12">
        <f>sales_table[[#This Row],[Sales]]*0.95</f>
        <v>31720.5</v>
      </c>
      <c r="N1830" s="13">
        <f>(sales_table[[#This Row],[Profit]]/sales_table[[#This Row],[Sales]])</f>
        <v>6.0377358490566038E-2</v>
      </c>
    </row>
    <row r="1831" spans="1:14">
      <c r="A1831" s="42">
        <v>41531</v>
      </c>
      <c r="B1831" t="s">
        <v>24</v>
      </c>
      <c r="C1831" t="s">
        <v>25</v>
      </c>
      <c r="D1831" t="s">
        <v>21</v>
      </c>
      <c r="E1831" t="s">
        <v>13</v>
      </c>
      <c r="F1831" s="12">
        <v>12</v>
      </c>
      <c r="G1831" s="12">
        <v>3042</v>
      </c>
      <c r="H1831" s="12">
        <v>3240</v>
      </c>
      <c r="I1831" s="12">
        <v>4392</v>
      </c>
      <c r="J1831" s="12">
        <v>4680</v>
      </c>
      <c r="K1831" s="12">
        <f>sales_table[[#This Row],[Sales]]-sales_table[[#This Row],[COGS]]</f>
        <v>288</v>
      </c>
      <c r="L1831" s="12">
        <f>sales_table[[#This Row],[sales after discount]]-sales_table[[#This Row],[COGS]]</f>
        <v>54</v>
      </c>
      <c r="M1831" s="12">
        <f>sales_table[[#This Row],[Sales]]*0.95</f>
        <v>4446</v>
      </c>
      <c r="N1831" s="13">
        <f>(sales_table[[#This Row],[Profit]]/sales_table[[#This Row],[Sales]])</f>
        <v>6.1538461538461542E-2</v>
      </c>
    </row>
    <row r="1832" spans="1:14">
      <c r="A1832" s="42">
        <v>41531</v>
      </c>
      <c r="B1832" t="s">
        <v>22</v>
      </c>
      <c r="C1832" t="s">
        <v>23</v>
      </c>
      <c r="D1832" t="s">
        <v>15</v>
      </c>
      <c r="E1832" t="s">
        <v>16</v>
      </c>
      <c r="F1832" s="12">
        <v>23</v>
      </c>
      <c r="G1832" s="12">
        <v>3546</v>
      </c>
      <c r="H1832" s="12">
        <v>3780</v>
      </c>
      <c r="I1832" s="12">
        <v>89550</v>
      </c>
      <c r="J1832" s="12">
        <v>96750</v>
      </c>
      <c r="K1832" s="12">
        <f>sales_table[[#This Row],[Sales]]-sales_table[[#This Row],[COGS]]</f>
        <v>7200</v>
      </c>
      <c r="L1832" s="12">
        <f>sales_table[[#This Row],[sales after discount]]-sales_table[[#This Row],[COGS]]</f>
        <v>2362.5</v>
      </c>
      <c r="M1832" s="12">
        <f>sales_table[[#This Row],[Sales]]*0.95</f>
        <v>91912.5</v>
      </c>
      <c r="N1832" s="13">
        <f>(sales_table[[#This Row],[Profit]]/sales_table[[#This Row],[Sales]])</f>
        <v>7.441860465116279E-2</v>
      </c>
    </row>
    <row r="1833" spans="1:14">
      <c r="A1833" s="42">
        <v>41531</v>
      </c>
      <c r="B1833" t="s">
        <v>22</v>
      </c>
      <c r="C1833" t="s">
        <v>23</v>
      </c>
      <c r="D1833" t="s">
        <v>42</v>
      </c>
      <c r="E1833" t="s">
        <v>16</v>
      </c>
      <c r="F1833" s="12">
        <v>23</v>
      </c>
      <c r="G1833" s="12">
        <v>4482</v>
      </c>
      <c r="H1833" s="12">
        <v>4770</v>
      </c>
      <c r="I1833" s="12">
        <v>67554</v>
      </c>
      <c r="J1833" s="12">
        <v>72900</v>
      </c>
      <c r="K1833" s="12">
        <f>sales_table[[#This Row],[Sales]]-sales_table[[#This Row],[COGS]]</f>
        <v>5346</v>
      </c>
      <c r="L1833" s="12">
        <f>sales_table[[#This Row],[sales after discount]]-sales_table[[#This Row],[COGS]]</f>
        <v>1701</v>
      </c>
      <c r="M1833" s="12">
        <f>sales_table[[#This Row],[Sales]]*0.95</f>
        <v>69255</v>
      </c>
      <c r="N1833" s="13">
        <f>(sales_table[[#This Row],[Profit]]/sales_table[[#This Row],[Sales]])</f>
        <v>7.3333333333333334E-2</v>
      </c>
    </row>
    <row r="1834" spans="1:14">
      <c r="A1834" s="42">
        <v>41531</v>
      </c>
      <c r="B1834" t="s">
        <v>10</v>
      </c>
      <c r="C1834" t="s">
        <v>11</v>
      </c>
      <c r="D1834" t="s">
        <v>43</v>
      </c>
      <c r="E1834" t="s">
        <v>13</v>
      </c>
      <c r="F1834" s="12">
        <v>24</v>
      </c>
      <c r="G1834" s="12">
        <v>3924</v>
      </c>
      <c r="H1834" s="12">
        <v>4230</v>
      </c>
      <c r="I1834" s="12">
        <v>3384</v>
      </c>
      <c r="J1834" s="12">
        <v>3600</v>
      </c>
      <c r="K1834" s="12">
        <f>sales_table[[#This Row],[Sales]]-sales_table[[#This Row],[COGS]]</f>
        <v>216</v>
      </c>
      <c r="L1834" s="12">
        <f>sales_table[[#This Row],[sales after discount]]-sales_table[[#This Row],[COGS]]</f>
        <v>36</v>
      </c>
      <c r="M1834" s="12">
        <f>sales_table[[#This Row],[Sales]]*0.95</f>
        <v>3420</v>
      </c>
      <c r="N1834" s="13">
        <f>(sales_table[[#This Row],[Profit]]/sales_table[[#This Row],[Sales]])</f>
        <v>0.06</v>
      </c>
    </row>
    <row r="1835" spans="1:14">
      <c r="A1835" s="42">
        <v>41532</v>
      </c>
      <c r="B1835" t="s">
        <v>17</v>
      </c>
      <c r="C1835" t="s">
        <v>18</v>
      </c>
      <c r="D1835" t="s">
        <v>40</v>
      </c>
      <c r="E1835" t="s">
        <v>16</v>
      </c>
      <c r="F1835" s="12">
        <v>25</v>
      </c>
      <c r="G1835" s="12">
        <v>2952</v>
      </c>
      <c r="H1835" s="12">
        <v>3150</v>
      </c>
      <c r="I1835" s="12">
        <v>39240</v>
      </c>
      <c r="J1835" s="12">
        <v>42300</v>
      </c>
      <c r="K1835" s="12">
        <f>sales_table[[#This Row],[Sales]]-sales_table[[#This Row],[COGS]]</f>
        <v>3060</v>
      </c>
      <c r="L1835" s="12">
        <f>sales_table[[#This Row],[sales after discount]]-sales_table[[#This Row],[COGS]]</f>
        <v>945</v>
      </c>
      <c r="M1835" s="12">
        <f>sales_table[[#This Row],[Sales]]*0.95</f>
        <v>40185</v>
      </c>
      <c r="N1835" s="13">
        <f>(sales_table[[#This Row],[Profit]]/sales_table[[#This Row],[Sales]])</f>
        <v>7.2340425531914887E-2</v>
      </c>
    </row>
    <row r="1836" spans="1:14">
      <c r="A1836" s="42">
        <v>41532</v>
      </c>
      <c r="B1836" t="s">
        <v>22</v>
      </c>
      <c r="C1836" t="s">
        <v>23</v>
      </c>
      <c r="D1836" t="s">
        <v>39</v>
      </c>
      <c r="E1836" t="s">
        <v>13</v>
      </c>
      <c r="F1836" s="12">
        <v>17</v>
      </c>
      <c r="G1836" s="12">
        <v>3726</v>
      </c>
      <c r="H1836" s="12">
        <v>3960</v>
      </c>
      <c r="I1836" s="12">
        <v>85698</v>
      </c>
      <c r="J1836" s="12">
        <v>91080</v>
      </c>
      <c r="K1836" s="12">
        <f>sales_table[[#This Row],[Sales]]-sales_table[[#This Row],[COGS]]</f>
        <v>5382</v>
      </c>
      <c r="L1836" s="12">
        <f>sales_table[[#This Row],[sales after discount]]-sales_table[[#This Row],[COGS]]</f>
        <v>828</v>
      </c>
      <c r="M1836" s="12">
        <f>sales_table[[#This Row],[Sales]]*0.95</f>
        <v>86526</v>
      </c>
      <c r="N1836" s="13">
        <f>(sales_table[[#This Row],[Profit]]/sales_table[[#This Row],[Sales]])</f>
        <v>5.909090909090909E-2</v>
      </c>
    </row>
    <row r="1837" spans="1:14">
      <c r="A1837" s="42">
        <v>41532</v>
      </c>
      <c r="B1837" t="s">
        <v>29</v>
      </c>
      <c r="C1837" t="s">
        <v>30</v>
      </c>
      <c r="D1837" t="s">
        <v>42</v>
      </c>
      <c r="E1837" t="s">
        <v>16</v>
      </c>
      <c r="F1837" s="12">
        <v>21</v>
      </c>
      <c r="G1837" s="12">
        <v>3978</v>
      </c>
      <c r="H1837" s="12">
        <v>4230</v>
      </c>
      <c r="I1837" s="12">
        <v>142614</v>
      </c>
      <c r="J1837" s="12">
        <v>153900</v>
      </c>
      <c r="K1837" s="12">
        <f>sales_table[[#This Row],[Sales]]-sales_table[[#This Row],[COGS]]</f>
        <v>11286</v>
      </c>
      <c r="L1837" s="12">
        <f>sales_table[[#This Row],[sales after discount]]-sales_table[[#This Row],[COGS]]</f>
        <v>3591</v>
      </c>
      <c r="M1837" s="12">
        <f>sales_table[[#This Row],[Sales]]*0.95</f>
        <v>146205</v>
      </c>
      <c r="N1837" s="13">
        <f>(sales_table[[#This Row],[Profit]]/sales_table[[#This Row],[Sales]])</f>
        <v>7.3333333333333334E-2</v>
      </c>
    </row>
    <row r="1838" spans="1:14">
      <c r="A1838" s="42">
        <v>41532</v>
      </c>
      <c r="B1838" t="s">
        <v>22</v>
      </c>
      <c r="C1838" t="s">
        <v>23</v>
      </c>
      <c r="D1838" t="s">
        <v>37</v>
      </c>
      <c r="E1838" t="s">
        <v>13</v>
      </c>
      <c r="F1838" s="12">
        <v>9</v>
      </c>
      <c r="G1838" s="12">
        <v>3726</v>
      </c>
      <c r="H1838" s="12">
        <v>3960</v>
      </c>
      <c r="I1838" s="12">
        <v>13446</v>
      </c>
      <c r="J1838" s="12">
        <v>14310</v>
      </c>
      <c r="K1838" s="12">
        <f>sales_table[[#This Row],[Sales]]-sales_table[[#This Row],[COGS]]</f>
        <v>864</v>
      </c>
      <c r="L1838" s="12">
        <f>sales_table[[#This Row],[sales after discount]]-sales_table[[#This Row],[COGS]]</f>
        <v>148.5</v>
      </c>
      <c r="M1838" s="12">
        <f>sales_table[[#This Row],[Sales]]*0.95</f>
        <v>13594.5</v>
      </c>
      <c r="N1838" s="13">
        <f>(sales_table[[#This Row],[Profit]]/sales_table[[#This Row],[Sales]])</f>
        <v>6.0377358490566038E-2</v>
      </c>
    </row>
    <row r="1839" spans="1:14">
      <c r="A1839" s="42">
        <v>41532</v>
      </c>
      <c r="B1839" t="s">
        <v>27</v>
      </c>
      <c r="C1839" t="s">
        <v>23</v>
      </c>
      <c r="D1839" t="s">
        <v>19</v>
      </c>
      <c r="E1839" t="s">
        <v>13</v>
      </c>
      <c r="F1839" s="12">
        <v>11</v>
      </c>
      <c r="G1839" s="12">
        <v>4482</v>
      </c>
      <c r="H1839" s="12">
        <v>4770</v>
      </c>
      <c r="I1839" s="12">
        <v>59670</v>
      </c>
      <c r="J1839" s="12">
        <v>63450</v>
      </c>
      <c r="K1839" s="12">
        <f>sales_table[[#This Row],[Sales]]-sales_table[[#This Row],[COGS]]</f>
        <v>3780</v>
      </c>
      <c r="L1839" s="12">
        <f>sales_table[[#This Row],[sales after discount]]-sales_table[[#This Row],[COGS]]</f>
        <v>607.5</v>
      </c>
      <c r="M1839" s="12">
        <f>sales_table[[#This Row],[Sales]]*0.95</f>
        <v>60277.5</v>
      </c>
      <c r="N1839" s="13">
        <f>(sales_table[[#This Row],[Profit]]/sales_table[[#This Row],[Sales]])</f>
        <v>5.9574468085106386E-2</v>
      </c>
    </row>
    <row r="1840" spans="1:14">
      <c r="A1840" s="42">
        <v>41533</v>
      </c>
      <c r="B1840" t="s">
        <v>10</v>
      </c>
      <c r="C1840" t="s">
        <v>11</v>
      </c>
      <c r="D1840" t="s">
        <v>28</v>
      </c>
      <c r="E1840" t="s">
        <v>13</v>
      </c>
      <c r="F1840" s="12">
        <v>4</v>
      </c>
      <c r="G1840" s="12">
        <v>3582</v>
      </c>
      <c r="H1840" s="12">
        <v>3870</v>
      </c>
      <c r="I1840" s="12">
        <v>75816</v>
      </c>
      <c r="J1840" s="12">
        <v>80730</v>
      </c>
      <c r="K1840" s="12">
        <f>sales_table[[#This Row],[Sales]]-sales_table[[#This Row],[COGS]]</f>
        <v>4914</v>
      </c>
      <c r="L1840" s="12">
        <f>sales_table[[#This Row],[sales after discount]]-sales_table[[#This Row],[COGS]]</f>
        <v>877.5</v>
      </c>
      <c r="M1840" s="12">
        <f>sales_table[[#This Row],[Sales]]*0.95</f>
        <v>76693.5</v>
      </c>
      <c r="N1840" s="13">
        <f>(sales_table[[#This Row],[Profit]]/sales_table[[#This Row],[Sales]])</f>
        <v>6.0869565217391307E-2</v>
      </c>
    </row>
    <row r="1841" spans="1:14">
      <c r="A1841" s="42">
        <v>41533</v>
      </c>
      <c r="B1841" t="s">
        <v>20</v>
      </c>
      <c r="C1841" t="s">
        <v>18</v>
      </c>
      <c r="D1841" t="s">
        <v>32</v>
      </c>
      <c r="E1841" t="s">
        <v>13</v>
      </c>
      <c r="F1841" s="12">
        <v>22</v>
      </c>
      <c r="G1841" s="12">
        <v>4482</v>
      </c>
      <c r="H1841" s="12">
        <v>4770</v>
      </c>
      <c r="I1841" s="12">
        <v>46098</v>
      </c>
      <c r="J1841" s="12">
        <v>49140</v>
      </c>
      <c r="K1841" s="12">
        <f>sales_table[[#This Row],[Sales]]-sales_table[[#This Row],[COGS]]</f>
        <v>3042</v>
      </c>
      <c r="L1841" s="12">
        <f>sales_table[[#This Row],[sales after discount]]-sales_table[[#This Row],[COGS]]</f>
        <v>585</v>
      </c>
      <c r="M1841" s="12">
        <f>sales_table[[#This Row],[Sales]]*0.95</f>
        <v>46683</v>
      </c>
      <c r="N1841" s="13">
        <f>(sales_table[[#This Row],[Profit]]/sales_table[[#This Row],[Sales]])</f>
        <v>6.1904761904761907E-2</v>
      </c>
    </row>
    <row r="1842" spans="1:14">
      <c r="A1842" s="42">
        <v>41533</v>
      </c>
      <c r="B1842" t="s">
        <v>29</v>
      </c>
      <c r="C1842" t="s">
        <v>30</v>
      </c>
      <c r="D1842" t="s">
        <v>21</v>
      </c>
      <c r="E1842" t="s">
        <v>13</v>
      </c>
      <c r="F1842" s="12">
        <v>15</v>
      </c>
      <c r="G1842" s="12">
        <v>3924</v>
      </c>
      <c r="H1842" s="12">
        <v>4230</v>
      </c>
      <c r="I1842" s="12">
        <v>13176</v>
      </c>
      <c r="J1842" s="12">
        <v>14040</v>
      </c>
      <c r="K1842" s="12">
        <f>sales_table[[#This Row],[Sales]]-sales_table[[#This Row],[COGS]]</f>
        <v>864</v>
      </c>
      <c r="L1842" s="12">
        <f>sales_table[[#This Row],[sales after discount]]-sales_table[[#This Row],[COGS]]</f>
        <v>162</v>
      </c>
      <c r="M1842" s="12">
        <f>sales_table[[#This Row],[Sales]]*0.95</f>
        <v>13338</v>
      </c>
      <c r="N1842" s="13">
        <f>(sales_table[[#This Row],[Profit]]/sales_table[[#This Row],[Sales]])</f>
        <v>6.1538461538461542E-2</v>
      </c>
    </row>
    <row r="1843" spans="1:14">
      <c r="A1843" s="42">
        <v>41534</v>
      </c>
      <c r="B1843" t="s">
        <v>27</v>
      </c>
      <c r="C1843" t="s">
        <v>23</v>
      </c>
      <c r="D1843" t="s">
        <v>41</v>
      </c>
      <c r="E1843" t="s">
        <v>13</v>
      </c>
      <c r="F1843" s="12">
        <v>23</v>
      </c>
      <c r="G1843" s="12">
        <v>7506</v>
      </c>
      <c r="H1843" s="12">
        <v>8100</v>
      </c>
      <c r="I1843" s="12">
        <v>59040</v>
      </c>
      <c r="J1843" s="12">
        <v>63000</v>
      </c>
      <c r="K1843" s="12">
        <f>sales_table[[#This Row],[Sales]]-sales_table[[#This Row],[COGS]]</f>
        <v>3960</v>
      </c>
      <c r="L1843" s="12">
        <f>sales_table[[#This Row],[sales after discount]]-sales_table[[#This Row],[COGS]]</f>
        <v>810</v>
      </c>
      <c r="M1843" s="12">
        <f>sales_table[[#This Row],[Sales]]*0.95</f>
        <v>59850</v>
      </c>
      <c r="N1843" s="13">
        <f>(sales_table[[#This Row],[Profit]]/sales_table[[#This Row],[Sales]])</f>
        <v>6.2857142857142861E-2</v>
      </c>
    </row>
    <row r="1844" spans="1:14">
      <c r="A1844" s="42">
        <v>41534</v>
      </c>
      <c r="B1844" t="s">
        <v>10</v>
      </c>
      <c r="C1844" t="s">
        <v>11</v>
      </c>
      <c r="D1844" t="s">
        <v>21</v>
      </c>
      <c r="E1844" t="s">
        <v>13</v>
      </c>
      <c r="F1844" s="12">
        <v>9</v>
      </c>
      <c r="G1844" s="12">
        <v>3546</v>
      </c>
      <c r="H1844" s="12">
        <v>3780</v>
      </c>
      <c r="I1844" s="12">
        <v>6588</v>
      </c>
      <c r="J1844" s="12">
        <v>7020</v>
      </c>
      <c r="K1844" s="12">
        <f>sales_table[[#This Row],[Sales]]-sales_table[[#This Row],[COGS]]</f>
        <v>432</v>
      </c>
      <c r="L1844" s="12">
        <f>sales_table[[#This Row],[sales after discount]]-sales_table[[#This Row],[COGS]]</f>
        <v>81</v>
      </c>
      <c r="M1844" s="12">
        <f>sales_table[[#This Row],[Sales]]*0.95</f>
        <v>6669</v>
      </c>
      <c r="N1844" s="13">
        <f>(sales_table[[#This Row],[Profit]]/sales_table[[#This Row],[Sales]])</f>
        <v>6.1538461538461542E-2</v>
      </c>
    </row>
    <row r="1845" spans="1:14">
      <c r="A1845" s="42">
        <v>41534</v>
      </c>
      <c r="B1845" t="s">
        <v>10</v>
      </c>
      <c r="C1845" t="s">
        <v>11</v>
      </c>
      <c r="D1845" t="s">
        <v>19</v>
      </c>
      <c r="E1845" t="s">
        <v>13</v>
      </c>
      <c r="F1845" s="12">
        <v>7</v>
      </c>
      <c r="G1845" s="12">
        <v>3042</v>
      </c>
      <c r="H1845" s="12">
        <v>3240</v>
      </c>
      <c r="I1845" s="12">
        <v>99450</v>
      </c>
      <c r="J1845" s="12">
        <v>105750</v>
      </c>
      <c r="K1845" s="12">
        <f>sales_table[[#This Row],[Sales]]-sales_table[[#This Row],[COGS]]</f>
        <v>6300</v>
      </c>
      <c r="L1845" s="12">
        <f>sales_table[[#This Row],[sales after discount]]-sales_table[[#This Row],[COGS]]</f>
        <v>1012.5</v>
      </c>
      <c r="M1845" s="12">
        <f>sales_table[[#This Row],[Sales]]*0.95</f>
        <v>100462.5</v>
      </c>
      <c r="N1845" s="13">
        <f>(sales_table[[#This Row],[Profit]]/sales_table[[#This Row],[Sales]])</f>
        <v>5.9574468085106386E-2</v>
      </c>
    </row>
    <row r="1846" spans="1:14">
      <c r="A1846" s="42">
        <v>41534</v>
      </c>
      <c r="B1846" t="s">
        <v>31</v>
      </c>
      <c r="C1846" t="s">
        <v>30</v>
      </c>
      <c r="D1846" t="s">
        <v>26</v>
      </c>
      <c r="E1846" t="s">
        <v>13</v>
      </c>
      <c r="F1846" s="12">
        <v>25</v>
      </c>
      <c r="G1846" s="12">
        <v>3042</v>
      </c>
      <c r="H1846" s="12">
        <v>3240</v>
      </c>
      <c r="I1846" s="12">
        <v>3042</v>
      </c>
      <c r="J1846" s="12">
        <v>3240</v>
      </c>
      <c r="K1846" s="12">
        <f>sales_table[[#This Row],[Sales]]-sales_table[[#This Row],[COGS]]</f>
        <v>198</v>
      </c>
      <c r="L1846" s="12">
        <f>sales_table[[#This Row],[sales after discount]]-sales_table[[#This Row],[COGS]]</f>
        <v>36</v>
      </c>
      <c r="M1846" s="12">
        <f>sales_table[[#This Row],[Sales]]*0.95</f>
        <v>3078</v>
      </c>
      <c r="N1846" s="13">
        <f>(sales_table[[#This Row],[Profit]]/sales_table[[#This Row],[Sales]])</f>
        <v>6.1111111111111109E-2</v>
      </c>
    </row>
    <row r="1847" spans="1:14">
      <c r="A1847" s="42">
        <v>41535</v>
      </c>
      <c r="B1847" t="s">
        <v>31</v>
      </c>
      <c r="C1847" t="s">
        <v>30</v>
      </c>
      <c r="D1847" t="s">
        <v>21</v>
      </c>
      <c r="E1847" t="s">
        <v>13</v>
      </c>
      <c r="F1847" s="12">
        <v>10</v>
      </c>
      <c r="G1847" s="12">
        <v>3978</v>
      </c>
      <c r="H1847" s="12">
        <v>4230</v>
      </c>
      <c r="I1847" s="12">
        <v>15372</v>
      </c>
      <c r="J1847" s="12">
        <v>16380</v>
      </c>
      <c r="K1847" s="12">
        <f>sales_table[[#This Row],[Sales]]-sales_table[[#This Row],[COGS]]</f>
        <v>1008</v>
      </c>
      <c r="L1847" s="12">
        <f>sales_table[[#This Row],[sales after discount]]-sales_table[[#This Row],[COGS]]</f>
        <v>189</v>
      </c>
      <c r="M1847" s="12">
        <f>sales_table[[#This Row],[Sales]]*0.95</f>
        <v>15561</v>
      </c>
      <c r="N1847" s="13">
        <f>(sales_table[[#This Row],[Profit]]/sales_table[[#This Row],[Sales]])</f>
        <v>6.1538461538461542E-2</v>
      </c>
    </row>
    <row r="1848" spans="1:14">
      <c r="A1848" s="42">
        <v>41535</v>
      </c>
      <c r="B1848" t="s">
        <v>24</v>
      </c>
      <c r="C1848" t="s">
        <v>25</v>
      </c>
      <c r="D1848" t="s">
        <v>38</v>
      </c>
      <c r="E1848" t="s">
        <v>13</v>
      </c>
      <c r="F1848" s="12">
        <v>8</v>
      </c>
      <c r="G1848" s="12">
        <v>5148</v>
      </c>
      <c r="H1848" s="12">
        <v>5490</v>
      </c>
      <c r="I1848" s="12">
        <v>60282</v>
      </c>
      <c r="J1848" s="12">
        <v>64260</v>
      </c>
      <c r="K1848" s="12">
        <f>sales_table[[#This Row],[Sales]]-sales_table[[#This Row],[COGS]]</f>
        <v>3978</v>
      </c>
      <c r="L1848" s="12">
        <f>sales_table[[#This Row],[sales after discount]]-sales_table[[#This Row],[COGS]]</f>
        <v>765</v>
      </c>
      <c r="M1848" s="12">
        <f>sales_table[[#This Row],[Sales]]*0.95</f>
        <v>61047</v>
      </c>
      <c r="N1848" s="13">
        <f>(sales_table[[#This Row],[Profit]]/sales_table[[#This Row],[Sales]])</f>
        <v>6.1904761904761907E-2</v>
      </c>
    </row>
    <row r="1849" spans="1:14">
      <c r="A1849" s="42">
        <v>41536</v>
      </c>
      <c r="B1849" t="s">
        <v>10</v>
      </c>
      <c r="C1849" t="s">
        <v>11</v>
      </c>
      <c r="D1849" t="s">
        <v>32</v>
      </c>
      <c r="E1849" t="s">
        <v>13</v>
      </c>
      <c r="F1849" s="12">
        <v>18</v>
      </c>
      <c r="G1849" s="12">
        <v>3042</v>
      </c>
      <c r="H1849" s="12">
        <v>3240</v>
      </c>
      <c r="I1849" s="12">
        <v>74466</v>
      </c>
      <c r="J1849" s="12">
        <v>79380</v>
      </c>
      <c r="K1849" s="12">
        <f>sales_table[[#This Row],[Sales]]-sales_table[[#This Row],[COGS]]</f>
        <v>4914</v>
      </c>
      <c r="L1849" s="12">
        <f>sales_table[[#This Row],[sales after discount]]-sales_table[[#This Row],[COGS]]</f>
        <v>945</v>
      </c>
      <c r="M1849" s="12">
        <f>sales_table[[#This Row],[Sales]]*0.95</f>
        <v>75411</v>
      </c>
      <c r="N1849" s="13">
        <f>(sales_table[[#This Row],[Profit]]/sales_table[[#This Row],[Sales]])</f>
        <v>6.1904761904761907E-2</v>
      </c>
    </row>
    <row r="1850" spans="1:14">
      <c r="A1850" s="42">
        <v>41536</v>
      </c>
      <c r="B1850" t="s">
        <v>34</v>
      </c>
      <c r="C1850" t="s">
        <v>25</v>
      </c>
      <c r="D1850" t="s">
        <v>15</v>
      </c>
      <c r="E1850" t="s">
        <v>16</v>
      </c>
      <c r="F1850" s="12">
        <v>8</v>
      </c>
      <c r="G1850" s="12">
        <v>5148</v>
      </c>
      <c r="H1850" s="12">
        <v>5490</v>
      </c>
      <c r="I1850" s="12">
        <v>35820</v>
      </c>
      <c r="J1850" s="12">
        <v>38700</v>
      </c>
      <c r="K1850" s="12">
        <f>sales_table[[#This Row],[Sales]]-sales_table[[#This Row],[COGS]]</f>
        <v>2880</v>
      </c>
      <c r="L1850" s="12">
        <f>sales_table[[#This Row],[sales after discount]]-sales_table[[#This Row],[COGS]]</f>
        <v>945</v>
      </c>
      <c r="M1850" s="12">
        <f>sales_table[[#This Row],[Sales]]*0.95</f>
        <v>36765</v>
      </c>
      <c r="N1850" s="13">
        <f>(sales_table[[#This Row],[Profit]]/sales_table[[#This Row],[Sales]])</f>
        <v>7.441860465116279E-2</v>
      </c>
    </row>
    <row r="1851" spans="1:14">
      <c r="A1851" s="42">
        <v>41536</v>
      </c>
      <c r="B1851" t="s">
        <v>20</v>
      </c>
      <c r="C1851" t="s">
        <v>18</v>
      </c>
      <c r="D1851" t="s">
        <v>37</v>
      </c>
      <c r="E1851" t="s">
        <v>13</v>
      </c>
      <c r="F1851" s="12">
        <v>25</v>
      </c>
      <c r="G1851" s="12">
        <v>7506</v>
      </c>
      <c r="H1851" s="12">
        <v>8100</v>
      </c>
      <c r="I1851" s="12">
        <v>13446</v>
      </c>
      <c r="J1851" s="12">
        <v>14310</v>
      </c>
      <c r="K1851" s="12">
        <f>sales_table[[#This Row],[Sales]]-sales_table[[#This Row],[COGS]]</f>
        <v>864</v>
      </c>
      <c r="L1851" s="12">
        <f>sales_table[[#This Row],[sales after discount]]-sales_table[[#This Row],[COGS]]</f>
        <v>148.5</v>
      </c>
      <c r="M1851" s="12">
        <f>sales_table[[#This Row],[Sales]]*0.95</f>
        <v>13594.5</v>
      </c>
      <c r="N1851" s="13">
        <f>(sales_table[[#This Row],[Profit]]/sales_table[[#This Row],[Sales]])</f>
        <v>6.0377358490566038E-2</v>
      </c>
    </row>
    <row r="1852" spans="1:14">
      <c r="A1852" s="42">
        <v>41536</v>
      </c>
      <c r="B1852" t="s">
        <v>22</v>
      </c>
      <c r="C1852" t="s">
        <v>23</v>
      </c>
      <c r="D1852" t="s">
        <v>36</v>
      </c>
      <c r="E1852" t="s">
        <v>13</v>
      </c>
      <c r="F1852" s="12">
        <v>7</v>
      </c>
      <c r="G1852" s="12">
        <v>3042</v>
      </c>
      <c r="H1852" s="12">
        <v>3240</v>
      </c>
      <c r="I1852" s="12">
        <v>37908</v>
      </c>
      <c r="J1852" s="12">
        <v>40500</v>
      </c>
      <c r="K1852" s="12">
        <f>sales_table[[#This Row],[Sales]]-sales_table[[#This Row],[COGS]]</f>
        <v>2592</v>
      </c>
      <c r="L1852" s="12">
        <f>sales_table[[#This Row],[sales after discount]]-sales_table[[#This Row],[COGS]]</f>
        <v>567</v>
      </c>
      <c r="M1852" s="12">
        <f>sales_table[[#This Row],[Sales]]*0.95</f>
        <v>38475</v>
      </c>
      <c r="N1852" s="13">
        <f>(sales_table[[#This Row],[Profit]]/sales_table[[#This Row],[Sales]])</f>
        <v>6.4000000000000001E-2</v>
      </c>
    </row>
    <row r="1853" spans="1:14">
      <c r="A1853" s="42">
        <v>41537</v>
      </c>
      <c r="B1853" t="s">
        <v>34</v>
      </c>
      <c r="C1853" t="s">
        <v>25</v>
      </c>
      <c r="D1853" t="s">
        <v>38</v>
      </c>
      <c r="E1853" t="s">
        <v>13</v>
      </c>
      <c r="F1853" s="12">
        <v>17</v>
      </c>
      <c r="G1853" s="12">
        <v>3978</v>
      </c>
      <c r="H1853" s="12">
        <v>4230</v>
      </c>
      <c r="I1853" s="12">
        <v>39006</v>
      </c>
      <c r="J1853" s="12">
        <v>41580</v>
      </c>
      <c r="K1853" s="12">
        <f>sales_table[[#This Row],[Sales]]-sales_table[[#This Row],[COGS]]</f>
        <v>2574</v>
      </c>
      <c r="L1853" s="12">
        <f>sales_table[[#This Row],[sales after discount]]-sales_table[[#This Row],[COGS]]</f>
        <v>495</v>
      </c>
      <c r="M1853" s="12">
        <f>sales_table[[#This Row],[Sales]]*0.95</f>
        <v>39501</v>
      </c>
      <c r="N1853" s="13">
        <f>(sales_table[[#This Row],[Profit]]/sales_table[[#This Row],[Sales]])</f>
        <v>6.1904761904761907E-2</v>
      </c>
    </row>
    <row r="1854" spans="1:14">
      <c r="A1854" s="42">
        <v>41537</v>
      </c>
      <c r="B1854" t="s">
        <v>34</v>
      </c>
      <c r="C1854" t="s">
        <v>25</v>
      </c>
      <c r="D1854" t="s">
        <v>12</v>
      </c>
      <c r="E1854" t="s">
        <v>13</v>
      </c>
      <c r="F1854" s="12">
        <v>3</v>
      </c>
      <c r="G1854" s="12">
        <v>2952</v>
      </c>
      <c r="H1854" s="12">
        <v>3150</v>
      </c>
      <c r="I1854" s="12">
        <v>44748</v>
      </c>
      <c r="J1854" s="12">
        <v>47520</v>
      </c>
      <c r="K1854" s="12">
        <f>sales_table[[#This Row],[Sales]]-sales_table[[#This Row],[COGS]]</f>
        <v>2772</v>
      </c>
      <c r="L1854" s="12">
        <f>sales_table[[#This Row],[sales after discount]]-sales_table[[#This Row],[COGS]]</f>
        <v>396</v>
      </c>
      <c r="M1854" s="12">
        <f>sales_table[[#This Row],[Sales]]*0.95</f>
        <v>45144</v>
      </c>
      <c r="N1854" s="13">
        <f>(sales_table[[#This Row],[Profit]]/sales_table[[#This Row],[Sales]])</f>
        <v>5.8333333333333334E-2</v>
      </c>
    </row>
    <row r="1855" spans="1:14">
      <c r="A1855" s="42">
        <v>41537</v>
      </c>
      <c r="B1855" t="s">
        <v>22</v>
      </c>
      <c r="C1855" t="s">
        <v>23</v>
      </c>
      <c r="D1855" t="s">
        <v>12</v>
      </c>
      <c r="E1855" t="s">
        <v>13</v>
      </c>
      <c r="F1855" s="12">
        <v>13</v>
      </c>
      <c r="G1855" s="12">
        <v>2034</v>
      </c>
      <c r="H1855" s="12">
        <v>2160</v>
      </c>
      <c r="I1855" s="12">
        <v>24408</v>
      </c>
      <c r="J1855" s="12">
        <v>25920</v>
      </c>
      <c r="K1855" s="12">
        <f>sales_table[[#This Row],[Sales]]-sales_table[[#This Row],[COGS]]</f>
        <v>1512</v>
      </c>
      <c r="L1855" s="12">
        <f>sales_table[[#This Row],[sales after discount]]-sales_table[[#This Row],[COGS]]</f>
        <v>216</v>
      </c>
      <c r="M1855" s="12">
        <f>sales_table[[#This Row],[Sales]]*0.95</f>
        <v>24624</v>
      </c>
      <c r="N1855" s="13">
        <f>(sales_table[[#This Row],[Profit]]/sales_table[[#This Row],[Sales]])</f>
        <v>5.8333333333333334E-2</v>
      </c>
    </row>
    <row r="1856" spans="1:14">
      <c r="A1856" s="42">
        <v>41538</v>
      </c>
      <c r="B1856" t="s">
        <v>24</v>
      </c>
      <c r="C1856" t="s">
        <v>25</v>
      </c>
      <c r="D1856" t="s">
        <v>21</v>
      </c>
      <c r="E1856" t="s">
        <v>13</v>
      </c>
      <c r="F1856" s="12">
        <v>17</v>
      </c>
      <c r="G1856" s="12">
        <v>3582</v>
      </c>
      <c r="H1856" s="12">
        <v>3870</v>
      </c>
      <c r="I1856" s="12">
        <v>21960</v>
      </c>
      <c r="J1856" s="12">
        <v>23400</v>
      </c>
      <c r="K1856" s="12">
        <f>sales_table[[#This Row],[Sales]]-sales_table[[#This Row],[COGS]]</f>
        <v>1440</v>
      </c>
      <c r="L1856" s="12">
        <f>sales_table[[#This Row],[sales after discount]]-sales_table[[#This Row],[COGS]]</f>
        <v>270</v>
      </c>
      <c r="M1856" s="12">
        <f>sales_table[[#This Row],[Sales]]*0.95</f>
        <v>22230</v>
      </c>
      <c r="N1856" s="13">
        <f>(sales_table[[#This Row],[Profit]]/sales_table[[#This Row],[Sales]])</f>
        <v>6.1538461538461542E-2</v>
      </c>
    </row>
    <row r="1857" spans="1:14">
      <c r="A1857" s="42">
        <v>41538</v>
      </c>
      <c r="B1857" t="s">
        <v>20</v>
      </c>
      <c r="C1857" t="s">
        <v>18</v>
      </c>
      <c r="D1857" t="s">
        <v>28</v>
      </c>
      <c r="E1857" t="s">
        <v>13</v>
      </c>
      <c r="F1857" s="12">
        <v>22</v>
      </c>
      <c r="G1857" s="12">
        <v>3978</v>
      </c>
      <c r="H1857" s="12">
        <v>4230</v>
      </c>
      <c r="I1857" s="12">
        <v>11664</v>
      </c>
      <c r="J1857" s="12">
        <v>12420</v>
      </c>
      <c r="K1857" s="12">
        <f>sales_table[[#This Row],[Sales]]-sales_table[[#This Row],[COGS]]</f>
        <v>756</v>
      </c>
      <c r="L1857" s="12">
        <f>sales_table[[#This Row],[sales after discount]]-sales_table[[#This Row],[COGS]]</f>
        <v>135</v>
      </c>
      <c r="M1857" s="12">
        <f>sales_table[[#This Row],[Sales]]*0.95</f>
        <v>11799</v>
      </c>
      <c r="N1857" s="13">
        <f>(sales_table[[#This Row],[Profit]]/sales_table[[#This Row],[Sales]])</f>
        <v>6.0869565217391307E-2</v>
      </c>
    </row>
    <row r="1858" spans="1:14">
      <c r="A1858" s="42">
        <v>41538</v>
      </c>
      <c r="B1858" t="s">
        <v>14</v>
      </c>
      <c r="C1858" t="s">
        <v>11</v>
      </c>
      <c r="D1858" t="s">
        <v>21</v>
      </c>
      <c r="E1858" t="s">
        <v>13</v>
      </c>
      <c r="F1858" s="12">
        <v>23</v>
      </c>
      <c r="G1858" s="12">
        <v>2196</v>
      </c>
      <c r="H1858" s="12">
        <v>2340</v>
      </c>
      <c r="I1858" s="12">
        <v>13176</v>
      </c>
      <c r="J1858" s="12">
        <v>14040</v>
      </c>
      <c r="K1858" s="12">
        <f>sales_table[[#This Row],[Sales]]-sales_table[[#This Row],[COGS]]</f>
        <v>864</v>
      </c>
      <c r="L1858" s="12">
        <f>sales_table[[#This Row],[sales after discount]]-sales_table[[#This Row],[COGS]]</f>
        <v>162</v>
      </c>
      <c r="M1858" s="12">
        <f>sales_table[[#This Row],[Sales]]*0.95</f>
        <v>13338</v>
      </c>
      <c r="N1858" s="13">
        <f>(sales_table[[#This Row],[Profit]]/sales_table[[#This Row],[Sales]])</f>
        <v>6.1538461538461542E-2</v>
      </c>
    </row>
    <row r="1859" spans="1:14">
      <c r="A1859" s="42">
        <v>41538</v>
      </c>
      <c r="B1859" t="s">
        <v>14</v>
      </c>
      <c r="C1859" t="s">
        <v>11</v>
      </c>
      <c r="D1859" t="s">
        <v>41</v>
      </c>
      <c r="E1859" t="s">
        <v>13</v>
      </c>
      <c r="F1859" s="12">
        <v>1</v>
      </c>
      <c r="G1859" s="12">
        <v>2034</v>
      </c>
      <c r="H1859" s="12">
        <v>2160</v>
      </c>
      <c r="I1859" s="12">
        <v>5904</v>
      </c>
      <c r="J1859" s="12">
        <v>6300</v>
      </c>
      <c r="K1859" s="12">
        <f>sales_table[[#This Row],[Sales]]-sales_table[[#This Row],[COGS]]</f>
        <v>396</v>
      </c>
      <c r="L1859" s="12">
        <f>sales_table[[#This Row],[sales after discount]]-sales_table[[#This Row],[COGS]]</f>
        <v>81</v>
      </c>
      <c r="M1859" s="12">
        <f>sales_table[[#This Row],[Sales]]*0.95</f>
        <v>5985</v>
      </c>
      <c r="N1859" s="13">
        <f>(sales_table[[#This Row],[Profit]]/sales_table[[#This Row],[Sales]])</f>
        <v>6.2857142857142861E-2</v>
      </c>
    </row>
    <row r="1860" spans="1:14">
      <c r="A1860" s="42">
        <v>41538</v>
      </c>
      <c r="B1860" t="s">
        <v>34</v>
      </c>
      <c r="C1860" t="s">
        <v>25</v>
      </c>
      <c r="D1860" t="s">
        <v>19</v>
      </c>
      <c r="E1860" t="s">
        <v>13</v>
      </c>
      <c r="F1860" s="12">
        <v>25</v>
      </c>
      <c r="G1860" s="12">
        <v>5148</v>
      </c>
      <c r="H1860" s="12">
        <v>5490</v>
      </c>
      <c r="I1860" s="12">
        <v>91494</v>
      </c>
      <c r="J1860" s="12">
        <v>97290</v>
      </c>
      <c r="K1860" s="12">
        <f>sales_table[[#This Row],[Sales]]-sales_table[[#This Row],[COGS]]</f>
        <v>5796</v>
      </c>
      <c r="L1860" s="12">
        <f>sales_table[[#This Row],[sales after discount]]-sales_table[[#This Row],[COGS]]</f>
        <v>931.5</v>
      </c>
      <c r="M1860" s="12">
        <f>sales_table[[#This Row],[Sales]]*0.95</f>
        <v>92425.5</v>
      </c>
      <c r="N1860" s="13">
        <f>(sales_table[[#This Row],[Profit]]/sales_table[[#This Row],[Sales]])</f>
        <v>5.9574468085106386E-2</v>
      </c>
    </row>
    <row r="1861" spans="1:14">
      <c r="A1861" s="42">
        <v>41538</v>
      </c>
      <c r="B1861" t="s">
        <v>24</v>
      </c>
      <c r="C1861" t="s">
        <v>25</v>
      </c>
      <c r="D1861" t="s">
        <v>37</v>
      </c>
      <c r="E1861" t="s">
        <v>13</v>
      </c>
      <c r="F1861" s="12">
        <v>22</v>
      </c>
      <c r="G1861" s="12">
        <v>3384</v>
      </c>
      <c r="H1861" s="12">
        <v>3600</v>
      </c>
      <c r="I1861" s="12">
        <v>89640</v>
      </c>
      <c r="J1861" s="12">
        <v>95400</v>
      </c>
      <c r="K1861" s="12">
        <f>sales_table[[#This Row],[Sales]]-sales_table[[#This Row],[COGS]]</f>
        <v>5760</v>
      </c>
      <c r="L1861" s="12">
        <f>sales_table[[#This Row],[sales after discount]]-sales_table[[#This Row],[COGS]]</f>
        <v>990</v>
      </c>
      <c r="M1861" s="12">
        <f>sales_table[[#This Row],[Sales]]*0.95</f>
        <v>90630</v>
      </c>
      <c r="N1861" s="13">
        <f>(sales_table[[#This Row],[Profit]]/sales_table[[#This Row],[Sales]])</f>
        <v>6.0377358490566038E-2</v>
      </c>
    </row>
    <row r="1862" spans="1:14">
      <c r="A1862" s="42">
        <v>41538</v>
      </c>
      <c r="B1862" t="s">
        <v>17</v>
      </c>
      <c r="C1862" t="s">
        <v>18</v>
      </c>
      <c r="D1862" t="s">
        <v>28</v>
      </c>
      <c r="E1862" t="s">
        <v>13</v>
      </c>
      <c r="F1862" s="12">
        <v>2</v>
      </c>
      <c r="G1862" s="12">
        <v>3978</v>
      </c>
      <c r="H1862" s="12">
        <v>4230</v>
      </c>
      <c r="I1862" s="12">
        <v>29160</v>
      </c>
      <c r="J1862" s="12">
        <v>31050</v>
      </c>
      <c r="K1862" s="12">
        <f>sales_table[[#This Row],[Sales]]-sales_table[[#This Row],[COGS]]</f>
        <v>1890</v>
      </c>
      <c r="L1862" s="12">
        <f>sales_table[[#This Row],[sales after discount]]-sales_table[[#This Row],[COGS]]</f>
        <v>337.5</v>
      </c>
      <c r="M1862" s="12">
        <f>sales_table[[#This Row],[Sales]]*0.95</f>
        <v>29497.5</v>
      </c>
      <c r="N1862" s="13">
        <f>(sales_table[[#This Row],[Profit]]/sales_table[[#This Row],[Sales]])</f>
        <v>6.0869565217391307E-2</v>
      </c>
    </row>
    <row r="1863" spans="1:14">
      <c r="A1863" s="42">
        <v>41539</v>
      </c>
      <c r="B1863" t="s">
        <v>34</v>
      </c>
      <c r="C1863" t="s">
        <v>25</v>
      </c>
      <c r="D1863" t="s">
        <v>41</v>
      </c>
      <c r="E1863" t="s">
        <v>13</v>
      </c>
      <c r="F1863" s="12">
        <v>11</v>
      </c>
      <c r="G1863" s="12">
        <v>3582</v>
      </c>
      <c r="H1863" s="12">
        <v>3870</v>
      </c>
      <c r="I1863" s="12">
        <v>8856</v>
      </c>
      <c r="J1863" s="12">
        <v>9450</v>
      </c>
      <c r="K1863" s="12">
        <f>sales_table[[#This Row],[Sales]]-sales_table[[#This Row],[COGS]]</f>
        <v>594</v>
      </c>
      <c r="L1863" s="12">
        <f>sales_table[[#This Row],[sales after discount]]-sales_table[[#This Row],[COGS]]</f>
        <v>121.5</v>
      </c>
      <c r="M1863" s="12">
        <f>sales_table[[#This Row],[Sales]]*0.95</f>
        <v>8977.5</v>
      </c>
      <c r="N1863" s="13">
        <f>(sales_table[[#This Row],[Profit]]/sales_table[[#This Row],[Sales]])</f>
        <v>6.2857142857142861E-2</v>
      </c>
    </row>
    <row r="1864" spans="1:14">
      <c r="A1864" s="42">
        <v>41539</v>
      </c>
      <c r="B1864" t="s">
        <v>20</v>
      </c>
      <c r="C1864" t="s">
        <v>18</v>
      </c>
      <c r="D1864" t="s">
        <v>28</v>
      </c>
      <c r="E1864" t="s">
        <v>13</v>
      </c>
      <c r="F1864" s="12">
        <v>11</v>
      </c>
      <c r="G1864" s="12">
        <v>3546</v>
      </c>
      <c r="H1864" s="12">
        <v>3780</v>
      </c>
      <c r="I1864" s="12">
        <v>134136</v>
      </c>
      <c r="J1864" s="12">
        <v>142830</v>
      </c>
      <c r="K1864" s="12">
        <f>sales_table[[#This Row],[Sales]]-sales_table[[#This Row],[COGS]]</f>
        <v>8694</v>
      </c>
      <c r="L1864" s="12">
        <f>sales_table[[#This Row],[sales after discount]]-sales_table[[#This Row],[COGS]]</f>
        <v>1552.5</v>
      </c>
      <c r="M1864" s="12">
        <f>sales_table[[#This Row],[Sales]]*0.95</f>
        <v>135688.5</v>
      </c>
      <c r="N1864" s="13">
        <f>(sales_table[[#This Row],[Profit]]/sales_table[[#This Row],[Sales]])</f>
        <v>6.0869565217391307E-2</v>
      </c>
    </row>
    <row r="1865" spans="1:14">
      <c r="A1865" s="42">
        <v>41540</v>
      </c>
      <c r="B1865" t="s">
        <v>20</v>
      </c>
      <c r="C1865" t="s">
        <v>18</v>
      </c>
      <c r="D1865" t="s">
        <v>35</v>
      </c>
      <c r="E1865" t="s">
        <v>13</v>
      </c>
      <c r="F1865" s="12">
        <v>1</v>
      </c>
      <c r="G1865" s="12">
        <v>7506</v>
      </c>
      <c r="H1865" s="12">
        <v>8100</v>
      </c>
      <c r="I1865" s="12">
        <v>102960</v>
      </c>
      <c r="J1865" s="12">
        <v>109800</v>
      </c>
      <c r="K1865" s="12">
        <f>sales_table[[#This Row],[Sales]]-sales_table[[#This Row],[COGS]]</f>
        <v>6840</v>
      </c>
      <c r="L1865" s="12">
        <f>sales_table[[#This Row],[sales after discount]]-sales_table[[#This Row],[COGS]]</f>
        <v>1350</v>
      </c>
      <c r="M1865" s="12">
        <f>sales_table[[#This Row],[Sales]]*0.95</f>
        <v>104310</v>
      </c>
      <c r="N1865" s="13">
        <f>(sales_table[[#This Row],[Profit]]/sales_table[[#This Row],[Sales]])</f>
        <v>6.2295081967213117E-2</v>
      </c>
    </row>
    <row r="1866" spans="1:14">
      <c r="A1866" s="42">
        <v>41540</v>
      </c>
      <c r="B1866" t="s">
        <v>10</v>
      </c>
      <c r="C1866" t="s">
        <v>11</v>
      </c>
      <c r="D1866" t="s">
        <v>19</v>
      </c>
      <c r="E1866" t="s">
        <v>13</v>
      </c>
      <c r="F1866" s="12">
        <v>14</v>
      </c>
      <c r="G1866" s="12">
        <v>3978</v>
      </c>
      <c r="H1866" s="12">
        <v>4230</v>
      </c>
      <c r="I1866" s="12">
        <v>35802</v>
      </c>
      <c r="J1866" s="12">
        <v>38070</v>
      </c>
      <c r="K1866" s="12">
        <f>sales_table[[#This Row],[Sales]]-sales_table[[#This Row],[COGS]]</f>
        <v>2268</v>
      </c>
      <c r="L1866" s="12">
        <f>sales_table[[#This Row],[sales after discount]]-sales_table[[#This Row],[COGS]]</f>
        <v>364.5</v>
      </c>
      <c r="M1866" s="12">
        <f>sales_table[[#This Row],[Sales]]*0.95</f>
        <v>36166.5</v>
      </c>
      <c r="N1866" s="13">
        <f>(sales_table[[#This Row],[Profit]]/sales_table[[#This Row],[Sales]])</f>
        <v>5.9574468085106386E-2</v>
      </c>
    </row>
    <row r="1867" spans="1:14">
      <c r="A1867" s="42">
        <v>41540</v>
      </c>
      <c r="B1867" t="s">
        <v>27</v>
      </c>
      <c r="C1867" t="s">
        <v>23</v>
      </c>
      <c r="D1867" t="s">
        <v>38</v>
      </c>
      <c r="E1867" t="s">
        <v>13</v>
      </c>
      <c r="F1867" s="12">
        <v>11</v>
      </c>
      <c r="G1867" s="12">
        <v>2034</v>
      </c>
      <c r="H1867" s="12">
        <v>2160</v>
      </c>
      <c r="I1867" s="12">
        <v>42552</v>
      </c>
      <c r="J1867" s="12">
        <v>45360</v>
      </c>
      <c r="K1867" s="12">
        <f>sales_table[[#This Row],[Sales]]-sales_table[[#This Row],[COGS]]</f>
        <v>2808</v>
      </c>
      <c r="L1867" s="12">
        <f>sales_table[[#This Row],[sales after discount]]-sales_table[[#This Row],[COGS]]</f>
        <v>540</v>
      </c>
      <c r="M1867" s="12">
        <f>sales_table[[#This Row],[Sales]]*0.95</f>
        <v>43092</v>
      </c>
      <c r="N1867" s="13">
        <f>(sales_table[[#This Row],[Profit]]/sales_table[[#This Row],[Sales]])</f>
        <v>6.1904761904761907E-2</v>
      </c>
    </row>
    <row r="1868" spans="1:14">
      <c r="A1868" s="42">
        <v>41540</v>
      </c>
      <c r="B1868" t="s">
        <v>31</v>
      </c>
      <c r="C1868" t="s">
        <v>30</v>
      </c>
      <c r="D1868" t="s">
        <v>15</v>
      </c>
      <c r="E1868" t="s">
        <v>16</v>
      </c>
      <c r="F1868" s="12">
        <v>8</v>
      </c>
      <c r="G1868" s="12">
        <v>2952</v>
      </c>
      <c r="H1868" s="12">
        <v>3150</v>
      </c>
      <c r="I1868" s="12">
        <v>3582</v>
      </c>
      <c r="J1868" s="12">
        <v>3870</v>
      </c>
      <c r="K1868" s="12">
        <f>sales_table[[#This Row],[Sales]]-sales_table[[#This Row],[COGS]]</f>
        <v>288</v>
      </c>
      <c r="L1868" s="12">
        <f>sales_table[[#This Row],[sales after discount]]-sales_table[[#This Row],[COGS]]</f>
        <v>94.5</v>
      </c>
      <c r="M1868" s="12">
        <f>sales_table[[#This Row],[Sales]]*0.95</f>
        <v>3676.5</v>
      </c>
      <c r="N1868" s="13">
        <f>(sales_table[[#This Row],[Profit]]/sales_table[[#This Row],[Sales]])</f>
        <v>7.441860465116279E-2</v>
      </c>
    </row>
    <row r="1869" spans="1:14">
      <c r="A1869" s="42">
        <v>41540</v>
      </c>
      <c r="B1869" t="s">
        <v>29</v>
      </c>
      <c r="C1869" t="s">
        <v>30</v>
      </c>
      <c r="D1869" t="s">
        <v>26</v>
      </c>
      <c r="E1869" t="s">
        <v>13</v>
      </c>
      <c r="F1869" s="12">
        <v>1</v>
      </c>
      <c r="G1869" s="12">
        <v>3546</v>
      </c>
      <c r="H1869" s="12">
        <v>3780</v>
      </c>
      <c r="I1869" s="12">
        <v>48672</v>
      </c>
      <c r="J1869" s="12">
        <v>51840</v>
      </c>
      <c r="K1869" s="12">
        <f>sales_table[[#This Row],[Sales]]-sales_table[[#This Row],[COGS]]</f>
        <v>3168</v>
      </c>
      <c r="L1869" s="12">
        <f>sales_table[[#This Row],[sales after discount]]-sales_table[[#This Row],[COGS]]</f>
        <v>576</v>
      </c>
      <c r="M1869" s="12">
        <f>sales_table[[#This Row],[Sales]]*0.95</f>
        <v>49248</v>
      </c>
      <c r="N1869" s="13">
        <f>(sales_table[[#This Row],[Profit]]/sales_table[[#This Row],[Sales]])</f>
        <v>6.1111111111111109E-2</v>
      </c>
    </row>
    <row r="1870" spans="1:14">
      <c r="A1870" s="42">
        <v>41541</v>
      </c>
      <c r="B1870" t="s">
        <v>17</v>
      </c>
      <c r="C1870" t="s">
        <v>18</v>
      </c>
      <c r="D1870" t="s">
        <v>19</v>
      </c>
      <c r="E1870" t="s">
        <v>13</v>
      </c>
      <c r="F1870" s="12">
        <v>24</v>
      </c>
      <c r="G1870" s="12">
        <v>3546</v>
      </c>
      <c r="H1870" s="12">
        <v>3780</v>
      </c>
      <c r="I1870" s="12">
        <v>91494</v>
      </c>
      <c r="J1870" s="12">
        <v>97290</v>
      </c>
      <c r="K1870" s="12">
        <f>sales_table[[#This Row],[Sales]]-sales_table[[#This Row],[COGS]]</f>
        <v>5796</v>
      </c>
      <c r="L1870" s="12">
        <f>sales_table[[#This Row],[sales after discount]]-sales_table[[#This Row],[COGS]]</f>
        <v>931.5</v>
      </c>
      <c r="M1870" s="12">
        <f>sales_table[[#This Row],[Sales]]*0.95</f>
        <v>92425.5</v>
      </c>
      <c r="N1870" s="13">
        <f>(sales_table[[#This Row],[Profit]]/sales_table[[#This Row],[Sales]])</f>
        <v>5.9574468085106386E-2</v>
      </c>
    </row>
    <row r="1871" spans="1:14">
      <c r="A1871" s="42">
        <v>41541</v>
      </c>
      <c r="B1871" t="s">
        <v>24</v>
      </c>
      <c r="C1871" t="s">
        <v>25</v>
      </c>
      <c r="D1871" t="s">
        <v>12</v>
      </c>
      <c r="E1871" t="s">
        <v>13</v>
      </c>
      <c r="F1871" s="12">
        <v>15</v>
      </c>
      <c r="G1871" s="12">
        <v>3978</v>
      </c>
      <c r="H1871" s="12">
        <v>4230</v>
      </c>
      <c r="I1871" s="12">
        <v>14238</v>
      </c>
      <c r="J1871" s="12">
        <v>15120</v>
      </c>
      <c r="K1871" s="12">
        <f>sales_table[[#This Row],[Sales]]-sales_table[[#This Row],[COGS]]</f>
        <v>882</v>
      </c>
      <c r="L1871" s="12">
        <f>sales_table[[#This Row],[sales after discount]]-sales_table[[#This Row],[COGS]]</f>
        <v>126</v>
      </c>
      <c r="M1871" s="12">
        <f>sales_table[[#This Row],[Sales]]*0.95</f>
        <v>14364</v>
      </c>
      <c r="N1871" s="13">
        <f>(sales_table[[#This Row],[Profit]]/sales_table[[#This Row],[Sales]])</f>
        <v>5.8333333333333334E-2</v>
      </c>
    </row>
    <row r="1872" spans="1:14">
      <c r="A1872" s="42">
        <v>41541</v>
      </c>
      <c r="B1872" t="s">
        <v>20</v>
      </c>
      <c r="C1872" t="s">
        <v>18</v>
      </c>
      <c r="D1872" t="s">
        <v>19</v>
      </c>
      <c r="E1872" t="s">
        <v>13</v>
      </c>
      <c r="F1872" s="12">
        <v>20</v>
      </c>
      <c r="G1872" s="12">
        <v>3546</v>
      </c>
      <c r="H1872" s="12">
        <v>3780</v>
      </c>
      <c r="I1872" s="12">
        <v>15912</v>
      </c>
      <c r="J1872" s="12">
        <v>16920</v>
      </c>
      <c r="K1872" s="12">
        <f>sales_table[[#This Row],[Sales]]-sales_table[[#This Row],[COGS]]</f>
        <v>1008</v>
      </c>
      <c r="L1872" s="12">
        <f>sales_table[[#This Row],[sales after discount]]-sales_table[[#This Row],[COGS]]</f>
        <v>162</v>
      </c>
      <c r="M1872" s="12">
        <f>sales_table[[#This Row],[Sales]]*0.95</f>
        <v>16074</v>
      </c>
      <c r="N1872" s="13">
        <f>(sales_table[[#This Row],[Profit]]/sales_table[[#This Row],[Sales]])</f>
        <v>5.9574468085106386E-2</v>
      </c>
    </row>
    <row r="1873" spans="1:14">
      <c r="A1873" s="42">
        <v>41541</v>
      </c>
      <c r="B1873" t="s">
        <v>14</v>
      </c>
      <c r="C1873" t="s">
        <v>11</v>
      </c>
      <c r="D1873" t="s">
        <v>40</v>
      </c>
      <c r="E1873" t="s">
        <v>16</v>
      </c>
      <c r="F1873" s="12">
        <v>1</v>
      </c>
      <c r="G1873" s="12">
        <v>5148</v>
      </c>
      <c r="H1873" s="12">
        <v>5490</v>
      </c>
      <c r="I1873" s="12">
        <v>23544</v>
      </c>
      <c r="J1873" s="12">
        <v>25380</v>
      </c>
      <c r="K1873" s="12">
        <f>sales_table[[#This Row],[Sales]]-sales_table[[#This Row],[COGS]]</f>
        <v>1836</v>
      </c>
      <c r="L1873" s="12">
        <f>sales_table[[#This Row],[sales after discount]]-sales_table[[#This Row],[COGS]]</f>
        <v>567</v>
      </c>
      <c r="M1873" s="12">
        <f>sales_table[[#This Row],[Sales]]*0.95</f>
        <v>24111</v>
      </c>
      <c r="N1873" s="13">
        <f>(sales_table[[#This Row],[Profit]]/sales_table[[#This Row],[Sales]])</f>
        <v>7.2340425531914887E-2</v>
      </c>
    </row>
    <row r="1874" spans="1:14">
      <c r="A1874" s="42">
        <v>41541</v>
      </c>
      <c r="B1874" t="s">
        <v>17</v>
      </c>
      <c r="C1874" t="s">
        <v>18</v>
      </c>
      <c r="D1874" t="s">
        <v>39</v>
      </c>
      <c r="E1874" t="s">
        <v>13</v>
      </c>
      <c r="F1874" s="12">
        <v>5</v>
      </c>
      <c r="G1874" s="12">
        <v>2196</v>
      </c>
      <c r="H1874" s="12">
        <v>2340</v>
      </c>
      <c r="I1874" s="12">
        <v>70794</v>
      </c>
      <c r="J1874" s="12">
        <v>75240</v>
      </c>
      <c r="K1874" s="12">
        <f>sales_table[[#This Row],[Sales]]-sales_table[[#This Row],[COGS]]</f>
        <v>4446</v>
      </c>
      <c r="L1874" s="12">
        <f>sales_table[[#This Row],[sales after discount]]-sales_table[[#This Row],[COGS]]</f>
        <v>684</v>
      </c>
      <c r="M1874" s="12">
        <f>sales_table[[#This Row],[Sales]]*0.95</f>
        <v>71478</v>
      </c>
      <c r="N1874" s="13">
        <f>(sales_table[[#This Row],[Profit]]/sales_table[[#This Row],[Sales]])</f>
        <v>5.909090909090909E-2</v>
      </c>
    </row>
    <row r="1875" spans="1:14">
      <c r="A1875" s="42">
        <v>41541</v>
      </c>
      <c r="B1875" t="s">
        <v>14</v>
      </c>
      <c r="C1875" t="s">
        <v>11</v>
      </c>
      <c r="D1875" t="s">
        <v>19</v>
      </c>
      <c r="E1875" t="s">
        <v>13</v>
      </c>
      <c r="F1875" s="12">
        <v>2</v>
      </c>
      <c r="G1875" s="12">
        <v>3924</v>
      </c>
      <c r="H1875" s="12">
        <v>4230</v>
      </c>
      <c r="I1875" s="12">
        <v>87516</v>
      </c>
      <c r="J1875" s="12">
        <v>93060</v>
      </c>
      <c r="K1875" s="12">
        <f>sales_table[[#This Row],[Sales]]-sales_table[[#This Row],[COGS]]</f>
        <v>5544</v>
      </c>
      <c r="L1875" s="12">
        <f>sales_table[[#This Row],[sales after discount]]-sales_table[[#This Row],[COGS]]</f>
        <v>891</v>
      </c>
      <c r="M1875" s="12">
        <f>sales_table[[#This Row],[Sales]]*0.95</f>
        <v>88407</v>
      </c>
      <c r="N1875" s="13">
        <f>(sales_table[[#This Row],[Profit]]/sales_table[[#This Row],[Sales]])</f>
        <v>5.9574468085106386E-2</v>
      </c>
    </row>
    <row r="1876" spans="1:14">
      <c r="A1876" s="42">
        <v>41542</v>
      </c>
      <c r="B1876" t="s">
        <v>22</v>
      </c>
      <c r="C1876" t="s">
        <v>23</v>
      </c>
      <c r="D1876" t="s">
        <v>15</v>
      </c>
      <c r="E1876" t="s">
        <v>16</v>
      </c>
      <c r="F1876" s="12">
        <v>15</v>
      </c>
      <c r="G1876" s="12">
        <v>3978</v>
      </c>
      <c r="H1876" s="12">
        <v>4230</v>
      </c>
      <c r="I1876" s="12">
        <v>50148</v>
      </c>
      <c r="J1876" s="12">
        <v>54180</v>
      </c>
      <c r="K1876" s="12">
        <f>sales_table[[#This Row],[Sales]]-sales_table[[#This Row],[COGS]]</f>
        <v>4032</v>
      </c>
      <c r="L1876" s="12">
        <f>sales_table[[#This Row],[sales after discount]]-sales_table[[#This Row],[COGS]]</f>
        <v>1323</v>
      </c>
      <c r="M1876" s="12">
        <f>sales_table[[#This Row],[Sales]]*0.95</f>
        <v>51471</v>
      </c>
      <c r="N1876" s="13">
        <f>(sales_table[[#This Row],[Profit]]/sales_table[[#This Row],[Sales]])</f>
        <v>7.441860465116279E-2</v>
      </c>
    </row>
    <row r="1877" spans="1:14">
      <c r="A1877" s="42">
        <v>41542</v>
      </c>
      <c r="B1877" t="s">
        <v>31</v>
      </c>
      <c r="C1877" t="s">
        <v>30</v>
      </c>
      <c r="D1877" t="s">
        <v>32</v>
      </c>
      <c r="E1877" t="s">
        <v>13</v>
      </c>
      <c r="F1877" s="12">
        <v>24</v>
      </c>
      <c r="G1877" s="12">
        <v>2106</v>
      </c>
      <c r="H1877" s="12">
        <v>2250</v>
      </c>
      <c r="I1877" s="12">
        <v>81558</v>
      </c>
      <c r="J1877" s="12">
        <v>86940</v>
      </c>
      <c r="K1877" s="12">
        <f>sales_table[[#This Row],[Sales]]-sales_table[[#This Row],[COGS]]</f>
        <v>5382</v>
      </c>
      <c r="L1877" s="12">
        <f>sales_table[[#This Row],[sales after discount]]-sales_table[[#This Row],[COGS]]</f>
        <v>1035</v>
      </c>
      <c r="M1877" s="12">
        <f>sales_table[[#This Row],[Sales]]*0.95</f>
        <v>82593</v>
      </c>
      <c r="N1877" s="13">
        <f>(sales_table[[#This Row],[Profit]]/sales_table[[#This Row],[Sales]])</f>
        <v>6.1904761904761907E-2</v>
      </c>
    </row>
    <row r="1878" spans="1:14">
      <c r="A1878" s="42">
        <v>41543</v>
      </c>
      <c r="B1878" t="s">
        <v>34</v>
      </c>
      <c r="C1878" t="s">
        <v>25</v>
      </c>
      <c r="D1878" t="s">
        <v>19</v>
      </c>
      <c r="E1878" t="s">
        <v>13</v>
      </c>
      <c r="F1878" s="12">
        <v>23</v>
      </c>
      <c r="G1878" s="12">
        <v>5148</v>
      </c>
      <c r="H1878" s="12">
        <v>5490</v>
      </c>
      <c r="I1878" s="12">
        <v>35802</v>
      </c>
      <c r="J1878" s="12">
        <v>38070</v>
      </c>
      <c r="K1878" s="12">
        <f>sales_table[[#This Row],[Sales]]-sales_table[[#This Row],[COGS]]</f>
        <v>2268</v>
      </c>
      <c r="L1878" s="12">
        <f>sales_table[[#This Row],[sales after discount]]-sales_table[[#This Row],[COGS]]</f>
        <v>364.5</v>
      </c>
      <c r="M1878" s="12">
        <f>sales_table[[#This Row],[Sales]]*0.95</f>
        <v>36166.5</v>
      </c>
      <c r="N1878" s="13">
        <f>(sales_table[[#This Row],[Profit]]/sales_table[[#This Row],[Sales]])</f>
        <v>5.9574468085106386E-2</v>
      </c>
    </row>
    <row r="1879" spans="1:14">
      <c r="A1879" s="42">
        <v>41543</v>
      </c>
      <c r="B1879" t="s">
        <v>27</v>
      </c>
      <c r="C1879" t="s">
        <v>23</v>
      </c>
      <c r="D1879" t="s">
        <v>19</v>
      </c>
      <c r="E1879" t="s">
        <v>13</v>
      </c>
      <c r="F1879" s="12">
        <v>20</v>
      </c>
      <c r="G1879" s="12">
        <v>3546</v>
      </c>
      <c r="H1879" s="12">
        <v>3780</v>
      </c>
      <c r="I1879" s="12">
        <v>35802</v>
      </c>
      <c r="J1879" s="12">
        <v>38070</v>
      </c>
      <c r="K1879" s="12">
        <f>sales_table[[#This Row],[Sales]]-sales_table[[#This Row],[COGS]]</f>
        <v>2268</v>
      </c>
      <c r="L1879" s="12">
        <f>sales_table[[#This Row],[sales after discount]]-sales_table[[#This Row],[COGS]]</f>
        <v>364.5</v>
      </c>
      <c r="M1879" s="12">
        <f>sales_table[[#This Row],[Sales]]*0.95</f>
        <v>36166.5</v>
      </c>
      <c r="N1879" s="13">
        <f>(sales_table[[#This Row],[Profit]]/sales_table[[#This Row],[Sales]])</f>
        <v>5.9574468085106386E-2</v>
      </c>
    </row>
    <row r="1880" spans="1:14">
      <c r="A1880" s="42">
        <v>41543</v>
      </c>
      <c r="B1880" t="s">
        <v>27</v>
      </c>
      <c r="C1880" t="s">
        <v>23</v>
      </c>
      <c r="D1880" t="s">
        <v>38</v>
      </c>
      <c r="E1880" t="s">
        <v>13</v>
      </c>
      <c r="F1880" s="12">
        <v>23</v>
      </c>
      <c r="G1880" s="12">
        <v>3546</v>
      </c>
      <c r="H1880" s="12">
        <v>3780</v>
      </c>
      <c r="I1880" s="12">
        <v>56736</v>
      </c>
      <c r="J1880" s="12">
        <v>60480</v>
      </c>
      <c r="K1880" s="12">
        <f>sales_table[[#This Row],[Sales]]-sales_table[[#This Row],[COGS]]</f>
        <v>3744</v>
      </c>
      <c r="L1880" s="12">
        <f>sales_table[[#This Row],[sales after discount]]-sales_table[[#This Row],[COGS]]</f>
        <v>720</v>
      </c>
      <c r="M1880" s="12">
        <f>sales_table[[#This Row],[Sales]]*0.95</f>
        <v>57456</v>
      </c>
      <c r="N1880" s="13">
        <f>(sales_table[[#This Row],[Profit]]/sales_table[[#This Row],[Sales]])</f>
        <v>6.1904761904761907E-2</v>
      </c>
    </row>
    <row r="1881" spans="1:14">
      <c r="A1881" s="42">
        <v>41543</v>
      </c>
      <c r="B1881" t="s">
        <v>10</v>
      </c>
      <c r="C1881" t="s">
        <v>11</v>
      </c>
      <c r="D1881" t="s">
        <v>19</v>
      </c>
      <c r="E1881" t="s">
        <v>13</v>
      </c>
      <c r="F1881" s="12">
        <v>22</v>
      </c>
      <c r="G1881" s="12">
        <v>5148</v>
      </c>
      <c r="H1881" s="12">
        <v>5490</v>
      </c>
      <c r="I1881" s="12">
        <v>27846</v>
      </c>
      <c r="J1881" s="12">
        <v>29610</v>
      </c>
      <c r="K1881" s="12">
        <f>sales_table[[#This Row],[Sales]]-sales_table[[#This Row],[COGS]]</f>
        <v>1764</v>
      </c>
      <c r="L1881" s="12">
        <f>sales_table[[#This Row],[sales after discount]]-sales_table[[#This Row],[COGS]]</f>
        <v>283.5</v>
      </c>
      <c r="M1881" s="12">
        <f>sales_table[[#This Row],[Sales]]*0.95</f>
        <v>28129.5</v>
      </c>
      <c r="N1881" s="13">
        <f>(sales_table[[#This Row],[Profit]]/sales_table[[#This Row],[Sales]])</f>
        <v>5.9574468085106386E-2</v>
      </c>
    </row>
    <row r="1882" spans="1:14">
      <c r="A1882" s="42">
        <v>41544</v>
      </c>
      <c r="B1882" t="s">
        <v>31</v>
      </c>
      <c r="C1882" t="s">
        <v>30</v>
      </c>
      <c r="D1882" t="s">
        <v>33</v>
      </c>
      <c r="E1882" t="s">
        <v>13</v>
      </c>
      <c r="F1882" s="12">
        <v>10</v>
      </c>
      <c r="G1882" s="12">
        <v>3384</v>
      </c>
      <c r="H1882" s="12">
        <v>3600</v>
      </c>
      <c r="I1882" s="12">
        <v>99450</v>
      </c>
      <c r="J1882" s="12">
        <v>105750</v>
      </c>
      <c r="K1882" s="12">
        <f>sales_table[[#This Row],[Sales]]-sales_table[[#This Row],[COGS]]</f>
        <v>6300</v>
      </c>
      <c r="L1882" s="12">
        <f>sales_table[[#This Row],[sales after discount]]-sales_table[[#This Row],[COGS]]</f>
        <v>1012.5</v>
      </c>
      <c r="M1882" s="12">
        <f>sales_table[[#This Row],[Sales]]*0.95</f>
        <v>100462.5</v>
      </c>
      <c r="N1882" s="13">
        <f>(sales_table[[#This Row],[Profit]]/sales_table[[#This Row],[Sales]])</f>
        <v>5.9574468085106386E-2</v>
      </c>
    </row>
    <row r="1883" spans="1:14">
      <c r="A1883" s="42">
        <v>41544</v>
      </c>
      <c r="B1883" t="s">
        <v>29</v>
      </c>
      <c r="C1883" t="s">
        <v>30</v>
      </c>
      <c r="D1883" t="s">
        <v>35</v>
      </c>
      <c r="E1883" t="s">
        <v>13</v>
      </c>
      <c r="F1883" s="12">
        <v>5</v>
      </c>
      <c r="G1883" s="12">
        <v>3042</v>
      </c>
      <c r="H1883" s="12">
        <v>3240</v>
      </c>
      <c r="I1883" s="12">
        <v>72072</v>
      </c>
      <c r="J1883" s="12">
        <v>76860</v>
      </c>
      <c r="K1883" s="12">
        <f>sales_table[[#This Row],[Sales]]-sales_table[[#This Row],[COGS]]</f>
        <v>4788</v>
      </c>
      <c r="L1883" s="12">
        <f>sales_table[[#This Row],[sales after discount]]-sales_table[[#This Row],[COGS]]</f>
        <v>945</v>
      </c>
      <c r="M1883" s="12">
        <f>sales_table[[#This Row],[Sales]]*0.95</f>
        <v>73017</v>
      </c>
      <c r="N1883" s="13">
        <f>(sales_table[[#This Row],[Profit]]/sales_table[[#This Row],[Sales]])</f>
        <v>6.2295081967213117E-2</v>
      </c>
    </row>
    <row r="1884" spans="1:14">
      <c r="A1884" s="42">
        <v>41545</v>
      </c>
      <c r="B1884" t="s">
        <v>29</v>
      </c>
      <c r="C1884" t="s">
        <v>30</v>
      </c>
      <c r="D1884" t="s">
        <v>32</v>
      </c>
      <c r="E1884" t="s">
        <v>13</v>
      </c>
      <c r="F1884" s="12">
        <v>12</v>
      </c>
      <c r="G1884" s="12">
        <v>3978</v>
      </c>
      <c r="H1884" s="12">
        <v>4230</v>
      </c>
      <c r="I1884" s="12">
        <v>49644</v>
      </c>
      <c r="J1884" s="12">
        <v>52920</v>
      </c>
      <c r="K1884" s="12">
        <f>sales_table[[#This Row],[Sales]]-sales_table[[#This Row],[COGS]]</f>
        <v>3276</v>
      </c>
      <c r="L1884" s="12">
        <f>sales_table[[#This Row],[sales after discount]]-sales_table[[#This Row],[COGS]]</f>
        <v>630</v>
      </c>
      <c r="M1884" s="12">
        <f>sales_table[[#This Row],[Sales]]*0.95</f>
        <v>50274</v>
      </c>
      <c r="N1884" s="13">
        <f>(sales_table[[#This Row],[Profit]]/sales_table[[#This Row],[Sales]])</f>
        <v>6.1904761904761907E-2</v>
      </c>
    </row>
    <row r="1885" spans="1:14">
      <c r="A1885" s="42">
        <v>41545</v>
      </c>
      <c r="B1885" t="s">
        <v>14</v>
      </c>
      <c r="C1885" t="s">
        <v>11</v>
      </c>
      <c r="D1885" t="s">
        <v>41</v>
      </c>
      <c r="E1885" t="s">
        <v>13</v>
      </c>
      <c r="F1885" s="12">
        <v>19</v>
      </c>
      <c r="G1885" s="12">
        <v>3978</v>
      </c>
      <c r="H1885" s="12">
        <v>4230</v>
      </c>
      <c r="I1885" s="12">
        <v>70848</v>
      </c>
      <c r="J1885" s="12">
        <v>75600</v>
      </c>
      <c r="K1885" s="12">
        <f>sales_table[[#This Row],[Sales]]-sales_table[[#This Row],[COGS]]</f>
        <v>4752</v>
      </c>
      <c r="L1885" s="12">
        <f>sales_table[[#This Row],[sales after discount]]-sales_table[[#This Row],[COGS]]</f>
        <v>972</v>
      </c>
      <c r="M1885" s="12">
        <f>sales_table[[#This Row],[Sales]]*0.95</f>
        <v>71820</v>
      </c>
      <c r="N1885" s="13">
        <f>(sales_table[[#This Row],[Profit]]/sales_table[[#This Row],[Sales]])</f>
        <v>6.2857142857142861E-2</v>
      </c>
    </row>
    <row r="1886" spans="1:14">
      <c r="A1886" s="42">
        <v>41546</v>
      </c>
      <c r="B1886" t="s">
        <v>17</v>
      </c>
      <c r="C1886" t="s">
        <v>18</v>
      </c>
      <c r="D1886" t="s">
        <v>21</v>
      </c>
      <c r="E1886" t="s">
        <v>13</v>
      </c>
      <c r="F1886" s="12">
        <v>18</v>
      </c>
      <c r="G1886" s="12">
        <v>3924</v>
      </c>
      <c r="H1886" s="12">
        <v>4230</v>
      </c>
      <c r="I1886" s="12">
        <v>21960</v>
      </c>
      <c r="J1886" s="12">
        <v>23400</v>
      </c>
      <c r="K1886" s="12">
        <f>sales_table[[#This Row],[Sales]]-sales_table[[#This Row],[COGS]]</f>
        <v>1440</v>
      </c>
      <c r="L1886" s="12">
        <f>sales_table[[#This Row],[sales after discount]]-sales_table[[#This Row],[COGS]]</f>
        <v>270</v>
      </c>
      <c r="M1886" s="12">
        <f>sales_table[[#This Row],[Sales]]*0.95</f>
        <v>22230</v>
      </c>
      <c r="N1886" s="13">
        <f>(sales_table[[#This Row],[Profit]]/sales_table[[#This Row],[Sales]])</f>
        <v>6.1538461538461542E-2</v>
      </c>
    </row>
    <row r="1887" spans="1:14">
      <c r="A1887" s="42">
        <v>41546</v>
      </c>
      <c r="B1887" t="s">
        <v>14</v>
      </c>
      <c r="C1887" t="s">
        <v>11</v>
      </c>
      <c r="D1887" t="s">
        <v>35</v>
      </c>
      <c r="E1887" t="s">
        <v>13</v>
      </c>
      <c r="F1887" s="12">
        <v>1</v>
      </c>
      <c r="G1887" s="12">
        <v>2952</v>
      </c>
      <c r="H1887" s="12">
        <v>3150</v>
      </c>
      <c r="I1887" s="12">
        <v>20592</v>
      </c>
      <c r="J1887" s="12">
        <v>21960</v>
      </c>
      <c r="K1887" s="12">
        <f>sales_table[[#This Row],[Sales]]-sales_table[[#This Row],[COGS]]</f>
        <v>1368</v>
      </c>
      <c r="L1887" s="12">
        <f>sales_table[[#This Row],[sales after discount]]-sales_table[[#This Row],[COGS]]</f>
        <v>270</v>
      </c>
      <c r="M1887" s="12">
        <f>sales_table[[#This Row],[Sales]]*0.95</f>
        <v>20862</v>
      </c>
      <c r="N1887" s="13">
        <f>(sales_table[[#This Row],[Profit]]/sales_table[[#This Row],[Sales]])</f>
        <v>6.2295081967213117E-2</v>
      </c>
    </row>
    <row r="1888" spans="1:14">
      <c r="A1888" s="42">
        <v>41546</v>
      </c>
      <c r="B1888" t="s">
        <v>20</v>
      </c>
      <c r="C1888" t="s">
        <v>18</v>
      </c>
      <c r="D1888" t="s">
        <v>21</v>
      </c>
      <c r="E1888" t="s">
        <v>13</v>
      </c>
      <c r="F1888" s="12">
        <v>15</v>
      </c>
      <c r="G1888" s="12">
        <v>3042</v>
      </c>
      <c r="H1888" s="12">
        <v>3240</v>
      </c>
      <c r="I1888" s="12">
        <v>2196</v>
      </c>
      <c r="J1888" s="12">
        <v>2340</v>
      </c>
      <c r="K1888" s="12">
        <f>sales_table[[#This Row],[Sales]]-sales_table[[#This Row],[COGS]]</f>
        <v>144</v>
      </c>
      <c r="L1888" s="12">
        <f>sales_table[[#This Row],[sales after discount]]-sales_table[[#This Row],[COGS]]</f>
        <v>27</v>
      </c>
      <c r="M1888" s="12">
        <f>sales_table[[#This Row],[Sales]]*0.95</f>
        <v>2223</v>
      </c>
      <c r="N1888" s="13">
        <f>(sales_table[[#This Row],[Profit]]/sales_table[[#This Row],[Sales]])</f>
        <v>6.1538461538461542E-2</v>
      </c>
    </row>
    <row r="1889" spans="1:14">
      <c r="A1889" s="42">
        <v>41546</v>
      </c>
      <c r="B1889" t="s">
        <v>20</v>
      </c>
      <c r="C1889" t="s">
        <v>18</v>
      </c>
      <c r="D1889" t="s">
        <v>42</v>
      </c>
      <c r="E1889" t="s">
        <v>16</v>
      </c>
      <c r="F1889" s="12">
        <v>4</v>
      </c>
      <c r="G1889" s="12">
        <v>3978</v>
      </c>
      <c r="H1889" s="12">
        <v>4230</v>
      </c>
      <c r="I1889" s="12">
        <v>187650</v>
      </c>
      <c r="J1889" s="12">
        <v>202500</v>
      </c>
      <c r="K1889" s="12">
        <f>sales_table[[#This Row],[Sales]]-sales_table[[#This Row],[COGS]]</f>
        <v>14850</v>
      </c>
      <c r="L1889" s="12">
        <f>sales_table[[#This Row],[sales after discount]]-sales_table[[#This Row],[COGS]]</f>
        <v>4725</v>
      </c>
      <c r="M1889" s="12">
        <f>sales_table[[#This Row],[Sales]]*0.95</f>
        <v>192375</v>
      </c>
      <c r="N1889" s="13">
        <f>(sales_table[[#This Row],[Profit]]/sales_table[[#This Row],[Sales]])</f>
        <v>7.3333333333333334E-2</v>
      </c>
    </row>
    <row r="1890" spans="1:14">
      <c r="A1890" s="42">
        <v>41546</v>
      </c>
      <c r="B1890" t="s">
        <v>17</v>
      </c>
      <c r="C1890" t="s">
        <v>18</v>
      </c>
      <c r="D1890" t="s">
        <v>36</v>
      </c>
      <c r="E1890" t="s">
        <v>13</v>
      </c>
      <c r="F1890" s="12">
        <v>16</v>
      </c>
      <c r="G1890" s="12">
        <v>2106</v>
      </c>
      <c r="H1890" s="12">
        <v>2250</v>
      </c>
      <c r="I1890" s="12">
        <v>16848</v>
      </c>
      <c r="J1890" s="12">
        <v>18000</v>
      </c>
      <c r="K1890" s="12">
        <f>sales_table[[#This Row],[Sales]]-sales_table[[#This Row],[COGS]]</f>
        <v>1152</v>
      </c>
      <c r="L1890" s="12">
        <f>sales_table[[#This Row],[sales after discount]]-sales_table[[#This Row],[COGS]]</f>
        <v>252</v>
      </c>
      <c r="M1890" s="12">
        <f>sales_table[[#This Row],[Sales]]*0.95</f>
        <v>17100</v>
      </c>
      <c r="N1890" s="13">
        <f>(sales_table[[#This Row],[Profit]]/sales_table[[#This Row],[Sales]])</f>
        <v>6.4000000000000001E-2</v>
      </c>
    </row>
    <row r="1891" spans="1:14">
      <c r="A1891" s="42">
        <v>41546</v>
      </c>
      <c r="B1891" t="s">
        <v>17</v>
      </c>
      <c r="C1891" t="s">
        <v>18</v>
      </c>
      <c r="D1891" t="s">
        <v>41</v>
      </c>
      <c r="E1891" t="s">
        <v>13</v>
      </c>
      <c r="F1891" s="12">
        <v>10</v>
      </c>
      <c r="G1891" s="12">
        <v>2034</v>
      </c>
      <c r="H1891" s="12">
        <v>2160</v>
      </c>
      <c r="I1891" s="12">
        <v>59040</v>
      </c>
      <c r="J1891" s="12">
        <v>63000</v>
      </c>
      <c r="K1891" s="12">
        <f>sales_table[[#This Row],[Sales]]-sales_table[[#This Row],[COGS]]</f>
        <v>3960</v>
      </c>
      <c r="L1891" s="12">
        <f>sales_table[[#This Row],[sales after discount]]-sales_table[[#This Row],[COGS]]</f>
        <v>810</v>
      </c>
      <c r="M1891" s="12">
        <f>sales_table[[#This Row],[Sales]]*0.95</f>
        <v>59850</v>
      </c>
      <c r="N1891" s="13">
        <f>(sales_table[[#This Row],[Profit]]/sales_table[[#This Row],[Sales]])</f>
        <v>6.2857142857142861E-2</v>
      </c>
    </row>
    <row r="1892" spans="1:14">
      <c r="A1892" s="42">
        <v>41546</v>
      </c>
      <c r="B1892" t="s">
        <v>17</v>
      </c>
      <c r="C1892" t="s">
        <v>18</v>
      </c>
      <c r="D1892" t="s">
        <v>38</v>
      </c>
      <c r="E1892" t="s">
        <v>13</v>
      </c>
      <c r="F1892" s="12">
        <v>21</v>
      </c>
      <c r="G1892" s="12">
        <v>4482</v>
      </c>
      <c r="H1892" s="12">
        <v>4770</v>
      </c>
      <c r="I1892" s="12">
        <v>24822</v>
      </c>
      <c r="J1892" s="12">
        <v>26460</v>
      </c>
      <c r="K1892" s="12">
        <f>sales_table[[#This Row],[Sales]]-sales_table[[#This Row],[COGS]]</f>
        <v>1638</v>
      </c>
      <c r="L1892" s="12">
        <f>sales_table[[#This Row],[sales after discount]]-sales_table[[#This Row],[COGS]]</f>
        <v>315</v>
      </c>
      <c r="M1892" s="12">
        <f>sales_table[[#This Row],[Sales]]*0.95</f>
        <v>25137</v>
      </c>
      <c r="N1892" s="13">
        <f>(sales_table[[#This Row],[Profit]]/sales_table[[#This Row],[Sales]])</f>
        <v>6.1904761904761907E-2</v>
      </c>
    </row>
    <row r="1893" spans="1:14">
      <c r="A1893" s="42">
        <v>41546</v>
      </c>
      <c r="B1893" t="s">
        <v>10</v>
      </c>
      <c r="C1893" t="s">
        <v>11</v>
      </c>
      <c r="D1893" t="s">
        <v>39</v>
      </c>
      <c r="E1893" t="s">
        <v>13</v>
      </c>
      <c r="F1893" s="12">
        <v>7</v>
      </c>
      <c r="G1893" s="12">
        <v>3726</v>
      </c>
      <c r="H1893" s="12">
        <v>3960</v>
      </c>
      <c r="I1893" s="12">
        <v>78246</v>
      </c>
      <c r="J1893" s="12">
        <v>83160</v>
      </c>
      <c r="K1893" s="12">
        <f>sales_table[[#This Row],[Sales]]-sales_table[[#This Row],[COGS]]</f>
        <v>4914</v>
      </c>
      <c r="L1893" s="12">
        <f>sales_table[[#This Row],[sales after discount]]-sales_table[[#This Row],[COGS]]</f>
        <v>756</v>
      </c>
      <c r="M1893" s="12">
        <f>sales_table[[#This Row],[Sales]]*0.95</f>
        <v>79002</v>
      </c>
      <c r="N1893" s="13">
        <f>(sales_table[[#This Row],[Profit]]/sales_table[[#This Row],[Sales]])</f>
        <v>5.909090909090909E-2</v>
      </c>
    </row>
    <row r="1894" spans="1:14">
      <c r="A1894" s="42">
        <v>41546</v>
      </c>
      <c r="B1894" t="s">
        <v>14</v>
      </c>
      <c r="C1894" t="s">
        <v>11</v>
      </c>
      <c r="D1894" t="s">
        <v>40</v>
      </c>
      <c r="E1894" t="s">
        <v>16</v>
      </c>
      <c r="F1894" s="12">
        <v>22</v>
      </c>
      <c r="G1894" s="12">
        <v>2952</v>
      </c>
      <c r="H1894" s="12">
        <v>3150</v>
      </c>
      <c r="I1894" s="12">
        <v>47088</v>
      </c>
      <c r="J1894" s="12">
        <v>50760</v>
      </c>
      <c r="K1894" s="12">
        <f>sales_table[[#This Row],[Sales]]-sales_table[[#This Row],[COGS]]</f>
        <v>3672</v>
      </c>
      <c r="L1894" s="12">
        <f>sales_table[[#This Row],[sales after discount]]-sales_table[[#This Row],[COGS]]</f>
        <v>1134</v>
      </c>
      <c r="M1894" s="12">
        <f>sales_table[[#This Row],[Sales]]*0.95</f>
        <v>48222</v>
      </c>
      <c r="N1894" s="13">
        <f>(sales_table[[#This Row],[Profit]]/sales_table[[#This Row],[Sales]])</f>
        <v>7.2340425531914887E-2</v>
      </c>
    </row>
    <row r="1895" spans="1:14">
      <c r="A1895" s="42">
        <v>41547</v>
      </c>
      <c r="B1895" t="s">
        <v>20</v>
      </c>
      <c r="C1895" t="s">
        <v>18</v>
      </c>
      <c r="D1895" t="s">
        <v>12</v>
      </c>
      <c r="E1895" t="s">
        <v>13</v>
      </c>
      <c r="F1895" s="12">
        <v>15</v>
      </c>
      <c r="G1895" s="12">
        <v>3384</v>
      </c>
      <c r="H1895" s="12">
        <v>3600</v>
      </c>
      <c r="I1895" s="12">
        <v>44748</v>
      </c>
      <c r="J1895" s="12">
        <v>47520</v>
      </c>
      <c r="K1895" s="12">
        <f>sales_table[[#This Row],[Sales]]-sales_table[[#This Row],[COGS]]</f>
        <v>2772</v>
      </c>
      <c r="L1895" s="12">
        <f>sales_table[[#This Row],[sales after discount]]-sales_table[[#This Row],[COGS]]</f>
        <v>396</v>
      </c>
      <c r="M1895" s="12">
        <f>sales_table[[#This Row],[Sales]]*0.95</f>
        <v>45144</v>
      </c>
      <c r="N1895" s="13">
        <f>(sales_table[[#This Row],[Profit]]/sales_table[[#This Row],[Sales]])</f>
        <v>5.8333333333333334E-2</v>
      </c>
    </row>
    <row r="1896" spans="1:14">
      <c r="A1896" s="42">
        <v>41547</v>
      </c>
      <c r="B1896" t="s">
        <v>31</v>
      </c>
      <c r="C1896" t="s">
        <v>30</v>
      </c>
      <c r="D1896" t="s">
        <v>15</v>
      </c>
      <c r="E1896" t="s">
        <v>16</v>
      </c>
      <c r="F1896" s="12">
        <v>7</v>
      </c>
      <c r="G1896" s="12">
        <v>3546</v>
      </c>
      <c r="H1896" s="12">
        <v>3780</v>
      </c>
      <c r="I1896" s="12">
        <v>28656</v>
      </c>
      <c r="J1896" s="12">
        <v>30960</v>
      </c>
      <c r="K1896" s="12">
        <f>sales_table[[#This Row],[Sales]]-sales_table[[#This Row],[COGS]]</f>
        <v>2304</v>
      </c>
      <c r="L1896" s="12">
        <f>sales_table[[#This Row],[sales after discount]]-sales_table[[#This Row],[COGS]]</f>
        <v>756</v>
      </c>
      <c r="M1896" s="12">
        <f>sales_table[[#This Row],[Sales]]*0.95</f>
        <v>29412</v>
      </c>
      <c r="N1896" s="13">
        <f>(sales_table[[#This Row],[Profit]]/sales_table[[#This Row],[Sales]])</f>
        <v>7.441860465116279E-2</v>
      </c>
    </row>
    <row r="1897" spans="1:14">
      <c r="A1897" s="42">
        <v>41547</v>
      </c>
      <c r="B1897" t="s">
        <v>24</v>
      </c>
      <c r="C1897" t="s">
        <v>25</v>
      </c>
      <c r="D1897" t="s">
        <v>26</v>
      </c>
      <c r="E1897" t="s">
        <v>13</v>
      </c>
      <c r="F1897" s="12">
        <v>17</v>
      </c>
      <c r="G1897" s="12">
        <v>5148</v>
      </c>
      <c r="H1897" s="12">
        <v>5490</v>
      </c>
      <c r="I1897" s="12">
        <v>27378</v>
      </c>
      <c r="J1897" s="12">
        <v>29160</v>
      </c>
      <c r="K1897" s="12">
        <f>sales_table[[#This Row],[Sales]]-sales_table[[#This Row],[COGS]]</f>
        <v>1782</v>
      </c>
      <c r="L1897" s="12">
        <f>sales_table[[#This Row],[sales after discount]]-sales_table[[#This Row],[COGS]]</f>
        <v>324</v>
      </c>
      <c r="M1897" s="12">
        <f>sales_table[[#This Row],[Sales]]*0.95</f>
        <v>27702</v>
      </c>
      <c r="N1897" s="13">
        <f>(sales_table[[#This Row],[Profit]]/sales_table[[#This Row],[Sales]])</f>
        <v>6.1111111111111109E-2</v>
      </c>
    </row>
    <row r="1898" spans="1:14">
      <c r="A1898" s="42">
        <v>41547</v>
      </c>
      <c r="B1898" t="s">
        <v>20</v>
      </c>
      <c r="C1898" t="s">
        <v>18</v>
      </c>
      <c r="D1898" t="s">
        <v>42</v>
      </c>
      <c r="E1898" t="s">
        <v>16</v>
      </c>
      <c r="F1898" s="12">
        <v>20</v>
      </c>
      <c r="G1898" s="12">
        <v>2034</v>
      </c>
      <c r="H1898" s="12">
        <v>2160</v>
      </c>
      <c r="I1898" s="12">
        <v>135108</v>
      </c>
      <c r="J1898" s="12">
        <v>145800</v>
      </c>
      <c r="K1898" s="12">
        <f>sales_table[[#This Row],[Sales]]-sales_table[[#This Row],[COGS]]</f>
        <v>10692</v>
      </c>
      <c r="L1898" s="12">
        <f>sales_table[[#This Row],[sales after discount]]-sales_table[[#This Row],[COGS]]</f>
        <v>3402</v>
      </c>
      <c r="M1898" s="12">
        <f>sales_table[[#This Row],[Sales]]*0.95</f>
        <v>138510</v>
      </c>
      <c r="N1898" s="13">
        <f>(sales_table[[#This Row],[Profit]]/sales_table[[#This Row],[Sales]])</f>
        <v>7.3333333333333334E-2</v>
      </c>
    </row>
    <row r="1899" spans="1:14">
      <c r="A1899" s="42">
        <v>41547</v>
      </c>
      <c r="B1899" t="s">
        <v>14</v>
      </c>
      <c r="C1899" t="s">
        <v>11</v>
      </c>
      <c r="D1899" t="s">
        <v>33</v>
      </c>
      <c r="E1899" t="s">
        <v>13</v>
      </c>
      <c r="F1899" s="12">
        <v>5</v>
      </c>
      <c r="G1899" s="12">
        <v>2196</v>
      </c>
      <c r="H1899" s="12">
        <v>2340</v>
      </c>
      <c r="I1899" s="12">
        <v>55692</v>
      </c>
      <c r="J1899" s="12">
        <v>59220</v>
      </c>
      <c r="K1899" s="12">
        <f>sales_table[[#This Row],[Sales]]-sales_table[[#This Row],[COGS]]</f>
        <v>3528</v>
      </c>
      <c r="L1899" s="12">
        <f>sales_table[[#This Row],[sales after discount]]-sales_table[[#This Row],[COGS]]</f>
        <v>567</v>
      </c>
      <c r="M1899" s="12">
        <f>sales_table[[#This Row],[Sales]]*0.95</f>
        <v>56259</v>
      </c>
      <c r="N1899" s="13">
        <f>(sales_table[[#This Row],[Profit]]/sales_table[[#This Row],[Sales]])</f>
        <v>5.9574468085106386E-2</v>
      </c>
    </row>
    <row r="1900" spans="1:14">
      <c r="A1900" s="42">
        <v>41548</v>
      </c>
      <c r="B1900" t="s">
        <v>27</v>
      </c>
      <c r="C1900" t="s">
        <v>23</v>
      </c>
      <c r="D1900" t="s">
        <v>26</v>
      </c>
      <c r="E1900" t="s">
        <v>13</v>
      </c>
      <c r="F1900" s="12">
        <v>14</v>
      </c>
      <c r="G1900" s="12">
        <v>3546</v>
      </c>
      <c r="H1900" s="12">
        <v>3780</v>
      </c>
      <c r="I1900" s="12">
        <v>15210</v>
      </c>
      <c r="J1900" s="12">
        <v>16200</v>
      </c>
      <c r="K1900" s="12">
        <f>sales_table[[#This Row],[Sales]]-sales_table[[#This Row],[COGS]]</f>
        <v>990</v>
      </c>
      <c r="L1900" s="12">
        <f>sales_table[[#This Row],[sales after discount]]-sales_table[[#This Row],[COGS]]</f>
        <v>180</v>
      </c>
      <c r="M1900" s="12">
        <f>sales_table[[#This Row],[Sales]]*0.95</f>
        <v>15390</v>
      </c>
      <c r="N1900" s="13">
        <f>(sales_table[[#This Row],[Profit]]/sales_table[[#This Row],[Sales]])</f>
        <v>6.1111111111111109E-2</v>
      </c>
    </row>
    <row r="1901" spans="1:14">
      <c r="A1901" s="42">
        <v>41548</v>
      </c>
      <c r="B1901" t="s">
        <v>14</v>
      </c>
      <c r="C1901" t="s">
        <v>11</v>
      </c>
      <c r="D1901" t="s">
        <v>41</v>
      </c>
      <c r="E1901" t="s">
        <v>13</v>
      </c>
      <c r="F1901" s="12">
        <v>6</v>
      </c>
      <c r="G1901" s="12">
        <v>3546</v>
      </c>
      <c r="H1901" s="12">
        <v>3780</v>
      </c>
      <c r="I1901" s="12">
        <v>5904</v>
      </c>
      <c r="J1901" s="12">
        <v>6300</v>
      </c>
      <c r="K1901" s="12">
        <f>sales_table[[#This Row],[Sales]]-sales_table[[#This Row],[COGS]]</f>
        <v>396</v>
      </c>
      <c r="L1901" s="12">
        <f>sales_table[[#This Row],[sales after discount]]-sales_table[[#This Row],[COGS]]</f>
        <v>81</v>
      </c>
      <c r="M1901" s="12">
        <f>sales_table[[#This Row],[Sales]]*0.95</f>
        <v>5985</v>
      </c>
      <c r="N1901" s="13">
        <f>(sales_table[[#This Row],[Profit]]/sales_table[[#This Row],[Sales]])</f>
        <v>6.2857142857142861E-2</v>
      </c>
    </row>
    <row r="1902" spans="1:14">
      <c r="A1902" s="42">
        <v>41548</v>
      </c>
      <c r="B1902" t="s">
        <v>34</v>
      </c>
      <c r="C1902" t="s">
        <v>25</v>
      </c>
      <c r="D1902" t="s">
        <v>21</v>
      </c>
      <c r="E1902" t="s">
        <v>13</v>
      </c>
      <c r="F1902" s="12">
        <v>22</v>
      </c>
      <c r="G1902" s="12">
        <v>7506</v>
      </c>
      <c r="H1902" s="12">
        <v>8100</v>
      </c>
      <c r="I1902" s="12">
        <v>17568</v>
      </c>
      <c r="J1902" s="12">
        <v>18720</v>
      </c>
      <c r="K1902" s="12">
        <f>sales_table[[#This Row],[Sales]]-sales_table[[#This Row],[COGS]]</f>
        <v>1152</v>
      </c>
      <c r="L1902" s="12">
        <f>sales_table[[#This Row],[sales after discount]]-sales_table[[#This Row],[COGS]]</f>
        <v>216</v>
      </c>
      <c r="M1902" s="12">
        <f>sales_table[[#This Row],[Sales]]*0.95</f>
        <v>17784</v>
      </c>
      <c r="N1902" s="13">
        <f>(sales_table[[#This Row],[Profit]]/sales_table[[#This Row],[Sales]])</f>
        <v>6.1538461538461542E-2</v>
      </c>
    </row>
    <row r="1903" spans="1:14">
      <c r="A1903" s="42">
        <v>41548</v>
      </c>
      <c r="B1903" t="s">
        <v>22</v>
      </c>
      <c r="C1903" t="s">
        <v>23</v>
      </c>
      <c r="D1903" t="s">
        <v>40</v>
      </c>
      <c r="E1903" t="s">
        <v>16</v>
      </c>
      <c r="F1903" s="12">
        <v>6</v>
      </c>
      <c r="G1903" s="12">
        <v>3924</v>
      </c>
      <c r="H1903" s="12">
        <v>4230</v>
      </c>
      <c r="I1903" s="12">
        <v>11772</v>
      </c>
      <c r="J1903" s="12">
        <v>12690</v>
      </c>
      <c r="K1903" s="12">
        <f>sales_table[[#This Row],[Sales]]-sales_table[[#This Row],[COGS]]</f>
        <v>918</v>
      </c>
      <c r="L1903" s="12">
        <f>sales_table[[#This Row],[sales after discount]]-sales_table[[#This Row],[COGS]]</f>
        <v>283.5</v>
      </c>
      <c r="M1903" s="12">
        <f>sales_table[[#This Row],[Sales]]*0.95</f>
        <v>12055.5</v>
      </c>
      <c r="N1903" s="13">
        <f>(sales_table[[#This Row],[Profit]]/sales_table[[#This Row],[Sales]])</f>
        <v>7.2340425531914887E-2</v>
      </c>
    </row>
    <row r="1904" spans="1:14">
      <c r="A1904" s="42">
        <v>41549</v>
      </c>
      <c r="B1904" t="s">
        <v>34</v>
      </c>
      <c r="C1904" t="s">
        <v>25</v>
      </c>
      <c r="D1904" t="s">
        <v>40</v>
      </c>
      <c r="E1904" t="s">
        <v>16</v>
      </c>
      <c r="F1904" s="12">
        <v>6</v>
      </c>
      <c r="G1904" s="12">
        <v>4482</v>
      </c>
      <c r="H1904" s="12">
        <v>4770</v>
      </c>
      <c r="I1904" s="12">
        <v>90252</v>
      </c>
      <c r="J1904" s="12">
        <v>97290</v>
      </c>
      <c r="K1904" s="12">
        <f>sales_table[[#This Row],[Sales]]-sales_table[[#This Row],[COGS]]</f>
        <v>7038</v>
      </c>
      <c r="L1904" s="12">
        <f>sales_table[[#This Row],[sales after discount]]-sales_table[[#This Row],[COGS]]</f>
        <v>2173.5</v>
      </c>
      <c r="M1904" s="12">
        <f>sales_table[[#This Row],[Sales]]*0.95</f>
        <v>92425.5</v>
      </c>
      <c r="N1904" s="13">
        <f>(sales_table[[#This Row],[Profit]]/sales_table[[#This Row],[Sales]])</f>
        <v>7.2340425531914887E-2</v>
      </c>
    </row>
    <row r="1905" spans="1:14">
      <c r="A1905" s="42">
        <v>41549</v>
      </c>
      <c r="B1905" t="s">
        <v>20</v>
      </c>
      <c r="C1905" t="s">
        <v>18</v>
      </c>
      <c r="D1905" t="s">
        <v>15</v>
      </c>
      <c r="E1905" t="s">
        <v>16</v>
      </c>
      <c r="F1905" s="12">
        <v>2</v>
      </c>
      <c r="G1905" s="12">
        <v>3546</v>
      </c>
      <c r="H1905" s="12">
        <v>3780</v>
      </c>
      <c r="I1905" s="12">
        <v>46566</v>
      </c>
      <c r="J1905" s="12">
        <v>50310</v>
      </c>
      <c r="K1905" s="12">
        <f>sales_table[[#This Row],[Sales]]-sales_table[[#This Row],[COGS]]</f>
        <v>3744</v>
      </c>
      <c r="L1905" s="12">
        <f>sales_table[[#This Row],[sales after discount]]-sales_table[[#This Row],[COGS]]</f>
        <v>1228.5</v>
      </c>
      <c r="M1905" s="12">
        <f>sales_table[[#This Row],[Sales]]*0.95</f>
        <v>47794.5</v>
      </c>
      <c r="N1905" s="13">
        <f>(sales_table[[#This Row],[Profit]]/sales_table[[#This Row],[Sales]])</f>
        <v>7.441860465116279E-2</v>
      </c>
    </row>
    <row r="1906" spans="1:14">
      <c r="A1906" s="42">
        <v>41549</v>
      </c>
      <c r="B1906" t="s">
        <v>22</v>
      </c>
      <c r="C1906" t="s">
        <v>23</v>
      </c>
      <c r="D1906" t="s">
        <v>33</v>
      </c>
      <c r="E1906" t="s">
        <v>13</v>
      </c>
      <c r="F1906" s="12">
        <v>24</v>
      </c>
      <c r="G1906" s="12">
        <v>3726</v>
      </c>
      <c r="H1906" s="12">
        <v>3960</v>
      </c>
      <c r="I1906" s="12">
        <v>95472</v>
      </c>
      <c r="J1906" s="12">
        <v>101520</v>
      </c>
      <c r="K1906" s="12">
        <f>sales_table[[#This Row],[Sales]]-sales_table[[#This Row],[COGS]]</f>
        <v>6048</v>
      </c>
      <c r="L1906" s="12">
        <f>sales_table[[#This Row],[sales after discount]]-sales_table[[#This Row],[COGS]]</f>
        <v>972</v>
      </c>
      <c r="M1906" s="12">
        <f>sales_table[[#This Row],[Sales]]*0.95</f>
        <v>96444</v>
      </c>
      <c r="N1906" s="13">
        <f>(sales_table[[#This Row],[Profit]]/sales_table[[#This Row],[Sales]])</f>
        <v>5.9574468085106386E-2</v>
      </c>
    </row>
    <row r="1907" spans="1:14">
      <c r="A1907" s="42">
        <v>41550</v>
      </c>
      <c r="B1907" t="s">
        <v>10</v>
      </c>
      <c r="C1907" t="s">
        <v>11</v>
      </c>
      <c r="D1907" t="s">
        <v>36</v>
      </c>
      <c r="E1907" t="s">
        <v>13</v>
      </c>
      <c r="F1907" s="12">
        <v>11</v>
      </c>
      <c r="G1907" s="12">
        <v>2106</v>
      </c>
      <c r="H1907" s="12">
        <v>2250</v>
      </c>
      <c r="I1907" s="12">
        <v>10530</v>
      </c>
      <c r="J1907" s="12">
        <v>11250</v>
      </c>
      <c r="K1907" s="12">
        <f>sales_table[[#This Row],[Sales]]-sales_table[[#This Row],[COGS]]</f>
        <v>720</v>
      </c>
      <c r="L1907" s="12">
        <f>sales_table[[#This Row],[sales after discount]]-sales_table[[#This Row],[COGS]]</f>
        <v>157.5</v>
      </c>
      <c r="M1907" s="12">
        <f>sales_table[[#This Row],[Sales]]*0.95</f>
        <v>10687.5</v>
      </c>
      <c r="N1907" s="13">
        <f>(sales_table[[#This Row],[Profit]]/sales_table[[#This Row],[Sales]])</f>
        <v>6.4000000000000001E-2</v>
      </c>
    </row>
    <row r="1908" spans="1:14">
      <c r="A1908" s="42">
        <v>41550</v>
      </c>
      <c r="B1908" t="s">
        <v>27</v>
      </c>
      <c r="C1908" t="s">
        <v>23</v>
      </c>
      <c r="D1908" t="s">
        <v>26</v>
      </c>
      <c r="E1908" t="s">
        <v>13</v>
      </c>
      <c r="F1908" s="12">
        <v>10</v>
      </c>
      <c r="G1908" s="12">
        <v>3546</v>
      </c>
      <c r="H1908" s="12">
        <v>3780</v>
      </c>
      <c r="I1908" s="12">
        <v>3042</v>
      </c>
      <c r="J1908" s="12">
        <v>3240</v>
      </c>
      <c r="K1908" s="12">
        <f>sales_table[[#This Row],[Sales]]-sales_table[[#This Row],[COGS]]</f>
        <v>198</v>
      </c>
      <c r="L1908" s="12">
        <f>sales_table[[#This Row],[sales after discount]]-sales_table[[#This Row],[COGS]]</f>
        <v>36</v>
      </c>
      <c r="M1908" s="12">
        <f>sales_table[[#This Row],[Sales]]*0.95</f>
        <v>3078</v>
      </c>
      <c r="N1908" s="13">
        <f>(sales_table[[#This Row],[Profit]]/sales_table[[#This Row],[Sales]])</f>
        <v>6.1111111111111109E-2</v>
      </c>
    </row>
    <row r="1909" spans="1:14">
      <c r="A1909" s="42">
        <v>41551</v>
      </c>
      <c r="B1909" t="s">
        <v>29</v>
      </c>
      <c r="C1909" t="s">
        <v>30</v>
      </c>
      <c r="D1909" t="s">
        <v>43</v>
      </c>
      <c r="E1909" t="s">
        <v>13</v>
      </c>
      <c r="F1909" s="12">
        <v>7</v>
      </c>
      <c r="G1909" s="12">
        <v>3384</v>
      </c>
      <c r="H1909" s="12">
        <v>3600</v>
      </c>
      <c r="I1909" s="12">
        <v>6768</v>
      </c>
      <c r="J1909" s="12">
        <v>7200</v>
      </c>
      <c r="K1909" s="12">
        <f>sales_table[[#This Row],[Sales]]-sales_table[[#This Row],[COGS]]</f>
        <v>432</v>
      </c>
      <c r="L1909" s="12">
        <f>sales_table[[#This Row],[sales after discount]]-sales_table[[#This Row],[COGS]]</f>
        <v>72</v>
      </c>
      <c r="M1909" s="12">
        <f>sales_table[[#This Row],[Sales]]*0.95</f>
        <v>6840</v>
      </c>
      <c r="N1909" s="13">
        <f>(sales_table[[#This Row],[Profit]]/sales_table[[#This Row],[Sales]])</f>
        <v>0.06</v>
      </c>
    </row>
    <row r="1910" spans="1:14">
      <c r="A1910" s="42">
        <v>41551</v>
      </c>
      <c r="B1910" t="s">
        <v>10</v>
      </c>
      <c r="C1910" t="s">
        <v>11</v>
      </c>
      <c r="D1910" t="s">
        <v>43</v>
      </c>
      <c r="E1910" t="s">
        <v>13</v>
      </c>
      <c r="F1910" s="12">
        <v>22</v>
      </c>
      <c r="G1910" s="12">
        <v>2106</v>
      </c>
      <c r="H1910" s="12">
        <v>2250</v>
      </c>
      <c r="I1910" s="12">
        <v>81216</v>
      </c>
      <c r="J1910" s="12">
        <v>86400</v>
      </c>
      <c r="K1910" s="12">
        <f>sales_table[[#This Row],[Sales]]-sales_table[[#This Row],[COGS]]</f>
        <v>5184</v>
      </c>
      <c r="L1910" s="12">
        <f>sales_table[[#This Row],[sales after discount]]-sales_table[[#This Row],[COGS]]</f>
        <v>864</v>
      </c>
      <c r="M1910" s="12">
        <f>sales_table[[#This Row],[Sales]]*0.95</f>
        <v>82080</v>
      </c>
      <c r="N1910" s="13">
        <f>(sales_table[[#This Row],[Profit]]/sales_table[[#This Row],[Sales]])</f>
        <v>0.06</v>
      </c>
    </row>
    <row r="1911" spans="1:14">
      <c r="A1911" s="42">
        <v>41551</v>
      </c>
      <c r="B1911" t="s">
        <v>24</v>
      </c>
      <c r="C1911" t="s">
        <v>25</v>
      </c>
      <c r="D1911" t="s">
        <v>19</v>
      </c>
      <c r="E1911" t="s">
        <v>13</v>
      </c>
      <c r="F1911" s="12">
        <v>7</v>
      </c>
      <c r="G1911" s="12">
        <v>3924</v>
      </c>
      <c r="H1911" s="12">
        <v>4230</v>
      </c>
      <c r="I1911" s="12">
        <v>11934</v>
      </c>
      <c r="J1911" s="12">
        <v>12690</v>
      </c>
      <c r="K1911" s="12">
        <f>sales_table[[#This Row],[Sales]]-sales_table[[#This Row],[COGS]]</f>
        <v>756</v>
      </c>
      <c r="L1911" s="12">
        <f>sales_table[[#This Row],[sales after discount]]-sales_table[[#This Row],[COGS]]</f>
        <v>121.5</v>
      </c>
      <c r="M1911" s="12">
        <f>sales_table[[#This Row],[Sales]]*0.95</f>
        <v>12055.5</v>
      </c>
      <c r="N1911" s="13">
        <f>(sales_table[[#This Row],[Profit]]/sales_table[[#This Row],[Sales]])</f>
        <v>5.9574468085106386E-2</v>
      </c>
    </row>
    <row r="1912" spans="1:14">
      <c r="A1912" s="42">
        <v>41551</v>
      </c>
      <c r="B1912" t="s">
        <v>14</v>
      </c>
      <c r="C1912" t="s">
        <v>11</v>
      </c>
      <c r="D1912" t="s">
        <v>39</v>
      </c>
      <c r="E1912" t="s">
        <v>13</v>
      </c>
      <c r="F1912" s="12">
        <v>18</v>
      </c>
      <c r="G1912" s="12">
        <v>3582</v>
      </c>
      <c r="H1912" s="12">
        <v>3870</v>
      </c>
      <c r="I1912" s="12">
        <v>26082</v>
      </c>
      <c r="J1912" s="12">
        <v>27720</v>
      </c>
      <c r="K1912" s="12">
        <f>sales_table[[#This Row],[Sales]]-sales_table[[#This Row],[COGS]]</f>
        <v>1638</v>
      </c>
      <c r="L1912" s="12">
        <f>sales_table[[#This Row],[sales after discount]]-sales_table[[#This Row],[COGS]]</f>
        <v>252</v>
      </c>
      <c r="M1912" s="12">
        <f>sales_table[[#This Row],[Sales]]*0.95</f>
        <v>26334</v>
      </c>
      <c r="N1912" s="13">
        <f>(sales_table[[#This Row],[Profit]]/sales_table[[#This Row],[Sales]])</f>
        <v>5.909090909090909E-2</v>
      </c>
    </row>
    <row r="1913" spans="1:14">
      <c r="A1913" s="42">
        <v>41551</v>
      </c>
      <c r="B1913" t="s">
        <v>34</v>
      </c>
      <c r="C1913" t="s">
        <v>25</v>
      </c>
      <c r="D1913" t="s">
        <v>33</v>
      </c>
      <c r="E1913" t="s">
        <v>13</v>
      </c>
      <c r="F1913" s="12">
        <v>12</v>
      </c>
      <c r="G1913" s="12">
        <v>3582</v>
      </c>
      <c r="H1913" s="12">
        <v>3870</v>
      </c>
      <c r="I1913" s="12">
        <v>27846</v>
      </c>
      <c r="J1913" s="12">
        <v>29610</v>
      </c>
      <c r="K1913" s="12">
        <f>sales_table[[#This Row],[Sales]]-sales_table[[#This Row],[COGS]]</f>
        <v>1764</v>
      </c>
      <c r="L1913" s="12">
        <f>sales_table[[#This Row],[sales after discount]]-sales_table[[#This Row],[COGS]]</f>
        <v>283.5</v>
      </c>
      <c r="M1913" s="12">
        <f>sales_table[[#This Row],[Sales]]*0.95</f>
        <v>28129.5</v>
      </c>
      <c r="N1913" s="13">
        <f>(sales_table[[#This Row],[Profit]]/sales_table[[#This Row],[Sales]])</f>
        <v>5.9574468085106386E-2</v>
      </c>
    </row>
    <row r="1914" spans="1:14">
      <c r="A1914" s="42">
        <v>41552</v>
      </c>
      <c r="B1914" t="s">
        <v>29</v>
      </c>
      <c r="C1914" t="s">
        <v>30</v>
      </c>
      <c r="D1914" t="s">
        <v>28</v>
      </c>
      <c r="E1914" t="s">
        <v>13</v>
      </c>
      <c r="F1914" s="12">
        <v>19</v>
      </c>
      <c r="G1914" s="12">
        <v>3726</v>
      </c>
      <c r="H1914" s="12">
        <v>3960</v>
      </c>
      <c r="I1914" s="12">
        <v>75816</v>
      </c>
      <c r="J1914" s="12">
        <v>80730</v>
      </c>
      <c r="K1914" s="12">
        <f>sales_table[[#This Row],[Sales]]-sales_table[[#This Row],[COGS]]</f>
        <v>4914</v>
      </c>
      <c r="L1914" s="12">
        <f>sales_table[[#This Row],[sales after discount]]-sales_table[[#This Row],[COGS]]</f>
        <v>877.5</v>
      </c>
      <c r="M1914" s="12">
        <f>sales_table[[#This Row],[Sales]]*0.95</f>
        <v>76693.5</v>
      </c>
      <c r="N1914" s="13">
        <f>(sales_table[[#This Row],[Profit]]/sales_table[[#This Row],[Sales]])</f>
        <v>6.0869565217391307E-2</v>
      </c>
    </row>
    <row r="1915" spans="1:14">
      <c r="A1915" s="42">
        <v>41552</v>
      </c>
      <c r="B1915" t="s">
        <v>24</v>
      </c>
      <c r="C1915" t="s">
        <v>25</v>
      </c>
      <c r="D1915" t="s">
        <v>12</v>
      </c>
      <c r="E1915" t="s">
        <v>13</v>
      </c>
      <c r="F1915" s="12">
        <v>23</v>
      </c>
      <c r="G1915" s="12">
        <v>3582</v>
      </c>
      <c r="H1915" s="12">
        <v>3870</v>
      </c>
      <c r="I1915" s="12">
        <v>14238</v>
      </c>
      <c r="J1915" s="12">
        <v>15120</v>
      </c>
      <c r="K1915" s="12">
        <f>sales_table[[#This Row],[Sales]]-sales_table[[#This Row],[COGS]]</f>
        <v>882</v>
      </c>
      <c r="L1915" s="12">
        <f>sales_table[[#This Row],[sales after discount]]-sales_table[[#This Row],[COGS]]</f>
        <v>126</v>
      </c>
      <c r="M1915" s="12">
        <f>sales_table[[#This Row],[Sales]]*0.95</f>
        <v>14364</v>
      </c>
      <c r="N1915" s="13">
        <f>(sales_table[[#This Row],[Profit]]/sales_table[[#This Row],[Sales]])</f>
        <v>5.8333333333333334E-2</v>
      </c>
    </row>
    <row r="1916" spans="1:14">
      <c r="A1916" s="42">
        <v>41553</v>
      </c>
      <c r="B1916" t="s">
        <v>27</v>
      </c>
      <c r="C1916" t="s">
        <v>23</v>
      </c>
      <c r="D1916" t="s">
        <v>12</v>
      </c>
      <c r="E1916" t="s">
        <v>13</v>
      </c>
      <c r="F1916" s="12">
        <v>3</v>
      </c>
      <c r="G1916" s="12">
        <v>2952</v>
      </c>
      <c r="H1916" s="12">
        <v>3150</v>
      </c>
      <c r="I1916" s="12">
        <v>38646</v>
      </c>
      <c r="J1916" s="12">
        <v>41040</v>
      </c>
      <c r="K1916" s="12">
        <f>sales_table[[#This Row],[Sales]]-sales_table[[#This Row],[COGS]]</f>
        <v>2394</v>
      </c>
      <c r="L1916" s="12">
        <f>sales_table[[#This Row],[sales after discount]]-sales_table[[#This Row],[COGS]]</f>
        <v>342</v>
      </c>
      <c r="M1916" s="12">
        <f>sales_table[[#This Row],[Sales]]*0.95</f>
        <v>38988</v>
      </c>
      <c r="N1916" s="13">
        <f>(sales_table[[#This Row],[Profit]]/sales_table[[#This Row],[Sales]])</f>
        <v>5.8333333333333334E-2</v>
      </c>
    </row>
    <row r="1917" spans="1:14">
      <c r="A1917" s="42">
        <v>41553</v>
      </c>
      <c r="B1917" t="s">
        <v>27</v>
      </c>
      <c r="C1917" t="s">
        <v>23</v>
      </c>
      <c r="D1917" t="s">
        <v>36</v>
      </c>
      <c r="E1917" t="s">
        <v>13</v>
      </c>
      <c r="F1917" s="12">
        <v>24</v>
      </c>
      <c r="G1917" s="12">
        <v>3978</v>
      </c>
      <c r="H1917" s="12">
        <v>4230</v>
      </c>
      <c r="I1917" s="12">
        <v>23166</v>
      </c>
      <c r="J1917" s="12">
        <v>24750</v>
      </c>
      <c r="K1917" s="12">
        <f>sales_table[[#This Row],[Sales]]-sales_table[[#This Row],[COGS]]</f>
        <v>1584</v>
      </c>
      <c r="L1917" s="12">
        <f>sales_table[[#This Row],[sales after discount]]-sales_table[[#This Row],[COGS]]</f>
        <v>346.5</v>
      </c>
      <c r="M1917" s="12">
        <f>sales_table[[#This Row],[Sales]]*0.95</f>
        <v>23512.5</v>
      </c>
      <c r="N1917" s="13">
        <f>(sales_table[[#This Row],[Profit]]/sales_table[[#This Row],[Sales]])</f>
        <v>6.4000000000000001E-2</v>
      </c>
    </row>
    <row r="1918" spans="1:14">
      <c r="A1918" s="42">
        <v>41553</v>
      </c>
      <c r="B1918" t="s">
        <v>24</v>
      </c>
      <c r="C1918" t="s">
        <v>25</v>
      </c>
      <c r="D1918" t="s">
        <v>39</v>
      </c>
      <c r="E1918" t="s">
        <v>13</v>
      </c>
      <c r="F1918" s="12">
        <v>25</v>
      </c>
      <c r="G1918" s="12">
        <v>2034</v>
      </c>
      <c r="H1918" s="12">
        <v>2160</v>
      </c>
      <c r="I1918" s="12">
        <v>18630</v>
      </c>
      <c r="J1918" s="12">
        <v>19800</v>
      </c>
      <c r="K1918" s="12">
        <f>sales_table[[#This Row],[Sales]]-sales_table[[#This Row],[COGS]]</f>
        <v>1170</v>
      </c>
      <c r="L1918" s="12">
        <f>sales_table[[#This Row],[sales after discount]]-sales_table[[#This Row],[COGS]]</f>
        <v>180</v>
      </c>
      <c r="M1918" s="12">
        <f>sales_table[[#This Row],[Sales]]*0.95</f>
        <v>18810</v>
      </c>
      <c r="N1918" s="13">
        <f>(sales_table[[#This Row],[Profit]]/sales_table[[#This Row],[Sales]])</f>
        <v>5.909090909090909E-2</v>
      </c>
    </row>
    <row r="1919" spans="1:14">
      <c r="A1919" s="42">
        <v>41554</v>
      </c>
      <c r="B1919" t="s">
        <v>22</v>
      </c>
      <c r="C1919" t="s">
        <v>23</v>
      </c>
      <c r="D1919" t="s">
        <v>41</v>
      </c>
      <c r="E1919" t="s">
        <v>13</v>
      </c>
      <c r="F1919" s="12">
        <v>5</v>
      </c>
      <c r="G1919" s="12">
        <v>3924</v>
      </c>
      <c r="H1919" s="12">
        <v>4230</v>
      </c>
      <c r="I1919" s="12">
        <v>64944</v>
      </c>
      <c r="J1919" s="12">
        <v>69300</v>
      </c>
      <c r="K1919" s="12">
        <f>sales_table[[#This Row],[Sales]]-sales_table[[#This Row],[COGS]]</f>
        <v>4356</v>
      </c>
      <c r="L1919" s="12">
        <f>sales_table[[#This Row],[sales after discount]]-sales_table[[#This Row],[COGS]]</f>
        <v>891</v>
      </c>
      <c r="M1919" s="12">
        <f>sales_table[[#This Row],[Sales]]*0.95</f>
        <v>65835</v>
      </c>
      <c r="N1919" s="13">
        <f>(sales_table[[#This Row],[Profit]]/sales_table[[#This Row],[Sales]])</f>
        <v>6.2857142857142861E-2</v>
      </c>
    </row>
    <row r="1920" spans="1:14">
      <c r="A1920" s="42">
        <v>41554</v>
      </c>
      <c r="B1920" t="s">
        <v>24</v>
      </c>
      <c r="C1920" t="s">
        <v>25</v>
      </c>
      <c r="D1920" t="s">
        <v>39</v>
      </c>
      <c r="E1920" t="s">
        <v>13</v>
      </c>
      <c r="F1920" s="12">
        <v>2</v>
      </c>
      <c r="G1920" s="12">
        <v>5832</v>
      </c>
      <c r="H1920" s="12">
        <v>6210</v>
      </c>
      <c r="I1920" s="12">
        <v>29808</v>
      </c>
      <c r="J1920" s="12">
        <v>31680</v>
      </c>
      <c r="K1920" s="12">
        <f>sales_table[[#This Row],[Sales]]-sales_table[[#This Row],[COGS]]</f>
        <v>1872</v>
      </c>
      <c r="L1920" s="12">
        <f>sales_table[[#This Row],[sales after discount]]-sales_table[[#This Row],[COGS]]</f>
        <v>288</v>
      </c>
      <c r="M1920" s="12">
        <f>sales_table[[#This Row],[Sales]]*0.95</f>
        <v>30096</v>
      </c>
      <c r="N1920" s="13">
        <f>(sales_table[[#This Row],[Profit]]/sales_table[[#This Row],[Sales]])</f>
        <v>5.909090909090909E-2</v>
      </c>
    </row>
    <row r="1921" spans="1:14">
      <c r="A1921" s="42">
        <v>41554</v>
      </c>
      <c r="B1921" t="s">
        <v>27</v>
      </c>
      <c r="C1921" t="s">
        <v>23</v>
      </c>
      <c r="D1921" t="s">
        <v>12</v>
      </c>
      <c r="E1921" t="s">
        <v>13</v>
      </c>
      <c r="F1921" s="12">
        <v>14</v>
      </c>
      <c r="G1921" s="12">
        <v>3546</v>
      </c>
      <c r="H1921" s="12">
        <v>3780</v>
      </c>
      <c r="I1921" s="12">
        <v>50850</v>
      </c>
      <c r="J1921" s="12">
        <v>54000</v>
      </c>
      <c r="K1921" s="12">
        <f>sales_table[[#This Row],[Sales]]-sales_table[[#This Row],[COGS]]</f>
        <v>3150</v>
      </c>
      <c r="L1921" s="12">
        <f>sales_table[[#This Row],[sales after discount]]-sales_table[[#This Row],[COGS]]</f>
        <v>450</v>
      </c>
      <c r="M1921" s="12">
        <f>sales_table[[#This Row],[Sales]]*0.95</f>
        <v>51300</v>
      </c>
      <c r="N1921" s="13">
        <f>(sales_table[[#This Row],[Profit]]/sales_table[[#This Row],[Sales]])</f>
        <v>5.8333333333333334E-2</v>
      </c>
    </row>
    <row r="1922" spans="1:14">
      <c r="A1922" s="42">
        <v>41554</v>
      </c>
      <c r="B1922" t="s">
        <v>34</v>
      </c>
      <c r="C1922" t="s">
        <v>25</v>
      </c>
      <c r="D1922" t="s">
        <v>38</v>
      </c>
      <c r="E1922" t="s">
        <v>13</v>
      </c>
      <c r="F1922" s="12">
        <v>6</v>
      </c>
      <c r="G1922" s="12">
        <v>2034</v>
      </c>
      <c r="H1922" s="12">
        <v>2160</v>
      </c>
      <c r="I1922" s="12">
        <v>14184</v>
      </c>
      <c r="J1922" s="12">
        <v>15120</v>
      </c>
      <c r="K1922" s="12">
        <f>sales_table[[#This Row],[Sales]]-sales_table[[#This Row],[COGS]]</f>
        <v>936</v>
      </c>
      <c r="L1922" s="12">
        <f>sales_table[[#This Row],[sales after discount]]-sales_table[[#This Row],[COGS]]</f>
        <v>180</v>
      </c>
      <c r="M1922" s="12">
        <f>sales_table[[#This Row],[Sales]]*0.95</f>
        <v>14364</v>
      </c>
      <c r="N1922" s="13">
        <f>(sales_table[[#This Row],[Profit]]/sales_table[[#This Row],[Sales]])</f>
        <v>6.1904761904761907E-2</v>
      </c>
    </row>
    <row r="1923" spans="1:14">
      <c r="A1923" s="42">
        <v>41555</v>
      </c>
      <c r="B1923" t="s">
        <v>22</v>
      </c>
      <c r="C1923" t="s">
        <v>23</v>
      </c>
      <c r="D1923" t="s">
        <v>39</v>
      </c>
      <c r="E1923" t="s">
        <v>13</v>
      </c>
      <c r="F1923" s="12">
        <v>13</v>
      </c>
      <c r="G1923" s="12">
        <v>2034</v>
      </c>
      <c r="H1923" s="12">
        <v>2160</v>
      </c>
      <c r="I1923" s="12">
        <v>81972</v>
      </c>
      <c r="J1923" s="12">
        <v>87120</v>
      </c>
      <c r="K1923" s="12">
        <f>sales_table[[#This Row],[Sales]]-sales_table[[#This Row],[COGS]]</f>
        <v>5148</v>
      </c>
      <c r="L1923" s="12">
        <f>sales_table[[#This Row],[sales after discount]]-sales_table[[#This Row],[COGS]]</f>
        <v>792</v>
      </c>
      <c r="M1923" s="12">
        <f>sales_table[[#This Row],[Sales]]*0.95</f>
        <v>82764</v>
      </c>
      <c r="N1923" s="13">
        <f>(sales_table[[#This Row],[Profit]]/sales_table[[#This Row],[Sales]])</f>
        <v>5.909090909090909E-2</v>
      </c>
    </row>
    <row r="1924" spans="1:14">
      <c r="A1924" s="42">
        <v>41556</v>
      </c>
      <c r="B1924" t="s">
        <v>14</v>
      </c>
      <c r="C1924" t="s">
        <v>11</v>
      </c>
      <c r="D1924" t="s">
        <v>36</v>
      </c>
      <c r="E1924" t="s">
        <v>13</v>
      </c>
      <c r="F1924" s="12">
        <v>4</v>
      </c>
      <c r="G1924" s="12">
        <v>3042</v>
      </c>
      <c r="H1924" s="12">
        <v>3240</v>
      </c>
      <c r="I1924" s="12">
        <v>33696</v>
      </c>
      <c r="J1924" s="12">
        <v>36000</v>
      </c>
      <c r="K1924" s="12">
        <f>sales_table[[#This Row],[Sales]]-sales_table[[#This Row],[COGS]]</f>
        <v>2304</v>
      </c>
      <c r="L1924" s="12">
        <f>sales_table[[#This Row],[sales after discount]]-sales_table[[#This Row],[COGS]]</f>
        <v>504</v>
      </c>
      <c r="M1924" s="12">
        <f>sales_table[[#This Row],[Sales]]*0.95</f>
        <v>34200</v>
      </c>
      <c r="N1924" s="13">
        <f>(sales_table[[#This Row],[Profit]]/sales_table[[#This Row],[Sales]])</f>
        <v>6.4000000000000001E-2</v>
      </c>
    </row>
    <row r="1925" spans="1:14">
      <c r="A1925" s="42">
        <v>41556</v>
      </c>
      <c r="B1925" t="s">
        <v>29</v>
      </c>
      <c r="C1925" t="s">
        <v>30</v>
      </c>
      <c r="D1925" t="s">
        <v>36</v>
      </c>
      <c r="E1925" t="s">
        <v>13</v>
      </c>
      <c r="F1925" s="12">
        <v>21</v>
      </c>
      <c r="G1925" s="12">
        <v>3042</v>
      </c>
      <c r="H1925" s="12">
        <v>3240</v>
      </c>
      <c r="I1925" s="12">
        <v>4212</v>
      </c>
      <c r="J1925" s="12">
        <v>4500</v>
      </c>
      <c r="K1925" s="12">
        <f>sales_table[[#This Row],[Sales]]-sales_table[[#This Row],[COGS]]</f>
        <v>288</v>
      </c>
      <c r="L1925" s="12">
        <f>sales_table[[#This Row],[sales after discount]]-sales_table[[#This Row],[COGS]]</f>
        <v>63</v>
      </c>
      <c r="M1925" s="12">
        <f>sales_table[[#This Row],[Sales]]*0.95</f>
        <v>4275</v>
      </c>
      <c r="N1925" s="13">
        <f>(sales_table[[#This Row],[Profit]]/sales_table[[#This Row],[Sales]])</f>
        <v>6.4000000000000001E-2</v>
      </c>
    </row>
    <row r="1926" spans="1:14">
      <c r="A1926" s="42">
        <v>41556</v>
      </c>
      <c r="B1926" t="s">
        <v>29</v>
      </c>
      <c r="C1926" t="s">
        <v>30</v>
      </c>
      <c r="D1926" t="s">
        <v>28</v>
      </c>
      <c r="E1926" t="s">
        <v>13</v>
      </c>
      <c r="F1926" s="12">
        <v>16</v>
      </c>
      <c r="G1926" s="12">
        <v>3726</v>
      </c>
      <c r="H1926" s="12">
        <v>3960</v>
      </c>
      <c r="I1926" s="12">
        <v>128304</v>
      </c>
      <c r="J1926" s="12">
        <v>136620</v>
      </c>
      <c r="K1926" s="12">
        <f>sales_table[[#This Row],[Sales]]-sales_table[[#This Row],[COGS]]</f>
        <v>8316</v>
      </c>
      <c r="L1926" s="12">
        <f>sales_table[[#This Row],[sales after discount]]-sales_table[[#This Row],[COGS]]</f>
        <v>1485</v>
      </c>
      <c r="M1926" s="12">
        <f>sales_table[[#This Row],[Sales]]*0.95</f>
        <v>129789</v>
      </c>
      <c r="N1926" s="13">
        <f>(sales_table[[#This Row],[Profit]]/sales_table[[#This Row],[Sales]])</f>
        <v>6.0869565217391307E-2</v>
      </c>
    </row>
    <row r="1927" spans="1:14">
      <c r="A1927" s="42">
        <v>41557</v>
      </c>
      <c r="B1927" t="s">
        <v>17</v>
      </c>
      <c r="C1927" t="s">
        <v>18</v>
      </c>
      <c r="D1927" t="s">
        <v>36</v>
      </c>
      <c r="E1927" t="s">
        <v>13</v>
      </c>
      <c r="F1927" s="12">
        <v>10</v>
      </c>
      <c r="G1927" s="12">
        <v>2196</v>
      </c>
      <c r="H1927" s="12">
        <v>2340</v>
      </c>
      <c r="I1927" s="12">
        <v>27378</v>
      </c>
      <c r="J1927" s="12">
        <v>29250</v>
      </c>
      <c r="K1927" s="12">
        <f>sales_table[[#This Row],[Sales]]-sales_table[[#This Row],[COGS]]</f>
        <v>1872</v>
      </c>
      <c r="L1927" s="12">
        <f>sales_table[[#This Row],[sales after discount]]-sales_table[[#This Row],[COGS]]</f>
        <v>409.5</v>
      </c>
      <c r="M1927" s="12">
        <f>sales_table[[#This Row],[Sales]]*0.95</f>
        <v>27787.5</v>
      </c>
      <c r="N1927" s="13">
        <f>(sales_table[[#This Row],[Profit]]/sales_table[[#This Row],[Sales]])</f>
        <v>6.4000000000000001E-2</v>
      </c>
    </row>
    <row r="1928" spans="1:14">
      <c r="A1928" s="42">
        <v>41557</v>
      </c>
      <c r="B1928" t="s">
        <v>24</v>
      </c>
      <c r="C1928" t="s">
        <v>25</v>
      </c>
      <c r="D1928" t="s">
        <v>36</v>
      </c>
      <c r="E1928" t="s">
        <v>13</v>
      </c>
      <c r="F1928" s="12">
        <v>3</v>
      </c>
      <c r="G1928" s="12">
        <v>4482</v>
      </c>
      <c r="H1928" s="12">
        <v>4770</v>
      </c>
      <c r="I1928" s="12">
        <v>27378</v>
      </c>
      <c r="J1928" s="12">
        <v>29250</v>
      </c>
      <c r="K1928" s="12">
        <f>sales_table[[#This Row],[Sales]]-sales_table[[#This Row],[COGS]]</f>
        <v>1872</v>
      </c>
      <c r="L1928" s="12">
        <f>sales_table[[#This Row],[sales after discount]]-sales_table[[#This Row],[COGS]]</f>
        <v>409.5</v>
      </c>
      <c r="M1928" s="12">
        <f>sales_table[[#This Row],[Sales]]*0.95</f>
        <v>27787.5</v>
      </c>
      <c r="N1928" s="13">
        <f>(sales_table[[#This Row],[Profit]]/sales_table[[#This Row],[Sales]])</f>
        <v>6.4000000000000001E-2</v>
      </c>
    </row>
    <row r="1929" spans="1:14">
      <c r="A1929" s="42">
        <v>41557</v>
      </c>
      <c r="B1929" t="s">
        <v>29</v>
      </c>
      <c r="C1929" t="s">
        <v>30</v>
      </c>
      <c r="D1929" t="s">
        <v>42</v>
      </c>
      <c r="E1929" t="s">
        <v>16</v>
      </c>
      <c r="F1929" s="12">
        <v>1</v>
      </c>
      <c r="G1929" s="12">
        <v>5148</v>
      </c>
      <c r="H1929" s="12">
        <v>5490</v>
      </c>
      <c r="I1929" s="12">
        <v>120096</v>
      </c>
      <c r="J1929" s="12">
        <v>129600</v>
      </c>
      <c r="K1929" s="12">
        <f>sales_table[[#This Row],[Sales]]-sales_table[[#This Row],[COGS]]</f>
        <v>9504</v>
      </c>
      <c r="L1929" s="12">
        <f>sales_table[[#This Row],[sales after discount]]-sales_table[[#This Row],[COGS]]</f>
        <v>3024</v>
      </c>
      <c r="M1929" s="12">
        <f>sales_table[[#This Row],[Sales]]*0.95</f>
        <v>123120</v>
      </c>
      <c r="N1929" s="13">
        <f>(sales_table[[#This Row],[Profit]]/sales_table[[#This Row],[Sales]])</f>
        <v>7.3333333333333334E-2</v>
      </c>
    </row>
    <row r="1930" spans="1:14">
      <c r="A1930" s="42">
        <v>41558</v>
      </c>
      <c r="B1930" t="s">
        <v>20</v>
      </c>
      <c r="C1930" t="s">
        <v>18</v>
      </c>
      <c r="D1930" t="s">
        <v>15</v>
      </c>
      <c r="E1930" t="s">
        <v>16</v>
      </c>
      <c r="F1930" s="12">
        <v>13</v>
      </c>
      <c r="G1930" s="12">
        <v>3978</v>
      </c>
      <c r="H1930" s="12">
        <v>4230</v>
      </c>
      <c r="I1930" s="12">
        <v>78804</v>
      </c>
      <c r="J1930" s="12">
        <v>85140</v>
      </c>
      <c r="K1930" s="12">
        <f>sales_table[[#This Row],[Sales]]-sales_table[[#This Row],[COGS]]</f>
        <v>6336</v>
      </c>
      <c r="L1930" s="12">
        <f>sales_table[[#This Row],[sales after discount]]-sales_table[[#This Row],[COGS]]</f>
        <v>2079</v>
      </c>
      <c r="M1930" s="12">
        <f>sales_table[[#This Row],[Sales]]*0.95</f>
        <v>80883</v>
      </c>
      <c r="N1930" s="13">
        <f>(sales_table[[#This Row],[Profit]]/sales_table[[#This Row],[Sales]])</f>
        <v>7.441860465116279E-2</v>
      </c>
    </row>
    <row r="1931" spans="1:14">
      <c r="A1931" s="42">
        <v>41558</v>
      </c>
      <c r="B1931" t="s">
        <v>27</v>
      </c>
      <c r="C1931" t="s">
        <v>23</v>
      </c>
      <c r="D1931" t="s">
        <v>42</v>
      </c>
      <c r="E1931" t="s">
        <v>16</v>
      </c>
      <c r="F1931" s="12">
        <v>15</v>
      </c>
      <c r="G1931" s="12">
        <v>2106</v>
      </c>
      <c r="H1931" s="12">
        <v>2250</v>
      </c>
      <c r="I1931" s="12">
        <v>150120</v>
      </c>
      <c r="J1931" s="12">
        <v>162000</v>
      </c>
      <c r="K1931" s="12">
        <f>sales_table[[#This Row],[Sales]]-sales_table[[#This Row],[COGS]]</f>
        <v>11880</v>
      </c>
      <c r="L1931" s="12">
        <f>sales_table[[#This Row],[sales after discount]]-sales_table[[#This Row],[COGS]]</f>
        <v>3780</v>
      </c>
      <c r="M1931" s="12">
        <f>sales_table[[#This Row],[Sales]]*0.95</f>
        <v>153900</v>
      </c>
      <c r="N1931" s="13">
        <f>(sales_table[[#This Row],[Profit]]/sales_table[[#This Row],[Sales]])</f>
        <v>7.3333333333333334E-2</v>
      </c>
    </row>
    <row r="1932" spans="1:14">
      <c r="A1932" s="42">
        <v>41558</v>
      </c>
      <c r="B1932" t="s">
        <v>14</v>
      </c>
      <c r="C1932" t="s">
        <v>11</v>
      </c>
      <c r="D1932" t="s">
        <v>21</v>
      </c>
      <c r="E1932" t="s">
        <v>13</v>
      </c>
      <c r="F1932" s="12">
        <v>5</v>
      </c>
      <c r="G1932" s="12">
        <v>3978</v>
      </c>
      <c r="H1932" s="12">
        <v>4230</v>
      </c>
      <c r="I1932" s="12">
        <v>15372</v>
      </c>
      <c r="J1932" s="12">
        <v>16380</v>
      </c>
      <c r="K1932" s="12">
        <f>sales_table[[#This Row],[Sales]]-sales_table[[#This Row],[COGS]]</f>
        <v>1008</v>
      </c>
      <c r="L1932" s="12">
        <f>sales_table[[#This Row],[sales after discount]]-sales_table[[#This Row],[COGS]]</f>
        <v>189</v>
      </c>
      <c r="M1932" s="12">
        <f>sales_table[[#This Row],[Sales]]*0.95</f>
        <v>15561</v>
      </c>
      <c r="N1932" s="13">
        <f>(sales_table[[#This Row],[Profit]]/sales_table[[#This Row],[Sales]])</f>
        <v>6.1538461538461542E-2</v>
      </c>
    </row>
    <row r="1933" spans="1:14">
      <c r="A1933" s="42">
        <v>41559</v>
      </c>
      <c r="B1933" t="s">
        <v>20</v>
      </c>
      <c r="C1933" t="s">
        <v>18</v>
      </c>
      <c r="D1933" t="s">
        <v>38</v>
      </c>
      <c r="E1933" t="s">
        <v>13</v>
      </c>
      <c r="F1933" s="12">
        <v>25</v>
      </c>
      <c r="G1933" s="12">
        <v>2034</v>
      </c>
      <c r="H1933" s="12">
        <v>2160</v>
      </c>
      <c r="I1933" s="12">
        <v>81558</v>
      </c>
      <c r="J1933" s="12">
        <v>86940</v>
      </c>
      <c r="K1933" s="12">
        <f>sales_table[[#This Row],[Sales]]-sales_table[[#This Row],[COGS]]</f>
        <v>5382</v>
      </c>
      <c r="L1933" s="12">
        <f>sales_table[[#This Row],[sales after discount]]-sales_table[[#This Row],[COGS]]</f>
        <v>1035</v>
      </c>
      <c r="M1933" s="12">
        <f>sales_table[[#This Row],[Sales]]*0.95</f>
        <v>82593</v>
      </c>
      <c r="N1933" s="13">
        <f>(sales_table[[#This Row],[Profit]]/sales_table[[#This Row],[Sales]])</f>
        <v>6.1904761904761907E-2</v>
      </c>
    </row>
    <row r="1934" spans="1:14">
      <c r="A1934" s="42">
        <v>41559</v>
      </c>
      <c r="B1934" t="s">
        <v>27</v>
      </c>
      <c r="C1934" t="s">
        <v>23</v>
      </c>
      <c r="D1934" t="s">
        <v>42</v>
      </c>
      <c r="E1934" t="s">
        <v>16</v>
      </c>
      <c r="F1934" s="12">
        <v>23</v>
      </c>
      <c r="G1934" s="12">
        <v>3546</v>
      </c>
      <c r="H1934" s="12">
        <v>3780</v>
      </c>
      <c r="I1934" s="12">
        <v>67554</v>
      </c>
      <c r="J1934" s="12">
        <v>72900</v>
      </c>
      <c r="K1934" s="12">
        <f>sales_table[[#This Row],[Sales]]-sales_table[[#This Row],[COGS]]</f>
        <v>5346</v>
      </c>
      <c r="L1934" s="12">
        <f>sales_table[[#This Row],[sales after discount]]-sales_table[[#This Row],[COGS]]</f>
        <v>1701</v>
      </c>
      <c r="M1934" s="12">
        <f>sales_table[[#This Row],[Sales]]*0.95</f>
        <v>69255</v>
      </c>
      <c r="N1934" s="13">
        <f>(sales_table[[#This Row],[Profit]]/sales_table[[#This Row],[Sales]])</f>
        <v>7.3333333333333334E-2</v>
      </c>
    </row>
    <row r="1935" spans="1:14">
      <c r="A1935" s="42">
        <v>41559</v>
      </c>
      <c r="B1935" t="s">
        <v>14</v>
      </c>
      <c r="C1935" t="s">
        <v>11</v>
      </c>
      <c r="D1935" t="s">
        <v>39</v>
      </c>
      <c r="E1935" t="s">
        <v>13</v>
      </c>
      <c r="F1935" s="12">
        <v>23</v>
      </c>
      <c r="G1935" s="12">
        <v>4482</v>
      </c>
      <c r="H1935" s="12">
        <v>4770</v>
      </c>
      <c r="I1935" s="12">
        <v>67068</v>
      </c>
      <c r="J1935" s="12">
        <v>71280</v>
      </c>
      <c r="K1935" s="12">
        <f>sales_table[[#This Row],[Sales]]-sales_table[[#This Row],[COGS]]</f>
        <v>4212</v>
      </c>
      <c r="L1935" s="12">
        <f>sales_table[[#This Row],[sales after discount]]-sales_table[[#This Row],[COGS]]</f>
        <v>648</v>
      </c>
      <c r="M1935" s="12">
        <f>sales_table[[#This Row],[Sales]]*0.95</f>
        <v>67716</v>
      </c>
      <c r="N1935" s="13">
        <f>(sales_table[[#This Row],[Profit]]/sales_table[[#This Row],[Sales]])</f>
        <v>5.909090909090909E-2</v>
      </c>
    </row>
    <row r="1936" spans="1:14">
      <c r="A1936" s="42">
        <v>41559</v>
      </c>
      <c r="B1936" t="s">
        <v>14</v>
      </c>
      <c r="C1936" t="s">
        <v>11</v>
      </c>
      <c r="D1936" t="s">
        <v>43</v>
      </c>
      <c r="E1936" t="s">
        <v>13</v>
      </c>
      <c r="F1936" s="12">
        <v>24</v>
      </c>
      <c r="G1936" s="12">
        <v>3924</v>
      </c>
      <c r="H1936" s="12">
        <v>4230</v>
      </c>
      <c r="I1936" s="12">
        <v>47376</v>
      </c>
      <c r="J1936" s="12">
        <v>50400</v>
      </c>
      <c r="K1936" s="12">
        <f>sales_table[[#This Row],[Sales]]-sales_table[[#This Row],[COGS]]</f>
        <v>3024</v>
      </c>
      <c r="L1936" s="12">
        <f>sales_table[[#This Row],[sales after discount]]-sales_table[[#This Row],[COGS]]</f>
        <v>504</v>
      </c>
      <c r="M1936" s="12">
        <f>sales_table[[#This Row],[Sales]]*0.95</f>
        <v>47880</v>
      </c>
      <c r="N1936" s="13">
        <f>(sales_table[[#This Row],[Profit]]/sales_table[[#This Row],[Sales]])</f>
        <v>0.06</v>
      </c>
    </row>
    <row r="1937" spans="1:14">
      <c r="A1937" s="42">
        <v>41560</v>
      </c>
      <c r="B1937" t="s">
        <v>34</v>
      </c>
      <c r="C1937" t="s">
        <v>25</v>
      </c>
      <c r="D1937" t="s">
        <v>43</v>
      </c>
      <c r="E1937" t="s">
        <v>13</v>
      </c>
      <c r="F1937" s="12">
        <v>25</v>
      </c>
      <c r="G1937" s="12">
        <v>2952</v>
      </c>
      <c r="H1937" s="12">
        <v>3150</v>
      </c>
      <c r="I1937" s="12">
        <v>23688</v>
      </c>
      <c r="J1937" s="12">
        <v>25200</v>
      </c>
      <c r="K1937" s="12">
        <f>sales_table[[#This Row],[Sales]]-sales_table[[#This Row],[COGS]]</f>
        <v>1512</v>
      </c>
      <c r="L1937" s="12">
        <f>sales_table[[#This Row],[sales after discount]]-sales_table[[#This Row],[COGS]]</f>
        <v>252</v>
      </c>
      <c r="M1937" s="12">
        <f>sales_table[[#This Row],[Sales]]*0.95</f>
        <v>23940</v>
      </c>
      <c r="N1937" s="13">
        <f>(sales_table[[#This Row],[Profit]]/sales_table[[#This Row],[Sales]])</f>
        <v>0.06</v>
      </c>
    </row>
    <row r="1938" spans="1:14">
      <c r="A1938" s="42">
        <v>41560</v>
      </c>
      <c r="B1938" t="s">
        <v>24</v>
      </c>
      <c r="C1938" t="s">
        <v>25</v>
      </c>
      <c r="D1938" t="s">
        <v>42</v>
      </c>
      <c r="E1938" t="s">
        <v>16</v>
      </c>
      <c r="F1938" s="12">
        <v>17</v>
      </c>
      <c r="G1938" s="12">
        <v>3726</v>
      </c>
      <c r="H1938" s="12">
        <v>3960</v>
      </c>
      <c r="I1938" s="12">
        <v>135108</v>
      </c>
      <c r="J1938" s="12">
        <v>145800</v>
      </c>
      <c r="K1938" s="12">
        <f>sales_table[[#This Row],[Sales]]-sales_table[[#This Row],[COGS]]</f>
        <v>10692</v>
      </c>
      <c r="L1938" s="12">
        <f>sales_table[[#This Row],[sales after discount]]-sales_table[[#This Row],[COGS]]</f>
        <v>3402</v>
      </c>
      <c r="M1938" s="12">
        <f>sales_table[[#This Row],[Sales]]*0.95</f>
        <v>138510</v>
      </c>
      <c r="N1938" s="13">
        <f>(sales_table[[#This Row],[Profit]]/sales_table[[#This Row],[Sales]])</f>
        <v>7.3333333333333334E-2</v>
      </c>
    </row>
    <row r="1939" spans="1:14">
      <c r="A1939" s="42">
        <v>41561</v>
      </c>
      <c r="B1939" t="s">
        <v>20</v>
      </c>
      <c r="C1939" t="s">
        <v>18</v>
      </c>
      <c r="D1939" t="s">
        <v>28</v>
      </c>
      <c r="E1939" t="s">
        <v>13</v>
      </c>
      <c r="F1939" s="12">
        <v>21</v>
      </c>
      <c r="G1939" s="12">
        <v>3978</v>
      </c>
      <c r="H1939" s="12">
        <v>4230</v>
      </c>
      <c r="I1939" s="12">
        <v>34992</v>
      </c>
      <c r="J1939" s="12">
        <v>37260</v>
      </c>
      <c r="K1939" s="12">
        <f>sales_table[[#This Row],[Sales]]-sales_table[[#This Row],[COGS]]</f>
        <v>2268</v>
      </c>
      <c r="L1939" s="12">
        <f>sales_table[[#This Row],[sales after discount]]-sales_table[[#This Row],[COGS]]</f>
        <v>405</v>
      </c>
      <c r="M1939" s="12">
        <f>sales_table[[#This Row],[Sales]]*0.95</f>
        <v>35397</v>
      </c>
      <c r="N1939" s="13">
        <f>(sales_table[[#This Row],[Profit]]/sales_table[[#This Row],[Sales]])</f>
        <v>6.0869565217391307E-2</v>
      </c>
    </row>
    <row r="1940" spans="1:14">
      <c r="A1940" s="42">
        <v>41561</v>
      </c>
      <c r="B1940" t="s">
        <v>17</v>
      </c>
      <c r="C1940" t="s">
        <v>18</v>
      </c>
      <c r="D1940" t="s">
        <v>38</v>
      </c>
      <c r="E1940" t="s">
        <v>13</v>
      </c>
      <c r="F1940" s="12">
        <v>9</v>
      </c>
      <c r="G1940" s="12">
        <v>3726</v>
      </c>
      <c r="H1940" s="12">
        <v>3960</v>
      </c>
      <c r="I1940" s="12">
        <v>70920</v>
      </c>
      <c r="J1940" s="12">
        <v>75600</v>
      </c>
      <c r="K1940" s="12">
        <f>sales_table[[#This Row],[Sales]]-sales_table[[#This Row],[COGS]]</f>
        <v>4680</v>
      </c>
      <c r="L1940" s="12">
        <f>sales_table[[#This Row],[sales after discount]]-sales_table[[#This Row],[COGS]]</f>
        <v>900</v>
      </c>
      <c r="M1940" s="12">
        <f>sales_table[[#This Row],[Sales]]*0.95</f>
        <v>71820</v>
      </c>
      <c r="N1940" s="13">
        <f>(sales_table[[#This Row],[Profit]]/sales_table[[#This Row],[Sales]])</f>
        <v>6.1904761904761907E-2</v>
      </c>
    </row>
    <row r="1941" spans="1:14">
      <c r="A1941" s="42">
        <v>41561</v>
      </c>
      <c r="B1941" t="s">
        <v>34</v>
      </c>
      <c r="C1941" t="s">
        <v>25</v>
      </c>
      <c r="D1941" t="s">
        <v>33</v>
      </c>
      <c r="E1941" t="s">
        <v>13</v>
      </c>
      <c r="F1941" s="12">
        <v>11</v>
      </c>
      <c r="G1941" s="12">
        <v>4482</v>
      </c>
      <c r="H1941" s="12">
        <v>4770</v>
      </c>
      <c r="I1941" s="12">
        <v>63648</v>
      </c>
      <c r="J1941" s="12">
        <v>67680</v>
      </c>
      <c r="K1941" s="12">
        <f>sales_table[[#This Row],[Sales]]-sales_table[[#This Row],[COGS]]</f>
        <v>4032</v>
      </c>
      <c r="L1941" s="12">
        <f>sales_table[[#This Row],[sales after discount]]-sales_table[[#This Row],[COGS]]</f>
        <v>648</v>
      </c>
      <c r="M1941" s="12">
        <f>sales_table[[#This Row],[Sales]]*0.95</f>
        <v>64296</v>
      </c>
      <c r="N1941" s="13">
        <f>(sales_table[[#This Row],[Profit]]/sales_table[[#This Row],[Sales]])</f>
        <v>5.9574468085106386E-2</v>
      </c>
    </row>
    <row r="1942" spans="1:14">
      <c r="A1942" s="42">
        <v>41564</v>
      </c>
      <c r="B1942" t="s">
        <v>22</v>
      </c>
      <c r="C1942" t="s">
        <v>23</v>
      </c>
      <c r="D1942" t="s">
        <v>36</v>
      </c>
      <c r="E1942" t="s">
        <v>13</v>
      </c>
      <c r="F1942" s="12">
        <v>4</v>
      </c>
      <c r="G1942" s="12">
        <v>3582</v>
      </c>
      <c r="H1942" s="12">
        <v>3870</v>
      </c>
      <c r="I1942" s="12">
        <v>14742</v>
      </c>
      <c r="J1942" s="12">
        <v>15750</v>
      </c>
      <c r="K1942" s="12">
        <f>sales_table[[#This Row],[Sales]]-sales_table[[#This Row],[COGS]]</f>
        <v>1008</v>
      </c>
      <c r="L1942" s="12">
        <f>sales_table[[#This Row],[sales after discount]]-sales_table[[#This Row],[COGS]]</f>
        <v>220.5</v>
      </c>
      <c r="M1942" s="12">
        <f>sales_table[[#This Row],[Sales]]*0.95</f>
        <v>14962.5</v>
      </c>
      <c r="N1942" s="13">
        <f>(sales_table[[#This Row],[Profit]]/sales_table[[#This Row],[Sales]])</f>
        <v>6.4000000000000001E-2</v>
      </c>
    </row>
    <row r="1943" spans="1:14">
      <c r="A1943" s="42">
        <v>41564</v>
      </c>
      <c r="B1943" t="s">
        <v>29</v>
      </c>
      <c r="C1943" t="s">
        <v>30</v>
      </c>
      <c r="D1943" t="s">
        <v>42</v>
      </c>
      <c r="E1943" t="s">
        <v>16</v>
      </c>
      <c r="F1943" s="12">
        <v>22</v>
      </c>
      <c r="G1943" s="12">
        <v>4482</v>
      </c>
      <c r="H1943" s="12">
        <v>4770</v>
      </c>
      <c r="I1943" s="12">
        <v>135108</v>
      </c>
      <c r="J1943" s="12">
        <v>145800</v>
      </c>
      <c r="K1943" s="12">
        <f>sales_table[[#This Row],[Sales]]-sales_table[[#This Row],[COGS]]</f>
        <v>10692</v>
      </c>
      <c r="L1943" s="12">
        <f>sales_table[[#This Row],[sales after discount]]-sales_table[[#This Row],[COGS]]</f>
        <v>3402</v>
      </c>
      <c r="M1943" s="12">
        <f>sales_table[[#This Row],[Sales]]*0.95</f>
        <v>138510</v>
      </c>
      <c r="N1943" s="13">
        <f>(sales_table[[#This Row],[Profit]]/sales_table[[#This Row],[Sales]])</f>
        <v>7.3333333333333334E-2</v>
      </c>
    </row>
    <row r="1944" spans="1:14">
      <c r="A1944" s="42">
        <v>41564</v>
      </c>
      <c r="B1944" t="s">
        <v>27</v>
      </c>
      <c r="C1944" t="s">
        <v>23</v>
      </c>
      <c r="D1944" t="s">
        <v>37</v>
      </c>
      <c r="E1944" t="s">
        <v>13</v>
      </c>
      <c r="F1944" s="12">
        <v>15</v>
      </c>
      <c r="G1944" s="12">
        <v>3924</v>
      </c>
      <c r="H1944" s="12">
        <v>4230</v>
      </c>
      <c r="I1944" s="12">
        <v>22410</v>
      </c>
      <c r="J1944" s="12">
        <v>23850</v>
      </c>
      <c r="K1944" s="12">
        <f>sales_table[[#This Row],[Sales]]-sales_table[[#This Row],[COGS]]</f>
        <v>1440</v>
      </c>
      <c r="L1944" s="12">
        <f>sales_table[[#This Row],[sales after discount]]-sales_table[[#This Row],[COGS]]</f>
        <v>247.5</v>
      </c>
      <c r="M1944" s="12">
        <f>sales_table[[#This Row],[Sales]]*0.95</f>
        <v>22657.5</v>
      </c>
      <c r="N1944" s="13">
        <f>(sales_table[[#This Row],[Profit]]/sales_table[[#This Row],[Sales]])</f>
        <v>6.0377358490566038E-2</v>
      </c>
    </row>
    <row r="1945" spans="1:14">
      <c r="A1945" s="42">
        <v>41565</v>
      </c>
      <c r="B1945" t="s">
        <v>10</v>
      </c>
      <c r="C1945" t="s">
        <v>11</v>
      </c>
      <c r="D1945" t="s">
        <v>43</v>
      </c>
      <c r="E1945" t="s">
        <v>13</v>
      </c>
      <c r="F1945" s="12">
        <v>23</v>
      </c>
      <c r="G1945" s="12">
        <v>7506</v>
      </c>
      <c r="H1945" s="12">
        <v>8100</v>
      </c>
      <c r="I1945" s="12">
        <v>71064</v>
      </c>
      <c r="J1945" s="12">
        <v>75600</v>
      </c>
      <c r="K1945" s="12">
        <f>sales_table[[#This Row],[Sales]]-sales_table[[#This Row],[COGS]]</f>
        <v>4536</v>
      </c>
      <c r="L1945" s="12">
        <f>sales_table[[#This Row],[sales after discount]]-sales_table[[#This Row],[COGS]]</f>
        <v>756</v>
      </c>
      <c r="M1945" s="12">
        <f>sales_table[[#This Row],[Sales]]*0.95</f>
        <v>71820</v>
      </c>
      <c r="N1945" s="13">
        <f>(sales_table[[#This Row],[Profit]]/sales_table[[#This Row],[Sales]])</f>
        <v>0.06</v>
      </c>
    </row>
    <row r="1946" spans="1:14">
      <c r="A1946" s="42">
        <v>41565</v>
      </c>
      <c r="B1946" t="s">
        <v>24</v>
      </c>
      <c r="C1946" t="s">
        <v>25</v>
      </c>
      <c r="D1946" t="s">
        <v>35</v>
      </c>
      <c r="E1946" t="s">
        <v>13</v>
      </c>
      <c r="F1946" s="12">
        <v>9</v>
      </c>
      <c r="G1946" s="12">
        <v>3546</v>
      </c>
      <c r="H1946" s="12">
        <v>3780</v>
      </c>
      <c r="I1946" s="12">
        <v>61776</v>
      </c>
      <c r="J1946" s="12">
        <v>65880</v>
      </c>
      <c r="K1946" s="12">
        <f>sales_table[[#This Row],[Sales]]-sales_table[[#This Row],[COGS]]</f>
        <v>4104</v>
      </c>
      <c r="L1946" s="12">
        <f>sales_table[[#This Row],[sales after discount]]-sales_table[[#This Row],[COGS]]</f>
        <v>810</v>
      </c>
      <c r="M1946" s="12">
        <f>sales_table[[#This Row],[Sales]]*0.95</f>
        <v>62586</v>
      </c>
      <c r="N1946" s="13">
        <f>(sales_table[[#This Row],[Profit]]/sales_table[[#This Row],[Sales]])</f>
        <v>6.2295081967213117E-2</v>
      </c>
    </row>
    <row r="1947" spans="1:14">
      <c r="A1947" s="42">
        <v>41565</v>
      </c>
      <c r="B1947" t="s">
        <v>24</v>
      </c>
      <c r="C1947" t="s">
        <v>25</v>
      </c>
      <c r="D1947" t="s">
        <v>40</v>
      </c>
      <c r="E1947" t="s">
        <v>16</v>
      </c>
      <c r="F1947" s="12">
        <v>7</v>
      </c>
      <c r="G1947" s="12">
        <v>3042</v>
      </c>
      <c r="H1947" s="12">
        <v>3240</v>
      </c>
      <c r="I1947" s="12">
        <v>74556</v>
      </c>
      <c r="J1947" s="12">
        <v>80370</v>
      </c>
      <c r="K1947" s="12">
        <f>sales_table[[#This Row],[Sales]]-sales_table[[#This Row],[COGS]]</f>
        <v>5814</v>
      </c>
      <c r="L1947" s="12">
        <f>sales_table[[#This Row],[sales after discount]]-sales_table[[#This Row],[COGS]]</f>
        <v>1795.5</v>
      </c>
      <c r="M1947" s="12">
        <f>sales_table[[#This Row],[Sales]]*0.95</f>
        <v>76351.5</v>
      </c>
      <c r="N1947" s="13">
        <f>(sales_table[[#This Row],[Profit]]/sales_table[[#This Row],[Sales]])</f>
        <v>7.2340425531914887E-2</v>
      </c>
    </row>
    <row r="1948" spans="1:14">
      <c r="A1948" s="42">
        <v>41565</v>
      </c>
      <c r="B1948" t="s">
        <v>17</v>
      </c>
      <c r="C1948" t="s">
        <v>18</v>
      </c>
      <c r="D1948" t="s">
        <v>38</v>
      </c>
      <c r="E1948" t="s">
        <v>13</v>
      </c>
      <c r="F1948" s="12">
        <v>25</v>
      </c>
      <c r="G1948" s="12">
        <v>3042</v>
      </c>
      <c r="H1948" s="12">
        <v>3240</v>
      </c>
      <c r="I1948" s="12">
        <v>74466</v>
      </c>
      <c r="J1948" s="12">
        <v>79380</v>
      </c>
      <c r="K1948" s="12">
        <f>sales_table[[#This Row],[Sales]]-sales_table[[#This Row],[COGS]]</f>
        <v>4914</v>
      </c>
      <c r="L1948" s="12">
        <f>sales_table[[#This Row],[sales after discount]]-sales_table[[#This Row],[COGS]]</f>
        <v>945</v>
      </c>
      <c r="M1948" s="12">
        <f>sales_table[[#This Row],[Sales]]*0.95</f>
        <v>75411</v>
      </c>
      <c r="N1948" s="13">
        <f>(sales_table[[#This Row],[Profit]]/sales_table[[#This Row],[Sales]])</f>
        <v>6.1904761904761907E-2</v>
      </c>
    </row>
    <row r="1949" spans="1:14">
      <c r="A1949" s="42">
        <v>41565</v>
      </c>
      <c r="B1949" t="s">
        <v>20</v>
      </c>
      <c r="C1949" t="s">
        <v>18</v>
      </c>
      <c r="D1949" t="s">
        <v>19</v>
      </c>
      <c r="E1949" t="s">
        <v>13</v>
      </c>
      <c r="F1949" s="12">
        <v>10</v>
      </c>
      <c r="G1949" s="12">
        <v>3978</v>
      </c>
      <c r="H1949" s="12">
        <v>4230</v>
      </c>
      <c r="I1949" s="12">
        <v>67626</v>
      </c>
      <c r="J1949" s="12">
        <v>71910</v>
      </c>
      <c r="K1949" s="12">
        <f>sales_table[[#This Row],[Sales]]-sales_table[[#This Row],[COGS]]</f>
        <v>4284</v>
      </c>
      <c r="L1949" s="12">
        <f>sales_table[[#This Row],[sales after discount]]-sales_table[[#This Row],[COGS]]</f>
        <v>688.5</v>
      </c>
      <c r="M1949" s="12">
        <f>sales_table[[#This Row],[Sales]]*0.95</f>
        <v>68314.5</v>
      </c>
      <c r="N1949" s="13">
        <f>(sales_table[[#This Row],[Profit]]/sales_table[[#This Row],[Sales]])</f>
        <v>5.9574468085106386E-2</v>
      </c>
    </row>
    <row r="1950" spans="1:14">
      <c r="A1950" s="42">
        <v>41566</v>
      </c>
      <c r="B1950" t="s">
        <v>29</v>
      </c>
      <c r="C1950" t="s">
        <v>30</v>
      </c>
      <c r="D1950" t="s">
        <v>41</v>
      </c>
      <c r="E1950" t="s">
        <v>13</v>
      </c>
      <c r="F1950" s="12">
        <v>8</v>
      </c>
      <c r="G1950" s="12">
        <v>5148</v>
      </c>
      <c r="H1950" s="12">
        <v>5490</v>
      </c>
      <c r="I1950" s="12">
        <v>17712</v>
      </c>
      <c r="J1950" s="12">
        <v>18900</v>
      </c>
      <c r="K1950" s="12">
        <f>sales_table[[#This Row],[Sales]]-sales_table[[#This Row],[COGS]]</f>
        <v>1188</v>
      </c>
      <c r="L1950" s="12">
        <f>sales_table[[#This Row],[sales after discount]]-sales_table[[#This Row],[COGS]]</f>
        <v>243</v>
      </c>
      <c r="M1950" s="12">
        <f>sales_table[[#This Row],[Sales]]*0.95</f>
        <v>17955</v>
      </c>
      <c r="N1950" s="13">
        <f>(sales_table[[#This Row],[Profit]]/sales_table[[#This Row],[Sales]])</f>
        <v>6.2857142857142861E-2</v>
      </c>
    </row>
    <row r="1951" spans="1:14">
      <c r="A1951" s="42">
        <v>41567</v>
      </c>
      <c r="B1951" t="s">
        <v>29</v>
      </c>
      <c r="C1951" t="s">
        <v>30</v>
      </c>
      <c r="D1951" t="s">
        <v>42</v>
      </c>
      <c r="E1951" t="s">
        <v>16</v>
      </c>
      <c r="F1951" s="12">
        <v>18</v>
      </c>
      <c r="G1951" s="12">
        <v>3042</v>
      </c>
      <c r="H1951" s="12">
        <v>3240</v>
      </c>
      <c r="I1951" s="12">
        <v>105084</v>
      </c>
      <c r="J1951" s="12">
        <v>113400</v>
      </c>
      <c r="K1951" s="12">
        <f>sales_table[[#This Row],[Sales]]-sales_table[[#This Row],[COGS]]</f>
        <v>8316</v>
      </c>
      <c r="L1951" s="12">
        <f>sales_table[[#This Row],[sales after discount]]-sales_table[[#This Row],[COGS]]</f>
        <v>2646</v>
      </c>
      <c r="M1951" s="12">
        <f>sales_table[[#This Row],[Sales]]*0.95</f>
        <v>107730</v>
      </c>
      <c r="N1951" s="13">
        <f>(sales_table[[#This Row],[Profit]]/sales_table[[#This Row],[Sales]])</f>
        <v>7.3333333333333334E-2</v>
      </c>
    </row>
    <row r="1952" spans="1:14">
      <c r="A1952" s="42">
        <v>41567</v>
      </c>
      <c r="B1952" t="s">
        <v>10</v>
      </c>
      <c r="C1952" t="s">
        <v>11</v>
      </c>
      <c r="D1952" t="s">
        <v>36</v>
      </c>
      <c r="E1952" t="s">
        <v>13</v>
      </c>
      <c r="F1952" s="12">
        <v>8</v>
      </c>
      <c r="G1952" s="12">
        <v>5148</v>
      </c>
      <c r="H1952" s="12">
        <v>5490</v>
      </c>
      <c r="I1952" s="12">
        <v>52650</v>
      </c>
      <c r="J1952" s="12">
        <v>56250</v>
      </c>
      <c r="K1952" s="12">
        <f>sales_table[[#This Row],[Sales]]-sales_table[[#This Row],[COGS]]</f>
        <v>3600</v>
      </c>
      <c r="L1952" s="12">
        <f>sales_table[[#This Row],[sales after discount]]-sales_table[[#This Row],[COGS]]</f>
        <v>787.5</v>
      </c>
      <c r="M1952" s="12">
        <f>sales_table[[#This Row],[Sales]]*0.95</f>
        <v>53437.5</v>
      </c>
      <c r="N1952" s="13">
        <f>(sales_table[[#This Row],[Profit]]/sales_table[[#This Row],[Sales]])</f>
        <v>6.4000000000000001E-2</v>
      </c>
    </row>
    <row r="1953" spans="1:14">
      <c r="A1953" s="42">
        <v>41567</v>
      </c>
      <c r="B1953" t="s">
        <v>31</v>
      </c>
      <c r="C1953" t="s">
        <v>30</v>
      </c>
      <c r="D1953" t="s">
        <v>28</v>
      </c>
      <c r="E1953" t="s">
        <v>13</v>
      </c>
      <c r="F1953" s="12">
        <v>25</v>
      </c>
      <c r="G1953" s="12">
        <v>7506</v>
      </c>
      <c r="H1953" s="12">
        <v>8100</v>
      </c>
      <c r="I1953" s="12">
        <v>93312</v>
      </c>
      <c r="J1953" s="12">
        <v>99360</v>
      </c>
      <c r="K1953" s="12">
        <f>sales_table[[#This Row],[Sales]]-sales_table[[#This Row],[COGS]]</f>
        <v>6048</v>
      </c>
      <c r="L1953" s="12">
        <f>sales_table[[#This Row],[sales after discount]]-sales_table[[#This Row],[COGS]]</f>
        <v>1080</v>
      </c>
      <c r="M1953" s="12">
        <f>sales_table[[#This Row],[Sales]]*0.95</f>
        <v>94392</v>
      </c>
      <c r="N1953" s="13">
        <f>(sales_table[[#This Row],[Profit]]/sales_table[[#This Row],[Sales]])</f>
        <v>6.0869565217391307E-2</v>
      </c>
    </row>
    <row r="1954" spans="1:14">
      <c r="A1954" s="42">
        <v>41567</v>
      </c>
      <c r="B1954" t="s">
        <v>17</v>
      </c>
      <c r="C1954" t="s">
        <v>18</v>
      </c>
      <c r="D1954" t="s">
        <v>21</v>
      </c>
      <c r="E1954" t="s">
        <v>13</v>
      </c>
      <c r="F1954" s="12">
        <v>7</v>
      </c>
      <c r="G1954" s="12">
        <v>3042</v>
      </c>
      <c r="H1954" s="12">
        <v>3240</v>
      </c>
      <c r="I1954" s="12">
        <v>19764</v>
      </c>
      <c r="J1954" s="12">
        <v>21060</v>
      </c>
      <c r="K1954" s="12">
        <f>sales_table[[#This Row],[Sales]]-sales_table[[#This Row],[COGS]]</f>
        <v>1296</v>
      </c>
      <c r="L1954" s="12">
        <f>sales_table[[#This Row],[sales after discount]]-sales_table[[#This Row],[COGS]]</f>
        <v>243</v>
      </c>
      <c r="M1954" s="12">
        <f>sales_table[[#This Row],[Sales]]*0.95</f>
        <v>20007</v>
      </c>
      <c r="N1954" s="13">
        <f>(sales_table[[#This Row],[Profit]]/sales_table[[#This Row],[Sales]])</f>
        <v>6.1538461538461542E-2</v>
      </c>
    </row>
    <row r="1955" spans="1:14">
      <c r="A1955" s="42">
        <v>41568</v>
      </c>
      <c r="B1955" t="s">
        <v>17</v>
      </c>
      <c r="C1955" t="s">
        <v>18</v>
      </c>
      <c r="D1955" t="s">
        <v>26</v>
      </c>
      <c r="E1955" t="s">
        <v>13</v>
      </c>
      <c r="F1955" s="12">
        <v>17</v>
      </c>
      <c r="G1955" s="12">
        <v>3978</v>
      </c>
      <c r="H1955" s="12">
        <v>4230</v>
      </c>
      <c r="I1955" s="12">
        <v>48672</v>
      </c>
      <c r="J1955" s="12">
        <v>51840</v>
      </c>
      <c r="K1955" s="12">
        <f>sales_table[[#This Row],[Sales]]-sales_table[[#This Row],[COGS]]</f>
        <v>3168</v>
      </c>
      <c r="L1955" s="12">
        <f>sales_table[[#This Row],[sales after discount]]-sales_table[[#This Row],[COGS]]</f>
        <v>576</v>
      </c>
      <c r="M1955" s="12">
        <f>sales_table[[#This Row],[Sales]]*0.95</f>
        <v>49248</v>
      </c>
      <c r="N1955" s="13">
        <f>(sales_table[[#This Row],[Profit]]/sales_table[[#This Row],[Sales]])</f>
        <v>6.1111111111111109E-2</v>
      </c>
    </row>
    <row r="1956" spans="1:14">
      <c r="A1956" s="42">
        <v>41568</v>
      </c>
      <c r="B1956" t="s">
        <v>29</v>
      </c>
      <c r="C1956" t="s">
        <v>30</v>
      </c>
      <c r="D1956" t="s">
        <v>39</v>
      </c>
      <c r="E1956" t="s">
        <v>13</v>
      </c>
      <c r="F1956" s="12">
        <v>3</v>
      </c>
      <c r="G1956" s="12">
        <v>2952</v>
      </c>
      <c r="H1956" s="12">
        <v>3150</v>
      </c>
      <c r="I1956" s="12">
        <v>85698</v>
      </c>
      <c r="J1956" s="12">
        <v>91080</v>
      </c>
      <c r="K1956" s="12">
        <f>sales_table[[#This Row],[Sales]]-sales_table[[#This Row],[COGS]]</f>
        <v>5382</v>
      </c>
      <c r="L1956" s="12">
        <f>sales_table[[#This Row],[sales after discount]]-sales_table[[#This Row],[COGS]]</f>
        <v>828</v>
      </c>
      <c r="M1956" s="12">
        <f>sales_table[[#This Row],[Sales]]*0.95</f>
        <v>86526</v>
      </c>
      <c r="N1956" s="13">
        <f>(sales_table[[#This Row],[Profit]]/sales_table[[#This Row],[Sales]])</f>
        <v>5.909090909090909E-2</v>
      </c>
    </row>
    <row r="1957" spans="1:14">
      <c r="A1957" s="42">
        <v>41569</v>
      </c>
      <c r="B1957" t="s">
        <v>29</v>
      </c>
      <c r="C1957" t="s">
        <v>30</v>
      </c>
      <c r="D1957" t="s">
        <v>12</v>
      </c>
      <c r="E1957" t="s">
        <v>13</v>
      </c>
      <c r="F1957" s="12">
        <v>13</v>
      </c>
      <c r="G1957" s="12">
        <v>2034</v>
      </c>
      <c r="H1957" s="12">
        <v>2160</v>
      </c>
      <c r="I1957" s="12">
        <v>14238</v>
      </c>
      <c r="J1957" s="12">
        <v>15120</v>
      </c>
      <c r="K1957" s="12">
        <f>sales_table[[#This Row],[Sales]]-sales_table[[#This Row],[COGS]]</f>
        <v>882</v>
      </c>
      <c r="L1957" s="12">
        <f>sales_table[[#This Row],[sales after discount]]-sales_table[[#This Row],[COGS]]</f>
        <v>126</v>
      </c>
      <c r="M1957" s="12">
        <f>sales_table[[#This Row],[Sales]]*0.95</f>
        <v>14364</v>
      </c>
      <c r="N1957" s="13">
        <f>(sales_table[[#This Row],[Profit]]/sales_table[[#This Row],[Sales]])</f>
        <v>5.8333333333333334E-2</v>
      </c>
    </row>
    <row r="1958" spans="1:14">
      <c r="A1958" s="42">
        <v>41569</v>
      </c>
      <c r="B1958" t="s">
        <v>29</v>
      </c>
      <c r="C1958" t="s">
        <v>30</v>
      </c>
      <c r="D1958" t="s">
        <v>36</v>
      </c>
      <c r="E1958" t="s">
        <v>13</v>
      </c>
      <c r="F1958" s="12">
        <v>17</v>
      </c>
      <c r="G1958" s="12">
        <v>3582</v>
      </c>
      <c r="H1958" s="12">
        <v>3870</v>
      </c>
      <c r="I1958" s="12">
        <v>12636</v>
      </c>
      <c r="J1958" s="12">
        <v>13500</v>
      </c>
      <c r="K1958" s="12">
        <f>sales_table[[#This Row],[Sales]]-sales_table[[#This Row],[COGS]]</f>
        <v>864</v>
      </c>
      <c r="L1958" s="12">
        <f>sales_table[[#This Row],[sales after discount]]-sales_table[[#This Row],[COGS]]</f>
        <v>189</v>
      </c>
      <c r="M1958" s="12">
        <f>sales_table[[#This Row],[Sales]]*0.95</f>
        <v>12825</v>
      </c>
      <c r="N1958" s="13">
        <f>(sales_table[[#This Row],[Profit]]/sales_table[[#This Row],[Sales]])</f>
        <v>6.4000000000000001E-2</v>
      </c>
    </row>
    <row r="1959" spans="1:14">
      <c r="A1959" s="42">
        <v>41569</v>
      </c>
      <c r="B1959" t="s">
        <v>34</v>
      </c>
      <c r="C1959" t="s">
        <v>25</v>
      </c>
      <c r="D1959" t="s">
        <v>41</v>
      </c>
      <c r="E1959" t="s">
        <v>13</v>
      </c>
      <c r="F1959" s="12">
        <v>22</v>
      </c>
      <c r="G1959" s="12">
        <v>3978</v>
      </c>
      <c r="H1959" s="12">
        <v>4230</v>
      </c>
      <c r="I1959" s="12">
        <v>56088</v>
      </c>
      <c r="J1959" s="12">
        <v>59850</v>
      </c>
      <c r="K1959" s="12">
        <f>sales_table[[#This Row],[Sales]]-sales_table[[#This Row],[COGS]]</f>
        <v>3762</v>
      </c>
      <c r="L1959" s="12">
        <f>sales_table[[#This Row],[sales after discount]]-sales_table[[#This Row],[COGS]]</f>
        <v>769.5</v>
      </c>
      <c r="M1959" s="12">
        <f>sales_table[[#This Row],[Sales]]*0.95</f>
        <v>56857.5</v>
      </c>
      <c r="N1959" s="13">
        <f>(sales_table[[#This Row],[Profit]]/sales_table[[#This Row],[Sales]])</f>
        <v>6.2857142857142861E-2</v>
      </c>
    </row>
    <row r="1960" spans="1:14">
      <c r="A1960" s="42">
        <v>41569</v>
      </c>
      <c r="B1960" t="s">
        <v>34</v>
      </c>
      <c r="C1960" t="s">
        <v>25</v>
      </c>
      <c r="D1960" t="s">
        <v>37</v>
      </c>
      <c r="E1960" t="s">
        <v>13</v>
      </c>
      <c r="F1960" s="12">
        <v>23</v>
      </c>
      <c r="G1960" s="12">
        <v>2196</v>
      </c>
      <c r="H1960" s="12">
        <v>2340</v>
      </c>
      <c r="I1960" s="12">
        <v>80676</v>
      </c>
      <c r="J1960" s="12">
        <v>85860</v>
      </c>
      <c r="K1960" s="12">
        <f>sales_table[[#This Row],[Sales]]-sales_table[[#This Row],[COGS]]</f>
        <v>5184</v>
      </c>
      <c r="L1960" s="12">
        <f>sales_table[[#This Row],[sales after discount]]-sales_table[[#This Row],[COGS]]</f>
        <v>891</v>
      </c>
      <c r="M1960" s="12">
        <f>sales_table[[#This Row],[Sales]]*0.95</f>
        <v>81567</v>
      </c>
      <c r="N1960" s="13">
        <f>(sales_table[[#This Row],[Profit]]/sales_table[[#This Row],[Sales]])</f>
        <v>6.0377358490566038E-2</v>
      </c>
    </row>
    <row r="1961" spans="1:14">
      <c r="A1961" s="42">
        <v>41569</v>
      </c>
      <c r="B1961" t="s">
        <v>20</v>
      </c>
      <c r="C1961" t="s">
        <v>18</v>
      </c>
      <c r="D1961" t="s">
        <v>42</v>
      </c>
      <c r="E1961" t="s">
        <v>16</v>
      </c>
      <c r="F1961" s="12">
        <v>1</v>
      </c>
      <c r="G1961" s="12">
        <v>2034</v>
      </c>
      <c r="H1961" s="12">
        <v>2160</v>
      </c>
      <c r="I1961" s="12">
        <v>97578</v>
      </c>
      <c r="J1961" s="12">
        <v>105300</v>
      </c>
      <c r="K1961" s="12">
        <f>sales_table[[#This Row],[Sales]]-sales_table[[#This Row],[COGS]]</f>
        <v>7722</v>
      </c>
      <c r="L1961" s="12">
        <f>sales_table[[#This Row],[sales after discount]]-sales_table[[#This Row],[COGS]]</f>
        <v>2457</v>
      </c>
      <c r="M1961" s="12">
        <f>sales_table[[#This Row],[Sales]]*0.95</f>
        <v>100035</v>
      </c>
      <c r="N1961" s="13">
        <f>(sales_table[[#This Row],[Profit]]/sales_table[[#This Row],[Sales]])</f>
        <v>7.3333333333333334E-2</v>
      </c>
    </row>
    <row r="1962" spans="1:14">
      <c r="A1962" s="42">
        <v>41569</v>
      </c>
      <c r="B1962" t="s">
        <v>31</v>
      </c>
      <c r="C1962" t="s">
        <v>30</v>
      </c>
      <c r="D1962" t="s">
        <v>36</v>
      </c>
      <c r="E1962" t="s">
        <v>13</v>
      </c>
      <c r="F1962" s="12">
        <v>25</v>
      </c>
      <c r="G1962" s="12">
        <v>5148</v>
      </c>
      <c r="H1962" s="12">
        <v>5490</v>
      </c>
      <c r="I1962" s="12">
        <v>2106</v>
      </c>
      <c r="J1962" s="12">
        <v>2250</v>
      </c>
      <c r="K1962" s="12">
        <f>sales_table[[#This Row],[Sales]]-sales_table[[#This Row],[COGS]]</f>
        <v>144</v>
      </c>
      <c r="L1962" s="12">
        <f>sales_table[[#This Row],[sales after discount]]-sales_table[[#This Row],[COGS]]</f>
        <v>31.5</v>
      </c>
      <c r="M1962" s="12">
        <f>sales_table[[#This Row],[Sales]]*0.95</f>
        <v>2137.5</v>
      </c>
      <c r="N1962" s="13">
        <f>(sales_table[[#This Row],[Profit]]/sales_table[[#This Row],[Sales]])</f>
        <v>6.4000000000000001E-2</v>
      </c>
    </row>
    <row r="1963" spans="1:14">
      <c r="A1963" s="42">
        <v>41569</v>
      </c>
      <c r="B1963" t="s">
        <v>31</v>
      </c>
      <c r="C1963" t="s">
        <v>30</v>
      </c>
      <c r="D1963" t="s">
        <v>39</v>
      </c>
      <c r="E1963" t="s">
        <v>13</v>
      </c>
      <c r="F1963" s="12">
        <v>22</v>
      </c>
      <c r="G1963" s="12">
        <v>3384</v>
      </c>
      <c r="H1963" s="12">
        <v>3600</v>
      </c>
      <c r="I1963" s="12">
        <v>40986</v>
      </c>
      <c r="J1963" s="12">
        <v>43560</v>
      </c>
      <c r="K1963" s="12">
        <f>sales_table[[#This Row],[Sales]]-sales_table[[#This Row],[COGS]]</f>
        <v>2574</v>
      </c>
      <c r="L1963" s="12">
        <f>sales_table[[#This Row],[sales after discount]]-sales_table[[#This Row],[COGS]]</f>
        <v>396</v>
      </c>
      <c r="M1963" s="12">
        <f>sales_table[[#This Row],[Sales]]*0.95</f>
        <v>41382</v>
      </c>
      <c r="N1963" s="13">
        <f>(sales_table[[#This Row],[Profit]]/sales_table[[#This Row],[Sales]])</f>
        <v>5.909090909090909E-2</v>
      </c>
    </row>
    <row r="1964" spans="1:14">
      <c r="A1964" s="42">
        <v>41569</v>
      </c>
      <c r="B1964" t="s">
        <v>34</v>
      </c>
      <c r="C1964" t="s">
        <v>25</v>
      </c>
      <c r="D1964" t="s">
        <v>12</v>
      </c>
      <c r="E1964" t="s">
        <v>13</v>
      </c>
      <c r="F1964" s="12">
        <v>2</v>
      </c>
      <c r="G1964" s="12">
        <v>3978</v>
      </c>
      <c r="H1964" s="12">
        <v>4230</v>
      </c>
      <c r="I1964" s="12">
        <v>34578</v>
      </c>
      <c r="J1964" s="12">
        <v>36720</v>
      </c>
      <c r="K1964" s="12">
        <f>sales_table[[#This Row],[Sales]]-sales_table[[#This Row],[COGS]]</f>
        <v>2142</v>
      </c>
      <c r="L1964" s="12">
        <f>sales_table[[#This Row],[sales after discount]]-sales_table[[#This Row],[COGS]]</f>
        <v>306</v>
      </c>
      <c r="M1964" s="12">
        <f>sales_table[[#This Row],[Sales]]*0.95</f>
        <v>34884</v>
      </c>
      <c r="N1964" s="13">
        <f>(sales_table[[#This Row],[Profit]]/sales_table[[#This Row],[Sales]])</f>
        <v>5.8333333333333334E-2</v>
      </c>
    </row>
    <row r="1965" spans="1:14">
      <c r="A1965" s="42">
        <v>41569</v>
      </c>
      <c r="B1965" t="s">
        <v>31</v>
      </c>
      <c r="C1965" t="s">
        <v>30</v>
      </c>
      <c r="D1965" t="s">
        <v>28</v>
      </c>
      <c r="E1965" t="s">
        <v>13</v>
      </c>
      <c r="F1965" s="12">
        <v>11</v>
      </c>
      <c r="G1965" s="12">
        <v>3582</v>
      </c>
      <c r="H1965" s="12">
        <v>3870</v>
      </c>
      <c r="I1965" s="12">
        <v>40824</v>
      </c>
      <c r="J1965" s="12">
        <v>43470</v>
      </c>
      <c r="K1965" s="12">
        <f>sales_table[[#This Row],[Sales]]-sales_table[[#This Row],[COGS]]</f>
        <v>2646</v>
      </c>
      <c r="L1965" s="12">
        <f>sales_table[[#This Row],[sales after discount]]-sales_table[[#This Row],[COGS]]</f>
        <v>472.5</v>
      </c>
      <c r="M1965" s="12">
        <f>sales_table[[#This Row],[Sales]]*0.95</f>
        <v>41296.5</v>
      </c>
      <c r="N1965" s="13">
        <f>(sales_table[[#This Row],[Profit]]/sales_table[[#This Row],[Sales]])</f>
        <v>6.0869565217391307E-2</v>
      </c>
    </row>
    <row r="1966" spans="1:14">
      <c r="A1966" s="42">
        <v>41570</v>
      </c>
      <c r="B1966" t="s">
        <v>17</v>
      </c>
      <c r="C1966" t="s">
        <v>18</v>
      </c>
      <c r="D1966" t="s">
        <v>21</v>
      </c>
      <c r="E1966" t="s">
        <v>13</v>
      </c>
      <c r="F1966" s="12">
        <v>11</v>
      </c>
      <c r="G1966" s="12">
        <v>3546</v>
      </c>
      <c r="H1966" s="12">
        <v>3780</v>
      </c>
      <c r="I1966" s="12">
        <v>17568</v>
      </c>
      <c r="J1966" s="12">
        <v>18720</v>
      </c>
      <c r="K1966" s="12">
        <f>sales_table[[#This Row],[Sales]]-sales_table[[#This Row],[COGS]]</f>
        <v>1152</v>
      </c>
      <c r="L1966" s="12">
        <f>sales_table[[#This Row],[sales after discount]]-sales_table[[#This Row],[COGS]]</f>
        <v>216</v>
      </c>
      <c r="M1966" s="12">
        <f>sales_table[[#This Row],[Sales]]*0.95</f>
        <v>17784</v>
      </c>
      <c r="N1966" s="13">
        <f>(sales_table[[#This Row],[Profit]]/sales_table[[#This Row],[Sales]])</f>
        <v>6.1538461538461542E-2</v>
      </c>
    </row>
    <row r="1967" spans="1:14">
      <c r="A1967" s="42">
        <v>41570</v>
      </c>
      <c r="B1967" t="s">
        <v>10</v>
      </c>
      <c r="C1967" t="s">
        <v>11</v>
      </c>
      <c r="D1967" t="s">
        <v>41</v>
      </c>
      <c r="E1967" t="s">
        <v>13</v>
      </c>
      <c r="F1967" s="12">
        <v>1</v>
      </c>
      <c r="G1967" s="12">
        <v>7506</v>
      </c>
      <c r="H1967" s="12">
        <v>8100</v>
      </c>
      <c r="I1967" s="12">
        <v>38376</v>
      </c>
      <c r="J1967" s="12">
        <v>40950</v>
      </c>
      <c r="K1967" s="12">
        <f>sales_table[[#This Row],[Sales]]-sales_table[[#This Row],[COGS]]</f>
        <v>2574</v>
      </c>
      <c r="L1967" s="12">
        <f>sales_table[[#This Row],[sales after discount]]-sales_table[[#This Row],[COGS]]</f>
        <v>526.5</v>
      </c>
      <c r="M1967" s="12">
        <f>sales_table[[#This Row],[Sales]]*0.95</f>
        <v>38902.5</v>
      </c>
      <c r="N1967" s="13">
        <f>(sales_table[[#This Row],[Profit]]/sales_table[[#This Row],[Sales]])</f>
        <v>6.2857142857142861E-2</v>
      </c>
    </row>
    <row r="1968" spans="1:14">
      <c r="A1968" s="42">
        <v>41570</v>
      </c>
      <c r="B1968" t="s">
        <v>27</v>
      </c>
      <c r="C1968" t="s">
        <v>23</v>
      </c>
      <c r="D1968" t="s">
        <v>15</v>
      </c>
      <c r="E1968" t="s">
        <v>16</v>
      </c>
      <c r="F1968" s="12">
        <v>14</v>
      </c>
      <c r="G1968" s="12">
        <v>3978</v>
      </c>
      <c r="H1968" s="12">
        <v>4230</v>
      </c>
      <c r="I1968" s="12">
        <v>46566</v>
      </c>
      <c r="J1968" s="12">
        <v>50310</v>
      </c>
      <c r="K1968" s="12">
        <f>sales_table[[#This Row],[Sales]]-sales_table[[#This Row],[COGS]]</f>
        <v>3744</v>
      </c>
      <c r="L1968" s="12">
        <f>sales_table[[#This Row],[sales after discount]]-sales_table[[#This Row],[COGS]]</f>
        <v>1228.5</v>
      </c>
      <c r="M1968" s="12">
        <f>sales_table[[#This Row],[Sales]]*0.95</f>
        <v>47794.5</v>
      </c>
      <c r="N1968" s="13">
        <f>(sales_table[[#This Row],[Profit]]/sales_table[[#This Row],[Sales]])</f>
        <v>7.441860465116279E-2</v>
      </c>
    </row>
    <row r="1969" spans="1:14">
      <c r="A1969" s="42">
        <v>41570</v>
      </c>
      <c r="B1969" t="s">
        <v>20</v>
      </c>
      <c r="C1969" t="s">
        <v>18</v>
      </c>
      <c r="D1969" t="s">
        <v>38</v>
      </c>
      <c r="E1969" t="s">
        <v>13</v>
      </c>
      <c r="F1969" s="12">
        <v>11</v>
      </c>
      <c r="G1969" s="12">
        <v>2034</v>
      </c>
      <c r="H1969" s="12">
        <v>2160</v>
      </c>
      <c r="I1969" s="12">
        <v>7092</v>
      </c>
      <c r="J1969" s="12">
        <v>7560</v>
      </c>
      <c r="K1969" s="12">
        <f>sales_table[[#This Row],[Sales]]-sales_table[[#This Row],[COGS]]</f>
        <v>468</v>
      </c>
      <c r="L1969" s="12">
        <f>sales_table[[#This Row],[sales after discount]]-sales_table[[#This Row],[COGS]]</f>
        <v>90</v>
      </c>
      <c r="M1969" s="12">
        <f>sales_table[[#This Row],[Sales]]*0.95</f>
        <v>7182</v>
      </c>
      <c r="N1969" s="13">
        <f>(sales_table[[#This Row],[Profit]]/sales_table[[#This Row],[Sales]])</f>
        <v>6.1904761904761907E-2</v>
      </c>
    </row>
    <row r="1970" spans="1:14">
      <c r="A1970" s="42">
        <v>41570</v>
      </c>
      <c r="B1970" t="s">
        <v>22</v>
      </c>
      <c r="C1970" t="s">
        <v>23</v>
      </c>
      <c r="D1970" t="s">
        <v>26</v>
      </c>
      <c r="E1970" t="s">
        <v>13</v>
      </c>
      <c r="F1970" s="12">
        <v>8</v>
      </c>
      <c r="G1970" s="12">
        <v>2952</v>
      </c>
      <c r="H1970" s="12">
        <v>3150</v>
      </c>
      <c r="I1970" s="12">
        <v>21294</v>
      </c>
      <c r="J1970" s="12">
        <v>22680</v>
      </c>
      <c r="K1970" s="12">
        <f>sales_table[[#This Row],[Sales]]-sales_table[[#This Row],[COGS]]</f>
        <v>1386</v>
      </c>
      <c r="L1970" s="12">
        <f>sales_table[[#This Row],[sales after discount]]-sales_table[[#This Row],[COGS]]</f>
        <v>252</v>
      </c>
      <c r="M1970" s="12">
        <f>sales_table[[#This Row],[Sales]]*0.95</f>
        <v>21546</v>
      </c>
      <c r="N1970" s="13">
        <f>(sales_table[[#This Row],[Profit]]/sales_table[[#This Row],[Sales]])</f>
        <v>6.1111111111111109E-2</v>
      </c>
    </row>
    <row r="1971" spans="1:14">
      <c r="A1971" s="42">
        <v>41571</v>
      </c>
      <c r="B1971" t="s">
        <v>17</v>
      </c>
      <c r="C1971" t="s">
        <v>18</v>
      </c>
      <c r="D1971" t="s">
        <v>42</v>
      </c>
      <c r="E1971" t="s">
        <v>16</v>
      </c>
      <c r="F1971" s="12">
        <v>1</v>
      </c>
      <c r="G1971" s="12">
        <v>3546</v>
      </c>
      <c r="H1971" s="12">
        <v>3780</v>
      </c>
      <c r="I1971" s="12">
        <v>135108</v>
      </c>
      <c r="J1971" s="12">
        <v>145800</v>
      </c>
      <c r="K1971" s="12">
        <f>sales_table[[#This Row],[Sales]]-sales_table[[#This Row],[COGS]]</f>
        <v>10692</v>
      </c>
      <c r="L1971" s="12">
        <f>sales_table[[#This Row],[sales after discount]]-sales_table[[#This Row],[COGS]]</f>
        <v>3402</v>
      </c>
      <c r="M1971" s="12">
        <f>sales_table[[#This Row],[Sales]]*0.95</f>
        <v>138510</v>
      </c>
      <c r="N1971" s="13">
        <f>(sales_table[[#This Row],[Profit]]/sales_table[[#This Row],[Sales]])</f>
        <v>7.3333333333333334E-2</v>
      </c>
    </row>
    <row r="1972" spans="1:14">
      <c r="A1972" s="42">
        <v>41572</v>
      </c>
      <c r="B1972" t="s">
        <v>31</v>
      </c>
      <c r="C1972" t="s">
        <v>30</v>
      </c>
      <c r="D1972" t="s">
        <v>41</v>
      </c>
      <c r="E1972" t="s">
        <v>13</v>
      </c>
      <c r="F1972" s="12">
        <v>24</v>
      </c>
      <c r="G1972" s="12">
        <v>3546</v>
      </c>
      <c r="H1972" s="12">
        <v>3780</v>
      </c>
      <c r="I1972" s="12">
        <v>20664</v>
      </c>
      <c r="J1972" s="12">
        <v>22050</v>
      </c>
      <c r="K1972" s="12">
        <f>sales_table[[#This Row],[Sales]]-sales_table[[#This Row],[COGS]]</f>
        <v>1386</v>
      </c>
      <c r="L1972" s="12">
        <f>sales_table[[#This Row],[sales after discount]]-sales_table[[#This Row],[COGS]]</f>
        <v>283.5</v>
      </c>
      <c r="M1972" s="12">
        <f>sales_table[[#This Row],[Sales]]*0.95</f>
        <v>20947.5</v>
      </c>
      <c r="N1972" s="13">
        <f>(sales_table[[#This Row],[Profit]]/sales_table[[#This Row],[Sales]])</f>
        <v>6.2857142857142861E-2</v>
      </c>
    </row>
    <row r="1973" spans="1:14">
      <c r="A1973" s="42">
        <v>41572</v>
      </c>
      <c r="B1973" t="s">
        <v>14</v>
      </c>
      <c r="C1973" t="s">
        <v>11</v>
      </c>
      <c r="D1973" t="s">
        <v>12</v>
      </c>
      <c r="E1973" t="s">
        <v>13</v>
      </c>
      <c r="F1973" s="12">
        <v>15</v>
      </c>
      <c r="G1973" s="12">
        <v>3978</v>
      </c>
      <c r="H1973" s="12">
        <v>4230</v>
      </c>
      <c r="I1973" s="12">
        <v>22374</v>
      </c>
      <c r="J1973" s="12">
        <v>23760</v>
      </c>
      <c r="K1973" s="12">
        <f>sales_table[[#This Row],[Sales]]-sales_table[[#This Row],[COGS]]</f>
        <v>1386</v>
      </c>
      <c r="L1973" s="12">
        <f>sales_table[[#This Row],[sales after discount]]-sales_table[[#This Row],[COGS]]</f>
        <v>198</v>
      </c>
      <c r="M1973" s="12">
        <f>sales_table[[#This Row],[Sales]]*0.95</f>
        <v>22572</v>
      </c>
      <c r="N1973" s="13">
        <f>(sales_table[[#This Row],[Profit]]/sales_table[[#This Row],[Sales]])</f>
        <v>5.8333333333333334E-2</v>
      </c>
    </row>
    <row r="1974" spans="1:14">
      <c r="A1974" s="42">
        <v>41572</v>
      </c>
      <c r="B1974" t="s">
        <v>14</v>
      </c>
      <c r="C1974" t="s">
        <v>11</v>
      </c>
      <c r="D1974" t="s">
        <v>12</v>
      </c>
      <c r="E1974" t="s">
        <v>13</v>
      </c>
      <c r="F1974" s="12">
        <v>20</v>
      </c>
      <c r="G1974" s="12">
        <v>3546</v>
      </c>
      <c r="H1974" s="12">
        <v>3780</v>
      </c>
      <c r="I1974" s="12">
        <v>44748</v>
      </c>
      <c r="J1974" s="12">
        <v>47520</v>
      </c>
      <c r="K1974" s="12">
        <f>sales_table[[#This Row],[Sales]]-sales_table[[#This Row],[COGS]]</f>
        <v>2772</v>
      </c>
      <c r="L1974" s="12">
        <f>sales_table[[#This Row],[sales after discount]]-sales_table[[#This Row],[COGS]]</f>
        <v>396</v>
      </c>
      <c r="M1974" s="12">
        <f>sales_table[[#This Row],[Sales]]*0.95</f>
        <v>45144</v>
      </c>
      <c r="N1974" s="13">
        <f>(sales_table[[#This Row],[Profit]]/sales_table[[#This Row],[Sales]])</f>
        <v>5.8333333333333334E-2</v>
      </c>
    </row>
    <row r="1975" spans="1:14">
      <c r="A1975" s="42">
        <v>41573</v>
      </c>
      <c r="B1975" t="s">
        <v>22</v>
      </c>
      <c r="C1975" t="s">
        <v>23</v>
      </c>
      <c r="D1975" t="s">
        <v>35</v>
      </c>
      <c r="E1975" t="s">
        <v>13</v>
      </c>
      <c r="F1975" s="12">
        <v>1</v>
      </c>
      <c r="G1975" s="12">
        <v>5148</v>
      </c>
      <c r="H1975" s="12">
        <v>5490</v>
      </c>
      <c r="I1975" s="12">
        <v>15444</v>
      </c>
      <c r="J1975" s="12">
        <v>16470</v>
      </c>
      <c r="K1975" s="12">
        <f>sales_table[[#This Row],[Sales]]-sales_table[[#This Row],[COGS]]</f>
        <v>1026</v>
      </c>
      <c r="L1975" s="12">
        <f>sales_table[[#This Row],[sales after discount]]-sales_table[[#This Row],[COGS]]</f>
        <v>202.5</v>
      </c>
      <c r="M1975" s="12">
        <f>sales_table[[#This Row],[Sales]]*0.95</f>
        <v>15646.5</v>
      </c>
      <c r="N1975" s="13">
        <f>(sales_table[[#This Row],[Profit]]/sales_table[[#This Row],[Sales]])</f>
        <v>6.2295081967213117E-2</v>
      </c>
    </row>
    <row r="1976" spans="1:14">
      <c r="A1976" s="42">
        <v>41573</v>
      </c>
      <c r="B1976" t="s">
        <v>34</v>
      </c>
      <c r="C1976" t="s">
        <v>25</v>
      </c>
      <c r="D1976" t="s">
        <v>40</v>
      </c>
      <c r="E1976" t="s">
        <v>16</v>
      </c>
      <c r="F1976" s="12">
        <v>5</v>
      </c>
      <c r="G1976" s="12">
        <v>2196</v>
      </c>
      <c r="H1976" s="12">
        <v>2340</v>
      </c>
      <c r="I1976" s="12">
        <v>3924</v>
      </c>
      <c r="J1976" s="12">
        <v>4230</v>
      </c>
      <c r="K1976" s="12">
        <f>sales_table[[#This Row],[Sales]]-sales_table[[#This Row],[COGS]]</f>
        <v>306</v>
      </c>
      <c r="L1976" s="12">
        <f>sales_table[[#This Row],[sales after discount]]-sales_table[[#This Row],[COGS]]</f>
        <v>94.5</v>
      </c>
      <c r="M1976" s="12">
        <f>sales_table[[#This Row],[Sales]]*0.95</f>
        <v>4018.5</v>
      </c>
      <c r="N1976" s="13">
        <f>(sales_table[[#This Row],[Profit]]/sales_table[[#This Row],[Sales]])</f>
        <v>7.2340425531914887E-2</v>
      </c>
    </row>
    <row r="1977" spans="1:14">
      <c r="A1977" s="42">
        <v>41573</v>
      </c>
      <c r="B1977" t="s">
        <v>17</v>
      </c>
      <c r="C1977" t="s">
        <v>18</v>
      </c>
      <c r="D1977" t="s">
        <v>15</v>
      </c>
      <c r="E1977" t="s">
        <v>16</v>
      </c>
      <c r="F1977" s="12">
        <v>2</v>
      </c>
      <c r="G1977" s="12">
        <v>3924</v>
      </c>
      <c r="H1977" s="12">
        <v>4230</v>
      </c>
      <c r="I1977" s="12">
        <v>25074</v>
      </c>
      <c r="J1977" s="12">
        <v>27090</v>
      </c>
      <c r="K1977" s="12">
        <f>sales_table[[#This Row],[Sales]]-sales_table[[#This Row],[COGS]]</f>
        <v>2016</v>
      </c>
      <c r="L1977" s="12">
        <f>sales_table[[#This Row],[sales after discount]]-sales_table[[#This Row],[COGS]]</f>
        <v>661.5</v>
      </c>
      <c r="M1977" s="12">
        <f>sales_table[[#This Row],[Sales]]*0.95</f>
        <v>25735.5</v>
      </c>
      <c r="N1977" s="13">
        <f>(sales_table[[#This Row],[Profit]]/sales_table[[#This Row],[Sales]])</f>
        <v>7.441860465116279E-2</v>
      </c>
    </row>
    <row r="1978" spans="1:14">
      <c r="A1978" s="42">
        <v>41573</v>
      </c>
      <c r="B1978" t="s">
        <v>31</v>
      </c>
      <c r="C1978" t="s">
        <v>30</v>
      </c>
      <c r="D1978" t="s">
        <v>28</v>
      </c>
      <c r="E1978" t="s">
        <v>13</v>
      </c>
      <c r="F1978" s="12">
        <v>15</v>
      </c>
      <c r="G1978" s="12">
        <v>3978</v>
      </c>
      <c r="H1978" s="12">
        <v>4230</v>
      </c>
      <c r="I1978" s="12">
        <v>58320</v>
      </c>
      <c r="J1978" s="12">
        <v>62100</v>
      </c>
      <c r="K1978" s="12">
        <f>sales_table[[#This Row],[Sales]]-sales_table[[#This Row],[COGS]]</f>
        <v>3780</v>
      </c>
      <c r="L1978" s="12">
        <f>sales_table[[#This Row],[sales after discount]]-sales_table[[#This Row],[COGS]]</f>
        <v>675</v>
      </c>
      <c r="M1978" s="12">
        <f>sales_table[[#This Row],[Sales]]*0.95</f>
        <v>58995</v>
      </c>
      <c r="N1978" s="13">
        <f>(sales_table[[#This Row],[Profit]]/sales_table[[#This Row],[Sales]])</f>
        <v>6.0869565217391307E-2</v>
      </c>
    </row>
    <row r="1979" spans="1:14">
      <c r="A1979" s="42">
        <v>41574</v>
      </c>
      <c r="B1979" t="s">
        <v>17</v>
      </c>
      <c r="C1979" t="s">
        <v>18</v>
      </c>
      <c r="D1979" t="s">
        <v>35</v>
      </c>
      <c r="E1979" t="s">
        <v>13</v>
      </c>
      <c r="F1979" s="12">
        <v>24</v>
      </c>
      <c r="G1979" s="12">
        <v>2106</v>
      </c>
      <c r="H1979" s="12">
        <v>2250</v>
      </c>
      <c r="I1979" s="12">
        <v>77220</v>
      </c>
      <c r="J1979" s="12">
        <v>82350</v>
      </c>
      <c r="K1979" s="12">
        <f>sales_table[[#This Row],[Sales]]-sales_table[[#This Row],[COGS]]</f>
        <v>5130</v>
      </c>
      <c r="L1979" s="12">
        <f>sales_table[[#This Row],[sales after discount]]-sales_table[[#This Row],[COGS]]</f>
        <v>1012.5</v>
      </c>
      <c r="M1979" s="12">
        <f>sales_table[[#This Row],[Sales]]*0.95</f>
        <v>78232.5</v>
      </c>
      <c r="N1979" s="13">
        <f>(sales_table[[#This Row],[Profit]]/sales_table[[#This Row],[Sales]])</f>
        <v>6.2295081967213117E-2</v>
      </c>
    </row>
    <row r="1980" spans="1:14">
      <c r="A1980" s="42">
        <v>41574</v>
      </c>
      <c r="B1980" t="s">
        <v>17</v>
      </c>
      <c r="C1980" t="s">
        <v>18</v>
      </c>
      <c r="D1980" t="s">
        <v>33</v>
      </c>
      <c r="E1980" t="s">
        <v>13</v>
      </c>
      <c r="F1980" s="12">
        <v>23</v>
      </c>
      <c r="G1980" s="12">
        <v>5148</v>
      </c>
      <c r="H1980" s="12">
        <v>5490</v>
      </c>
      <c r="I1980" s="12">
        <v>7956</v>
      </c>
      <c r="J1980" s="12">
        <v>8460</v>
      </c>
      <c r="K1980" s="12">
        <f>sales_table[[#This Row],[Sales]]-sales_table[[#This Row],[COGS]]</f>
        <v>504</v>
      </c>
      <c r="L1980" s="12">
        <f>sales_table[[#This Row],[sales after discount]]-sales_table[[#This Row],[COGS]]</f>
        <v>81</v>
      </c>
      <c r="M1980" s="12">
        <f>sales_table[[#This Row],[Sales]]*0.95</f>
        <v>8037</v>
      </c>
      <c r="N1980" s="13">
        <f>(sales_table[[#This Row],[Profit]]/sales_table[[#This Row],[Sales]])</f>
        <v>5.9574468085106386E-2</v>
      </c>
    </row>
    <row r="1981" spans="1:14">
      <c r="A1981" s="42">
        <v>41574</v>
      </c>
      <c r="B1981" t="s">
        <v>20</v>
      </c>
      <c r="C1981" t="s">
        <v>18</v>
      </c>
      <c r="D1981" t="s">
        <v>38</v>
      </c>
      <c r="E1981" t="s">
        <v>13</v>
      </c>
      <c r="F1981" s="12">
        <v>20</v>
      </c>
      <c r="G1981" s="12">
        <v>3546</v>
      </c>
      <c r="H1981" s="12">
        <v>3780</v>
      </c>
      <c r="I1981" s="12">
        <v>88650</v>
      </c>
      <c r="J1981" s="12">
        <v>94500</v>
      </c>
      <c r="K1981" s="12">
        <f>sales_table[[#This Row],[Sales]]-sales_table[[#This Row],[COGS]]</f>
        <v>5850</v>
      </c>
      <c r="L1981" s="12">
        <f>sales_table[[#This Row],[sales after discount]]-sales_table[[#This Row],[COGS]]</f>
        <v>1125</v>
      </c>
      <c r="M1981" s="12">
        <f>sales_table[[#This Row],[Sales]]*0.95</f>
        <v>89775</v>
      </c>
      <c r="N1981" s="13">
        <f>(sales_table[[#This Row],[Profit]]/sales_table[[#This Row],[Sales]])</f>
        <v>6.1904761904761907E-2</v>
      </c>
    </row>
    <row r="1982" spans="1:14">
      <c r="A1982" s="42">
        <v>41574</v>
      </c>
      <c r="B1982" t="s">
        <v>20</v>
      </c>
      <c r="C1982" t="s">
        <v>18</v>
      </c>
      <c r="D1982" t="s">
        <v>26</v>
      </c>
      <c r="E1982" t="s">
        <v>13</v>
      </c>
      <c r="F1982" s="12">
        <v>23</v>
      </c>
      <c r="G1982" s="12">
        <v>3546</v>
      </c>
      <c r="H1982" s="12">
        <v>3780</v>
      </c>
      <c r="I1982" s="12">
        <v>36504</v>
      </c>
      <c r="J1982" s="12">
        <v>38880</v>
      </c>
      <c r="K1982" s="12">
        <f>sales_table[[#This Row],[Sales]]-sales_table[[#This Row],[COGS]]</f>
        <v>2376</v>
      </c>
      <c r="L1982" s="12">
        <f>sales_table[[#This Row],[sales after discount]]-sales_table[[#This Row],[COGS]]</f>
        <v>432</v>
      </c>
      <c r="M1982" s="12">
        <f>sales_table[[#This Row],[Sales]]*0.95</f>
        <v>36936</v>
      </c>
      <c r="N1982" s="13">
        <f>(sales_table[[#This Row],[Profit]]/sales_table[[#This Row],[Sales]])</f>
        <v>6.1111111111111109E-2</v>
      </c>
    </row>
    <row r="1983" spans="1:14">
      <c r="A1983" s="42">
        <v>41574</v>
      </c>
      <c r="B1983" t="s">
        <v>34</v>
      </c>
      <c r="C1983" t="s">
        <v>25</v>
      </c>
      <c r="D1983" t="s">
        <v>41</v>
      </c>
      <c r="E1983" t="s">
        <v>13</v>
      </c>
      <c r="F1983" s="12">
        <v>22</v>
      </c>
      <c r="G1983" s="12">
        <v>5148</v>
      </c>
      <c r="H1983" s="12">
        <v>5490</v>
      </c>
      <c r="I1983" s="12">
        <v>23616</v>
      </c>
      <c r="J1983" s="12">
        <v>25200</v>
      </c>
      <c r="K1983" s="12">
        <f>sales_table[[#This Row],[Sales]]-sales_table[[#This Row],[COGS]]</f>
        <v>1584</v>
      </c>
      <c r="L1983" s="12">
        <f>sales_table[[#This Row],[sales after discount]]-sales_table[[#This Row],[COGS]]</f>
        <v>324</v>
      </c>
      <c r="M1983" s="12">
        <f>sales_table[[#This Row],[Sales]]*0.95</f>
        <v>23940</v>
      </c>
      <c r="N1983" s="13">
        <f>(sales_table[[#This Row],[Profit]]/sales_table[[#This Row],[Sales]])</f>
        <v>6.2857142857142861E-2</v>
      </c>
    </row>
    <row r="1984" spans="1:14">
      <c r="A1984" s="42">
        <v>41575</v>
      </c>
      <c r="B1984" t="s">
        <v>27</v>
      </c>
      <c r="C1984" t="s">
        <v>23</v>
      </c>
      <c r="D1984" t="s">
        <v>36</v>
      </c>
      <c r="E1984" t="s">
        <v>13</v>
      </c>
      <c r="F1984" s="12">
        <v>10</v>
      </c>
      <c r="G1984" s="12">
        <v>3384</v>
      </c>
      <c r="H1984" s="12">
        <v>3600</v>
      </c>
      <c r="I1984" s="12">
        <v>29484</v>
      </c>
      <c r="J1984" s="12">
        <v>31500</v>
      </c>
      <c r="K1984" s="12">
        <f>sales_table[[#This Row],[Sales]]-sales_table[[#This Row],[COGS]]</f>
        <v>2016</v>
      </c>
      <c r="L1984" s="12">
        <f>sales_table[[#This Row],[sales after discount]]-sales_table[[#This Row],[COGS]]</f>
        <v>441</v>
      </c>
      <c r="M1984" s="12">
        <f>sales_table[[#This Row],[Sales]]*0.95</f>
        <v>29925</v>
      </c>
      <c r="N1984" s="13">
        <f>(sales_table[[#This Row],[Profit]]/sales_table[[#This Row],[Sales]])</f>
        <v>6.4000000000000001E-2</v>
      </c>
    </row>
    <row r="1985" spans="1:14">
      <c r="A1985" s="42">
        <v>41576</v>
      </c>
      <c r="B1985" t="s">
        <v>27</v>
      </c>
      <c r="C1985" t="s">
        <v>23</v>
      </c>
      <c r="D1985" t="s">
        <v>26</v>
      </c>
      <c r="E1985" t="s">
        <v>13</v>
      </c>
      <c r="F1985" s="12">
        <v>5</v>
      </c>
      <c r="G1985" s="12">
        <v>3042</v>
      </c>
      <c r="H1985" s="12">
        <v>3240</v>
      </c>
      <c r="I1985" s="12">
        <v>51714</v>
      </c>
      <c r="J1985" s="12">
        <v>55080</v>
      </c>
      <c r="K1985" s="12">
        <f>sales_table[[#This Row],[Sales]]-sales_table[[#This Row],[COGS]]</f>
        <v>3366</v>
      </c>
      <c r="L1985" s="12">
        <f>sales_table[[#This Row],[sales after discount]]-sales_table[[#This Row],[COGS]]</f>
        <v>612</v>
      </c>
      <c r="M1985" s="12">
        <f>sales_table[[#This Row],[Sales]]*0.95</f>
        <v>52326</v>
      </c>
      <c r="N1985" s="13">
        <f>(sales_table[[#This Row],[Profit]]/sales_table[[#This Row],[Sales]])</f>
        <v>6.1111111111111109E-2</v>
      </c>
    </row>
    <row r="1986" spans="1:14">
      <c r="A1986" s="42">
        <v>41576</v>
      </c>
      <c r="B1986" t="s">
        <v>34</v>
      </c>
      <c r="C1986" t="s">
        <v>25</v>
      </c>
      <c r="D1986" t="s">
        <v>43</v>
      </c>
      <c r="E1986" t="s">
        <v>13</v>
      </c>
      <c r="F1986" s="12">
        <v>12</v>
      </c>
      <c r="G1986" s="12">
        <v>3978</v>
      </c>
      <c r="H1986" s="12">
        <v>4230</v>
      </c>
      <c r="I1986" s="12">
        <v>27072</v>
      </c>
      <c r="J1986" s="12">
        <v>28800</v>
      </c>
      <c r="K1986" s="12">
        <f>sales_table[[#This Row],[Sales]]-sales_table[[#This Row],[COGS]]</f>
        <v>1728</v>
      </c>
      <c r="L1986" s="12">
        <f>sales_table[[#This Row],[sales after discount]]-sales_table[[#This Row],[COGS]]</f>
        <v>288</v>
      </c>
      <c r="M1986" s="12">
        <f>sales_table[[#This Row],[Sales]]*0.95</f>
        <v>27360</v>
      </c>
      <c r="N1986" s="13">
        <f>(sales_table[[#This Row],[Profit]]/sales_table[[#This Row],[Sales]])</f>
        <v>0.06</v>
      </c>
    </row>
    <row r="1987" spans="1:14">
      <c r="A1987" s="42">
        <v>41576</v>
      </c>
      <c r="B1987" t="s">
        <v>20</v>
      </c>
      <c r="C1987" t="s">
        <v>18</v>
      </c>
      <c r="D1987" t="s">
        <v>19</v>
      </c>
      <c r="E1987" t="s">
        <v>13</v>
      </c>
      <c r="F1987" s="12">
        <v>19</v>
      </c>
      <c r="G1987" s="12">
        <v>3978</v>
      </c>
      <c r="H1987" s="12">
        <v>4230</v>
      </c>
      <c r="I1987" s="12">
        <v>35802</v>
      </c>
      <c r="J1987" s="12">
        <v>38070</v>
      </c>
      <c r="K1987" s="12">
        <f>sales_table[[#This Row],[Sales]]-sales_table[[#This Row],[COGS]]</f>
        <v>2268</v>
      </c>
      <c r="L1987" s="12">
        <f>sales_table[[#This Row],[sales after discount]]-sales_table[[#This Row],[COGS]]</f>
        <v>364.5</v>
      </c>
      <c r="M1987" s="12">
        <f>sales_table[[#This Row],[Sales]]*0.95</f>
        <v>36166.5</v>
      </c>
      <c r="N1987" s="13">
        <f>(sales_table[[#This Row],[Profit]]/sales_table[[#This Row],[Sales]])</f>
        <v>5.9574468085106386E-2</v>
      </c>
    </row>
    <row r="1988" spans="1:14">
      <c r="A1988" s="42">
        <v>41576</v>
      </c>
      <c r="B1988" t="s">
        <v>31</v>
      </c>
      <c r="C1988" t="s">
        <v>30</v>
      </c>
      <c r="D1988" t="s">
        <v>35</v>
      </c>
      <c r="E1988" t="s">
        <v>13</v>
      </c>
      <c r="F1988" s="12">
        <v>18</v>
      </c>
      <c r="G1988" s="12">
        <v>3924</v>
      </c>
      <c r="H1988" s="12">
        <v>4230</v>
      </c>
      <c r="I1988" s="12">
        <v>41184</v>
      </c>
      <c r="J1988" s="12">
        <v>43920</v>
      </c>
      <c r="K1988" s="12">
        <f>sales_table[[#This Row],[Sales]]-sales_table[[#This Row],[COGS]]</f>
        <v>2736</v>
      </c>
      <c r="L1988" s="12">
        <f>sales_table[[#This Row],[sales after discount]]-sales_table[[#This Row],[COGS]]</f>
        <v>540</v>
      </c>
      <c r="M1988" s="12">
        <f>sales_table[[#This Row],[Sales]]*0.95</f>
        <v>41724</v>
      </c>
      <c r="N1988" s="13">
        <f>(sales_table[[#This Row],[Profit]]/sales_table[[#This Row],[Sales]])</f>
        <v>6.2295081967213117E-2</v>
      </c>
    </row>
    <row r="1989" spans="1:14">
      <c r="A1989" s="42">
        <v>41576</v>
      </c>
      <c r="B1989" t="s">
        <v>20</v>
      </c>
      <c r="C1989" t="s">
        <v>18</v>
      </c>
      <c r="D1989" t="s">
        <v>38</v>
      </c>
      <c r="E1989" t="s">
        <v>13</v>
      </c>
      <c r="F1989" s="12">
        <v>1</v>
      </c>
      <c r="G1989" s="12">
        <v>2952</v>
      </c>
      <c r="H1989" s="12">
        <v>3150</v>
      </c>
      <c r="I1989" s="12">
        <v>67374</v>
      </c>
      <c r="J1989" s="12">
        <v>71820</v>
      </c>
      <c r="K1989" s="12">
        <f>sales_table[[#This Row],[Sales]]-sales_table[[#This Row],[COGS]]</f>
        <v>4446</v>
      </c>
      <c r="L1989" s="12">
        <f>sales_table[[#This Row],[sales after discount]]-sales_table[[#This Row],[COGS]]</f>
        <v>855</v>
      </c>
      <c r="M1989" s="12">
        <f>sales_table[[#This Row],[Sales]]*0.95</f>
        <v>68229</v>
      </c>
      <c r="N1989" s="13">
        <f>(sales_table[[#This Row],[Profit]]/sales_table[[#This Row],[Sales]])</f>
        <v>6.1904761904761907E-2</v>
      </c>
    </row>
    <row r="1990" spans="1:14">
      <c r="A1990" s="42">
        <v>41576</v>
      </c>
      <c r="B1990" t="s">
        <v>10</v>
      </c>
      <c r="C1990" t="s">
        <v>11</v>
      </c>
      <c r="D1990" t="s">
        <v>38</v>
      </c>
      <c r="E1990" t="s">
        <v>13</v>
      </c>
      <c r="F1990" s="12">
        <v>15</v>
      </c>
      <c r="G1990" s="12">
        <v>3042</v>
      </c>
      <c r="H1990" s="12">
        <v>3240</v>
      </c>
      <c r="I1990" s="12">
        <v>81558</v>
      </c>
      <c r="J1990" s="12">
        <v>86940</v>
      </c>
      <c r="K1990" s="12">
        <f>sales_table[[#This Row],[Sales]]-sales_table[[#This Row],[COGS]]</f>
        <v>5382</v>
      </c>
      <c r="L1990" s="12">
        <f>sales_table[[#This Row],[sales after discount]]-sales_table[[#This Row],[COGS]]</f>
        <v>1035</v>
      </c>
      <c r="M1990" s="12">
        <f>sales_table[[#This Row],[Sales]]*0.95</f>
        <v>82593</v>
      </c>
      <c r="N1990" s="13">
        <f>(sales_table[[#This Row],[Profit]]/sales_table[[#This Row],[Sales]])</f>
        <v>6.1904761904761907E-2</v>
      </c>
    </row>
    <row r="1991" spans="1:14">
      <c r="A1991" s="42">
        <v>41576</v>
      </c>
      <c r="B1991" t="s">
        <v>29</v>
      </c>
      <c r="C1991" t="s">
        <v>30</v>
      </c>
      <c r="D1991" t="s">
        <v>26</v>
      </c>
      <c r="E1991" t="s">
        <v>13</v>
      </c>
      <c r="F1991" s="12">
        <v>4</v>
      </c>
      <c r="G1991" s="12">
        <v>3978</v>
      </c>
      <c r="H1991" s="12">
        <v>4230</v>
      </c>
      <c r="I1991" s="12">
        <v>3042</v>
      </c>
      <c r="J1991" s="12">
        <v>3240</v>
      </c>
      <c r="K1991" s="12">
        <f>sales_table[[#This Row],[Sales]]-sales_table[[#This Row],[COGS]]</f>
        <v>198</v>
      </c>
      <c r="L1991" s="12">
        <f>sales_table[[#This Row],[sales after discount]]-sales_table[[#This Row],[COGS]]</f>
        <v>36</v>
      </c>
      <c r="M1991" s="12">
        <f>sales_table[[#This Row],[Sales]]*0.95</f>
        <v>3078</v>
      </c>
      <c r="N1991" s="13">
        <f>(sales_table[[#This Row],[Profit]]/sales_table[[#This Row],[Sales]])</f>
        <v>6.1111111111111109E-2</v>
      </c>
    </row>
    <row r="1992" spans="1:14">
      <c r="A1992" s="42">
        <v>41576</v>
      </c>
      <c r="B1992" t="s">
        <v>27</v>
      </c>
      <c r="C1992" t="s">
        <v>23</v>
      </c>
      <c r="D1992" t="s">
        <v>15</v>
      </c>
      <c r="E1992" t="s">
        <v>16</v>
      </c>
      <c r="F1992" s="12">
        <v>16</v>
      </c>
      <c r="G1992" s="12">
        <v>2106</v>
      </c>
      <c r="H1992" s="12">
        <v>2250</v>
      </c>
      <c r="I1992" s="12">
        <v>28656</v>
      </c>
      <c r="J1992" s="12">
        <v>30960</v>
      </c>
      <c r="K1992" s="12">
        <f>sales_table[[#This Row],[Sales]]-sales_table[[#This Row],[COGS]]</f>
        <v>2304</v>
      </c>
      <c r="L1992" s="12">
        <f>sales_table[[#This Row],[sales after discount]]-sales_table[[#This Row],[COGS]]</f>
        <v>756</v>
      </c>
      <c r="M1992" s="12">
        <f>sales_table[[#This Row],[Sales]]*0.95</f>
        <v>29412</v>
      </c>
      <c r="N1992" s="13">
        <f>(sales_table[[#This Row],[Profit]]/sales_table[[#This Row],[Sales]])</f>
        <v>7.441860465116279E-2</v>
      </c>
    </row>
    <row r="1993" spans="1:14">
      <c r="A1993" s="42">
        <v>41577</v>
      </c>
      <c r="B1993" t="s">
        <v>22</v>
      </c>
      <c r="C1993" t="s">
        <v>23</v>
      </c>
      <c r="D1993" t="s">
        <v>37</v>
      </c>
      <c r="E1993" t="s">
        <v>13</v>
      </c>
      <c r="F1993" s="12">
        <v>10</v>
      </c>
      <c r="G1993" s="12">
        <v>2034</v>
      </c>
      <c r="H1993" s="12">
        <v>2160</v>
      </c>
      <c r="I1993" s="12">
        <v>31374</v>
      </c>
      <c r="J1993" s="12">
        <v>33390</v>
      </c>
      <c r="K1993" s="12">
        <f>sales_table[[#This Row],[Sales]]-sales_table[[#This Row],[COGS]]</f>
        <v>2016</v>
      </c>
      <c r="L1993" s="12">
        <f>sales_table[[#This Row],[sales after discount]]-sales_table[[#This Row],[COGS]]</f>
        <v>346.5</v>
      </c>
      <c r="M1993" s="12">
        <f>sales_table[[#This Row],[Sales]]*0.95</f>
        <v>31720.5</v>
      </c>
      <c r="N1993" s="13">
        <f>(sales_table[[#This Row],[Profit]]/sales_table[[#This Row],[Sales]])</f>
        <v>6.0377358490566038E-2</v>
      </c>
    </row>
    <row r="1994" spans="1:14">
      <c r="A1994" s="42">
        <v>41577</v>
      </c>
      <c r="B1994" t="s">
        <v>17</v>
      </c>
      <c r="C1994" t="s">
        <v>18</v>
      </c>
      <c r="D1994" t="s">
        <v>26</v>
      </c>
      <c r="E1994" t="s">
        <v>13</v>
      </c>
      <c r="F1994" s="12">
        <v>21</v>
      </c>
      <c r="G1994" s="12">
        <v>4482</v>
      </c>
      <c r="H1994" s="12">
        <v>4770</v>
      </c>
      <c r="I1994" s="12">
        <v>30420</v>
      </c>
      <c r="J1994" s="12">
        <v>32400</v>
      </c>
      <c r="K1994" s="12">
        <f>sales_table[[#This Row],[Sales]]-sales_table[[#This Row],[COGS]]</f>
        <v>1980</v>
      </c>
      <c r="L1994" s="12">
        <f>sales_table[[#This Row],[sales after discount]]-sales_table[[#This Row],[COGS]]</f>
        <v>360</v>
      </c>
      <c r="M1994" s="12">
        <f>sales_table[[#This Row],[Sales]]*0.95</f>
        <v>30780</v>
      </c>
      <c r="N1994" s="13">
        <f>(sales_table[[#This Row],[Profit]]/sales_table[[#This Row],[Sales]])</f>
        <v>6.1111111111111109E-2</v>
      </c>
    </row>
    <row r="1995" spans="1:14">
      <c r="A1995" s="42">
        <v>41577</v>
      </c>
      <c r="B1995" t="s">
        <v>24</v>
      </c>
      <c r="C1995" t="s">
        <v>25</v>
      </c>
      <c r="D1995" t="s">
        <v>21</v>
      </c>
      <c r="E1995" t="s">
        <v>13</v>
      </c>
      <c r="F1995" s="12">
        <v>7</v>
      </c>
      <c r="G1995" s="12">
        <v>3726</v>
      </c>
      <c r="H1995" s="12">
        <v>3960</v>
      </c>
      <c r="I1995" s="12">
        <v>2196</v>
      </c>
      <c r="J1995" s="12">
        <v>2340</v>
      </c>
      <c r="K1995" s="12">
        <f>sales_table[[#This Row],[Sales]]-sales_table[[#This Row],[COGS]]</f>
        <v>144</v>
      </c>
      <c r="L1995" s="12">
        <f>sales_table[[#This Row],[sales after discount]]-sales_table[[#This Row],[COGS]]</f>
        <v>27</v>
      </c>
      <c r="M1995" s="12">
        <f>sales_table[[#This Row],[Sales]]*0.95</f>
        <v>2223</v>
      </c>
      <c r="N1995" s="13">
        <f>(sales_table[[#This Row],[Profit]]/sales_table[[#This Row],[Sales]])</f>
        <v>6.1538461538461542E-2</v>
      </c>
    </row>
    <row r="1996" spans="1:14">
      <c r="A1996" s="42">
        <v>41577</v>
      </c>
      <c r="B1996" t="s">
        <v>24</v>
      </c>
      <c r="C1996" t="s">
        <v>25</v>
      </c>
      <c r="D1996" t="s">
        <v>19</v>
      </c>
      <c r="E1996" t="s">
        <v>13</v>
      </c>
      <c r="F1996" s="12">
        <v>22</v>
      </c>
      <c r="G1996" s="12">
        <v>2952</v>
      </c>
      <c r="H1996" s="12">
        <v>3150</v>
      </c>
      <c r="I1996" s="12">
        <v>75582</v>
      </c>
      <c r="J1996" s="12">
        <v>80370</v>
      </c>
      <c r="K1996" s="12">
        <f>sales_table[[#This Row],[Sales]]-sales_table[[#This Row],[COGS]]</f>
        <v>4788</v>
      </c>
      <c r="L1996" s="12">
        <f>sales_table[[#This Row],[sales after discount]]-sales_table[[#This Row],[COGS]]</f>
        <v>769.5</v>
      </c>
      <c r="M1996" s="12">
        <f>sales_table[[#This Row],[Sales]]*0.95</f>
        <v>76351.5</v>
      </c>
      <c r="N1996" s="13">
        <f>(sales_table[[#This Row],[Profit]]/sales_table[[#This Row],[Sales]])</f>
        <v>5.9574468085106386E-2</v>
      </c>
    </row>
    <row r="1997" spans="1:14">
      <c r="A1997" s="42">
        <v>41578</v>
      </c>
      <c r="B1997" t="s">
        <v>29</v>
      </c>
      <c r="C1997" t="s">
        <v>30</v>
      </c>
      <c r="D1997" t="s">
        <v>38</v>
      </c>
      <c r="E1997" t="s">
        <v>13</v>
      </c>
      <c r="F1997" s="12">
        <v>15</v>
      </c>
      <c r="G1997" s="12">
        <v>3384</v>
      </c>
      <c r="H1997" s="12">
        <v>3600</v>
      </c>
      <c r="I1997" s="12">
        <v>42552</v>
      </c>
      <c r="J1997" s="12">
        <v>45360</v>
      </c>
      <c r="K1997" s="12">
        <f>sales_table[[#This Row],[Sales]]-sales_table[[#This Row],[COGS]]</f>
        <v>2808</v>
      </c>
      <c r="L1997" s="12">
        <f>sales_table[[#This Row],[sales after discount]]-sales_table[[#This Row],[COGS]]</f>
        <v>540</v>
      </c>
      <c r="M1997" s="12">
        <f>sales_table[[#This Row],[Sales]]*0.95</f>
        <v>43092</v>
      </c>
      <c r="N1997" s="13">
        <f>(sales_table[[#This Row],[Profit]]/sales_table[[#This Row],[Sales]])</f>
        <v>6.1904761904761907E-2</v>
      </c>
    </row>
    <row r="1998" spans="1:14">
      <c r="A1998" s="42">
        <v>41578</v>
      </c>
      <c r="B1998" t="s">
        <v>22</v>
      </c>
      <c r="C1998" t="s">
        <v>23</v>
      </c>
      <c r="D1998" t="s">
        <v>40</v>
      </c>
      <c r="E1998" t="s">
        <v>16</v>
      </c>
      <c r="F1998" s="12">
        <v>7</v>
      </c>
      <c r="G1998" s="12">
        <v>3546</v>
      </c>
      <c r="H1998" s="12">
        <v>3780</v>
      </c>
      <c r="I1998" s="12">
        <v>74556</v>
      </c>
      <c r="J1998" s="12">
        <v>80370</v>
      </c>
      <c r="K1998" s="12">
        <f>sales_table[[#This Row],[Sales]]-sales_table[[#This Row],[COGS]]</f>
        <v>5814</v>
      </c>
      <c r="L1998" s="12">
        <f>sales_table[[#This Row],[sales after discount]]-sales_table[[#This Row],[COGS]]</f>
        <v>1795.5</v>
      </c>
      <c r="M1998" s="12">
        <f>sales_table[[#This Row],[Sales]]*0.95</f>
        <v>76351.5</v>
      </c>
      <c r="N1998" s="13">
        <f>(sales_table[[#This Row],[Profit]]/sales_table[[#This Row],[Sales]])</f>
        <v>7.2340425531914887E-2</v>
      </c>
    </row>
    <row r="1999" spans="1:14">
      <c r="A1999" s="42">
        <v>41578</v>
      </c>
      <c r="B1999" t="s">
        <v>24</v>
      </c>
      <c r="C1999" t="s">
        <v>25</v>
      </c>
      <c r="D1999" t="s">
        <v>32</v>
      </c>
      <c r="E1999" t="s">
        <v>13</v>
      </c>
      <c r="F1999" s="12">
        <v>17</v>
      </c>
      <c r="G1999" s="12">
        <v>5148</v>
      </c>
      <c r="H1999" s="12">
        <v>5490</v>
      </c>
      <c r="I1999" s="12">
        <v>10638</v>
      </c>
      <c r="J1999" s="12">
        <v>11340</v>
      </c>
      <c r="K1999" s="12">
        <f>sales_table[[#This Row],[Sales]]-sales_table[[#This Row],[COGS]]</f>
        <v>702</v>
      </c>
      <c r="L1999" s="12">
        <f>sales_table[[#This Row],[sales after discount]]-sales_table[[#This Row],[COGS]]</f>
        <v>135</v>
      </c>
      <c r="M1999" s="12">
        <f>sales_table[[#This Row],[Sales]]*0.95</f>
        <v>10773</v>
      </c>
      <c r="N1999" s="13">
        <f>(sales_table[[#This Row],[Profit]]/sales_table[[#This Row],[Sales]])</f>
        <v>6.1904761904761907E-2</v>
      </c>
    </row>
    <row r="2000" spans="1:14">
      <c r="A2000" s="42">
        <v>41578</v>
      </c>
      <c r="B2000" t="s">
        <v>14</v>
      </c>
      <c r="C2000" t="s">
        <v>11</v>
      </c>
      <c r="D2000" t="s">
        <v>40</v>
      </c>
      <c r="E2000" t="s">
        <v>16</v>
      </c>
      <c r="F2000" s="12">
        <v>20</v>
      </c>
      <c r="G2000" s="12">
        <v>2034</v>
      </c>
      <c r="H2000" s="12">
        <v>2160</v>
      </c>
      <c r="I2000" s="12">
        <v>94176</v>
      </c>
      <c r="J2000" s="12">
        <v>101520</v>
      </c>
      <c r="K2000" s="12">
        <f>sales_table[[#This Row],[Sales]]-sales_table[[#This Row],[COGS]]</f>
        <v>7344</v>
      </c>
      <c r="L2000" s="12">
        <f>sales_table[[#This Row],[sales after discount]]-sales_table[[#This Row],[COGS]]</f>
        <v>2268</v>
      </c>
      <c r="M2000" s="12">
        <f>sales_table[[#This Row],[Sales]]*0.95</f>
        <v>96444</v>
      </c>
      <c r="N2000" s="13">
        <f>(sales_table[[#This Row],[Profit]]/sales_table[[#This Row],[Sales]])</f>
        <v>7.2340425531914887E-2</v>
      </c>
    </row>
    <row r="2001" spans="1:14">
      <c r="A2001" s="42">
        <v>41580</v>
      </c>
      <c r="B2001" t="s">
        <v>27</v>
      </c>
      <c r="C2001" t="s">
        <v>23</v>
      </c>
      <c r="D2001" t="s">
        <v>32</v>
      </c>
      <c r="E2001" t="s">
        <v>13</v>
      </c>
      <c r="F2001" s="12">
        <v>5</v>
      </c>
      <c r="G2001" s="12">
        <v>2196</v>
      </c>
      <c r="H2001" s="12">
        <v>2340</v>
      </c>
      <c r="I2001" s="12">
        <v>21276</v>
      </c>
      <c r="J2001" s="12">
        <v>22680</v>
      </c>
      <c r="K2001" s="12">
        <f>sales_table[[#This Row],[Sales]]-sales_table[[#This Row],[COGS]]</f>
        <v>1404</v>
      </c>
      <c r="L2001" s="12">
        <f>sales_table[[#This Row],[sales after discount]]-sales_table[[#This Row],[COGS]]</f>
        <v>270</v>
      </c>
      <c r="M2001" s="12">
        <f>sales_table[[#This Row],[Sales]]*0.95</f>
        <v>21546</v>
      </c>
      <c r="N2001" s="13">
        <f>(sales_table[[#This Row],[Profit]]/sales_table[[#This Row],[Sales]])</f>
        <v>6.1904761904761907E-2</v>
      </c>
    </row>
    <row r="2002" spans="1:14">
      <c r="A2002" s="42">
        <v>41581</v>
      </c>
      <c r="B2002" t="s">
        <v>34</v>
      </c>
      <c r="C2002" t="s">
        <v>25</v>
      </c>
      <c r="D2002" t="s">
        <v>15</v>
      </c>
      <c r="E2002" t="s">
        <v>16</v>
      </c>
      <c r="F2002" s="12">
        <v>14</v>
      </c>
      <c r="G2002" s="12">
        <v>3546</v>
      </c>
      <c r="H2002" s="12">
        <v>3780</v>
      </c>
      <c r="I2002" s="12">
        <v>60894</v>
      </c>
      <c r="J2002" s="12">
        <v>65790</v>
      </c>
      <c r="K2002" s="12">
        <f>sales_table[[#This Row],[Sales]]-sales_table[[#This Row],[COGS]]</f>
        <v>4896</v>
      </c>
      <c r="L2002" s="12">
        <f>sales_table[[#This Row],[sales after discount]]-sales_table[[#This Row],[COGS]]</f>
        <v>1606.5</v>
      </c>
      <c r="M2002" s="12">
        <f>sales_table[[#This Row],[Sales]]*0.95</f>
        <v>62500.5</v>
      </c>
      <c r="N2002" s="13">
        <f>(sales_table[[#This Row],[Profit]]/sales_table[[#This Row],[Sales]])</f>
        <v>7.441860465116279E-2</v>
      </c>
    </row>
    <row r="2003" spans="1:14">
      <c r="A2003" s="42">
        <v>41582</v>
      </c>
      <c r="B2003" t="s">
        <v>34</v>
      </c>
      <c r="C2003" t="s">
        <v>25</v>
      </c>
      <c r="D2003" t="s">
        <v>32</v>
      </c>
      <c r="E2003" t="s">
        <v>13</v>
      </c>
      <c r="F2003" s="12">
        <v>6</v>
      </c>
      <c r="G2003" s="12">
        <v>3546</v>
      </c>
      <c r="H2003" s="12">
        <v>3780</v>
      </c>
      <c r="I2003" s="12">
        <v>17730</v>
      </c>
      <c r="J2003" s="12">
        <v>18900</v>
      </c>
      <c r="K2003" s="12">
        <f>sales_table[[#This Row],[Sales]]-sales_table[[#This Row],[COGS]]</f>
        <v>1170</v>
      </c>
      <c r="L2003" s="12">
        <f>sales_table[[#This Row],[sales after discount]]-sales_table[[#This Row],[COGS]]</f>
        <v>225</v>
      </c>
      <c r="M2003" s="12">
        <f>sales_table[[#This Row],[Sales]]*0.95</f>
        <v>17955</v>
      </c>
      <c r="N2003" s="13">
        <f>(sales_table[[#This Row],[Profit]]/sales_table[[#This Row],[Sales]])</f>
        <v>6.1904761904761907E-2</v>
      </c>
    </row>
    <row r="2004" spans="1:14">
      <c r="A2004" s="42">
        <v>41582</v>
      </c>
      <c r="B2004" t="s">
        <v>17</v>
      </c>
      <c r="C2004" t="s">
        <v>18</v>
      </c>
      <c r="D2004" t="s">
        <v>26</v>
      </c>
      <c r="E2004" t="s">
        <v>13</v>
      </c>
      <c r="F2004" s="12">
        <v>22</v>
      </c>
      <c r="G2004" s="12">
        <v>7506</v>
      </c>
      <c r="H2004" s="12">
        <v>8100</v>
      </c>
      <c r="I2004" s="12">
        <v>21294</v>
      </c>
      <c r="J2004" s="12">
        <v>22680</v>
      </c>
      <c r="K2004" s="12">
        <f>sales_table[[#This Row],[Sales]]-sales_table[[#This Row],[COGS]]</f>
        <v>1386</v>
      </c>
      <c r="L2004" s="12">
        <f>sales_table[[#This Row],[sales after discount]]-sales_table[[#This Row],[COGS]]</f>
        <v>252</v>
      </c>
      <c r="M2004" s="12">
        <f>sales_table[[#This Row],[Sales]]*0.95</f>
        <v>21546</v>
      </c>
      <c r="N2004" s="13">
        <f>(sales_table[[#This Row],[Profit]]/sales_table[[#This Row],[Sales]])</f>
        <v>6.1111111111111109E-2</v>
      </c>
    </row>
    <row r="2005" spans="1:14">
      <c r="A2005" s="42">
        <v>41582</v>
      </c>
      <c r="B2005" t="s">
        <v>29</v>
      </c>
      <c r="C2005" t="s">
        <v>30</v>
      </c>
      <c r="D2005" t="s">
        <v>40</v>
      </c>
      <c r="E2005" t="s">
        <v>16</v>
      </c>
      <c r="F2005" s="12">
        <v>6</v>
      </c>
      <c r="G2005" s="12">
        <v>3924</v>
      </c>
      <c r="H2005" s="12">
        <v>4230</v>
      </c>
      <c r="I2005" s="12">
        <v>39240</v>
      </c>
      <c r="J2005" s="12">
        <v>42300</v>
      </c>
      <c r="K2005" s="12">
        <f>sales_table[[#This Row],[Sales]]-sales_table[[#This Row],[COGS]]</f>
        <v>3060</v>
      </c>
      <c r="L2005" s="12">
        <f>sales_table[[#This Row],[sales after discount]]-sales_table[[#This Row],[COGS]]</f>
        <v>945</v>
      </c>
      <c r="M2005" s="12">
        <f>sales_table[[#This Row],[Sales]]*0.95</f>
        <v>40185</v>
      </c>
      <c r="N2005" s="13">
        <f>(sales_table[[#This Row],[Profit]]/sales_table[[#This Row],[Sales]])</f>
        <v>7.2340425531914887E-2</v>
      </c>
    </row>
    <row r="2006" spans="1:14">
      <c r="A2006" s="42">
        <v>41583</v>
      </c>
      <c r="B2006" t="s">
        <v>22</v>
      </c>
      <c r="C2006" t="s">
        <v>23</v>
      </c>
      <c r="D2006" t="s">
        <v>35</v>
      </c>
      <c r="E2006" t="s">
        <v>13</v>
      </c>
      <c r="F2006" s="12">
        <v>6</v>
      </c>
      <c r="G2006" s="12">
        <v>4482</v>
      </c>
      <c r="H2006" s="12">
        <v>4770</v>
      </c>
      <c r="I2006" s="12">
        <v>123552</v>
      </c>
      <c r="J2006" s="12">
        <v>131760</v>
      </c>
      <c r="K2006" s="12">
        <f>sales_table[[#This Row],[Sales]]-sales_table[[#This Row],[COGS]]</f>
        <v>8208</v>
      </c>
      <c r="L2006" s="12">
        <f>sales_table[[#This Row],[sales after discount]]-sales_table[[#This Row],[COGS]]</f>
        <v>1620</v>
      </c>
      <c r="M2006" s="12">
        <f>sales_table[[#This Row],[Sales]]*0.95</f>
        <v>125172</v>
      </c>
      <c r="N2006" s="13">
        <f>(sales_table[[#This Row],[Profit]]/sales_table[[#This Row],[Sales]])</f>
        <v>6.2295081967213117E-2</v>
      </c>
    </row>
    <row r="2007" spans="1:14">
      <c r="A2007" s="42">
        <v>41583</v>
      </c>
      <c r="B2007" t="s">
        <v>27</v>
      </c>
      <c r="C2007" t="s">
        <v>23</v>
      </c>
      <c r="D2007" t="s">
        <v>19</v>
      </c>
      <c r="E2007" t="s">
        <v>13</v>
      </c>
      <c r="F2007" s="12">
        <v>2</v>
      </c>
      <c r="G2007" s="12">
        <v>3546</v>
      </c>
      <c r="H2007" s="12">
        <v>3780</v>
      </c>
      <c r="I2007" s="12">
        <v>23868</v>
      </c>
      <c r="J2007" s="12">
        <v>25380</v>
      </c>
      <c r="K2007" s="12">
        <f>sales_table[[#This Row],[Sales]]-sales_table[[#This Row],[COGS]]</f>
        <v>1512</v>
      </c>
      <c r="L2007" s="12">
        <f>sales_table[[#This Row],[sales after discount]]-sales_table[[#This Row],[COGS]]</f>
        <v>243</v>
      </c>
      <c r="M2007" s="12">
        <f>sales_table[[#This Row],[Sales]]*0.95</f>
        <v>24111</v>
      </c>
      <c r="N2007" s="13">
        <f>(sales_table[[#This Row],[Profit]]/sales_table[[#This Row],[Sales]])</f>
        <v>5.9574468085106386E-2</v>
      </c>
    </row>
    <row r="2008" spans="1:14">
      <c r="A2008" s="42">
        <v>41583</v>
      </c>
      <c r="B2008" t="s">
        <v>29</v>
      </c>
      <c r="C2008" t="s">
        <v>30</v>
      </c>
      <c r="D2008" t="s">
        <v>41</v>
      </c>
      <c r="E2008" t="s">
        <v>13</v>
      </c>
      <c r="F2008" s="12">
        <v>24</v>
      </c>
      <c r="G2008" s="12">
        <v>3726</v>
      </c>
      <c r="H2008" s="12">
        <v>3960</v>
      </c>
      <c r="I2008" s="12">
        <v>67896</v>
      </c>
      <c r="J2008" s="12">
        <v>72450</v>
      </c>
      <c r="K2008" s="12">
        <f>sales_table[[#This Row],[Sales]]-sales_table[[#This Row],[COGS]]</f>
        <v>4554</v>
      </c>
      <c r="L2008" s="12">
        <f>sales_table[[#This Row],[sales after discount]]-sales_table[[#This Row],[COGS]]</f>
        <v>931.5</v>
      </c>
      <c r="M2008" s="12">
        <f>sales_table[[#This Row],[Sales]]*0.95</f>
        <v>68827.5</v>
      </c>
      <c r="N2008" s="13">
        <f>(sales_table[[#This Row],[Profit]]/sales_table[[#This Row],[Sales]])</f>
        <v>6.2857142857142861E-2</v>
      </c>
    </row>
    <row r="2009" spans="1:14">
      <c r="A2009" s="42">
        <v>41583</v>
      </c>
      <c r="B2009" t="s">
        <v>34</v>
      </c>
      <c r="C2009" t="s">
        <v>25</v>
      </c>
      <c r="D2009" t="s">
        <v>33</v>
      </c>
      <c r="E2009" t="s">
        <v>13</v>
      </c>
      <c r="F2009" s="12">
        <v>11</v>
      </c>
      <c r="G2009" s="12">
        <v>2106</v>
      </c>
      <c r="H2009" s="12">
        <v>2250</v>
      </c>
      <c r="I2009" s="12">
        <v>11934</v>
      </c>
      <c r="J2009" s="12">
        <v>12690</v>
      </c>
      <c r="K2009" s="12">
        <f>sales_table[[#This Row],[Sales]]-sales_table[[#This Row],[COGS]]</f>
        <v>756</v>
      </c>
      <c r="L2009" s="12">
        <f>sales_table[[#This Row],[sales after discount]]-sales_table[[#This Row],[COGS]]</f>
        <v>121.5</v>
      </c>
      <c r="M2009" s="12">
        <f>sales_table[[#This Row],[Sales]]*0.95</f>
        <v>12055.5</v>
      </c>
      <c r="N2009" s="13">
        <f>(sales_table[[#This Row],[Profit]]/sales_table[[#This Row],[Sales]])</f>
        <v>5.9574468085106386E-2</v>
      </c>
    </row>
    <row r="2010" spans="1:14">
      <c r="A2010" s="42">
        <v>41584</v>
      </c>
      <c r="B2010" t="s">
        <v>34</v>
      </c>
      <c r="C2010" t="s">
        <v>25</v>
      </c>
      <c r="D2010" t="s">
        <v>42</v>
      </c>
      <c r="E2010" t="s">
        <v>16</v>
      </c>
      <c r="F2010" s="12">
        <v>10</v>
      </c>
      <c r="G2010" s="12">
        <v>3546</v>
      </c>
      <c r="H2010" s="12">
        <v>3780</v>
      </c>
      <c r="I2010" s="12">
        <v>75060</v>
      </c>
      <c r="J2010" s="12">
        <v>81000</v>
      </c>
      <c r="K2010" s="12">
        <f>sales_table[[#This Row],[Sales]]-sales_table[[#This Row],[COGS]]</f>
        <v>5940</v>
      </c>
      <c r="L2010" s="12">
        <f>sales_table[[#This Row],[sales after discount]]-sales_table[[#This Row],[COGS]]</f>
        <v>1890</v>
      </c>
      <c r="M2010" s="12">
        <f>sales_table[[#This Row],[Sales]]*0.95</f>
        <v>76950</v>
      </c>
      <c r="N2010" s="13">
        <f>(sales_table[[#This Row],[Profit]]/sales_table[[#This Row],[Sales]])</f>
        <v>7.3333333333333334E-2</v>
      </c>
    </row>
    <row r="2011" spans="1:14">
      <c r="A2011" s="42">
        <v>41584</v>
      </c>
      <c r="B2011" t="s">
        <v>17</v>
      </c>
      <c r="C2011" t="s">
        <v>18</v>
      </c>
      <c r="D2011" t="s">
        <v>41</v>
      </c>
      <c r="E2011" t="s">
        <v>13</v>
      </c>
      <c r="F2011" s="12">
        <v>7</v>
      </c>
      <c r="G2011" s="12">
        <v>3384</v>
      </c>
      <c r="H2011" s="12">
        <v>3600</v>
      </c>
      <c r="I2011" s="12">
        <v>35424</v>
      </c>
      <c r="J2011" s="12">
        <v>37800</v>
      </c>
      <c r="K2011" s="12">
        <f>sales_table[[#This Row],[Sales]]-sales_table[[#This Row],[COGS]]</f>
        <v>2376</v>
      </c>
      <c r="L2011" s="12">
        <f>sales_table[[#This Row],[sales after discount]]-sales_table[[#This Row],[COGS]]</f>
        <v>486</v>
      </c>
      <c r="M2011" s="12">
        <f>sales_table[[#This Row],[Sales]]*0.95</f>
        <v>35910</v>
      </c>
      <c r="N2011" s="13">
        <f>(sales_table[[#This Row],[Profit]]/sales_table[[#This Row],[Sales]])</f>
        <v>6.2857142857142861E-2</v>
      </c>
    </row>
    <row r="2012" spans="1:14">
      <c r="A2012" s="42">
        <v>41585</v>
      </c>
      <c r="B2012" t="s">
        <v>22</v>
      </c>
      <c r="C2012" t="s">
        <v>23</v>
      </c>
      <c r="D2012" t="s">
        <v>19</v>
      </c>
      <c r="E2012" t="s">
        <v>13</v>
      </c>
      <c r="F2012" s="12">
        <v>22</v>
      </c>
      <c r="G2012" s="12">
        <v>2106</v>
      </c>
      <c r="H2012" s="12">
        <v>2250</v>
      </c>
      <c r="I2012" s="12">
        <v>67626</v>
      </c>
      <c r="J2012" s="12">
        <v>71910</v>
      </c>
      <c r="K2012" s="12">
        <f>sales_table[[#This Row],[Sales]]-sales_table[[#This Row],[COGS]]</f>
        <v>4284</v>
      </c>
      <c r="L2012" s="12">
        <f>sales_table[[#This Row],[sales after discount]]-sales_table[[#This Row],[COGS]]</f>
        <v>688.5</v>
      </c>
      <c r="M2012" s="12">
        <f>sales_table[[#This Row],[Sales]]*0.95</f>
        <v>68314.5</v>
      </c>
      <c r="N2012" s="13">
        <f>(sales_table[[#This Row],[Profit]]/sales_table[[#This Row],[Sales]])</f>
        <v>5.9574468085106386E-2</v>
      </c>
    </row>
    <row r="2013" spans="1:14">
      <c r="A2013" s="42">
        <v>41585</v>
      </c>
      <c r="B2013" t="s">
        <v>34</v>
      </c>
      <c r="C2013" t="s">
        <v>25</v>
      </c>
      <c r="D2013" t="s">
        <v>28</v>
      </c>
      <c r="E2013" t="s">
        <v>13</v>
      </c>
      <c r="F2013" s="12">
        <v>7</v>
      </c>
      <c r="G2013" s="12">
        <v>3924</v>
      </c>
      <c r="H2013" s="12">
        <v>4230</v>
      </c>
      <c r="I2013" s="12">
        <v>34992</v>
      </c>
      <c r="J2013" s="12">
        <v>37260</v>
      </c>
      <c r="K2013" s="12">
        <f>sales_table[[#This Row],[Sales]]-sales_table[[#This Row],[COGS]]</f>
        <v>2268</v>
      </c>
      <c r="L2013" s="12">
        <f>sales_table[[#This Row],[sales after discount]]-sales_table[[#This Row],[COGS]]</f>
        <v>405</v>
      </c>
      <c r="M2013" s="12">
        <f>sales_table[[#This Row],[Sales]]*0.95</f>
        <v>35397</v>
      </c>
      <c r="N2013" s="13">
        <f>(sales_table[[#This Row],[Profit]]/sales_table[[#This Row],[Sales]])</f>
        <v>6.0869565217391307E-2</v>
      </c>
    </row>
    <row r="2014" spans="1:14">
      <c r="A2014" s="42">
        <v>41585</v>
      </c>
      <c r="B2014" t="s">
        <v>29</v>
      </c>
      <c r="C2014" t="s">
        <v>30</v>
      </c>
      <c r="D2014" t="s">
        <v>21</v>
      </c>
      <c r="E2014" t="s">
        <v>13</v>
      </c>
      <c r="F2014" s="12">
        <v>18</v>
      </c>
      <c r="G2014" s="12">
        <v>3582</v>
      </c>
      <c r="H2014" s="12">
        <v>3870</v>
      </c>
      <c r="I2014" s="12">
        <v>24156</v>
      </c>
      <c r="J2014" s="12">
        <v>25740</v>
      </c>
      <c r="K2014" s="12">
        <f>sales_table[[#This Row],[Sales]]-sales_table[[#This Row],[COGS]]</f>
        <v>1584</v>
      </c>
      <c r="L2014" s="12">
        <f>sales_table[[#This Row],[sales after discount]]-sales_table[[#This Row],[COGS]]</f>
        <v>297</v>
      </c>
      <c r="M2014" s="12">
        <f>sales_table[[#This Row],[Sales]]*0.95</f>
        <v>24453</v>
      </c>
      <c r="N2014" s="13">
        <f>(sales_table[[#This Row],[Profit]]/sales_table[[#This Row],[Sales]])</f>
        <v>6.1538461538461542E-2</v>
      </c>
    </row>
    <row r="2015" spans="1:14">
      <c r="A2015" s="42">
        <v>41586</v>
      </c>
      <c r="B2015" t="s">
        <v>34</v>
      </c>
      <c r="C2015" t="s">
        <v>25</v>
      </c>
      <c r="D2015" t="s">
        <v>26</v>
      </c>
      <c r="E2015" t="s">
        <v>13</v>
      </c>
      <c r="F2015" s="12">
        <v>12</v>
      </c>
      <c r="G2015" s="12">
        <v>3582</v>
      </c>
      <c r="H2015" s="12">
        <v>3870</v>
      </c>
      <c r="I2015" s="12">
        <v>63882</v>
      </c>
      <c r="J2015" s="12">
        <v>68040</v>
      </c>
      <c r="K2015" s="12">
        <f>sales_table[[#This Row],[Sales]]-sales_table[[#This Row],[COGS]]</f>
        <v>4158</v>
      </c>
      <c r="L2015" s="12">
        <f>sales_table[[#This Row],[sales after discount]]-sales_table[[#This Row],[COGS]]</f>
        <v>756</v>
      </c>
      <c r="M2015" s="12">
        <f>sales_table[[#This Row],[Sales]]*0.95</f>
        <v>64638</v>
      </c>
      <c r="N2015" s="13">
        <f>(sales_table[[#This Row],[Profit]]/sales_table[[#This Row],[Sales]])</f>
        <v>6.1111111111111109E-2</v>
      </c>
    </row>
    <row r="2016" spans="1:14">
      <c r="A2016" s="42">
        <v>41586</v>
      </c>
      <c r="B2016" t="s">
        <v>17</v>
      </c>
      <c r="C2016" t="s">
        <v>18</v>
      </c>
      <c r="D2016" t="s">
        <v>33</v>
      </c>
      <c r="E2016" t="s">
        <v>13</v>
      </c>
      <c r="F2016" s="12">
        <v>19</v>
      </c>
      <c r="G2016" s="12">
        <v>3726</v>
      </c>
      <c r="H2016" s="12">
        <v>3960</v>
      </c>
      <c r="I2016" s="12">
        <v>63648</v>
      </c>
      <c r="J2016" s="12">
        <v>67680</v>
      </c>
      <c r="K2016" s="12">
        <f>sales_table[[#This Row],[Sales]]-sales_table[[#This Row],[COGS]]</f>
        <v>4032</v>
      </c>
      <c r="L2016" s="12">
        <f>sales_table[[#This Row],[sales after discount]]-sales_table[[#This Row],[COGS]]</f>
        <v>648</v>
      </c>
      <c r="M2016" s="12">
        <f>sales_table[[#This Row],[Sales]]*0.95</f>
        <v>64296</v>
      </c>
      <c r="N2016" s="13">
        <f>(sales_table[[#This Row],[Profit]]/sales_table[[#This Row],[Sales]])</f>
        <v>5.9574468085106386E-2</v>
      </c>
    </row>
    <row r="2017" spans="1:14">
      <c r="A2017" s="42">
        <v>41586</v>
      </c>
      <c r="B2017" t="s">
        <v>10</v>
      </c>
      <c r="C2017" t="s">
        <v>11</v>
      </c>
      <c r="D2017" t="s">
        <v>41</v>
      </c>
      <c r="E2017" t="s">
        <v>13</v>
      </c>
      <c r="F2017" s="12">
        <v>23</v>
      </c>
      <c r="G2017" s="12">
        <v>3582</v>
      </c>
      <c r="H2017" s="12">
        <v>3870</v>
      </c>
      <c r="I2017" s="12">
        <v>47232</v>
      </c>
      <c r="J2017" s="12">
        <v>50400</v>
      </c>
      <c r="K2017" s="12">
        <f>sales_table[[#This Row],[Sales]]-sales_table[[#This Row],[COGS]]</f>
        <v>3168</v>
      </c>
      <c r="L2017" s="12">
        <f>sales_table[[#This Row],[sales after discount]]-sales_table[[#This Row],[COGS]]</f>
        <v>648</v>
      </c>
      <c r="M2017" s="12">
        <f>sales_table[[#This Row],[Sales]]*0.95</f>
        <v>47880</v>
      </c>
      <c r="N2017" s="13">
        <f>(sales_table[[#This Row],[Profit]]/sales_table[[#This Row],[Sales]])</f>
        <v>6.2857142857142861E-2</v>
      </c>
    </row>
    <row r="2018" spans="1:14">
      <c r="A2018" s="42">
        <v>41587</v>
      </c>
      <c r="B2018" t="s">
        <v>34</v>
      </c>
      <c r="C2018" t="s">
        <v>25</v>
      </c>
      <c r="D2018" t="s">
        <v>41</v>
      </c>
      <c r="E2018" t="s">
        <v>13</v>
      </c>
      <c r="F2018" s="12">
        <v>3</v>
      </c>
      <c r="G2018" s="12">
        <v>2952</v>
      </c>
      <c r="H2018" s="12">
        <v>3150</v>
      </c>
      <c r="I2018" s="12">
        <v>29520</v>
      </c>
      <c r="J2018" s="12">
        <v>31500</v>
      </c>
      <c r="K2018" s="12">
        <f>sales_table[[#This Row],[Sales]]-sales_table[[#This Row],[COGS]]</f>
        <v>1980</v>
      </c>
      <c r="L2018" s="12">
        <f>sales_table[[#This Row],[sales after discount]]-sales_table[[#This Row],[COGS]]</f>
        <v>405</v>
      </c>
      <c r="M2018" s="12">
        <f>sales_table[[#This Row],[Sales]]*0.95</f>
        <v>29925</v>
      </c>
      <c r="N2018" s="13">
        <f>(sales_table[[#This Row],[Profit]]/sales_table[[#This Row],[Sales]])</f>
        <v>6.2857142857142861E-2</v>
      </c>
    </row>
    <row r="2019" spans="1:14">
      <c r="A2019" s="42">
        <v>41587</v>
      </c>
      <c r="B2019" t="s">
        <v>17</v>
      </c>
      <c r="C2019" t="s">
        <v>18</v>
      </c>
      <c r="D2019" t="s">
        <v>28</v>
      </c>
      <c r="E2019" t="s">
        <v>13</v>
      </c>
      <c r="F2019" s="12">
        <v>24</v>
      </c>
      <c r="G2019" s="12">
        <v>3978</v>
      </c>
      <c r="H2019" s="12">
        <v>4230</v>
      </c>
      <c r="I2019" s="12">
        <v>40824</v>
      </c>
      <c r="J2019" s="12">
        <v>43470</v>
      </c>
      <c r="K2019" s="12">
        <f>sales_table[[#This Row],[Sales]]-sales_table[[#This Row],[COGS]]</f>
        <v>2646</v>
      </c>
      <c r="L2019" s="12">
        <f>sales_table[[#This Row],[sales after discount]]-sales_table[[#This Row],[COGS]]</f>
        <v>472.5</v>
      </c>
      <c r="M2019" s="12">
        <f>sales_table[[#This Row],[Sales]]*0.95</f>
        <v>41296.5</v>
      </c>
      <c r="N2019" s="13">
        <f>(sales_table[[#This Row],[Profit]]/sales_table[[#This Row],[Sales]])</f>
        <v>6.0869565217391307E-2</v>
      </c>
    </row>
    <row r="2020" spans="1:14">
      <c r="A2020" s="42">
        <v>41587</v>
      </c>
      <c r="B2020" t="s">
        <v>20</v>
      </c>
      <c r="C2020" t="s">
        <v>18</v>
      </c>
      <c r="D2020" t="s">
        <v>41</v>
      </c>
      <c r="E2020" t="s">
        <v>13</v>
      </c>
      <c r="F2020" s="12">
        <v>25</v>
      </c>
      <c r="G2020" s="12">
        <v>2034</v>
      </c>
      <c r="H2020" s="12">
        <v>2160</v>
      </c>
      <c r="I2020" s="12">
        <v>14760</v>
      </c>
      <c r="J2020" s="12">
        <v>15750</v>
      </c>
      <c r="K2020" s="12">
        <f>sales_table[[#This Row],[Sales]]-sales_table[[#This Row],[COGS]]</f>
        <v>990</v>
      </c>
      <c r="L2020" s="12">
        <f>sales_table[[#This Row],[sales after discount]]-sales_table[[#This Row],[COGS]]</f>
        <v>202.5</v>
      </c>
      <c r="M2020" s="12">
        <f>sales_table[[#This Row],[Sales]]*0.95</f>
        <v>14962.5</v>
      </c>
      <c r="N2020" s="13">
        <f>(sales_table[[#This Row],[Profit]]/sales_table[[#This Row],[Sales]])</f>
        <v>6.2857142857142861E-2</v>
      </c>
    </row>
    <row r="2021" spans="1:14">
      <c r="A2021" s="42">
        <v>41587</v>
      </c>
      <c r="B2021" t="s">
        <v>29</v>
      </c>
      <c r="C2021" t="s">
        <v>30</v>
      </c>
      <c r="D2021" t="s">
        <v>40</v>
      </c>
      <c r="E2021" t="s">
        <v>16</v>
      </c>
      <c r="F2021" s="12">
        <v>5</v>
      </c>
      <c r="G2021" s="12">
        <v>3924</v>
      </c>
      <c r="H2021" s="12">
        <v>4230</v>
      </c>
      <c r="I2021" s="12">
        <v>51012</v>
      </c>
      <c r="J2021" s="12">
        <v>54990</v>
      </c>
      <c r="K2021" s="12">
        <f>sales_table[[#This Row],[Sales]]-sales_table[[#This Row],[COGS]]</f>
        <v>3978</v>
      </c>
      <c r="L2021" s="12">
        <f>sales_table[[#This Row],[sales after discount]]-sales_table[[#This Row],[COGS]]</f>
        <v>1228.5</v>
      </c>
      <c r="M2021" s="12">
        <f>sales_table[[#This Row],[Sales]]*0.95</f>
        <v>52240.5</v>
      </c>
      <c r="N2021" s="13">
        <f>(sales_table[[#This Row],[Profit]]/sales_table[[#This Row],[Sales]])</f>
        <v>7.2340425531914887E-2</v>
      </c>
    </row>
    <row r="2022" spans="1:14">
      <c r="A2022" s="42">
        <v>41587</v>
      </c>
      <c r="B2022" t="s">
        <v>24</v>
      </c>
      <c r="C2022" t="s">
        <v>25</v>
      </c>
      <c r="D2022" t="s">
        <v>21</v>
      </c>
      <c r="E2022" t="s">
        <v>13</v>
      </c>
      <c r="F2022" s="12">
        <v>2</v>
      </c>
      <c r="G2022" s="12">
        <v>5832</v>
      </c>
      <c r="H2022" s="12">
        <v>6210</v>
      </c>
      <c r="I2022" s="12">
        <v>15372</v>
      </c>
      <c r="J2022" s="12">
        <v>16380</v>
      </c>
      <c r="K2022" s="12">
        <f>sales_table[[#This Row],[Sales]]-sales_table[[#This Row],[COGS]]</f>
        <v>1008</v>
      </c>
      <c r="L2022" s="12">
        <f>sales_table[[#This Row],[sales after discount]]-sales_table[[#This Row],[COGS]]</f>
        <v>189</v>
      </c>
      <c r="M2022" s="12">
        <f>sales_table[[#This Row],[Sales]]*0.95</f>
        <v>15561</v>
      </c>
      <c r="N2022" s="13">
        <f>(sales_table[[#This Row],[Profit]]/sales_table[[#This Row],[Sales]])</f>
        <v>6.1538461538461542E-2</v>
      </c>
    </row>
    <row r="2023" spans="1:14">
      <c r="A2023" s="42">
        <v>41587</v>
      </c>
      <c r="B2023" t="s">
        <v>29</v>
      </c>
      <c r="C2023" t="s">
        <v>30</v>
      </c>
      <c r="D2023" t="s">
        <v>12</v>
      </c>
      <c r="E2023" t="s">
        <v>13</v>
      </c>
      <c r="F2023" s="12">
        <v>14</v>
      </c>
      <c r="G2023" s="12">
        <v>3546</v>
      </c>
      <c r="H2023" s="12">
        <v>3780</v>
      </c>
      <c r="I2023" s="12">
        <v>4068</v>
      </c>
      <c r="J2023" s="12">
        <v>4320</v>
      </c>
      <c r="K2023" s="12">
        <f>sales_table[[#This Row],[Sales]]-sales_table[[#This Row],[COGS]]</f>
        <v>252</v>
      </c>
      <c r="L2023" s="12">
        <f>sales_table[[#This Row],[sales after discount]]-sales_table[[#This Row],[COGS]]</f>
        <v>36</v>
      </c>
      <c r="M2023" s="12">
        <f>sales_table[[#This Row],[Sales]]*0.95</f>
        <v>4104</v>
      </c>
      <c r="N2023" s="13">
        <f>(sales_table[[#This Row],[Profit]]/sales_table[[#This Row],[Sales]])</f>
        <v>5.8333333333333334E-2</v>
      </c>
    </row>
    <row r="2024" spans="1:14">
      <c r="A2024" s="42">
        <v>41587</v>
      </c>
      <c r="B2024" t="s">
        <v>29</v>
      </c>
      <c r="C2024" t="s">
        <v>30</v>
      </c>
      <c r="D2024" t="s">
        <v>35</v>
      </c>
      <c r="E2024" t="s">
        <v>13</v>
      </c>
      <c r="F2024" s="12">
        <v>6</v>
      </c>
      <c r="G2024" s="12">
        <v>2034</v>
      </c>
      <c r="H2024" s="12">
        <v>2160</v>
      </c>
      <c r="I2024" s="12">
        <v>92664</v>
      </c>
      <c r="J2024" s="12">
        <v>98820</v>
      </c>
      <c r="K2024" s="12">
        <f>sales_table[[#This Row],[Sales]]-sales_table[[#This Row],[COGS]]</f>
        <v>6156</v>
      </c>
      <c r="L2024" s="12">
        <f>sales_table[[#This Row],[sales after discount]]-sales_table[[#This Row],[COGS]]</f>
        <v>1215</v>
      </c>
      <c r="M2024" s="12">
        <f>sales_table[[#This Row],[Sales]]*0.95</f>
        <v>93879</v>
      </c>
      <c r="N2024" s="13">
        <f>(sales_table[[#This Row],[Profit]]/sales_table[[#This Row],[Sales]])</f>
        <v>6.2295081967213117E-2</v>
      </c>
    </row>
    <row r="2025" spans="1:14">
      <c r="A2025" s="42">
        <v>41588</v>
      </c>
      <c r="B2025" t="s">
        <v>27</v>
      </c>
      <c r="C2025" t="s">
        <v>23</v>
      </c>
      <c r="D2025" t="s">
        <v>36</v>
      </c>
      <c r="E2025" t="s">
        <v>13</v>
      </c>
      <c r="F2025" s="12">
        <v>13</v>
      </c>
      <c r="G2025" s="12">
        <v>2034</v>
      </c>
      <c r="H2025" s="12">
        <v>2160</v>
      </c>
      <c r="I2025" s="12">
        <v>33696</v>
      </c>
      <c r="J2025" s="12">
        <v>36000</v>
      </c>
      <c r="K2025" s="12">
        <f>sales_table[[#This Row],[Sales]]-sales_table[[#This Row],[COGS]]</f>
        <v>2304</v>
      </c>
      <c r="L2025" s="12">
        <f>sales_table[[#This Row],[sales after discount]]-sales_table[[#This Row],[COGS]]</f>
        <v>504</v>
      </c>
      <c r="M2025" s="12">
        <f>sales_table[[#This Row],[Sales]]*0.95</f>
        <v>34200</v>
      </c>
      <c r="N2025" s="13">
        <f>(sales_table[[#This Row],[Profit]]/sales_table[[#This Row],[Sales]])</f>
        <v>6.4000000000000001E-2</v>
      </c>
    </row>
    <row r="2026" spans="1:14">
      <c r="A2026" s="42">
        <v>41588</v>
      </c>
      <c r="B2026" t="s">
        <v>14</v>
      </c>
      <c r="C2026" t="s">
        <v>11</v>
      </c>
      <c r="D2026" t="s">
        <v>26</v>
      </c>
      <c r="E2026" t="s">
        <v>13</v>
      </c>
      <c r="F2026" s="12">
        <v>4</v>
      </c>
      <c r="G2026" s="12">
        <v>3042</v>
      </c>
      <c r="H2026" s="12">
        <v>3240</v>
      </c>
      <c r="I2026" s="12">
        <v>66924</v>
      </c>
      <c r="J2026" s="12">
        <v>71280</v>
      </c>
      <c r="K2026" s="12">
        <f>sales_table[[#This Row],[Sales]]-sales_table[[#This Row],[COGS]]</f>
        <v>4356</v>
      </c>
      <c r="L2026" s="12">
        <f>sales_table[[#This Row],[sales after discount]]-sales_table[[#This Row],[COGS]]</f>
        <v>792</v>
      </c>
      <c r="M2026" s="12">
        <f>sales_table[[#This Row],[Sales]]*0.95</f>
        <v>67716</v>
      </c>
      <c r="N2026" s="13">
        <f>(sales_table[[#This Row],[Profit]]/sales_table[[#This Row],[Sales]])</f>
        <v>6.1111111111111109E-2</v>
      </c>
    </row>
    <row r="2027" spans="1:14">
      <c r="A2027" s="42">
        <v>41588</v>
      </c>
      <c r="B2027" t="s">
        <v>24</v>
      </c>
      <c r="C2027" t="s">
        <v>25</v>
      </c>
      <c r="D2027" t="s">
        <v>19</v>
      </c>
      <c r="E2027" t="s">
        <v>13</v>
      </c>
      <c r="F2027" s="12">
        <v>21</v>
      </c>
      <c r="G2027" s="12">
        <v>3042</v>
      </c>
      <c r="H2027" s="12">
        <v>3240</v>
      </c>
      <c r="I2027" s="12">
        <v>35802</v>
      </c>
      <c r="J2027" s="12">
        <v>38070</v>
      </c>
      <c r="K2027" s="12">
        <f>sales_table[[#This Row],[Sales]]-sales_table[[#This Row],[COGS]]</f>
        <v>2268</v>
      </c>
      <c r="L2027" s="12">
        <f>sales_table[[#This Row],[sales after discount]]-sales_table[[#This Row],[COGS]]</f>
        <v>364.5</v>
      </c>
      <c r="M2027" s="12">
        <f>sales_table[[#This Row],[Sales]]*0.95</f>
        <v>36166.5</v>
      </c>
      <c r="N2027" s="13">
        <f>(sales_table[[#This Row],[Profit]]/sales_table[[#This Row],[Sales]])</f>
        <v>5.9574468085106386E-2</v>
      </c>
    </row>
    <row r="2028" spans="1:14">
      <c r="A2028" s="42">
        <v>41589</v>
      </c>
      <c r="B2028" t="s">
        <v>24</v>
      </c>
      <c r="C2028" t="s">
        <v>25</v>
      </c>
      <c r="D2028" t="s">
        <v>28</v>
      </c>
      <c r="E2028" t="s">
        <v>13</v>
      </c>
      <c r="F2028" s="12">
        <v>16</v>
      </c>
      <c r="G2028" s="12">
        <v>3726</v>
      </c>
      <c r="H2028" s="12">
        <v>3960</v>
      </c>
      <c r="I2028" s="12">
        <v>116640</v>
      </c>
      <c r="J2028" s="12">
        <v>124200</v>
      </c>
      <c r="K2028" s="12">
        <f>sales_table[[#This Row],[Sales]]-sales_table[[#This Row],[COGS]]</f>
        <v>7560</v>
      </c>
      <c r="L2028" s="12">
        <f>sales_table[[#This Row],[sales after discount]]-sales_table[[#This Row],[COGS]]</f>
        <v>1350</v>
      </c>
      <c r="M2028" s="12">
        <f>sales_table[[#This Row],[Sales]]*0.95</f>
        <v>117990</v>
      </c>
      <c r="N2028" s="13">
        <f>(sales_table[[#This Row],[Profit]]/sales_table[[#This Row],[Sales]])</f>
        <v>6.0869565217391307E-2</v>
      </c>
    </row>
    <row r="2029" spans="1:14">
      <c r="A2029" s="42">
        <v>41589</v>
      </c>
      <c r="B2029" t="s">
        <v>27</v>
      </c>
      <c r="C2029" t="s">
        <v>23</v>
      </c>
      <c r="D2029" t="s">
        <v>43</v>
      </c>
      <c r="E2029" t="s">
        <v>13</v>
      </c>
      <c r="F2029" s="12">
        <v>10</v>
      </c>
      <c r="G2029" s="12">
        <v>2196</v>
      </c>
      <c r="H2029" s="12">
        <v>2340</v>
      </c>
      <c r="I2029" s="12">
        <v>27072</v>
      </c>
      <c r="J2029" s="12">
        <v>28800</v>
      </c>
      <c r="K2029" s="12">
        <f>sales_table[[#This Row],[Sales]]-sales_table[[#This Row],[COGS]]</f>
        <v>1728</v>
      </c>
      <c r="L2029" s="12">
        <f>sales_table[[#This Row],[sales after discount]]-sales_table[[#This Row],[COGS]]</f>
        <v>288</v>
      </c>
      <c r="M2029" s="12">
        <f>sales_table[[#This Row],[Sales]]*0.95</f>
        <v>27360</v>
      </c>
      <c r="N2029" s="13">
        <f>(sales_table[[#This Row],[Profit]]/sales_table[[#This Row],[Sales]])</f>
        <v>0.06</v>
      </c>
    </row>
    <row r="2030" spans="1:14">
      <c r="A2030" s="42">
        <v>41589</v>
      </c>
      <c r="B2030" t="s">
        <v>29</v>
      </c>
      <c r="C2030" t="s">
        <v>30</v>
      </c>
      <c r="D2030" t="s">
        <v>26</v>
      </c>
      <c r="E2030" t="s">
        <v>13</v>
      </c>
      <c r="F2030" s="12">
        <v>3</v>
      </c>
      <c r="G2030" s="12">
        <v>4482</v>
      </c>
      <c r="H2030" s="12">
        <v>4770</v>
      </c>
      <c r="I2030" s="12">
        <v>24336</v>
      </c>
      <c r="J2030" s="12">
        <v>25920</v>
      </c>
      <c r="K2030" s="12">
        <f>sales_table[[#This Row],[Sales]]-sales_table[[#This Row],[COGS]]</f>
        <v>1584</v>
      </c>
      <c r="L2030" s="12">
        <f>sales_table[[#This Row],[sales after discount]]-sales_table[[#This Row],[COGS]]</f>
        <v>288</v>
      </c>
      <c r="M2030" s="12">
        <f>sales_table[[#This Row],[Sales]]*0.95</f>
        <v>24624</v>
      </c>
      <c r="N2030" s="13">
        <f>(sales_table[[#This Row],[Profit]]/sales_table[[#This Row],[Sales]])</f>
        <v>6.1111111111111109E-2</v>
      </c>
    </row>
    <row r="2031" spans="1:14">
      <c r="A2031" s="42">
        <v>41589</v>
      </c>
      <c r="B2031" t="s">
        <v>34</v>
      </c>
      <c r="C2031" t="s">
        <v>25</v>
      </c>
      <c r="D2031" t="s">
        <v>33</v>
      </c>
      <c r="E2031" t="s">
        <v>13</v>
      </c>
      <c r="F2031" s="12">
        <v>1</v>
      </c>
      <c r="G2031" s="12">
        <v>5148</v>
      </c>
      <c r="H2031" s="12">
        <v>5490</v>
      </c>
      <c r="I2031" s="12">
        <v>19890</v>
      </c>
      <c r="J2031" s="12">
        <v>21150</v>
      </c>
      <c r="K2031" s="12">
        <f>sales_table[[#This Row],[Sales]]-sales_table[[#This Row],[COGS]]</f>
        <v>1260</v>
      </c>
      <c r="L2031" s="12">
        <f>sales_table[[#This Row],[sales after discount]]-sales_table[[#This Row],[COGS]]</f>
        <v>202.5</v>
      </c>
      <c r="M2031" s="12">
        <f>sales_table[[#This Row],[Sales]]*0.95</f>
        <v>20092.5</v>
      </c>
      <c r="N2031" s="13">
        <f>(sales_table[[#This Row],[Profit]]/sales_table[[#This Row],[Sales]])</f>
        <v>5.9574468085106386E-2</v>
      </c>
    </row>
    <row r="2032" spans="1:14">
      <c r="A2032" s="42">
        <v>41589</v>
      </c>
      <c r="B2032" t="s">
        <v>27</v>
      </c>
      <c r="C2032" t="s">
        <v>23</v>
      </c>
      <c r="D2032" t="s">
        <v>42</v>
      </c>
      <c r="E2032" t="s">
        <v>16</v>
      </c>
      <c r="F2032" s="12">
        <v>13</v>
      </c>
      <c r="G2032" s="12">
        <v>3978</v>
      </c>
      <c r="H2032" s="12">
        <v>4230</v>
      </c>
      <c r="I2032" s="12">
        <v>97578</v>
      </c>
      <c r="J2032" s="12">
        <v>105300</v>
      </c>
      <c r="K2032" s="12">
        <f>sales_table[[#This Row],[Sales]]-sales_table[[#This Row],[COGS]]</f>
        <v>7722</v>
      </c>
      <c r="L2032" s="12">
        <f>sales_table[[#This Row],[sales after discount]]-sales_table[[#This Row],[COGS]]</f>
        <v>2457</v>
      </c>
      <c r="M2032" s="12">
        <f>sales_table[[#This Row],[Sales]]*0.95</f>
        <v>100035</v>
      </c>
      <c r="N2032" s="13">
        <f>(sales_table[[#This Row],[Profit]]/sales_table[[#This Row],[Sales]])</f>
        <v>7.3333333333333334E-2</v>
      </c>
    </row>
    <row r="2033" spans="1:14">
      <c r="A2033" s="42">
        <v>41589</v>
      </c>
      <c r="B2033" t="s">
        <v>20</v>
      </c>
      <c r="C2033" t="s">
        <v>18</v>
      </c>
      <c r="D2033" t="s">
        <v>15</v>
      </c>
      <c r="E2033" t="s">
        <v>16</v>
      </c>
      <c r="F2033" s="12">
        <v>15</v>
      </c>
      <c r="G2033" s="12">
        <v>2106</v>
      </c>
      <c r="H2033" s="12">
        <v>2250</v>
      </c>
      <c r="I2033" s="12">
        <v>17910</v>
      </c>
      <c r="J2033" s="12">
        <v>19350</v>
      </c>
      <c r="K2033" s="12">
        <f>sales_table[[#This Row],[Sales]]-sales_table[[#This Row],[COGS]]</f>
        <v>1440</v>
      </c>
      <c r="L2033" s="12">
        <f>sales_table[[#This Row],[sales after discount]]-sales_table[[#This Row],[COGS]]</f>
        <v>472.5</v>
      </c>
      <c r="M2033" s="12">
        <f>sales_table[[#This Row],[Sales]]*0.95</f>
        <v>18382.5</v>
      </c>
      <c r="N2033" s="13">
        <f>(sales_table[[#This Row],[Profit]]/sales_table[[#This Row],[Sales]])</f>
        <v>7.441860465116279E-2</v>
      </c>
    </row>
    <row r="2034" spans="1:14">
      <c r="A2034" s="42">
        <v>41589</v>
      </c>
      <c r="B2034" t="s">
        <v>31</v>
      </c>
      <c r="C2034" t="s">
        <v>30</v>
      </c>
      <c r="D2034" t="s">
        <v>39</v>
      </c>
      <c r="E2034" t="s">
        <v>13</v>
      </c>
      <c r="F2034" s="12">
        <v>5</v>
      </c>
      <c r="G2034" s="12">
        <v>3978</v>
      </c>
      <c r="H2034" s="12">
        <v>4230</v>
      </c>
      <c r="I2034" s="12">
        <v>29808</v>
      </c>
      <c r="J2034" s="12">
        <v>31680</v>
      </c>
      <c r="K2034" s="12">
        <f>sales_table[[#This Row],[Sales]]-sales_table[[#This Row],[COGS]]</f>
        <v>1872</v>
      </c>
      <c r="L2034" s="12">
        <f>sales_table[[#This Row],[sales after discount]]-sales_table[[#This Row],[COGS]]</f>
        <v>288</v>
      </c>
      <c r="M2034" s="12">
        <f>sales_table[[#This Row],[Sales]]*0.95</f>
        <v>30096</v>
      </c>
      <c r="N2034" s="13">
        <f>(sales_table[[#This Row],[Profit]]/sales_table[[#This Row],[Sales]])</f>
        <v>5.909090909090909E-2</v>
      </c>
    </row>
    <row r="2035" spans="1:14">
      <c r="A2035" s="42">
        <v>41590</v>
      </c>
      <c r="B2035" t="s">
        <v>34</v>
      </c>
      <c r="C2035" t="s">
        <v>25</v>
      </c>
      <c r="D2035" t="s">
        <v>38</v>
      </c>
      <c r="E2035" t="s">
        <v>13</v>
      </c>
      <c r="F2035" s="12">
        <v>25</v>
      </c>
      <c r="G2035" s="12">
        <v>2034</v>
      </c>
      <c r="H2035" s="12">
        <v>2160</v>
      </c>
      <c r="I2035" s="12">
        <v>10638</v>
      </c>
      <c r="J2035" s="12">
        <v>11340</v>
      </c>
      <c r="K2035" s="12">
        <f>sales_table[[#This Row],[Sales]]-sales_table[[#This Row],[COGS]]</f>
        <v>702</v>
      </c>
      <c r="L2035" s="12">
        <f>sales_table[[#This Row],[sales after discount]]-sales_table[[#This Row],[COGS]]</f>
        <v>135</v>
      </c>
      <c r="M2035" s="12">
        <f>sales_table[[#This Row],[Sales]]*0.95</f>
        <v>10773</v>
      </c>
      <c r="N2035" s="13">
        <f>(sales_table[[#This Row],[Profit]]/sales_table[[#This Row],[Sales]])</f>
        <v>6.1904761904761907E-2</v>
      </c>
    </row>
    <row r="2036" spans="1:14">
      <c r="A2036" s="42">
        <v>41590</v>
      </c>
      <c r="B2036" t="s">
        <v>24</v>
      </c>
      <c r="C2036" t="s">
        <v>25</v>
      </c>
      <c r="D2036" t="s">
        <v>36</v>
      </c>
      <c r="E2036" t="s">
        <v>13</v>
      </c>
      <c r="F2036" s="12">
        <v>8</v>
      </c>
      <c r="G2036" s="12">
        <v>2034</v>
      </c>
      <c r="H2036" s="12">
        <v>2160</v>
      </c>
      <c r="I2036" s="12">
        <v>48438</v>
      </c>
      <c r="J2036" s="12">
        <v>51750</v>
      </c>
      <c r="K2036" s="12">
        <f>sales_table[[#This Row],[Sales]]-sales_table[[#This Row],[COGS]]</f>
        <v>3312</v>
      </c>
      <c r="L2036" s="12">
        <f>sales_table[[#This Row],[sales after discount]]-sales_table[[#This Row],[COGS]]</f>
        <v>724.5</v>
      </c>
      <c r="M2036" s="12">
        <f>sales_table[[#This Row],[Sales]]*0.95</f>
        <v>49162.5</v>
      </c>
      <c r="N2036" s="13">
        <f>(sales_table[[#This Row],[Profit]]/sales_table[[#This Row],[Sales]])</f>
        <v>6.4000000000000001E-2</v>
      </c>
    </row>
    <row r="2037" spans="1:14">
      <c r="A2037" s="42">
        <v>41590</v>
      </c>
      <c r="B2037" t="s">
        <v>34</v>
      </c>
      <c r="C2037" t="s">
        <v>25</v>
      </c>
      <c r="D2037" t="s">
        <v>19</v>
      </c>
      <c r="E2037" t="s">
        <v>13</v>
      </c>
      <c r="F2037" s="12">
        <v>21</v>
      </c>
      <c r="G2037" s="12">
        <v>3582</v>
      </c>
      <c r="H2037" s="12">
        <v>3870</v>
      </c>
      <c r="I2037" s="12">
        <v>51714</v>
      </c>
      <c r="J2037" s="12">
        <v>54990</v>
      </c>
      <c r="K2037" s="12">
        <f>sales_table[[#This Row],[Sales]]-sales_table[[#This Row],[COGS]]</f>
        <v>3276</v>
      </c>
      <c r="L2037" s="12">
        <f>sales_table[[#This Row],[sales after discount]]-sales_table[[#This Row],[COGS]]</f>
        <v>526.5</v>
      </c>
      <c r="M2037" s="12">
        <f>sales_table[[#This Row],[Sales]]*0.95</f>
        <v>52240.5</v>
      </c>
      <c r="N2037" s="13">
        <f>(sales_table[[#This Row],[Profit]]/sales_table[[#This Row],[Sales]])</f>
        <v>5.9574468085106386E-2</v>
      </c>
    </row>
    <row r="2038" spans="1:14">
      <c r="A2038" s="42">
        <v>41590</v>
      </c>
      <c r="B2038" t="s">
        <v>24</v>
      </c>
      <c r="C2038" t="s">
        <v>25</v>
      </c>
      <c r="D2038" t="s">
        <v>19</v>
      </c>
      <c r="E2038" t="s">
        <v>13</v>
      </c>
      <c r="F2038" s="12">
        <v>16</v>
      </c>
      <c r="G2038" s="12">
        <v>3978</v>
      </c>
      <c r="H2038" s="12">
        <v>4230</v>
      </c>
      <c r="I2038" s="12">
        <v>55692</v>
      </c>
      <c r="J2038" s="12">
        <v>59220</v>
      </c>
      <c r="K2038" s="12">
        <f>sales_table[[#This Row],[Sales]]-sales_table[[#This Row],[COGS]]</f>
        <v>3528</v>
      </c>
      <c r="L2038" s="12">
        <f>sales_table[[#This Row],[sales after discount]]-sales_table[[#This Row],[COGS]]</f>
        <v>567</v>
      </c>
      <c r="M2038" s="12">
        <f>sales_table[[#This Row],[Sales]]*0.95</f>
        <v>56259</v>
      </c>
      <c r="N2038" s="13">
        <f>(sales_table[[#This Row],[Profit]]/sales_table[[#This Row],[Sales]])</f>
        <v>5.9574468085106386E-2</v>
      </c>
    </row>
    <row r="2039" spans="1:14">
      <c r="A2039" s="42">
        <v>41590</v>
      </c>
      <c r="B2039" t="s">
        <v>27</v>
      </c>
      <c r="C2039" t="s">
        <v>23</v>
      </c>
      <c r="D2039" t="s">
        <v>19</v>
      </c>
      <c r="E2039" t="s">
        <v>13</v>
      </c>
      <c r="F2039" s="12">
        <v>23</v>
      </c>
      <c r="G2039" s="12">
        <v>2196</v>
      </c>
      <c r="H2039" s="12">
        <v>2340</v>
      </c>
      <c r="I2039" s="12">
        <v>43758</v>
      </c>
      <c r="J2039" s="12">
        <v>46530</v>
      </c>
      <c r="K2039" s="12">
        <f>sales_table[[#This Row],[Sales]]-sales_table[[#This Row],[COGS]]</f>
        <v>2772</v>
      </c>
      <c r="L2039" s="12">
        <f>sales_table[[#This Row],[sales after discount]]-sales_table[[#This Row],[COGS]]</f>
        <v>445.5</v>
      </c>
      <c r="M2039" s="12">
        <f>sales_table[[#This Row],[Sales]]*0.95</f>
        <v>44203.5</v>
      </c>
      <c r="N2039" s="13">
        <f>(sales_table[[#This Row],[Profit]]/sales_table[[#This Row],[Sales]])</f>
        <v>5.9574468085106386E-2</v>
      </c>
    </row>
    <row r="2040" spans="1:14">
      <c r="A2040" s="42">
        <v>41591</v>
      </c>
      <c r="B2040" t="s">
        <v>14</v>
      </c>
      <c r="C2040" t="s">
        <v>11</v>
      </c>
      <c r="D2040" t="s">
        <v>36</v>
      </c>
      <c r="E2040" t="s">
        <v>13</v>
      </c>
      <c r="F2040" s="12">
        <v>22</v>
      </c>
      <c r="G2040" s="12">
        <v>3978</v>
      </c>
      <c r="H2040" s="12">
        <v>4230</v>
      </c>
      <c r="I2040" s="12">
        <v>44226</v>
      </c>
      <c r="J2040" s="12">
        <v>47250</v>
      </c>
      <c r="K2040" s="12">
        <f>sales_table[[#This Row],[Sales]]-sales_table[[#This Row],[COGS]]</f>
        <v>3024</v>
      </c>
      <c r="L2040" s="12">
        <f>sales_table[[#This Row],[sales after discount]]-sales_table[[#This Row],[COGS]]</f>
        <v>661.5</v>
      </c>
      <c r="M2040" s="12">
        <f>sales_table[[#This Row],[Sales]]*0.95</f>
        <v>44887.5</v>
      </c>
      <c r="N2040" s="13">
        <f>(sales_table[[#This Row],[Profit]]/sales_table[[#This Row],[Sales]])</f>
        <v>6.4000000000000001E-2</v>
      </c>
    </row>
    <row r="2041" spans="1:14">
      <c r="A2041" s="42">
        <v>41592</v>
      </c>
      <c r="B2041" t="s">
        <v>24</v>
      </c>
      <c r="C2041" t="s">
        <v>25</v>
      </c>
      <c r="D2041" t="s">
        <v>35</v>
      </c>
      <c r="E2041" t="s">
        <v>13</v>
      </c>
      <c r="F2041" s="12">
        <v>13</v>
      </c>
      <c r="G2041" s="12">
        <v>3978</v>
      </c>
      <c r="H2041" s="12">
        <v>4230</v>
      </c>
      <c r="I2041" s="12">
        <v>20592</v>
      </c>
      <c r="J2041" s="12">
        <v>21960</v>
      </c>
      <c r="K2041" s="12">
        <f>sales_table[[#This Row],[Sales]]-sales_table[[#This Row],[COGS]]</f>
        <v>1368</v>
      </c>
      <c r="L2041" s="12">
        <f>sales_table[[#This Row],[sales after discount]]-sales_table[[#This Row],[COGS]]</f>
        <v>270</v>
      </c>
      <c r="M2041" s="12">
        <f>sales_table[[#This Row],[Sales]]*0.95</f>
        <v>20862</v>
      </c>
      <c r="N2041" s="13">
        <f>(sales_table[[#This Row],[Profit]]/sales_table[[#This Row],[Sales]])</f>
        <v>6.2295081967213117E-2</v>
      </c>
    </row>
    <row r="2042" spans="1:14">
      <c r="A2042" s="42">
        <v>41592</v>
      </c>
      <c r="B2042" t="s">
        <v>34</v>
      </c>
      <c r="C2042" t="s">
        <v>25</v>
      </c>
      <c r="D2042" t="s">
        <v>19</v>
      </c>
      <c r="E2042" t="s">
        <v>13</v>
      </c>
      <c r="F2042" s="12">
        <v>27</v>
      </c>
      <c r="G2042" s="12">
        <v>3042</v>
      </c>
      <c r="H2042" s="12">
        <v>3240</v>
      </c>
      <c r="I2042" s="12">
        <v>31824</v>
      </c>
      <c r="J2042" s="12">
        <v>33840</v>
      </c>
      <c r="K2042" s="12">
        <f>sales_table[[#This Row],[Sales]]-sales_table[[#This Row],[COGS]]</f>
        <v>2016</v>
      </c>
      <c r="L2042" s="12">
        <f>sales_table[[#This Row],[sales after discount]]-sales_table[[#This Row],[COGS]]</f>
        <v>324</v>
      </c>
      <c r="M2042" s="12">
        <f>sales_table[[#This Row],[Sales]]*0.95</f>
        <v>32148</v>
      </c>
      <c r="N2042" s="13">
        <f>(sales_table[[#This Row],[Profit]]/sales_table[[#This Row],[Sales]])</f>
        <v>5.9574468085106386E-2</v>
      </c>
    </row>
    <row r="2043" spans="1:14">
      <c r="A2043" s="42">
        <v>41593</v>
      </c>
      <c r="B2043" t="s">
        <v>17</v>
      </c>
      <c r="C2043" t="s">
        <v>18</v>
      </c>
      <c r="D2043" t="s">
        <v>39</v>
      </c>
      <c r="E2043" t="s">
        <v>13</v>
      </c>
      <c r="F2043" s="12">
        <v>27</v>
      </c>
      <c r="G2043" s="12">
        <v>3978</v>
      </c>
      <c r="H2043" s="12">
        <v>4230</v>
      </c>
      <c r="I2043" s="12">
        <v>55890</v>
      </c>
      <c r="J2043" s="12">
        <v>59400</v>
      </c>
      <c r="K2043" s="12">
        <f>sales_table[[#This Row],[Sales]]-sales_table[[#This Row],[COGS]]</f>
        <v>3510</v>
      </c>
      <c r="L2043" s="12">
        <f>sales_table[[#This Row],[sales after discount]]-sales_table[[#This Row],[COGS]]</f>
        <v>540</v>
      </c>
      <c r="M2043" s="12">
        <f>sales_table[[#This Row],[Sales]]*0.95</f>
        <v>56430</v>
      </c>
      <c r="N2043" s="13">
        <f>(sales_table[[#This Row],[Profit]]/sales_table[[#This Row],[Sales]])</f>
        <v>5.909090909090909E-2</v>
      </c>
    </row>
    <row r="2044" spans="1:14">
      <c r="A2044" s="42">
        <v>41593</v>
      </c>
      <c r="B2044" t="s">
        <v>22</v>
      </c>
      <c r="C2044" t="s">
        <v>23</v>
      </c>
      <c r="D2044" t="s">
        <v>36</v>
      </c>
      <c r="E2044" t="s">
        <v>13</v>
      </c>
      <c r="F2044" s="12">
        <v>27</v>
      </c>
      <c r="G2044" s="12">
        <v>3978</v>
      </c>
      <c r="H2044" s="12">
        <v>4230</v>
      </c>
      <c r="I2044" s="12">
        <v>2106</v>
      </c>
      <c r="J2044" s="12">
        <v>2250</v>
      </c>
      <c r="K2044" s="12">
        <f>sales_table[[#This Row],[Sales]]-sales_table[[#This Row],[COGS]]</f>
        <v>144</v>
      </c>
      <c r="L2044" s="12">
        <f>sales_table[[#This Row],[sales after discount]]-sales_table[[#This Row],[COGS]]</f>
        <v>31.5</v>
      </c>
      <c r="M2044" s="12">
        <f>sales_table[[#This Row],[Sales]]*0.95</f>
        <v>2137.5</v>
      </c>
      <c r="N2044" s="13">
        <f>(sales_table[[#This Row],[Profit]]/sales_table[[#This Row],[Sales]])</f>
        <v>6.4000000000000001E-2</v>
      </c>
    </row>
    <row r="2045" spans="1:14">
      <c r="A2045" s="42">
        <v>41593</v>
      </c>
      <c r="B2045" t="s">
        <v>34</v>
      </c>
      <c r="C2045" t="s">
        <v>25</v>
      </c>
      <c r="D2045" t="s">
        <v>26</v>
      </c>
      <c r="E2045" t="s">
        <v>13</v>
      </c>
      <c r="F2045" s="12">
        <v>27</v>
      </c>
      <c r="G2045" s="12">
        <v>5832</v>
      </c>
      <c r="H2045" s="12">
        <v>6210</v>
      </c>
      <c r="I2045" s="12">
        <v>51714</v>
      </c>
      <c r="J2045" s="12">
        <v>55080</v>
      </c>
      <c r="K2045" s="12">
        <f>sales_table[[#This Row],[Sales]]-sales_table[[#This Row],[COGS]]</f>
        <v>3366</v>
      </c>
      <c r="L2045" s="12">
        <f>sales_table[[#This Row],[sales after discount]]-sales_table[[#This Row],[COGS]]</f>
        <v>612</v>
      </c>
      <c r="M2045" s="12">
        <f>sales_table[[#This Row],[Sales]]*0.95</f>
        <v>52326</v>
      </c>
      <c r="N2045" s="13">
        <f>(sales_table[[#This Row],[Profit]]/sales_table[[#This Row],[Sales]])</f>
        <v>6.1111111111111109E-2</v>
      </c>
    </row>
    <row r="2046" spans="1:14">
      <c r="A2046" s="42">
        <v>41594</v>
      </c>
      <c r="B2046" t="s">
        <v>34</v>
      </c>
      <c r="C2046" t="s">
        <v>25</v>
      </c>
      <c r="D2046" t="s">
        <v>32</v>
      </c>
      <c r="E2046" t="s">
        <v>13</v>
      </c>
      <c r="F2046" s="12">
        <v>27</v>
      </c>
      <c r="G2046" s="12">
        <v>2196</v>
      </c>
      <c r="H2046" s="12">
        <v>2340</v>
      </c>
      <c r="I2046" s="12">
        <v>49644</v>
      </c>
      <c r="J2046" s="12">
        <v>52920</v>
      </c>
      <c r="K2046" s="12">
        <f>sales_table[[#This Row],[Sales]]-sales_table[[#This Row],[COGS]]</f>
        <v>3276</v>
      </c>
      <c r="L2046" s="12">
        <f>sales_table[[#This Row],[sales after discount]]-sales_table[[#This Row],[COGS]]</f>
        <v>630</v>
      </c>
      <c r="M2046" s="12">
        <f>sales_table[[#This Row],[Sales]]*0.95</f>
        <v>50274</v>
      </c>
      <c r="N2046" s="13">
        <f>(sales_table[[#This Row],[Profit]]/sales_table[[#This Row],[Sales]])</f>
        <v>6.1904761904761907E-2</v>
      </c>
    </row>
    <row r="2047" spans="1:14">
      <c r="A2047" s="42">
        <v>41594</v>
      </c>
      <c r="B2047" t="s">
        <v>24</v>
      </c>
      <c r="C2047" t="s">
        <v>25</v>
      </c>
      <c r="D2047" t="s">
        <v>36</v>
      </c>
      <c r="E2047" t="s">
        <v>13</v>
      </c>
      <c r="F2047" s="12">
        <v>27</v>
      </c>
      <c r="G2047" s="12">
        <v>3546</v>
      </c>
      <c r="H2047" s="12">
        <v>3780</v>
      </c>
      <c r="I2047" s="12">
        <v>12636</v>
      </c>
      <c r="J2047" s="12">
        <v>13500</v>
      </c>
      <c r="K2047" s="12">
        <f>sales_table[[#This Row],[Sales]]-sales_table[[#This Row],[COGS]]</f>
        <v>864</v>
      </c>
      <c r="L2047" s="12">
        <f>sales_table[[#This Row],[sales after discount]]-sales_table[[#This Row],[COGS]]</f>
        <v>189</v>
      </c>
      <c r="M2047" s="12">
        <f>sales_table[[#This Row],[Sales]]*0.95</f>
        <v>12825</v>
      </c>
      <c r="N2047" s="13">
        <f>(sales_table[[#This Row],[Profit]]/sales_table[[#This Row],[Sales]])</f>
        <v>6.4000000000000001E-2</v>
      </c>
    </row>
    <row r="2048" spans="1:14">
      <c r="A2048" s="42">
        <v>41595</v>
      </c>
      <c r="B2048" t="s">
        <v>14</v>
      </c>
      <c r="C2048" t="s">
        <v>11</v>
      </c>
      <c r="D2048" t="s">
        <v>39</v>
      </c>
      <c r="E2048" t="s">
        <v>13</v>
      </c>
      <c r="F2048" s="12">
        <v>12</v>
      </c>
      <c r="G2048" s="12">
        <v>3582</v>
      </c>
      <c r="H2048" s="12">
        <v>3870</v>
      </c>
      <c r="I2048" s="12">
        <v>7452</v>
      </c>
      <c r="J2048" s="12">
        <v>7920</v>
      </c>
      <c r="K2048" s="12">
        <f>sales_table[[#This Row],[Sales]]-sales_table[[#This Row],[COGS]]</f>
        <v>468</v>
      </c>
      <c r="L2048" s="12">
        <f>sales_table[[#This Row],[sales after discount]]-sales_table[[#This Row],[COGS]]</f>
        <v>72</v>
      </c>
      <c r="M2048" s="12">
        <f>sales_table[[#This Row],[Sales]]*0.95</f>
        <v>7524</v>
      </c>
      <c r="N2048" s="13">
        <f>(sales_table[[#This Row],[Profit]]/sales_table[[#This Row],[Sales]])</f>
        <v>5.909090909090909E-2</v>
      </c>
    </row>
    <row r="2049" spans="1:14">
      <c r="A2049" s="42">
        <v>41595</v>
      </c>
      <c r="B2049" t="s">
        <v>20</v>
      </c>
      <c r="C2049" t="s">
        <v>18</v>
      </c>
      <c r="D2049" t="s">
        <v>35</v>
      </c>
      <c r="E2049" t="s">
        <v>13</v>
      </c>
      <c r="F2049" s="12">
        <v>18</v>
      </c>
      <c r="G2049" s="12">
        <v>3978</v>
      </c>
      <c r="H2049" s="12">
        <v>4230</v>
      </c>
      <c r="I2049" s="12">
        <v>128700</v>
      </c>
      <c r="J2049" s="12">
        <v>137250</v>
      </c>
      <c r="K2049" s="12">
        <f>sales_table[[#This Row],[Sales]]-sales_table[[#This Row],[COGS]]</f>
        <v>8550</v>
      </c>
      <c r="L2049" s="12">
        <f>sales_table[[#This Row],[sales after discount]]-sales_table[[#This Row],[COGS]]</f>
        <v>1687.5</v>
      </c>
      <c r="M2049" s="12">
        <f>sales_table[[#This Row],[Sales]]*0.95</f>
        <v>130387.5</v>
      </c>
      <c r="N2049" s="13">
        <f>(sales_table[[#This Row],[Profit]]/sales_table[[#This Row],[Sales]])</f>
        <v>6.2295081967213117E-2</v>
      </c>
    </row>
    <row r="2050" spans="1:14">
      <c r="A2050" s="42">
        <v>41595</v>
      </c>
      <c r="B2050" t="s">
        <v>24</v>
      </c>
      <c r="C2050" t="s">
        <v>25</v>
      </c>
      <c r="D2050" t="s">
        <v>33</v>
      </c>
      <c r="E2050" t="s">
        <v>13</v>
      </c>
      <c r="F2050" s="12">
        <v>8</v>
      </c>
      <c r="G2050" s="12">
        <v>3978</v>
      </c>
      <c r="H2050" s="12">
        <v>4230</v>
      </c>
      <c r="I2050" s="12">
        <v>83538</v>
      </c>
      <c r="J2050" s="12">
        <v>88830</v>
      </c>
      <c r="K2050" s="12">
        <f>sales_table[[#This Row],[Sales]]-sales_table[[#This Row],[COGS]]</f>
        <v>5292</v>
      </c>
      <c r="L2050" s="12">
        <f>sales_table[[#This Row],[sales after discount]]-sales_table[[#This Row],[COGS]]</f>
        <v>850.5</v>
      </c>
      <c r="M2050" s="12">
        <f>sales_table[[#This Row],[Sales]]*0.95</f>
        <v>84388.5</v>
      </c>
      <c r="N2050" s="13">
        <f>(sales_table[[#This Row],[Profit]]/sales_table[[#This Row],[Sales]])</f>
        <v>5.9574468085106386E-2</v>
      </c>
    </row>
    <row r="2051" spans="1:14">
      <c r="A2051" s="42">
        <v>41595</v>
      </c>
      <c r="B2051" t="s">
        <v>20</v>
      </c>
      <c r="C2051" t="s">
        <v>18</v>
      </c>
      <c r="D2051" t="s">
        <v>43</v>
      </c>
      <c r="E2051" t="s">
        <v>13</v>
      </c>
      <c r="F2051" s="12">
        <v>21</v>
      </c>
      <c r="G2051" s="12">
        <v>2034</v>
      </c>
      <c r="H2051" s="12">
        <v>2160</v>
      </c>
      <c r="I2051" s="12">
        <v>60912</v>
      </c>
      <c r="J2051" s="12">
        <v>64800</v>
      </c>
      <c r="K2051" s="12">
        <f>sales_table[[#This Row],[Sales]]-sales_table[[#This Row],[COGS]]</f>
        <v>3888</v>
      </c>
      <c r="L2051" s="12">
        <f>sales_table[[#This Row],[sales after discount]]-sales_table[[#This Row],[COGS]]</f>
        <v>648</v>
      </c>
      <c r="M2051" s="12">
        <f>sales_table[[#This Row],[Sales]]*0.95</f>
        <v>61560</v>
      </c>
      <c r="N2051" s="13">
        <f>(sales_table[[#This Row],[Profit]]/sales_table[[#This Row],[Sales]])</f>
        <v>0.06</v>
      </c>
    </row>
    <row r="2052" spans="1:14">
      <c r="A2052" s="42">
        <v>41595</v>
      </c>
      <c r="B2052" t="s">
        <v>24</v>
      </c>
      <c r="C2052" t="s">
        <v>25</v>
      </c>
      <c r="D2052" t="s">
        <v>15</v>
      </c>
      <c r="E2052" t="s">
        <v>16</v>
      </c>
      <c r="F2052" s="12">
        <v>25</v>
      </c>
      <c r="G2052" s="12">
        <v>3042</v>
      </c>
      <c r="H2052" s="12">
        <v>3240</v>
      </c>
      <c r="I2052" s="12">
        <v>78804</v>
      </c>
      <c r="J2052" s="12">
        <v>85140</v>
      </c>
      <c r="K2052" s="12">
        <f>sales_table[[#This Row],[Sales]]-sales_table[[#This Row],[COGS]]</f>
        <v>6336</v>
      </c>
      <c r="L2052" s="12">
        <f>sales_table[[#This Row],[sales after discount]]-sales_table[[#This Row],[COGS]]</f>
        <v>2079</v>
      </c>
      <c r="M2052" s="12">
        <f>sales_table[[#This Row],[Sales]]*0.95</f>
        <v>80883</v>
      </c>
      <c r="N2052" s="13">
        <f>(sales_table[[#This Row],[Profit]]/sales_table[[#This Row],[Sales]])</f>
        <v>7.441860465116279E-2</v>
      </c>
    </row>
    <row r="2053" spans="1:14">
      <c r="A2053" s="42">
        <v>41596</v>
      </c>
      <c r="B2053" t="s">
        <v>17</v>
      </c>
      <c r="C2053" t="s">
        <v>18</v>
      </c>
      <c r="D2053" t="s">
        <v>35</v>
      </c>
      <c r="E2053" t="s">
        <v>13</v>
      </c>
      <c r="F2053" s="12">
        <v>12</v>
      </c>
      <c r="G2053" s="12">
        <v>5148</v>
      </c>
      <c r="H2053" s="12">
        <v>5490</v>
      </c>
      <c r="I2053" s="12">
        <v>25740</v>
      </c>
      <c r="J2053" s="12">
        <v>27450</v>
      </c>
      <c r="K2053" s="12">
        <f>sales_table[[#This Row],[Sales]]-sales_table[[#This Row],[COGS]]</f>
        <v>1710</v>
      </c>
      <c r="L2053" s="12">
        <f>sales_table[[#This Row],[sales after discount]]-sales_table[[#This Row],[COGS]]</f>
        <v>337.5</v>
      </c>
      <c r="M2053" s="12">
        <f>sales_table[[#This Row],[Sales]]*0.95</f>
        <v>26077.5</v>
      </c>
      <c r="N2053" s="13">
        <f>(sales_table[[#This Row],[Profit]]/sales_table[[#This Row],[Sales]])</f>
        <v>6.2295081967213117E-2</v>
      </c>
    </row>
    <row r="2054" spans="1:14">
      <c r="A2054" s="42">
        <v>41596</v>
      </c>
      <c r="B2054" t="s">
        <v>17</v>
      </c>
      <c r="C2054" t="s">
        <v>18</v>
      </c>
      <c r="D2054" t="s">
        <v>26</v>
      </c>
      <c r="E2054" t="s">
        <v>13</v>
      </c>
      <c r="F2054" s="12">
        <v>9</v>
      </c>
      <c r="G2054" s="12">
        <v>2106</v>
      </c>
      <c r="H2054" s="12">
        <v>2250</v>
      </c>
      <c r="I2054" s="12">
        <v>6084</v>
      </c>
      <c r="J2054" s="12">
        <v>6480</v>
      </c>
      <c r="K2054" s="12">
        <f>sales_table[[#This Row],[Sales]]-sales_table[[#This Row],[COGS]]</f>
        <v>396</v>
      </c>
      <c r="L2054" s="12">
        <f>sales_table[[#This Row],[sales after discount]]-sales_table[[#This Row],[COGS]]</f>
        <v>72</v>
      </c>
      <c r="M2054" s="12">
        <f>sales_table[[#This Row],[Sales]]*0.95</f>
        <v>6156</v>
      </c>
      <c r="N2054" s="13">
        <f>(sales_table[[#This Row],[Profit]]/sales_table[[#This Row],[Sales]])</f>
        <v>6.1111111111111109E-2</v>
      </c>
    </row>
    <row r="2055" spans="1:14">
      <c r="A2055" s="42">
        <v>41596</v>
      </c>
      <c r="B2055" t="s">
        <v>27</v>
      </c>
      <c r="C2055" t="s">
        <v>23</v>
      </c>
      <c r="D2055" t="s">
        <v>28</v>
      </c>
      <c r="E2055" t="s">
        <v>13</v>
      </c>
      <c r="F2055" s="12">
        <v>23</v>
      </c>
      <c r="G2055" s="12">
        <v>4482</v>
      </c>
      <c r="H2055" s="12">
        <v>4770</v>
      </c>
      <c r="I2055" s="12">
        <v>116640</v>
      </c>
      <c r="J2055" s="12">
        <v>124200</v>
      </c>
      <c r="K2055" s="12">
        <f>sales_table[[#This Row],[Sales]]-sales_table[[#This Row],[COGS]]</f>
        <v>7560</v>
      </c>
      <c r="L2055" s="12">
        <f>sales_table[[#This Row],[sales after discount]]-sales_table[[#This Row],[COGS]]</f>
        <v>1350</v>
      </c>
      <c r="M2055" s="12">
        <f>sales_table[[#This Row],[Sales]]*0.95</f>
        <v>117990</v>
      </c>
      <c r="N2055" s="13">
        <f>(sales_table[[#This Row],[Profit]]/sales_table[[#This Row],[Sales]])</f>
        <v>6.0869565217391307E-2</v>
      </c>
    </row>
    <row r="2056" spans="1:14">
      <c r="A2056" s="42">
        <v>41596</v>
      </c>
      <c r="B2056" t="s">
        <v>10</v>
      </c>
      <c r="C2056" t="s">
        <v>11</v>
      </c>
      <c r="D2056" t="s">
        <v>12</v>
      </c>
      <c r="E2056" t="s">
        <v>13</v>
      </c>
      <c r="F2056" s="12">
        <v>23</v>
      </c>
      <c r="G2056" s="12">
        <v>3546</v>
      </c>
      <c r="H2056" s="12">
        <v>3780</v>
      </c>
      <c r="I2056" s="12">
        <v>26442</v>
      </c>
      <c r="J2056" s="12">
        <v>28080</v>
      </c>
      <c r="K2056" s="12">
        <f>sales_table[[#This Row],[Sales]]-sales_table[[#This Row],[COGS]]</f>
        <v>1638</v>
      </c>
      <c r="L2056" s="12">
        <f>sales_table[[#This Row],[sales after discount]]-sales_table[[#This Row],[COGS]]</f>
        <v>234</v>
      </c>
      <c r="M2056" s="12">
        <f>sales_table[[#This Row],[Sales]]*0.95</f>
        <v>26676</v>
      </c>
      <c r="N2056" s="13">
        <f>(sales_table[[#This Row],[Profit]]/sales_table[[#This Row],[Sales]])</f>
        <v>5.8333333333333334E-2</v>
      </c>
    </row>
    <row r="2057" spans="1:14">
      <c r="A2057" s="42">
        <v>41596</v>
      </c>
      <c r="B2057" t="s">
        <v>10</v>
      </c>
      <c r="C2057" t="s">
        <v>11</v>
      </c>
      <c r="D2057" t="s">
        <v>35</v>
      </c>
      <c r="E2057" t="s">
        <v>13</v>
      </c>
      <c r="F2057" s="12">
        <v>20</v>
      </c>
      <c r="G2057" s="12">
        <v>4482</v>
      </c>
      <c r="H2057" s="12">
        <v>4770</v>
      </c>
      <c r="I2057" s="12">
        <v>123552</v>
      </c>
      <c r="J2057" s="12">
        <v>131760</v>
      </c>
      <c r="K2057" s="12">
        <f>sales_table[[#This Row],[Sales]]-sales_table[[#This Row],[COGS]]</f>
        <v>8208</v>
      </c>
      <c r="L2057" s="12">
        <f>sales_table[[#This Row],[sales after discount]]-sales_table[[#This Row],[COGS]]</f>
        <v>1620</v>
      </c>
      <c r="M2057" s="12">
        <f>sales_table[[#This Row],[Sales]]*0.95</f>
        <v>125172</v>
      </c>
      <c r="N2057" s="13">
        <f>(sales_table[[#This Row],[Profit]]/sales_table[[#This Row],[Sales]])</f>
        <v>6.2295081967213117E-2</v>
      </c>
    </row>
    <row r="2058" spans="1:14">
      <c r="A2058" s="42">
        <v>41596</v>
      </c>
      <c r="B2058" t="s">
        <v>24</v>
      </c>
      <c r="C2058" t="s">
        <v>25</v>
      </c>
      <c r="D2058" t="s">
        <v>37</v>
      </c>
      <c r="E2058" t="s">
        <v>13</v>
      </c>
      <c r="F2058" s="12">
        <v>25</v>
      </c>
      <c r="G2058" s="12">
        <v>4482</v>
      </c>
      <c r="H2058" s="12">
        <v>4770</v>
      </c>
      <c r="I2058" s="12">
        <v>62748</v>
      </c>
      <c r="J2058" s="12">
        <v>66780</v>
      </c>
      <c r="K2058" s="12">
        <f>sales_table[[#This Row],[Sales]]-sales_table[[#This Row],[COGS]]</f>
        <v>4032</v>
      </c>
      <c r="L2058" s="12">
        <f>sales_table[[#This Row],[sales after discount]]-sales_table[[#This Row],[COGS]]</f>
        <v>693</v>
      </c>
      <c r="M2058" s="12">
        <f>sales_table[[#This Row],[Sales]]*0.95</f>
        <v>63441</v>
      </c>
      <c r="N2058" s="13">
        <f>(sales_table[[#This Row],[Profit]]/sales_table[[#This Row],[Sales]])</f>
        <v>6.0377358490566038E-2</v>
      </c>
    </row>
    <row r="2059" spans="1:14">
      <c r="A2059" s="42">
        <v>41596</v>
      </c>
      <c r="B2059" t="s">
        <v>20</v>
      </c>
      <c r="C2059" t="s">
        <v>18</v>
      </c>
      <c r="D2059" t="s">
        <v>42</v>
      </c>
      <c r="E2059" t="s">
        <v>16</v>
      </c>
      <c r="F2059" s="12">
        <v>4</v>
      </c>
      <c r="G2059" s="12">
        <v>2034</v>
      </c>
      <c r="H2059" s="12">
        <v>2160</v>
      </c>
      <c r="I2059" s="12">
        <v>15012</v>
      </c>
      <c r="J2059" s="12">
        <v>16200</v>
      </c>
      <c r="K2059" s="12">
        <f>sales_table[[#This Row],[Sales]]-sales_table[[#This Row],[COGS]]</f>
        <v>1188</v>
      </c>
      <c r="L2059" s="12">
        <f>sales_table[[#This Row],[sales after discount]]-sales_table[[#This Row],[COGS]]</f>
        <v>378</v>
      </c>
      <c r="M2059" s="12">
        <f>sales_table[[#This Row],[Sales]]*0.95</f>
        <v>15390</v>
      </c>
      <c r="N2059" s="13">
        <f>(sales_table[[#This Row],[Profit]]/sales_table[[#This Row],[Sales]])</f>
        <v>7.3333333333333334E-2</v>
      </c>
    </row>
    <row r="2060" spans="1:14">
      <c r="A2060" s="42">
        <v>41597</v>
      </c>
      <c r="B2060" t="s">
        <v>24</v>
      </c>
      <c r="C2060" t="s">
        <v>25</v>
      </c>
      <c r="D2060" t="s">
        <v>37</v>
      </c>
      <c r="E2060" t="s">
        <v>13</v>
      </c>
      <c r="F2060" s="12">
        <v>24</v>
      </c>
      <c r="G2060" s="12">
        <v>3978</v>
      </c>
      <c r="H2060" s="12">
        <v>4230</v>
      </c>
      <c r="I2060" s="12">
        <v>22410</v>
      </c>
      <c r="J2060" s="12">
        <v>23850</v>
      </c>
      <c r="K2060" s="12">
        <f>sales_table[[#This Row],[Sales]]-sales_table[[#This Row],[COGS]]</f>
        <v>1440</v>
      </c>
      <c r="L2060" s="12">
        <f>sales_table[[#This Row],[sales after discount]]-sales_table[[#This Row],[COGS]]</f>
        <v>247.5</v>
      </c>
      <c r="M2060" s="12">
        <f>sales_table[[#This Row],[Sales]]*0.95</f>
        <v>22657.5</v>
      </c>
      <c r="N2060" s="13">
        <f>(sales_table[[#This Row],[Profit]]/sales_table[[#This Row],[Sales]])</f>
        <v>6.0377358490566038E-2</v>
      </c>
    </row>
    <row r="2061" spans="1:14">
      <c r="A2061" s="42">
        <v>41597</v>
      </c>
      <c r="B2061" t="s">
        <v>27</v>
      </c>
      <c r="C2061" t="s">
        <v>23</v>
      </c>
      <c r="D2061" t="s">
        <v>37</v>
      </c>
      <c r="E2061" t="s">
        <v>13</v>
      </c>
      <c r="F2061" s="12">
        <v>24</v>
      </c>
      <c r="G2061" s="12">
        <v>5832</v>
      </c>
      <c r="H2061" s="12">
        <v>6210</v>
      </c>
      <c r="I2061" s="12">
        <v>53784</v>
      </c>
      <c r="J2061" s="12">
        <v>57240</v>
      </c>
      <c r="K2061" s="12">
        <f>sales_table[[#This Row],[Sales]]-sales_table[[#This Row],[COGS]]</f>
        <v>3456</v>
      </c>
      <c r="L2061" s="12">
        <f>sales_table[[#This Row],[sales after discount]]-sales_table[[#This Row],[COGS]]</f>
        <v>594</v>
      </c>
      <c r="M2061" s="12">
        <f>sales_table[[#This Row],[Sales]]*0.95</f>
        <v>54378</v>
      </c>
      <c r="N2061" s="13">
        <f>(sales_table[[#This Row],[Profit]]/sales_table[[#This Row],[Sales]])</f>
        <v>6.0377358490566038E-2</v>
      </c>
    </row>
    <row r="2062" spans="1:14">
      <c r="A2062" s="42">
        <v>41597</v>
      </c>
      <c r="B2062" t="s">
        <v>20</v>
      </c>
      <c r="C2062" t="s">
        <v>18</v>
      </c>
      <c r="D2062" t="s">
        <v>19</v>
      </c>
      <c r="E2062" t="s">
        <v>13</v>
      </c>
      <c r="F2062" s="12">
        <v>16</v>
      </c>
      <c r="G2062" s="12">
        <v>3978</v>
      </c>
      <c r="H2062" s="12">
        <v>4230</v>
      </c>
      <c r="I2062" s="12">
        <v>83538</v>
      </c>
      <c r="J2062" s="12">
        <v>88830</v>
      </c>
      <c r="K2062" s="12">
        <f>sales_table[[#This Row],[Sales]]-sales_table[[#This Row],[COGS]]</f>
        <v>5292</v>
      </c>
      <c r="L2062" s="12">
        <f>sales_table[[#This Row],[sales after discount]]-sales_table[[#This Row],[COGS]]</f>
        <v>850.5</v>
      </c>
      <c r="M2062" s="12">
        <f>sales_table[[#This Row],[Sales]]*0.95</f>
        <v>84388.5</v>
      </c>
      <c r="N2062" s="13">
        <f>(sales_table[[#This Row],[Profit]]/sales_table[[#This Row],[Sales]])</f>
        <v>5.9574468085106386E-2</v>
      </c>
    </row>
    <row r="2063" spans="1:14">
      <c r="A2063" s="42">
        <v>41597</v>
      </c>
      <c r="B2063" t="s">
        <v>27</v>
      </c>
      <c r="C2063" t="s">
        <v>23</v>
      </c>
      <c r="D2063" t="s">
        <v>15</v>
      </c>
      <c r="E2063" t="s">
        <v>16</v>
      </c>
      <c r="F2063" s="12">
        <v>6</v>
      </c>
      <c r="G2063" s="12">
        <v>3978</v>
      </c>
      <c r="H2063" s="12">
        <v>4230</v>
      </c>
      <c r="I2063" s="12">
        <v>78804</v>
      </c>
      <c r="J2063" s="12">
        <v>85140</v>
      </c>
      <c r="K2063" s="12">
        <f>sales_table[[#This Row],[Sales]]-sales_table[[#This Row],[COGS]]</f>
        <v>6336</v>
      </c>
      <c r="L2063" s="12">
        <f>sales_table[[#This Row],[sales after discount]]-sales_table[[#This Row],[COGS]]</f>
        <v>2079</v>
      </c>
      <c r="M2063" s="12">
        <f>sales_table[[#This Row],[Sales]]*0.95</f>
        <v>80883</v>
      </c>
      <c r="N2063" s="13">
        <f>(sales_table[[#This Row],[Profit]]/sales_table[[#This Row],[Sales]])</f>
        <v>7.441860465116279E-2</v>
      </c>
    </row>
    <row r="2064" spans="1:14">
      <c r="A2064" s="42">
        <v>41597</v>
      </c>
      <c r="B2064" t="s">
        <v>17</v>
      </c>
      <c r="C2064" t="s">
        <v>18</v>
      </c>
      <c r="D2064" t="s">
        <v>39</v>
      </c>
      <c r="E2064" t="s">
        <v>13</v>
      </c>
      <c r="F2064" s="12">
        <v>4</v>
      </c>
      <c r="G2064" s="12">
        <v>5148</v>
      </c>
      <c r="H2064" s="12">
        <v>5490</v>
      </c>
      <c r="I2064" s="12">
        <v>85698</v>
      </c>
      <c r="J2064" s="12">
        <v>91080</v>
      </c>
      <c r="K2064" s="12">
        <f>sales_table[[#This Row],[Sales]]-sales_table[[#This Row],[COGS]]</f>
        <v>5382</v>
      </c>
      <c r="L2064" s="12">
        <f>sales_table[[#This Row],[sales after discount]]-sales_table[[#This Row],[COGS]]</f>
        <v>828</v>
      </c>
      <c r="M2064" s="12">
        <f>sales_table[[#This Row],[Sales]]*0.95</f>
        <v>86526</v>
      </c>
      <c r="N2064" s="13">
        <f>(sales_table[[#This Row],[Profit]]/sales_table[[#This Row],[Sales]])</f>
        <v>5.909090909090909E-2</v>
      </c>
    </row>
    <row r="2065" spans="1:14">
      <c r="A2065" s="42">
        <v>41597</v>
      </c>
      <c r="B2065" t="s">
        <v>34</v>
      </c>
      <c r="C2065" t="s">
        <v>25</v>
      </c>
      <c r="D2065" t="s">
        <v>43</v>
      </c>
      <c r="E2065" t="s">
        <v>13</v>
      </c>
      <c r="F2065" s="12">
        <v>24</v>
      </c>
      <c r="G2065" s="12">
        <v>5832</v>
      </c>
      <c r="H2065" s="12">
        <v>6210</v>
      </c>
      <c r="I2065" s="12">
        <v>20304</v>
      </c>
      <c r="J2065" s="12">
        <v>21600</v>
      </c>
      <c r="K2065" s="12">
        <f>sales_table[[#This Row],[Sales]]-sales_table[[#This Row],[COGS]]</f>
        <v>1296</v>
      </c>
      <c r="L2065" s="12">
        <f>sales_table[[#This Row],[sales after discount]]-sales_table[[#This Row],[COGS]]</f>
        <v>216</v>
      </c>
      <c r="M2065" s="12">
        <f>sales_table[[#This Row],[Sales]]*0.95</f>
        <v>20520</v>
      </c>
      <c r="N2065" s="13">
        <f>(sales_table[[#This Row],[Profit]]/sales_table[[#This Row],[Sales]])</f>
        <v>0.06</v>
      </c>
    </row>
    <row r="2066" spans="1:14">
      <c r="A2066" s="42">
        <v>41598</v>
      </c>
      <c r="B2066" t="s">
        <v>22</v>
      </c>
      <c r="C2066" t="s">
        <v>23</v>
      </c>
      <c r="D2066" t="s">
        <v>41</v>
      </c>
      <c r="E2066" t="s">
        <v>13</v>
      </c>
      <c r="F2066" s="12">
        <v>21</v>
      </c>
      <c r="G2066" s="12">
        <v>2034</v>
      </c>
      <c r="H2066" s="12">
        <v>2160</v>
      </c>
      <c r="I2066" s="12">
        <v>53136</v>
      </c>
      <c r="J2066" s="12">
        <v>56700</v>
      </c>
      <c r="K2066" s="12">
        <f>sales_table[[#This Row],[Sales]]-sales_table[[#This Row],[COGS]]</f>
        <v>3564</v>
      </c>
      <c r="L2066" s="12">
        <f>sales_table[[#This Row],[sales after discount]]-sales_table[[#This Row],[COGS]]</f>
        <v>729</v>
      </c>
      <c r="M2066" s="12">
        <f>sales_table[[#This Row],[Sales]]*0.95</f>
        <v>53865</v>
      </c>
      <c r="N2066" s="13">
        <f>(sales_table[[#This Row],[Profit]]/sales_table[[#This Row],[Sales]])</f>
        <v>6.2857142857142861E-2</v>
      </c>
    </row>
    <row r="2067" spans="1:14">
      <c r="A2067" s="42">
        <v>41598</v>
      </c>
      <c r="B2067" t="s">
        <v>10</v>
      </c>
      <c r="C2067" t="s">
        <v>11</v>
      </c>
      <c r="D2067" t="s">
        <v>41</v>
      </c>
      <c r="E2067" t="s">
        <v>13</v>
      </c>
      <c r="F2067" s="12">
        <v>13</v>
      </c>
      <c r="G2067" s="12">
        <v>5832</v>
      </c>
      <c r="H2067" s="12">
        <v>6210</v>
      </c>
      <c r="I2067" s="12">
        <v>26568</v>
      </c>
      <c r="J2067" s="12">
        <v>28350</v>
      </c>
      <c r="K2067" s="12">
        <f>sales_table[[#This Row],[Sales]]-sales_table[[#This Row],[COGS]]</f>
        <v>1782</v>
      </c>
      <c r="L2067" s="12">
        <f>sales_table[[#This Row],[sales after discount]]-sales_table[[#This Row],[COGS]]</f>
        <v>364.5</v>
      </c>
      <c r="M2067" s="12">
        <f>sales_table[[#This Row],[Sales]]*0.95</f>
        <v>26932.5</v>
      </c>
      <c r="N2067" s="13">
        <f>(sales_table[[#This Row],[Profit]]/sales_table[[#This Row],[Sales]])</f>
        <v>6.2857142857142861E-2</v>
      </c>
    </row>
    <row r="2068" spans="1:14">
      <c r="A2068" s="42">
        <v>41598</v>
      </c>
      <c r="B2068" t="s">
        <v>22</v>
      </c>
      <c r="C2068" t="s">
        <v>23</v>
      </c>
      <c r="D2068" t="s">
        <v>32</v>
      </c>
      <c r="E2068" t="s">
        <v>13</v>
      </c>
      <c r="F2068" s="12">
        <v>2</v>
      </c>
      <c r="G2068" s="12">
        <v>3546</v>
      </c>
      <c r="H2068" s="12">
        <v>3780</v>
      </c>
      <c r="I2068" s="12">
        <v>78012</v>
      </c>
      <c r="J2068" s="12">
        <v>83160</v>
      </c>
      <c r="K2068" s="12">
        <f>sales_table[[#This Row],[Sales]]-sales_table[[#This Row],[COGS]]</f>
        <v>5148</v>
      </c>
      <c r="L2068" s="12">
        <f>sales_table[[#This Row],[sales after discount]]-sales_table[[#This Row],[COGS]]</f>
        <v>990</v>
      </c>
      <c r="M2068" s="12">
        <f>sales_table[[#This Row],[Sales]]*0.95</f>
        <v>79002</v>
      </c>
      <c r="N2068" s="13">
        <f>(sales_table[[#This Row],[Profit]]/sales_table[[#This Row],[Sales]])</f>
        <v>6.1904761904761907E-2</v>
      </c>
    </row>
    <row r="2069" spans="1:14">
      <c r="A2069" s="42">
        <v>41598</v>
      </c>
      <c r="B2069" t="s">
        <v>29</v>
      </c>
      <c r="C2069" t="s">
        <v>30</v>
      </c>
      <c r="D2069" t="s">
        <v>39</v>
      </c>
      <c r="E2069" t="s">
        <v>13</v>
      </c>
      <c r="F2069" s="12">
        <v>20</v>
      </c>
      <c r="G2069" s="12">
        <v>3726</v>
      </c>
      <c r="H2069" s="12">
        <v>3960</v>
      </c>
      <c r="I2069" s="12">
        <v>89424</v>
      </c>
      <c r="J2069" s="12">
        <v>95040</v>
      </c>
      <c r="K2069" s="12">
        <f>sales_table[[#This Row],[Sales]]-sales_table[[#This Row],[COGS]]</f>
        <v>5616</v>
      </c>
      <c r="L2069" s="12">
        <f>sales_table[[#This Row],[sales after discount]]-sales_table[[#This Row],[COGS]]</f>
        <v>864</v>
      </c>
      <c r="M2069" s="12">
        <f>sales_table[[#This Row],[Sales]]*0.95</f>
        <v>90288</v>
      </c>
      <c r="N2069" s="13">
        <f>(sales_table[[#This Row],[Profit]]/sales_table[[#This Row],[Sales]])</f>
        <v>5.909090909090909E-2</v>
      </c>
    </row>
    <row r="2070" spans="1:14">
      <c r="A2070" s="42">
        <v>41598</v>
      </c>
      <c r="B2070" t="s">
        <v>17</v>
      </c>
      <c r="C2070" t="s">
        <v>18</v>
      </c>
      <c r="D2070" t="s">
        <v>40</v>
      </c>
      <c r="E2070" t="s">
        <v>16</v>
      </c>
      <c r="F2070" s="12">
        <v>21</v>
      </c>
      <c r="G2070" s="12">
        <v>3978</v>
      </c>
      <c r="H2070" s="12">
        <v>4230</v>
      </c>
      <c r="I2070" s="12">
        <v>47088</v>
      </c>
      <c r="J2070" s="12">
        <v>50760</v>
      </c>
      <c r="K2070" s="12">
        <f>sales_table[[#This Row],[Sales]]-sales_table[[#This Row],[COGS]]</f>
        <v>3672</v>
      </c>
      <c r="L2070" s="12">
        <f>sales_table[[#This Row],[sales after discount]]-sales_table[[#This Row],[COGS]]</f>
        <v>1134</v>
      </c>
      <c r="M2070" s="12">
        <f>sales_table[[#This Row],[Sales]]*0.95</f>
        <v>48222</v>
      </c>
      <c r="N2070" s="13">
        <f>(sales_table[[#This Row],[Profit]]/sales_table[[#This Row],[Sales]])</f>
        <v>7.2340425531914887E-2</v>
      </c>
    </row>
    <row r="2071" spans="1:14">
      <c r="A2071" s="42">
        <v>41599</v>
      </c>
      <c r="B2071" t="s">
        <v>31</v>
      </c>
      <c r="C2071" t="s">
        <v>30</v>
      </c>
      <c r="D2071" t="s">
        <v>38</v>
      </c>
      <c r="E2071" t="s">
        <v>13</v>
      </c>
      <c r="F2071" s="12">
        <v>12</v>
      </c>
      <c r="G2071" s="12">
        <v>3042</v>
      </c>
      <c r="H2071" s="12">
        <v>3240</v>
      </c>
      <c r="I2071" s="12">
        <v>63828</v>
      </c>
      <c r="J2071" s="12">
        <v>68040</v>
      </c>
      <c r="K2071" s="12">
        <f>sales_table[[#This Row],[Sales]]-sales_table[[#This Row],[COGS]]</f>
        <v>4212</v>
      </c>
      <c r="L2071" s="12">
        <f>sales_table[[#This Row],[sales after discount]]-sales_table[[#This Row],[COGS]]</f>
        <v>810</v>
      </c>
      <c r="M2071" s="12">
        <f>sales_table[[#This Row],[Sales]]*0.95</f>
        <v>64638</v>
      </c>
      <c r="N2071" s="13">
        <f>(sales_table[[#This Row],[Profit]]/sales_table[[#This Row],[Sales]])</f>
        <v>6.1904761904761907E-2</v>
      </c>
    </row>
    <row r="2072" spans="1:14">
      <c r="A2072" s="42">
        <v>41599</v>
      </c>
      <c r="B2072" t="s">
        <v>20</v>
      </c>
      <c r="C2072" t="s">
        <v>18</v>
      </c>
      <c r="D2072" t="s">
        <v>40</v>
      </c>
      <c r="E2072" t="s">
        <v>16</v>
      </c>
      <c r="F2072" s="12">
        <v>23</v>
      </c>
      <c r="G2072" s="12">
        <v>3546</v>
      </c>
      <c r="H2072" s="12">
        <v>3780</v>
      </c>
      <c r="I2072" s="12">
        <v>7848</v>
      </c>
      <c r="J2072" s="12">
        <v>8460</v>
      </c>
      <c r="K2072" s="12">
        <f>sales_table[[#This Row],[Sales]]-sales_table[[#This Row],[COGS]]</f>
        <v>612</v>
      </c>
      <c r="L2072" s="12">
        <f>sales_table[[#This Row],[sales after discount]]-sales_table[[#This Row],[COGS]]</f>
        <v>189</v>
      </c>
      <c r="M2072" s="12">
        <f>sales_table[[#This Row],[Sales]]*0.95</f>
        <v>8037</v>
      </c>
      <c r="N2072" s="13">
        <f>(sales_table[[#This Row],[Profit]]/sales_table[[#This Row],[Sales]])</f>
        <v>7.2340425531914887E-2</v>
      </c>
    </row>
    <row r="2073" spans="1:14">
      <c r="A2073" s="42">
        <v>41599</v>
      </c>
      <c r="B2073" t="s">
        <v>20</v>
      </c>
      <c r="C2073" t="s">
        <v>18</v>
      </c>
      <c r="D2073" t="s">
        <v>43</v>
      </c>
      <c r="E2073" t="s">
        <v>13</v>
      </c>
      <c r="F2073" s="12">
        <v>23</v>
      </c>
      <c r="G2073" s="12">
        <v>4482</v>
      </c>
      <c r="H2073" s="12">
        <v>4770</v>
      </c>
      <c r="I2073" s="12">
        <v>64296</v>
      </c>
      <c r="J2073" s="12">
        <v>68400</v>
      </c>
      <c r="K2073" s="12">
        <f>sales_table[[#This Row],[Sales]]-sales_table[[#This Row],[COGS]]</f>
        <v>4104</v>
      </c>
      <c r="L2073" s="12">
        <f>sales_table[[#This Row],[sales after discount]]-sales_table[[#This Row],[COGS]]</f>
        <v>684</v>
      </c>
      <c r="M2073" s="12">
        <f>sales_table[[#This Row],[Sales]]*0.95</f>
        <v>64980</v>
      </c>
      <c r="N2073" s="13">
        <f>(sales_table[[#This Row],[Profit]]/sales_table[[#This Row],[Sales]])</f>
        <v>0.06</v>
      </c>
    </row>
    <row r="2074" spans="1:14">
      <c r="A2074" s="42">
        <v>41599</v>
      </c>
      <c r="B2074" t="s">
        <v>34</v>
      </c>
      <c r="C2074" t="s">
        <v>25</v>
      </c>
      <c r="D2074" t="s">
        <v>28</v>
      </c>
      <c r="E2074" t="s">
        <v>13</v>
      </c>
      <c r="F2074" s="12">
        <v>24</v>
      </c>
      <c r="G2074" s="12">
        <v>3924</v>
      </c>
      <c r="H2074" s="12">
        <v>4230</v>
      </c>
      <c r="I2074" s="12">
        <v>139968</v>
      </c>
      <c r="J2074" s="12">
        <v>149040</v>
      </c>
      <c r="K2074" s="12">
        <f>sales_table[[#This Row],[Sales]]-sales_table[[#This Row],[COGS]]</f>
        <v>9072</v>
      </c>
      <c r="L2074" s="12">
        <f>sales_table[[#This Row],[sales after discount]]-sales_table[[#This Row],[COGS]]</f>
        <v>1620</v>
      </c>
      <c r="M2074" s="12">
        <f>sales_table[[#This Row],[Sales]]*0.95</f>
        <v>141588</v>
      </c>
      <c r="N2074" s="13">
        <f>(sales_table[[#This Row],[Profit]]/sales_table[[#This Row],[Sales]])</f>
        <v>6.0869565217391307E-2</v>
      </c>
    </row>
    <row r="2075" spans="1:14">
      <c r="A2075" s="42">
        <v>41599</v>
      </c>
      <c r="B2075" t="s">
        <v>22</v>
      </c>
      <c r="C2075" t="s">
        <v>23</v>
      </c>
      <c r="D2075" t="s">
        <v>43</v>
      </c>
      <c r="E2075" t="s">
        <v>13</v>
      </c>
      <c r="F2075" s="12">
        <v>25</v>
      </c>
      <c r="G2075" s="12">
        <v>2952</v>
      </c>
      <c r="H2075" s="12">
        <v>3150</v>
      </c>
      <c r="I2075" s="12">
        <v>30456</v>
      </c>
      <c r="J2075" s="12">
        <v>32400</v>
      </c>
      <c r="K2075" s="12">
        <f>sales_table[[#This Row],[Sales]]-sales_table[[#This Row],[COGS]]</f>
        <v>1944</v>
      </c>
      <c r="L2075" s="12">
        <f>sales_table[[#This Row],[sales after discount]]-sales_table[[#This Row],[COGS]]</f>
        <v>324</v>
      </c>
      <c r="M2075" s="12">
        <f>sales_table[[#This Row],[Sales]]*0.95</f>
        <v>30780</v>
      </c>
      <c r="N2075" s="13">
        <f>(sales_table[[#This Row],[Profit]]/sales_table[[#This Row],[Sales]])</f>
        <v>0.06</v>
      </c>
    </row>
    <row r="2076" spans="1:14">
      <c r="A2076" s="42">
        <v>41599</v>
      </c>
      <c r="B2076" t="s">
        <v>34</v>
      </c>
      <c r="C2076" t="s">
        <v>25</v>
      </c>
      <c r="D2076" t="s">
        <v>43</v>
      </c>
      <c r="E2076" t="s">
        <v>13</v>
      </c>
      <c r="F2076" s="12">
        <v>17</v>
      </c>
      <c r="G2076" s="12">
        <v>3726</v>
      </c>
      <c r="H2076" s="12">
        <v>3960</v>
      </c>
      <c r="I2076" s="12">
        <v>16920</v>
      </c>
      <c r="J2076" s="12">
        <v>18000</v>
      </c>
      <c r="K2076" s="12">
        <f>sales_table[[#This Row],[Sales]]-sales_table[[#This Row],[COGS]]</f>
        <v>1080</v>
      </c>
      <c r="L2076" s="12">
        <f>sales_table[[#This Row],[sales after discount]]-sales_table[[#This Row],[COGS]]</f>
        <v>180</v>
      </c>
      <c r="M2076" s="12">
        <f>sales_table[[#This Row],[Sales]]*0.95</f>
        <v>17100</v>
      </c>
      <c r="N2076" s="13">
        <f>(sales_table[[#This Row],[Profit]]/sales_table[[#This Row],[Sales]])</f>
        <v>0.06</v>
      </c>
    </row>
    <row r="2077" spans="1:14">
      <c r="A2077" s="42">
        <v>41599</v>
      </c>
      <c r="B2077" t="s">
        <v>24</v>
      </c>
      <c r="C2077" t="s">
        <v>25</v>
      </c>
      <c r="D2077" t="s">
        <v>15</v>
      </c>
      <c r="E2077" t="s">
        <v>16</v>
      </c>
      <c r="F2077" s="12">
        <v>21</v>
      </c>
      <c r="G2077" s="12">
        <v>3978</v>
      </c>
      <c r="H2077" s="12">
        <v>4230</v>
      </c>
      <c r="I2077" s="12">
        <v>28656</v>
      </c>
      <c r="J2077" s="12">
        <v>30960</v>
      </c>
      <c r="K2077" s="12">
        <f>sales_table[[#This Row],[Sales]]-sales_table[[#This Row],[COGS]]</f>
        <v>2304</v>
      </c>
      <c r="L2077" s="12">
        <f>sales_table[[#This Row],[sales after discount]]-sales_table[[#This Row],[COGS]]</f>
        <v>756</v>
      </c>
      <c r="M2077" s="12">
        <f>sales_table[[#This Row],[Sales]]*0.95</f>
        <v>29412</v>
      </c>
      <c r="N2077" s="13">
        <f>(sales_table[[#This Row],[Profit]]/sales_table[[#This Row],[Sales]])</f>
        <v>7.441860465116279E-2</v>
      </c>
    </row>
    <row r="2078" spans="1:14">
      <c r="A2078" s="42">
        <v>41600</v>
      </c>
      <c r="B2078" t="s">
        <v>17</v>
      </c>
      <c r="C2078" t="s">
        <v>18</v>
      </c>
      <c r="D2078" t="s">
        <v>37</v>
      </c>
      <c r="E2078" t="s">
        <v>13</v>
      </c>
      <c r="F2078" s="12">
        <v>9</v>
      </c>
      <c r="G2078" s="12">
        <v>3726</v>
      </c>
      <c r="H2078" s="12">
        <v>3960</v>
      </c>
      <c r="I2078" s="12">
        <v>8964</v>
      </c>
      <c r="J2078" s="12">
        <v>9540</v>
      </c>
      <c r="K2078" s="12">
        <f>sales_table[[#This Row],[Sales]]-sales_table[[#This Row],[COGS]]</f>
        <v>576</v>
      </c>
      <c r="L2078" s="12">
        <f>sales_table[[#This Row],[sales after discount]]-sales_table[[#This Row],[COGS]]</f>
        <v>99</v>
      </c>
      <c r="M2078" s="12">
        <f>sales_table[[#This Row],[Sales]]*0.95</f>
        <v>9063</v>
      </c>
      <c r="N2078" s="13">
        <f>(sales_table[[#This Row],[Profit]]/sales_table[[#This Row],[Sales]])</f>
        <v>6.0377358490566038E-2</v>
      </c>
    </row>
    <row r="2079" spans="1:14">
      <c r="A2079" s="42">
        <v>41600</v>
      </c>
      <c r="B2079" t="s">
        <v>24</v>
      </c>
      <c r="C2079" t="s">
        <v>25</v>
      </c>
      <c r="D2079" t="s">
        <v>39</v>
      </c>
      <c r="E2079" t="s">
        <v>13</v>
      </c>
      <c r="F2079" s="12">
        <v>11</v>
      </c>
      <c r="G2079" s="12">
        <v>4482</v>
      </c>
      <c r="H2079" s="12">
        <v>4770</v>
      </c>
      <c r="I2079" s="12">
        <v>37260</v>
      </c>
      <c r="J2079" s="12">
        <v>39600</v>
      </c>
      <c r="K2079" s="12">
        <f>sales_table[[#This Row],[Sales]]-sales_table[[#This Row],[COGS]]</f>
        <v>2340</v>
      </c>
      <c r="L2079" s="12">
        <f>sales_table[[#This Row],[sales after discount]]-sales_table[[#This Row],[COGS]]</f>
        <v>360</v>
      </c>
      <c r="M2079" s="12">
        <f>sales_table[[#This Row],[Sales]]*0.95</f>
        <v>37620</v>
      </c>
      <c r="N2079" s="13">
        <f>(sales_table[[#This Row],[Profit]]/sales_table[[#This Row],[Sales]])</f>
        <v>5.909090909090909E-2</v>
      </c>
    </row>
    <row r="2080" spans="1:14">
      <c r="A2080" s="42">
        <v>41600</v>
      </c>
      <c r="B2080" t="s">
        <v>29</v>
      </c>
      <c r="C2080" t="s">
        <v>30</v>
      </c>
      <c r="D2080" t="s">
        <v>33</v>
      </c>
      <c r="E2080" t="s">
        <v>13</v>
      </c>
      <c r="F2080" s="12">
        <v>4</v>
      </c>
      <c r="G2080" s="12">
        <v>3582</v>
      </c>
      <c r="H2080" s="12">
        <v>3870</v>
      </c>
      <c r="I2080" s="12">
        <v>75582</v>
      </c>
      <c r="J2080" s="12">
        <v>80370</v>
      </c>
      <c r="K2080" s="12">
        <f>sales_table[[#This Row],[Sales]]-sales_table[[#This Row],[COGS]]</f>
        <v>4788</v>
      </c>
      <c r="L2080" s="12">
        <f>sales_table[[#This Row],[sales after discount]]-sales_table[[#This Row],[COGS]]</f>
        <v>769.5</v>
      </c>
      <c r="M2080" s="12">
        <f>sales_table[[#This Row],[Sales]]*0.95</f>
        <v>76351.5</v>
      </c>
      <c r="N2080" s="13">
        <f>(sales_table[[#This Row],[Profit]]/sales_table[[#This Row],[Sales]])</f>
        <v>5.9574468085106386E-2</v>
      </c>
    </row>
    <row r="2081" spans="1:14">
      <c r="A2081" s="42">
        <v>41601</v>
      </c>
      <c r="B2081" t="s">
        <v>10</v>
      </c>
      <c r="C2081" t="s">
        <v>11</v>
      </c>
      <c r="D2081" t="s">
        <v>39</v>
      </c>
      <c r="E2081" t="s">
        <v>13</v>
      </c>
      <c r="F2081" s="12">
        <v>22</v>
      </c>
      <c r="G2081" s="12">
        <v>4482</v>
      </c>
      <c r="H2081" s="12">
        <v>4770</v>
      </c>
      <c r="I2081" s="12">
        <v>48438</v>
      </c>
      <c r="J2081" s="12">
        <v>51480</v>
      </c>
      <c r="K2081" s="12">
        <f>sales_table[[#This Row],[Sales]]-sales_table[[#This Row],[COGS]]</f>
        <v>3042</v>
      </c>
      <c r="L2081" s="12">
        <f>sales_table[[#This Row],[sales after discount]]-sales_table[[#This Row],[COGS]]</f>
        <v>468</v>
      </c>
      <c r="M2081" s="12">
        <f>sales_table[[#This Row],[Sales]]*0.95</f>
        <v>48906</v>
      </c>
      <c r="N2081" s="13">
        <f>(sales_table[[#This Row],[Profit]]/sales_table[[#This Row],[Sales]])</f>
        <v>5.909090909090909E-2</v>
      </c>
    </row>
    <row r="2082" spans="1:14">
      <c r="A2082" s="42">
        <v>41601</v>
      </c>
      <c r="B2082" t="s">
        <v>31</v>
      </c>
      <c r="C2082" t="s">
        <v>30</v>
      </c>
      <c r="D2082" t="s">
        <v>42</v>
      </c>
      <c r="E2082" t="s">
        <v>16</v>
      </c>
      <c r="F2082" s="12">
        <v>15</v>
      </c>
      <c r="G2082" s="12">
        <v>3924</v>
      </c>
      <c r="H2082" s="12">
        <v>4230</v>
      </c>
      <c r="I2082" s="12">
        <v>180144</v>
      </c>
      <c r="J2082" s="12">
        <v>194400</v>
      </c>
      <c r="K2082" s="12">
        <f>sales_table[[#This Row],[Sales]]-sales_table[[#This Row],[COGS]]</f>
        <v>14256</v>
      </c>
      <c r="L2082" s="12">
        <f>sales_table[[#This Row],[sales after discount]]-sales_table[[#This Row],[COGS]]</f>
        <v>4536</v>
      </c>
      <c r="M2082" s="12">
        <f>sales_table[[#This Row],[Sales]]*0.95</f>
        <v>184680</v>
      </c>
      <c r="N2082" s="13">
        <f>(sales_table[[#This Row],[Profit]]/sales_table[[#This Row],[Sales]])</f>
        <v>7.3333333333333334E-2</v>
      </c>
    </row>
    <row r="2083" spans="1:14">
      <c r="A2083" s="42">
        <v>41601</v>
      </c>
      <c r="B2083" t="s">
        <v>31</v>
      </c>
      <c r="C2083" t="s">
        <v>30</v>
      </c>
      <c r="D2083" t="s">
        <v>15</v>
      </c>
      <c r="E2083" t="s">
        <v>16</v>
      </c>
      <c r="F2083" s="12">
        <v>23</v>
      </c>
      <c r="G2083" s="12">
        <v>7506</v>
      </c>
      <c r="H2083" s="12">
        <v>8100</v>
      </c>
      <c r="I2083" s="12">
        <v>71640</v>
      </c>
      <c r="J2083" s="12">
        <v>77400</v>
      </c>
      <c r="K2083" s="12">
        <f>sales_table[[#This Row],[Sales]]-sales_table[[#This Row],[COGS]]</f>
        <v>5760</v>
      </c>
      <c r="L2083" s="12">
        <f>sales_table[[#This Row],[sales after discount]]-sales_table[[#This Row],[COGS]]</f>
        <v>1890</v>
      </c>
      <c r="M2083" s="12">
        <f>sales_table[[#This Row],[Sales]]*0.95</f>
        <v>73530</v>
      </c>
      <c r="N2083" s="13">
        <f>(sales_table[[#This Row],[Profit]]/sales_table[[#This Row],[Sales]])</f>
        <v>7.441860465116279E-2</v>
      </c>
    </row>
    <row r="2084" spans="1:14">
      <c r="A2084" s="42">
        <v>41601</v>
      </c>
      <c r="B2084" t="s">
        <v>22</v>
      </c>
      <c r="C2084" t="s">
        <v>23</v>
      </c>
      <c r="D2084" t="s">
        <v>38</v>
      </c>
      <c r="E2084" t="s">
        <v>13</v>
      </c>
      <c r="F2084" s="12">
        <v>9</v>
      </c>
      <c r="G2084" s="12">
        <v>3546</v>
      </c>
      <c r="H2084" s="12">
        <v>3780</v>
      </c>
      <c r="I2084" s="12">
        <v>17730</v>
      </c>
      <c r="J2084" s="12">
        <v>18900</v>
      </c>
      <c r="K2084" s="12">
        <f>sales_table[[#This Row],[Sales]]-sales_table[[#This Row],[COGS]]</f>
        <v>1170</v>
      </c>
      <c r="L2084" s="12">
        <f>sales_table[[#This Row],[sales after discount]]-sales_table[[#This Row],[COGS]]</f>
        <v>225</v>
      </c>
      <c r="M2084" s="12">
        <f>sales_table[[#This Row],[Sales]]*0.95</f>
        <v>17955</v>
      </c>
      <c r="N2084" s="13">
        <f>(sales_table[[#This Row],[Profit]]/sales_table[[#This Row],[Sales]])</f>
        <v>6.1904761904761907E-2</v>
      </c>
    </row>
    <row r="2085" spans="1:14">
      <c r="A2085" s="42">
        <v>41601</v>
      </c>
      <c r="B2085" t="s">
        <v>34</v>
      </c>
      <c r="C2085" t="s">
        <v>25</v>
      </c>
      <c r="D2085" t="s">
        <v>38</v>
      </c>
      <c r="E2085" t="s">
        <v>13</v>
      </c>
      <c r="F2085" s="12">
        <v>7</v>
      </c>
      <c r="G2085" s="12">
        <v>3042</v>
      </c>
      <c r="H2085" s="12">
        <v>3240</v>
      </c>
      <c r="I2085" s="12">
        <v>10638</v>
      </c>
      <c r="J2085" s="12">
        <v>11340</v>
      </c>
      <c r="K2085" s="12">
        <f>sales_table[[#This Row],[Sales]]-sales_table[[#This Row],[COGS]]</f>
        <v>702</v>
      </c>
      <c r="L2085" s="12">
        <f>sales_table[[#This Row],[sales after discount]]-sales_table[[#This Row],[COGS]]</f>
        <v>135</v>
      </c>
      <c r="M2085" s="12">
        <f>sales_table[[#This Row],[Sales]]*0.95</f>
        <v>10773</v>
      </c>
      <c r="N2085" s="13">
        <f>(sales_table[[#This Row],[Profit]]/sales_table[[#This Row],[Sales]])</f>
        <v>6.1904761904761907E-2</v>
      </c>
    </row>
    <row r="2086" spans="1:14">
      <c r="A2086" s="42">
        <v>41602</v>
      </c>
      <c r="B2086" t="s">
        <v>14</v>
      </c>
      <c r="C2086" t="s">
        <v>11</v>
      </c>
      <c r="D2086" t="s">
        <v>39</v>
      </c>
      <c r="E2086" t="s">
        <v>13</v>
      </c>
      <c r="F2086" s="12">
        <v>25</v>
      </c>
      <c r="G2086" s="12">
        <v>3042</v>
      </c>
      <c r="H2086" s="12">
        <v>3240</v>
      </c>
      <c r="I2086" s="12">
        <v>78246</v>
      </c>
      <c r="J2086" s="12">
        <v>83160</v>
      </c>
      <c r="K2086" s="12">
        <f>sales_table[[#This Row],[Sales]]-sales_table[[#This Row],[COGS]]</f>
        <v>4914</v>
      </c>
      <c r="L2086" s="12">
        <f>sales_table[[#This Row],[sales after discount]]-sales_table[[#This Row],[COGS]]</f>
        <v>756</v>
      </c>
      <c r="M2086" s="12">
        <f>sales_table[[#This Row],[Sales]]*0.95</f>
        <v>79002</v>
      </c>
      <c r="N2086" s="13">
        <f>(sales_table[[#This Row],[Profit]]/sales_table[[#This Row],[Sales]])</f>
        <v>5.909090909090909E-2</v>
      </c>
    </row>
    <row r="2087" spans="1:14">
      <c r="A2087" s="42">
        <v>41602</v>
      </c>
      <c r="B2087" t="s">
        <v>27</v>
      </c>
      <c r="C2087" t="s">
        <v>23</v>
      </c>
      <c r="D2087" t="s">
        <v>26</v>
      </c>
      <c r="E2087" t="s">
        <v>13</v>
      </c>
      <c r="F2087" s="12">
        <v>10</v>
      </c>
      <c r="G2087" s="12">
        <v>3978</v>
      </c>
      <c r="H2087" s="12">
        <v>4230</v>
      </c>
      <c r="I2087" s="12">
        <v>27378</v>
      </c>
      <c r="J2087" s="12">
        <v>29160</v>
      </c>
      <c r="K2087" s="12">
        <f>sales_table[[#This Row],[Sales]]-sales_table[[#This Row],[COGS]]</f>
        <v>1782</v>
      </c>
      <c r="L2087" s="12">
        <f>sales_table[[#This Row],[sales after discount]]-sales_table[[#This Row],[COGS]]</f>
        <v>324</v>
      </c>
      <c r="M2087" s="12">
        <f>sales_table[[#This Row],[Sales]]*0.95</f>
        <v>27702</v>
      </c>
      <c r="N2087" s="13">
        <f>(sales_table[[#This Row],[Profit]]/sales_table[[#This Row],[Sales]])</f>
        <v>6.1111111111111109E-2</v>
      </c>
    </row>
    <row r="2088" spans="1:14">
      <c r="A2088" s="42">
        <v>41602</v>
      </c>
      <c r="B2088" t="s">
        <v>22</v>
      </c>
      <c r="C2088" t="s">
        <v>23</v>
      </c>
      <c r="D2088" t="s">
        <v>43</v>
      </c>
      <c r="E2088" t="s">
        <v>13</v>
      </c>
      <c r="F2088" s="12">
        <v>8</v>
      </c>
      <c r="G2088" s="12">
        <v>5148</v>
      </c>
      <c r="H2088" s="12">
        <v>5490</v>
      </c>
      <c r="I2088" s="12">
        <v>37224</v>
      </c>
      <c r="J2088" s="12">
        <v>39600</v>
      </c>
      <c r="K2088" s="12">
        <f>sales_table[[#This Row],[Sales]]-sales_table[[#This Row],[COGS]]</f>
        <v>2376</v>
      </c>
      <c r="L2088" s="12">
        <f>sales_table[[#This Row],[sales after discount]]-sales_table[[#This Row],[COGS]]</f>
        <v>396</v>
      </c>
      <c r="M2088" s="12">
        <f>sales_table[[#This Row],[Sales]]*0.95</f>
        <v>37620</v>
      </c>
      <c r="N2088" s="13">
        <f>(sales_table[[#This Row],[Profit]]/sales_table[[#This Row],[Sales]])</f>
        <v>0.06</v>
      </c>
    </row>
    <row r="2089" spans="1:14">
      <c r="A2089" s="42">
        <v>41602</v>
      </c>
      <c r="B2089" t="s">
        <v>31</v>
      </c>
      <c r="C2089" t="s">
        <v>30</v>
      </c>
      <c r="D2089" t="s">
        <v>41</v>
      </c>
      <c r="E2089" t="s">
        <v>13</v>
      </c>
      <c r="F2089" s="12">
        <v>18</v>
      </c>
      <c r="G2089" s="12">
        <v>3042</v>
      </c>
      <c r="H2089" s="12">
        <v>3240</v>
      </c>
      <c r="I2089" s="12">
        <v>47232</v>
      </c>
      <c r="J2089" s="12">
        <v>50400</v>
      </c>
      <c r="K2089" s="12">
        <f>sales_table[[#This Row],[Sales]]-sales_table[[#This Row],[COGS]]</f>
        <v>3168</v>
      </c>
      <c r="L2089" s="12">
        <f>sales_table[[#This Row],[sales after discount]]-sales_table[[#This Row],[COGS]]</f>
        <v>648</v>
      </c>
      <c r="M2089" s="12">
        <f>sales_table[[#This Row],[Sales]]*0.95</f>
        <v>47880</v>
      </c>
      <c r="N2089" s="13">
        <f>(sales_table[[#This Row],[Profit]]/sales_table[[#This Row],[Sales]])</f>
        <v>6.2857142857142861E-2</v>
      </c>
    </row>
    <row r="2090" spans="1:14">
      <c r="A2090" s="42">
        <v>41603</v>
      </c>
      <c r="B2090" t="s">
        <v>27</v>
      </c>
      <c r="C2090" t="s">
        <v>23</v>
      </c>
      <c r="D2090" t="s">
        <v>33</v>
      </c>
      <c r="E2090" t="s">
        <v>13</v>
      </c>
      <c r="F2090" s="12">
        <v>8</v>
      </c>
      <c r="G2090" s="12">
        <v>5148</v>
      </c>
      <c r="H2090" s="12">
        <v>5490</v>
      </c>
      <c r="I2090" s="12">
        <v>79560</v>
      </c>
      <c r="J2090" s="12">
        <v>84600</v>
      </c>
      <c r="K2090" s="12">
        <f>sales_table[[#This Row],[Sales]]-sales_table[[#This Row],[COGS]]</f>
        <v>5040</v>
      </c>
      <c r="L2090" s="12">
        <f>sales_table[[#This Row],[sales after discount]]-sales_table[[#This Row],[COGS]]</f>
        <v>810</v>
      </c>
      <c r="M2090" s="12">
        <f>sales_table[[#This Row],[Sales]]*0.95</f>
        <v>80370</v>
      </c>
      <c r="N2090" s="13">
        <f>(sales_table[[#This Row],[Profit]]/sales_table[[#This Row],[Sales]])</f>
        <v>5.9574468085106386E-2</v>
      </c>
    </row>
    <row r="2091" spans="1:14">
      <c r="A2091" s="42">
        <v>41603</v>
      </c>
      <c r="B2091" t="s">
        <v>29</v>
      </c>
      <c r="C2091" t="s">
        <v>30</v>
      </c>
      <c r="D2091" t="s">
        <v>41</v>
      </c>
      <c r="E2091" t="s">
        <v>13</v>
      </c>
      <c r="F2091" s="12">
        <v>25</v>
      </c>
      <c r="G2091" s="12">
        <v>7506</v>
      </c>
      <c r="H2091" s="12">
        <v>8100</v>
      </c>
      <c r="I2091" s="12">
        <v>47232</v>
      </c>
      <c r="J2091" s="12">
        <v>50400</v>
      </c>
      <c r="K2091" s="12">
        <f>sales_table[[#This Row],[Sales]]-sales_table[[#This Row],[COGS]]</f>
        <v>3168</v>
      </c>
      <c r="L2091" s="12">
        <f>sales_table[[#This Row],[sales after discount]]-sales_table[[#This Row],[COGS]]</f>
        <v>648</v>
      </c>
      <c r="M2091" s="12">
        <f>sales_table[[#This Row],[Sales]]*0.95</f>
        <v>47880</v>
      </c>
      <c r="N2091" s="13">
        <f>(sales_table[[#This Row],[Profit]]/sales_table[[#This Row],[Sales]])</f>
        <v>6.2857142857142861E-2</v>
      </c>
    </row>
    <row r="2092" spans="1:14">
      <c r="A2092" s="42">
        <v>41603</v>
      </c>
      <c r="B2092" t="s">
        <v>17</v>
      </c>
      <c r="C2092" t="s">
        <v>18</v>
      </c>
      <c r="D2092" t="s">
        <v>36</v>
      </c>
      <c r="E2092" t="s">
        <v>13</v>
      </c>
      <c r="F2092" s="12">
        <v>7</v>
      </c>
      <c r="G2092" s="12">
        <v>3042</v>
      </c>
      <c r="H2092" s="12">
        <v>3240</v>
      </c>
      <c r="I2092" s="12">
        <v>2106</v>
      </c>
      <c r="J2092" s="12">
        <v>2250</v>
      </c>
      <c r="K2092" s="12">
        <f>sales_table[[#This Row],[Sales]]-sales_table[[#This Row],[COGS]]</f>
        <v>144</v>
      </c>
      <c r="L2092" s="12">
        <f>sales_table[[#This Row],[sales after discount]]-sales_table[[#This Row],[COGS]]</f>
        <v>31.5</v>
      </c>
      <c r="M2092" s="12">
        <f>sales_table[[#This Row],[Sales]]*0.95</f>
        <v>2137.5</v>
      </c>
      <c r="N2092" s="13">
        <f>(sales_table[[#This Row],[Profit]]/sales_table[[#This Row],[Sales]])</f>
        <v>6.4000000000000001E-2</v>
      </c>
    </row>
    <row r="2093" spans="1:14">
      <c r="A2093" s="42">
        <v>41603</v>
      </c>
      <c r="B2093" t="s">
        <v>17</v>
      </c>
      <c r="C2093" t="s">
        <v>18</v>
      </c>
      <c r="D2093" t="s">
        <v>37</v>
      </c>
      <c r="E2093" t="s">
        <v>13</v>
      </c>
      <c r="F2093" s="12">
        <v>17</v>
      </c>
      <c r="G2093" s="12">
        <v>3978</v>
      </c>
      <c r="H2093" s="12">
        <v>4230</v>
      </c>
      <c r="I2093" s="12">
        <v>85158</v>
      </c>
      <c r="J2093" s="12">
        <v>90630</v>
      </c>
      <c r="K2093" s="12">
        <f>sales_table[[#This Row],[Sales]]-sales_table[[#This Row],[COGS]]</f>
        <v>5472</v>
      </c>
      <c r="L2093" s="12">
        <f>sales_table[[#This Row],[sales after discount]]-sales_table[[#This Row],[COGS]]</f>
        <v>940.5</v>
      </c>
      <c r="M2093" s="12">
        <f>sales_table[[#This Row],[Sales]]*0.95</f>
        <v>86098.5</v>
      </c>
      <c r="N2093" s="13">
        <f>(sales_table[[#This Row],[Profit]]/sales_table[[#This Row],[Sales]])</f>
        <v>6.0377358490566038E-2</v>
      </c>
    </row>
    <row r="2094" spans="1:14">
      <c r="A2094" s="42">
        <v>41603</v>
      </c>
      <c r="B2094" t="s">
        <v>17</v>
      </c>
      <c r="C2094" t="s">
        <v>18</v>
      </c>
      <c r="D2094" t="s">
        <v>40</v>
      </c>
      <c r="E2094" t="s">
        <v>16</v>
      </c>
      <c r="F2094" s="12">
        <v>3</v>
      </c>
      <c r="G2094" s="12">
        <v>2952</v>
      </c>
      <c r="H2094" s="12">
        <v>3150</v>
      </c>
      <c r="I2094" s="12">
        <v>94176</v>
      </c>
      <c r="J2094" s="12">
        <v>101520</v>
      </c>
      <c r="K2094" s="12">
        <f>sales_table[[#This Row],[Sales]]-sales_table[[#This Row],[COGS]]</f>
        <v>7344</v>
      </c>
      <c r="L2094" s="12">
        <f>sales_table[[#This Row],[sales after discount]]-sales_table[[#This Row],[COGS]]</f>
        <v>2268</v>
      </c>
      <c r="M2094" s="12">
        <f>sales_table[[#This Row],[Sales]]*0.95</f>
        <v>96444</v>
      </c>
      <c r="N2094" s="13">
        <f>(sales_table[[#This Row],[Profit]]/sales_table[[#This Row],[Sales]])</f>
        <v>7.2340425531914887E-2</v>
      </c>
    </row>
    <row r="2095" spans="1:14">
      <c r="A2095" s="42">
        <v>41604</v>
      </c>
      <c r="B2095" t="s">
        <v>27</v>
      </c>
      <c r="C2095" t="s">
        <v>23</v>
      </c>
      <c r="D2095" t="s">
        <v>43</v>
      </c>
      <c r="E2095" t="s">
        <v>13</v>
      </c>
      <c r="F2095" s="12">
        <v>13</v>
      </c>
      <c r="G2095" s="12">
        <v>2034</v>
      </c>
      <c r="H2095" s="12">
        <v>2160</v>
      </c>
      <c r="I2095" s="12">
        <v>84600</v>
      </c>
      <c r="J2095" s="12">
        <v>90000</v>
      </c>
      <c r="K2095" s="12">
        <f>sales_table[[#This Row],[Sales]]-sales_table[[#This Row],[COGS]]</f>
        <v>5400</v>
      </c>
      <c r="L2095" s="12">
        <f>sales_table[[#This Row],[sales after discount]]-sales_table[[#This Row],[COGS]]</f>
        <v>900</v>
      </c>
      <c r="M2095" s="12">
        <f>sales_table[[#This Row],[Sales]]*0.95</f>
        <v>85500</v>
      </c>
      <c r="N2095" s="13">
        <f>(sales_table[[#This Row],[Profit]]/sales_table[[#This Row],[Sales]])</f>
        <v>0.06</v>
      </c>
    </row>
    <row r="2096" spans="1:14">
      <c r="A2096" s="42">
        <v>41604</v>
      </c>
      <c r="B2096" t="s">
        <v>20</v>
      </c>
      <c r="C2096" t="s">
        <v>18</v>
      </c>
      <c r="D2096" t="s">
        <v>41</v>
      </c>
      <c r="E2096" t="s">
        <v>13</v>
      </c>
      <c r="F2096" s="12">
        <v>17</v>
      </c>
      <c r="G2096" s="12">
        <v>3582</v>
      </c>
      <c r="H2096" s="12">
        <v>3870</v>
      </c>
      <c r="I2096" s="12">
        <v>11808</v>
      </c>
      <c r="J2096" s="12">
        <v>12600</v>
      </c>
      <c r="K2096" s="12">
        <f>sales_table[[#This Row],[Sales]]-sales_table[[#This Row],[COGS]]</f>
        <v>792</v>
      </c>
      <c r="L2096" s="12">
        <f>sales_table[[#This Row],[sales after discount]]-sales_table[[#This Row],[COGS]]</f>
        <v>162</v>
      </c>
      <c r="M2096" s="12">
        <f>sales_table[[#This Row],[Sales]]*0.95</f>
        <v>11970</v>
      </c>
      <c r="N2096" s="13">
        <f>(sales_table[[#This Row],[Profit]]/sales_table[[#This Row],[Sales]])</f>
        <v>6.2857142857142861E-2</v>
      </c>
    </row>
    <row r="2097" spans="1:14">
      <c r="A2097" s="42">
        <v>41604</v>
      </c>
      <c r="B2097" t="s">
        <v>29</v>
      </c>
      <c r="C2097" t="s">
        <v>30</v>
      </c>
      <c r="D2097" t="s">
        <v>28</v>
      </c>
      <c r="E2097" t="s">
        <v>13</v>
      </c>
      <c r="F2097" s="12">
        <v>22</v>
      </c>
      <c r="G2097" s="12">
        <v>3978</v>
      </c>
      <c r="H2097" s="12">
        <v>4230</v>
      </c>
      <c r="I2097" s="12">
        <v>11664</v>
      </c>
      <c r="J2097" s="12">
        <v>12420</v>
      </c>
      <c r="K2097" s="12">
        <f>sales_table[[#This Row],[Sales]]-sales_table[[#This Row],[COGS]]</f>
        <v>756</v>
      </c>
      <c r="L2097" s="12">
        <f>sales_table[[#This Row],[sales after discount]]-sales_table[[#This Row],[COGS]]</f>
        <v>135</v>
      </c>
      <c r="M2097" s="12">
        <f>sales_table[[#This Row],[Sales]]*0.95</f>
        <v>11799</v>
      </c>
      <c r="N2097" s="13">
        <f>(sales_table[[#This Row],[Profit]]/sales_table[[#This Row],[Sales]])</f>
        <v>6.0869565217391307E-2</v>
      </c>
    </row>
    <row r="2098" spans="1:14">
      <c r="A2098" s="42">
        <v>41605</v>
      </c>
      <c r="B2098" t="s">
        <v>27</v>
      </c>
      <c r="C2098" t="s">
        <v>23</v>
      </c>
      <c r="D2098" t="s">
        <v>26</v>
      </c>
      <c r="E2098" t="s">
        <v>13</v>
      </c>
      <c r="F2098" s="12">
        <v>23</v>
      </c>
      <c r="G2098" s="12">
        <v>2196</v>
      </c>
      <c r="H2098" s="12">
        <v>2340</v>
      </c>
      <c r="I2098" s="12">
        <v>51714</v>
      </c>
      <c r="J2098" s="12">
        <v>55080</v>
      </c>
      <c r="K2098" s="12">
        <f>sales_table[[#This Row],[Sales]]-sales_table[[#This Row],[COGS]]</f>
        <v>3366</v>
      </c>
      <c r="L2098" s="12">
        <f>sales_table[[#This Row],[sales after discount]]-sales_table[[#This Row],[COGS]]</f>
        <v>612</v>
      </c>
      <c r="M2098" s="12">
        <f>sales_table[[#This Row],[Sales]]*0.95</f>
        <v>52326</v>
      </c>
      <c r="N2098" s="13">
        <f>(sales_table[[#This Row],[Profit]]/sales_table[[#This Row],[Sales]])</f>
        <v>6.1111111111111109E-2</v>
      </c>
    </row>
    <row r="2099" spans="1:14">
      <c r="A2099" s="42">
        <v>41605</v>
      </c>
      <c r="B2099" t="s">
        <v>10</v>
      </c>
      <c r="C2099" t="s">
        <v>11</v>
      </c>
      <c r="D2099" t="s">
        <v>35</v>
      </c>
      <c r="E2099" t="s">
        <v>13</v>
      </c>
      <c r="F2099" s="12">
        <v>1</v>
      </c>
      <c r="G2099" s="12">
        <v>2034</v>
      </c>
      <c r="H2099" s="12">
        <v>2160</v>
      </c>
      <c r="I2099" s="12">
        <v>51480</v>
      </c>
      <c r="J2099" s="12">
        <v>54900</v>
      </c>
      <c r="K2099" s="12">
        <f>sales_table[[#This Row],[Sales]]-sales_table[[#This Row],[COGS]]</f>
        <v>3420</v>
      </c>
      <c r="L2099" s="12">
        <f>sales_table[[#This Row],[sales after discount]]-sales_table[[#This Row],[COGS]]</f>
        <v>675</v>
      </c>
      <c r="M2099" s="12">
        <f>sales_table[[#This Row],[Sales]]*0.95</f>
        <v>52155</v>
      </c>
      <c r="N2099" s="13">
        <f>(sales_table[[#This Row],[Profit]]/sales_table[[#This Row],[Sales]])</f>
        <v>6.2295081967213117E-2</v>
      </c>
    </row>
    <row r="2100" spans="1:14">
      <c r="A2100" s="42">
        <v>41605</v>
      </c>
      <c r="B2100" t="s">
        <v>14</v>
      </c>
      <c r="C2100" t="s">
        <v>11</v>
      </c>
      <c r="D2100" t="s">
        <v>21</v>
      </c>
      <c r="E2100" t="s">
        <v>13</v>
      </c>
      <c r="F2100" s="12">
        <v>25</v>
      </c>
      <c r="G2100" s="12">
        <v>5148</v>
      </c>
      <c r="H2100" s="12">
        <v>5490</v>
      </c>
      <c r="I2100" s="12">
        <v>2196</v>
      </c>
      <c r="J2100" s="12">
        <v>2340</v>
      </c>
      <c r="K2100" s="12">
        <f>sales_table[[#This Row],[Sales]]-sales_table[[#This Row],[COGS]]</f>
        <v>144</v>
      </c>
      <c r="L2100" s="12">
        <f>sales_table[[#This Row],[sales after discount]]-sales_table[[#This Row],[COGS]]</f>
        <v>27</v>
      </c>
      <c r="M2100" s="12">
        <f>sales_table[[#This Row],[Sales]]*0.95</f>
        <v>2223</v>
      </c>
      <c r="N2100" s="13">
        <f>(sales_table[[#This Row],[Profit]]/sales_table[[#This Row],[Sales]])</f>
        <v>6.1538461538461542E-2</v>
      </c>
    </row>
    <row r="2101" spans="1:14">
      <c r="A2101" s="42">
        <v>41605</v>
      </c>
      <c r="B2101" t="s">
        <v>34</v>
      </c>
      <c r="C2101" t="s">
        <v>25</v>
      </c>
      <c r="D2101" t="s">
        <v>38</v>
      </c>
      <c r="E2101" t="s">
        <v>13</v>
      </c>
      <c r="F2101" s="12">
        <v>22</v>
      </c>
      <c r="G2101" s="12">
        <v>3384</v>
      </c>
      <c r="H2101" s="12">
        <v>3600</v>
      </c>
      <c r="I2101" s="12">
        <v>42552</v>
      </c>
      <c r="J2101" s="12">
        <v>45360</v>
      </c>
      <c r="K2101" s="12">
        <f>sales_table[[#This Row],[Sales]]-sales_table[[#This Row],[COGS]]</f>
        <v>2808</v>
      </c>
      <c r="L2101" s="12">
        <f>sales_table[[#This Row],[sales after discount]]-sales_table[[#This Row],[COGS]]</f>
        <v>540</v>
      </c>
      <c r="M2101" s="12">
        <f>sales_table[[#This Row],[Sales]]*0.95</f>
        <v>43092</v>
      </c>
      <c r="N2101" s="13">
        <f>(sales_table[[#This Row],[Profit]]/sales_table[[#This Row],[Sales]])</f>
        <v>6.1904761904761907E-2</v>
      </c>
    </row>
    <row r="2102" spans="1:14">
      <c r="A2102" s="42">
        <v>41606</v>
      </c>
      <c r="B2102" t="s">
        <v>10</v>
      </c>
      <c r="C2102" t="s">
        <v>11</v>
      </c>
      <c r="D2102" t="s">
        <v>37</v>
      </c>
      <c r="E2102" t="s">
        <v>13</v>
      </c>
      <c r="F2102" s="12">
        <v>2</v>
      </c>
      <c r="G2102" s="12">
        <v>3978</v>
      </c>
      <c r="H2102" s="12">
        <v>4230</v>
      </c>
      <c r="I2102" s="12">
        <v>94122</v>
      </c>
      <c r="J2102" s="12">
        <v>100170</v>
      </c>
      <c r="K2102" s="12">
        <f>sales_table[[#This Row],[Sales]]-sales_table[[#This Row],[COGS]]</f>
        <v>6048</v>
      </c>
      <c r="L2102" s="12">
        <f>sales_table[[#This Row],[sales after discount]]-sales_table[[#This Row],[COGS]]</f>
        <v>1039.5</v>
      </c>
      <c r="M2102" s="12">
        <f>sales_table[[#This Row],[Sales]]*0.95</f>
        <v>95161.5</v>
      </c>
      <c r="N2102" s="13">
        <f>(sales_table[[#This Row],[Profit]]/sales_table[[#This Row],[Sales]])</f>
        <v>6.0377358490566038E-2</v>
      </c>
    </row>
    <row r="2103" spans="1:14">
      <c r="A2103" s="42">
        <v>41606</v>
      </c>
      <c r="B2103" t="s">
        <v>31</v>
      </c>
      <c r="C2103" t="s">
        <v>30</v>
      </c>
      <c r="D2103" t="s">
        <v>15</v>
      </c>
      <c r="E2103" t="s">
        <v>16</v>
      </c>
      <c r="F2103" s="12">
        <v>11</v>
      </c>
      <c r="G2103" s="12">
        <v>3582</v>
      </c>
      <c r="H2103" s="12">
        <v>3870</v>
      </c>
      <c r="I2103" s="12">
        <v>85968</v>
      </c>
      <c r="J2103" s="12">
        <v>92880</v>
      </c>
      <c r="K2103" s="12">
        <f>sales_table[[#This Row],[Sales]]-sales_table[[#This Row],[COGS]]</f>
        <v>6912</v>
      </c>
      <c r="L2103" s="12">
        <f>sales_table[[#This Row],[sales after discount]]-sales_table[[#This Row],[COGS]]</f>
        <v>2268</v>
      </c>
      <c r="M2103" s="12">
        <f>sales_table[[#This Row],[Sales]]*0.95</f>
        <v>88236</v>
      </c>
      <c r="N2103" s="13">
        <f>(sales_table[[#This Row],[Profit]]/sales_table[[#This Row],[Sales]])</f>
        <v>7.441860465116279E-2</v>
      </c>
    </row>
    <row r="2104" spans="1:14">
      <c r="A2104" s="42">
        <v>41606</v>
      </c>
      <c r="B2104" t="s">
        <v>24</v>
      </c>
      <c r="C2104" t="s">
        <v>25</v>
      </c>
      <c r="D2104" t="s">
        <v>40</v>
      </c>
      <c r="E2104" t="s">
        <v>16</v>
      </c>
      <c r="F2104" s="12">
        <v>11</v>
      </c>
      <c r="G2104" s="12">
        <v>3546</v>
      </c>
      <c r="H2104" s="12">
        <v>3780</v>
      </c>
      <c r="I2104" s="12">
        <v>58860</v>
      </c>
      <c r="J2104" s="12">
        <v>63450</v>
      </c>
      <c r="K2104" s="12">
        <f>sales_table[[#This Row],[Sales]]-sales_table[[#This Row],[COGS]]</f>
        <v>4590</v>
      </c>
      <c r="L2104" s="12">
        <f>sales_table[[#This Row],[sales after discount]]-sales_table[[#This Row],[COGS]]</f>
        <v>1417.5</v>
      </c>
      <c r="M2104" s="12">
        <f>sales_table[[#This Row],[Sales]]*0.95</f>
        <v>60277.5</v>
      </c>
      <c r="N2104" s="13">
        <f>(sales_table[[#This Row],[Profit]]/sales_table[[#This Row],[Sales]])</f>
        <v>7.2340425531914887E-2</v>
      </c>
    </row>
    <row r="2105" spans="1:14">
      <c r="A2105" s="42">
        <v>41606</v>
      </c>
      <c r="B2105" t="s">
        <v>20</v>
      </c>
      <c r="C2105" t="s">
        <v>18</v>
      </c>
      <c r="D2105" t="s">
        <v>39</v>
      </c>
      <c r="E2105" t="s">
        <v>13</v>
      </c>
      <c r="F2105" s="12">
        <v>1</v>
      </c>
      <c r="G2105" s="12">
        <v>7506</v>
      </c>
      <c r="H2105" s="12">
        <v>8100</v>
      </c>
      <c r="I2105" s="12">
        <v>37260</v>
      </c>
      <c r="J2105" s="12">
        <v>39600</v>
      </c>
      <c r="K2105" s="12">
        <f>sales_table[[#This Row],[Sales]]-sales_table[[#This Row],[COGS]]</f>
        <v>2340</v>
      </c>
      <c r="L2105" s="12">
        <f>sales_table[[#This Row],[sales after discount]]-sales_table[[#This Row],[COGS]]</f>
        <v>360</v>
      </c>
      <c r="M2105" s="12">
        <f>sales_table[[#This Row],[Sales]]*0.95</f>
        <v>37620</v>
      </c>
      <c r="N2105" s="13">
        <f>(sales_table[[#This Row],[Profit]]/sales_table[[#This Row],[Sales]])</f>
        <v>5.909090909090909E-2</v>
      </c>
    </row>
    <row r="2106" spans="1:14">
      <c r="A2106" s="42">
        <v>41607</v>
      </c>
      <c r="B2106" t="s">
        <v>10</v>
      </c>
      <c r="C2106" t="s">
        <v>11</v>
      </c>
      <c r="D2106" t="s">
        <v>28</v>
      </c>
      <c r="E2106" t="s">
        <v>13</v>
      </c>
      <c r="F2106" s="12">
        <v>14</v>
      </c>
      <c r="G2106" s="12">
        <v>3978</v>
      </c>
      <c r="H2106" s="12">
        <v>4230</v>
      </c>
      <c r="I2106" s="12">
        <v>23328</v>
      </c>
      <c r="J2106" s="12">
        <v>24840</v>
      </c>
      <c r="K2106" s="12">
        <f>sales_table[[#This Row],[Sales]]-sales_table[[#This Row],[COGS]]</f>
        <v>1512</v>
      </c>
      <c r="L2106" s="12">
        <f>sales_table[[#This Row],[sales after discount]]-sales_table[[#This Row],[COGS]]</f>
        <v>270</v>
      </c>
      <c r="M2106" s="12">
        <f>sales_table[[#This Row],[Sales]]*0.95</f>
        <v>23598</v>
      </c>
      <c r="N2106" s="13">
        <f>(sales_table[[#This Row],[Profit]]/sales_table[[#This Row],[Sales]])</f>
        <v>6.0869565217391307E-2</v>
      </c>
    </row>
    <row r="2107" spans="1:14">
      <c r="A2107" s="42">
        <v>41607</v>
      </c>
      <c r="B2107" t="s">
        <v>10</v>
      </c>
      <c r="C2107" t="s">
        <v>11</v>
      </c>
      <c r="D2107" t="s">
        <v>21</v>
      </c>
      <c r="E2107" t="s">
        <v>13</v>
      </c>
      <c r="F2107" s="12">
        <v>11</v>
      </c>
      <c r="G2107" s="12">
        <v>2034</v>
      </c>
      <c r="H2107" s="12">
        <v>2160</v>
      </c>
      <c r="I2107" s="12">
        <v>30744</v>
      </c>
      <c r="J2107" s="12">
        <v>32760</v>
      </c>
      <c r="K2107" s="12">
        <f>sales_table[[#This Row],[Sales]]-sales_table[[#This Row],[COGS]]</f>
        <v>2016</v>
      </c>
      <c r="L2107" s="12">
        <f>sales_table[[#This Row],[sales after discount]]-sales_table[[#This Row],[COGS]]</f>
        <v>378</v>
      </c>
      <c r="M2107" s="12">
        <f>sales_table[[#This Row],[Sales]]*0.95</f>
        <v>31122</v>
      </c>
      <c r="N2107" s="13">
        <f>(sales_table[[#This Row],[Profit]]/sales_table[[#This Row],[Sales]])</f>
        <v>6.1538461538461542E-2</v>
      </c>
    </row>
    <row r="2108" spans="1:14">
      <c r="A2108" s="42">
        <v>41608</v>
      </c>
      <c r="B2108" t="s">
        <v>20</v>
      </c>
      <c r="C2108" t="s">
        <v>18</v>
      </c>
      <c r="D2108" t="s">
        <v>43</v>
      </c>
      <c r="E2108" t="s">
        <v>13</v>
      </c>
      <c r="F2108" s="12">
        <v>8</v>
      </c>
      <c r="G2108" s="12">
        <v>2952</v>
      </c>
      <c r="H2108" s="12">
        <v>3150</v>
      </c>
      <c r="I2108" s="12">
        <v>71064</v>
      </c>
      <c r="J2108" s="12">
        <v>75600</v>
      </c>
      <c r="K2108" s="12">
        <f>sales_table[[#This Row],[Sales]]-sales_table[[#This Row],[COGS]]</f>
        <v>4536</v>
      </c>
      <c r="L2108" s="12">
        <f>sales_table[[#This Row],[sales after discount]]-sales_table[[#This Row],[COGS]]</f>
        <v>756</v>
      </c>
      <c r="M2108" s="12">
        <f>sales_table[[#This Row],[Sales]]*0.95</f>
        <v>71820</v>
      </c>
      <c r="N2108" s="13">
        <f>(sales_table[[#This Row],[Profit]]/sales_table[[#This Row],[Sales]])</f>
        <v>0.06</v>
      </c>
    </row>
    <row r="2109" spans="1:14">
      <c r="A2109" s="42">
        <v>41608</v>
      </c>
      <c r="B2109" t="s">
        <v>14</v>
      </c>
      <c r="C2109" t="s">
        <v>11</v>
      </c>
      <c r="D2109" t="s">
        <v>33</v>
      </c>
      <c r="E2109" t="s">
        <v>13</v>
      </c>
      <c r="F2109" s="12">
        <v>1</v>
      </c>
      <c r="G2109" s="12">
        <v>3546</v>
      </c>
      <c r="H2109" s="12">
        <v>3780</v>
      </c>
      <c r="I2109" s="12">
        <v>91494</v>
      </c>
      <c r="J2109" s="12">
        <v>97290</v>
      </c>
      <c r="K2109" s="12">
        <f>sales_table[[#This Row],[Sales]]-sales_table[[#This Row],[COGS]]</f>
        <v>5796</v>
      </c>
      <c r="L2109" s="12">
        <f>sales_table[[#This Row],[sales after discount]]-sales_table[[#This Row],[COGS]]</f>
        <v>931.5</v>
      </c>
      <c r="M2109" s="12">
        <f>sales_table[[#This Row],[Sales]]*0.95</f>
        <v>92425.5</v>
      </c>
      <c r="N2109" s="13">
        <f>(sales_table[[#This Row],[Profit]]/sales_table[[#This Row],[Sales]])</f>
        <v>5.9574468085106386E-2</v>
      </c>
    </row>
    <row r="2110" spans="1:14">
      <c r="A2110" s="42">
        <v>41608</v>
      </c>
      <c r="B2110" t="s">
        <v>14</v>
      </c>
      <c r="C2110" t="s">
        <v>11</v>
      </c>
      <c r="D2110" t="s">
        <v>41</v>
      </c>
      <c r="E2110" t="s">
        <v>13</v>
      </c>
      <c r="F2110" s="12">
        <v>24</v>
      </c>
      <c r="G2110" s="12">
        <v>3546</v>
      </c>
      <c r="H2110" s="12">
        <v>3780</v>
      </c>
      <c r="I2110" s="12">
        <v>17712</v>
      </c>
      <c r="J2110" s="12">
        <v>18900</v>
      </c>
      <c r="K2110" s="12">
        <f>sales_table[[#This Row],[Sales]]-sales_table[[#This Row],[COGS]]</f>
        <v>1188</v>
      </c>
      <c r="L2110" s="12">
        <f>sales_table[[#This Row],[sales after discount]]-sales_table[[#This Row],[COGS]]</f>
        <v>243</v>
      </c>
      <c r="M2110" s="12">
        <f>sales_table[[#This Row],[Sales]]*0.95</f>
        <v>17955</v>
      </c>
      <c r="N2110" s="13">
        <f>(sales_table[[#This Row],[Profit]]/sales_table[[#This Row],[Sales]])</f>
        <v>6.2857142857142861E-2</v>
      </c>
    </row>
    <row r="2111" spans="1:14">
      <c r="A2111" s="42">
        <v>41609</v>
      </c>
      <c r="B2111" t="s">
        <v>20</v>
      </c>
      <c r="C2111" t="s">
        <v>18</v>
      </c>
      <c r="D2111" t="s">
        <v>15</v>
      </c>
      <c r="E2111" t="s">
        <v>16</v>
      </c>
      <c r="F2111" s="12">
        <v>15</v>
      </c>
      <c r="G2111" s="12">
        <v>3978</v>
      </c>
      <c r="H2111" s="12">
        <v>4230</v>
      </c>
      <c r="I2111" s="12">
        <v>89550</v>
      </c>
      <c r="J2111" s="12">
        <v>96750</v>
      </c>
      <c r="K2111" s="12">
        <f>sales_table[[#This Row],[Sales]]-sales_table[[#This Row],[COGS]]</f>
        <v>7200</v>
      </c>
      <c r="L2111" s="12">
        <f>sales_table[[#This Row],[sales after discount]]-sales_table[[#This Row],[COGS]]</f>
        <v>2362.5</v>
      </c>
      <c r="M2111" s="12">
        <f>sales_table[[#This Row],[Sales]]*0.95</f>
        <v>91912.5</v>
      </c>
      <c r="N2111" s="13">
        <f>(sales_table[[#This Row],[Profit]]/sales_table[[#This Row],[Sales]])</f>
        <v>7.441860465116279E-2</v>
      </c>
    </row>
    <row r="2112" spans="1:14">
      <c r="A2112" s="42">
        <v>41610</v>
      </c>
      <c r="B2112" t="s">
        <v>31</v>
      </c>
      <c r="C2112" t="s">
        <v>30</v>
      </c>
      <c r="D2112" t="s">
        <v>43</v>
      </c>
      <c r="E2112" t="s">
        <v>13</v>
      </c>
      <c r="F2112" s="12">
        <v>20</v>
      </c>
      <c r="G2112" s="12">
        <v>3546</v>
      </c>
      <c r="H2112" s="12">
        <v>3780</v>
      </c>
      <c r="I2112" s="12">
        <v>37224</v>
      </c>
      <c r="J2112" s="12">
        <v>39600</v>
      </c>
      <c r="K2112" s="12">
        <f>sales_table[[#This Row],[Sales]]-sales_table[[#This Row],[COGS]]</f>
        <v>2376</v>
      </c>
      <c r="L2112" s="12">
        <f>sales_table[[#This Row],[sales after discount]]-sales_table[[#This Row],[COGS]]</f>
        <v>396</v>
      </c>
      <c r="M2112" s="12">
        <f>sales_table[[#This Row],[Sales]]*0.95</f>
        <v>37620</v>
      </c>
      <c r="N2112" s="13">
        <f>(sales_table[[#This Row],[Profit]]/sales_table[[#This Row],[Sales]])</f>
        <v>0.06</v>
      </c>
    </row>
    <row r="2113" spans="1:14">
      <c r="A2113" s="42">
        <v>41610</v>
      </c>
      <c r="B2113" t="s">
        <v>24</v>
      </c>
      <c r="C2113" t="s">
        <v>25</v>
      </c>
      <c r="D2113" t="s">
        <v>39</v>
      </c>
      <c r="E2113" t="s">
        <v>13</v>
      </c>
      <c r="F2113" s="12">
        <v>1</v>
      </c>
      <c r="G2113" s="12">
        <v>5148</v>
      </c>
      <c r="H2113" s="12">
        <v>5490</v>
      </c>
      <c r="I2113" s="12">
        <v>3726</v>
      </c>
      <c r="J2113" s="12">
        <v>3960</v>
      </c>
      <c r="K2113" s="12">
        <f>sales_table[[#This Row],[Sales]]-sales_table[[#This Row],[COGS]]</f>
        <v>234</v>
      </c>
      <c r="L2113" s="12">
        <f>sales_table[[#This Row],[sales after discount]]-sales_table[[#This Row],[COGS]]</f>
        <v>36</v>
      </c>
      <c r="M2113" s="12">
        <f>sales_table[[#This Row],[Sales]]*0.95</f>
        <v>3762</v>
      </c>
      <c r="N2113" s="13">
        <f>(sales_table[[#This Row],[Profit]]/sales_table[[#This Row],[Sales]])</f>
        <v>5.909090909090909E-2</v>
      </c>
    </row>
    <row r="2114" spans="1:14">
      <c r="A2114" s="42">
        <v>41611</v>
      </c>
      <c r="B2114" t="s">
        <v>10</v>
      </c>
      <c r="C2114" t="s">
        <v>11</v>
      </c>
      <c r="D2114" t="s">
        <v>42</v>
      </c>
      <c r="E2114" t="s">
        <v>16</v>
      </c>
      <c r="F2114" s="12">
        <v>5</v>
      </c>
      <c r="G2114" s="12">
        <v>2196</v>
      </c>
      <c r="H2114" s="12">
        <v>2340</v>
      </c>
      <c r="I2114" s="12">
        <v>52542</v>
      </c>
      <c r="J2114" s="12">
        <v>56700</v>
      </c>
      <c r="K2114" s="12">
        <f>sales_table[[#This Row],[Sales]]-sales_table[[#This Row],[COGS]]</f>
        <v>4158</v>
      </c>
      <c r="L2114" s="12">
        <f>sales_table[[#This Row],[sales after discount]]-sales_table[[#This Row],[COGS]]</f>
        <v>1323</v>
      </c>
      <c r="M2114" s="12">
        <f>sales_table[[#This Row],[Sales]]*0.95</f>
        <v>53865</v>
      </c>
      <c r="N2114" s="13">
        <f>(sales_table[[#This Row],[Profit]]/sales_table[[#This Row],[Sales]])</f>
        <v>7.3333333333333334E-2</v>
      </c>
    </row>
    <row r="2115" spans="1:14">
      <c r="A2115" s="42">
        <v>41611</v>
      </c>
      <c r="B2115" t="s">
        <v>29</v>
      </c>
      <c r="C2115" t="s">
        <v>30</v>
      </c>
      <c r="D2115" t="s">
        <v>39</v>
      </c>
      <c r="E2115" t="s">
        <v>13</v>
      </c>
      <c r="F2115" s="12">
        <v>2</v>
      </c>
      <c r="G2115" s="12">
        <v>3924</v>
      </c>
      <c r="H2115" s="12">
        <v>4230</v>
      </c>
      <c r="I2115" s="12">
        <v>85698</v>
      </c>
      <c r="J2115" s="12">
        <v>91080</v>
      </c>
      <c r="K2115" s="12">
        <f>sales_table[[#This Row],[Sales]]-sales_table[[#This Row],[COGS]]</f>
        <v>5382</v>
      </c>
      <c r="L2115" s="12">
        <f>sales_table[[#This Row],[sales after discount]]-sales_table[[#This Row],[COGS]]</f>
        <v>828</v>
      </c>
      <c r="M2115" s="12">
        <f>sales_table[[#This Row],[Sales]]*0.95</f>
        <v>86526</v>
      </c>
      <c r="N2115" s="13">
        <f>(sales_table[[#This Row],[Profit]]/sales_table[[#This Row],[Sales]])</f>
        <v>5.909090909090909E-2</v>
      </c>
    </row>
    <row r="2116" spans="1:14">
      <c r="A2116" s="42">
        <v>41612</v>
      </c>
      <c r="B2116" t="s">
        <v>17</v>
      </c>
      <c r="C2116" t="s">
        <v>18</v>
      </c>
      <c r="D2116" t="s">
        <v>19</v>
      </c>
      <c r="E2116" t="s">
        <v>13</v>
      </c>
      <c r="F2116" s="12">
        <v>15</v>
      </c>
      <c r="G2116" s="12">
        <v>3978</v>
      </c>
      <c r="H2116" s="12">
        <v>4230</v>
      </c>
      <c r="I2116" s="12">
        <v>47736</v>
      </c>
      <c r="J2116" s="12">
        <v>50760</v>
      </c>
      <c r="K2116" s="12">
        <f>sales_table[[#This Row],[Sales]]-sales_table[[#This Row],[COGS]]</f>
        <v>3024</v>
      </c>
      <c r="L2116" s="12">
        <f>sales_table[[#This Row],[sales after discount]]-sales_table[[#This Row],[COGS]]</f>
        <v>486</v>
      </c>
      <c r="M2116" s="12">
        <f>sales_table[[#This Row],[Sales]]*0.95</f>
        <v>48222</v>
      </c>
      <c r="N2116" s="13">
        <f>(sales_table[[#This Row],[Profit]]/sales_table[[#This Row],[Sales]])</f>
        <v>5.9574468085106386E-2</v>
      </c>
    </row>
    <row r="2117" spans="1:14">
      <c r="A2117" s="42">
        <v>41612</v>
      </c>
      <c r="B2117" t="s">
        <v>31</v>
      </c>
      <c r="C2117" t="s">
        <v>30</v>
      </c>
      <c r="D2117" t="s">
        <v>35</v>
      </c>
      <c r="E2117" t="s">
        <v>13</v>
      </c>
      <c r="F2117" s="12">
        <v>24</v>
      </c>
      <c r="G2117" s="12">
        <v>2106</v>
      </c>
      <c r="H2117" s="12">
        <v>2250</v>
      </c>
      <c r="I2117" s="12">
        <v>97812</v>
      </c>
      <c r="J2117" s="12">
        <v>104310</v>
      </c>
      <c r="K2117" s="12">
        <f>sales_table[[#This Row],[Sales]]-sales_table[[#This Row],[COGS]]</f>
        <v>6498</v>
      </c>
      <c r="L2117" s="12">
        <f>sales_table[[#This Row],[sales after discount]]-sales_table[[#This Row],[COGS]]</f>
        <v>1282.5</v>
      </c>
      <c r="M2117" s="12">
        <f>sales_table[[#This Row],[Sales]]*0.95</f>
        <v>99094.5</v>
      </c>
      <c r="N2117" s="13">
        <f>(sales_table[[#This Row],[Profit]]/sales_table[[#This Row],[Sales]])</f>
        <v>6.2295081967213117E-2</v>
      </c>
    </row>
    <row r="2118" spans="1:14">
      <c r="A2118" s="42">
        <v>41613</v>
      </c>
      <c r="B2118" t="s">
        <v>24</v>
      </c>
      <c r="C2118" t="s">
        <v>25</v>
      </c>
      <c r="D2118" t="s">
        <v>38</v>
      </c>
      <c r="E2118" t="s">
        <v>13</v>
      </c>
      <c r="F2118" s="12">
        <v>23</v>
      </c>
      <c r="G2118" s="12">
        <v>5148</v>
      </c>
      <c r="H2118" s="12">
        <v>5490</v>
      </c>
      <c r="I2118" s="12">
        <v>46098</v>
      </c>
      <c r="J2118" s="12">
        <v>49140</v>
      </c>
      <c r="K2118" s="12">
        <f>sales_table[[#This Row],[Sales]]-sales_table[[#This Row],[COGS]]</f>
        <v>3042</v>
      </c>
      <c r="L2118" s="12">
        <f>sales_table[[#This Row],[sales after discount]]-sales_table[[#This Row],[COGS]]</f>
        <v>585</v>
      </c>
      <c r="M2118" s="12">
        <f>sales_table[[#This Row],[Sales]]*0.95</f>
        <v>46683</v>
      </c>
      <c r="N2118" s="13">
        <f>(sales_table[[#This Row],[Profit]]/sales_table[[#This Row],[Sales]])</f>
        <v>6.1904761904761907E-2</v>
      </c>
    </row>
    <row r="2119" spans="1:14">
      <c r="A2119" s="42">
        <v>41613</v>
      </c>
      <c r="B2119" t="s">
        <v>27</v>
      </c>
      <c r="C2119" t="s">
        <v>23</v>
      </c>
      <c r="D2119" t="s">
        <v>43</v>
      </c>
      <c r="E2119" t="s">
        <v>13</v>
      </c>
      <c r="F2119" s="12">
        <v>20</v>
      </c>
      <c r="G2119" s="12">
        <v>3546</v>
      </c>
      <c r="H2119" s="12">
        <v>3780</v>
      </c>
      <c r="I2119" s="12">
        <v>50760</v>
      </c>
      <c r="J2119" s="12">
        <v>54000</v>
      </c>
      <c r="K2119" s="12">
        <f>sales_table[[#This Row],[Sales]]-sales_table[[#This Row],[COGS]]</f>
        <v>3240</v>
      </c>
      <c r="L2119" s="12">
        <f>sales_table[[#This Row],[sales after discount]]-sales_table[[#This Row],[COGS]]</f>
        <v>540</v>
      </c>
      <c r="M2119" s="12">
        <f>sales_table[[#This Row],[Sales]]*0.95</f>
        <v>51300</v>
      </c>
      <c r="N2119" s="13">
        <f>(sales_table[[#This Row],[Profit]]/sales_table[[#This Row],[Sales]])</f>
        <v>0.06</v>
      </c>
    </row>
    <row r="2120" spans="1:14">
      <c r="A2120" s="42">
        <v>41613</v>
      </c>
      <c r="B2120" t="s">
        <v>10</v>
      </c>
      <c r="C2120" t="s">
        <v>11</v>
      </c>
      <c r="D2120" t="s">
        <v>28</v>
      </c>
      <c r="E2120" t="s">
        <v>13</v>
      </c>
      <c r="F2120" s="12">
        <v>23</v>
      </c>
      <c r="G2120" s="12">
        <v>3546</v>
      </c>
      <c r="H2120" s="12">
        <v>3780</v>
      </c>
      <c r="I2120" s="12">
        <v>87480</v>
      </c>
      <c r="J2120" s="12">
        <v>93150</v>
      </c>
      <c r="K2120" s="12">
        <f>sales_table[[#This Row],[Sales]]-sales_table[[#This Row],[COGS]]</f>
        <v>5670</v>
      </c>
      <c r="L2120" s="12">
        <f>sales_table[[#This Row],[sales after discount]]-sales_table[[#This Row],[COGS]]</f>
        <v>1012.5</v>
      </c>
      <c r="M2120" s="12">
        <f>sales_table[[#This Row],[Sales]]*0.95</f>
        <v>88492.5</v>
      </c>
      <c r="N2120" s="13">
        <f>(sales_table[[#This Row],[Profit]]/sales_table[[#This Row],[Sales]])</f>
        <v>6.0869565217391307E-2</v>
      </c>
    </row>
    <row r="2121" spans="1:14">
      <c r="A2121" s="42">
        <v>41613</v>
      </c>
      <c r="B2121" t="s">
        <v>20</v>
      </c>
      <c r="C2121" t="s">
        <v>18</v>
      </c>
      <c r="D2121" t="s">
        <v>33</v>
      </c>
      <c r="E2121" t="s">
        <v>13</v>
      </c>
      <c r="F2121" s="12">
        <v>22</v>
      </c>
      <c r="G2121" s="12">
        <v>5148</v>
      </c>
      <c r="H2121" s="12">
        <v>5490</v>
      </c>
      <c r="I2121" s="12">
        <v>15912</v>
      </c>
      <c r="J2121" s="12">
        <v>16920</v>
      </c>
      <c r="K2121" s="12">
        <f>sales_table[[#This Row],[Sales]]-sales_table[[#This Row],[COGS]]</f>
        <v>1008</v>
      </c>
      <c r="L2121" s="12">
        <f>sales_table[[#This Row],[sales after discount]]-sales_table[[#This Row],[COGS]]</f>
        <v>162</v>
      </c>
      <c r="M2121" s="12">
        <f>sales_table[[#This Row],[Sales]]*0.95</f>
        <v>16074</v>
      </c>
      <c r="N2121" s="13">
        <f>(sales_table[[#This Row],[Profit]]/sales_table[[#This Row],[Sales]])</f>
        <v>5.9574468085106386E-2</v>
      </c>
    </row>
    <row r="2122" spans="1:14">
      <c r="A2122" s="42">
        <v>41613</v>
      </c>
      <c r="B2122" t="s">
        <v>24</v>
      </c>
      <c r="C2122" t="s">
        <v>25</v>
      </c>
      <c r="D2122" t="s">
        <v>42</v>
      </c>
      <c r="E2122" t="s">
        <v>16</v>
      </c>
      <c r="F2122" s="12">
        <v>10</v>
      </c>
      <c r="G2122" s="12">
        <v>3384</v>
      </c>
      <c r="H2122" s="12">
        <v>3600</v>
      </c>
      <c r="I2122" s="12">
        <v>22518</v>
      </c>
      <c r="J2122" s="12">
        <v>24300</v>
      </c>
      <c r="K2122" s="12">
        <f>sales_table[[#This Row],[Sales]]-sales_table[[#This Row],[COGS]]</f>
        <v>1782</v>
      </c>
      <c r="L2122" s="12">
        <f>sales_table[[#This Row],[sales after discount]]-sales_table[[#This Row],[COGS]]</f>
        <v>567</v>
      </c>
      <c r="M2122" s="12">
        <f>sales_table[[#This Row],[Sales]]*0.95</f>
        <v>23085</v>
      </c>
      <c r="N2122" s="13">
        <f>(sales_table[[#This Row],[Profit]]/sales_table[[#This Row],[Sales]])</f>
        <v>7.3333333333333334E-2</v>
      </c>
    </row>
    <row r="2123" spans="1:14">
      <c r="A2123" s="42">
        <v>41614</v>
      </c>
      <c r="B2123" t="s">
        <v>10</v>
      </c>
      <c r="C2123" t="s">
        <v>11</v>
      </c>
      <c r="D2123" t="s">
        <v>36</v>
      </c>
      <c r="E2123" t="s">
        <v>13</v>
      </c>
      <c r="F2123" s="12">
        <v>5</v>
      </c>
      <c r="G2123" s="12">
        <v>3042</v>
      </c>
      <c r="H2123" s="12">
        <v>3240</v>
      </c>
      <c r="I2123" s="12">
        <v>50544</v>
      </c>
      <c r="J2123" s="12">
        <v>54000</v>
      </c>
      <c r="K2123" s="12">
        <f>sales_table[[#This Row],[Sales]]-sales_table[[#This Row],[COGS]]</f>
        <v>3456</v>
      </c>
      <c r="L2123" s="12">
        <f>sales_table[[#This Row],[sales after discount]]-sales_table[[#This Row],[COGS]]</f>
        <v>756</v>
      </c>
      <c r="M2123" s="12">
        <f>sales_table[[#This Row],[Sales]]*0.95</f>
        <v>51300</v>
      </c>
      <c r="N2123" s="13">
        <f>(sales_table[[#This Row],[Profit]]/sales_table[[#This Row],[Sales]])</f>
        <v>6.4000000000000001E-2</v>
      </c>
    </row>
    <row r="2124" spans="1:14">
      <c r="A2124" s="42">
        <v>41614</v>
      </c>
      <c r="B2124" t="s">
        <v>22</v>
      </c>
      <c r="C2124" t="s">
        <v>23</v>
      </c>
      <c r="D2124" t="s">
        <v>33</v>
      </c>
      <c r="E2124" t="s">
        <v>13</v>
      </c>
      <c r="F2124" s="12">
        <v>12</v>
      </c>
      <c r="G2124" s="12">
        <v>3978</v>
      </c>
      <c r="H2124" s="12">
        <v>4230</v>
      </c>
      <c r="I2124" s="12">
        <v>59670</v>
      </c>
      <c r="J2124" s="12">
        <v>63450</v>
      </c>
      <c r="K2124" s="12">
        <f>sales_table[[#This Row],[Sales]]-sales_table[[#This Row],[COGS]]</f>
        <v>3780</v>
      </c>
      <c r="L2124" s="12">
        <f>sales_table[[#This Row],[sales after discount]]-sales_table[[#This Row],[COGS]]</f>
        <v>607.5</v>
      </c>
      <c r="M2124" s="12">
        <f>sales_table[[#This Row],[Sales]]*0.95</f>
        <v>60277.5</v>
      </c>
      <c r="N2124" s="13">
        <f>(sales_table[[#This Row],[Profit]]/sales_table[[#This Row],[Sales]])</f>
        <v>5.9574468085106386E-2</v>
      </c>
    </row>
    <row r="2125" spans="1:14">
      <c r="A2125" s="42">
        <v>41614</v>
      </c>
      <c r="B2125" t="s">
        <v>24</v>
      </c>
      <c r="C2125" t="s">
        <v>25</v>
      </c>
      <c r="D2125" t="s">
        <v>26</v>
      </c>
      <c r="E2125" t="s">
        <v>13</v>
      </c>
      <c r="F2125" s="12">
        <v>19</v>
      </c>
      <c r="G2125" s="12">
        <v>3978</v>
      </c>
      <c r="H2125" s="12">
        <v>4230</v>
      </c>
      <c r="I2125" s="12">
        <v>30420</v>
      </c>
      <c r="J2125" s="12">
        <v>32400</v>
      </c>
      <c r="K2125" s="12">
        <f>sales_table[[#This Row],[Sales]]-sales_table[[#This Row],[COGS]]</f>
        <v>1980</v>
      </c>
      <c r="L2125" s="12">
        <f>sales_table[[#This Row],[sales after discount]]-sales_table[[#This Row],[COGS]]</f>
        <v>360</v>
      </c>
      <c r="M2125" s="12">
        <f>sales_table[[#This Row],[Sales]]*0.95</f>
        <v>30780</v>
      </c>
      <c r="N2125" s="13">
        <f>(sales_table[[#This Row],[Profit]]/sales_table[[#This Row],[Sales]])</f>
        <v>6.1111111111111109E-2</v>
      </c>
    </row>
    <row r="2126" spans="1:14">
      <c r="A2126" s="42">
        <v>41614</v>
      </c>
      <c r="B2126" t="s">
        <v>31</v>
      </c>
      <c r="C2126" t="s">
        <v>30</v>
      </c>
      <c r="D2126" t="s">
        <v>38</v>
      </c>
      <c r="E2126" t="s">
        <v>13</v>
      </c>
      <c r="F2126" s="12">
        <v>18</v>
      </c>
      <c r="G2126" s="12">
        <v>3924</v>
      </c>
      <c r="H2126" s="12">
        <v>4230</v>
      </c>
      <c r="I2126" s="12">
        <v>14184</v>
      </c>
      <c r="J2126" s="12">
        <v>15120</v>
      </c>
      <c r="K2126" s="12">
        <f>sales_table[[#This Row],[Sales]]-sales_table[[#This Row],[COGS]]</f>
        <v>936</v>
      </c>
      <c r="L2126" s="12">
        <f>sales_table[[#This Row],[sales after discount]]-sales_table[[#This Row],[COGS]]</f>
        <v>180</v>
      </c>
      <c r="M2126" s="12">
        <f>sales_table[[#This Row],[Sales]]*0.95</f>
        <v>14364</v>
      </c>
      <c r="N2126" s="13">
        <f>(sales_table[[#This Row],[Profit]]/sales_table[[#This Row],[Sales]])</f>
        <v>6.1904761904761907E-2</v>
      </c>
    </row>
    <row r="2127" spans="1:14">
      <c r="A2127" s="42">
        <v>41614</v>
      </c>
      <c r="B2127" t="s">
        <v>24</v>
      </c>
      <c r="C2127" t="s">
        <v>25</v>
      </c>
      <c r="D2127" t="s">
        <v>42</v>
      </c>
      <c r="E2127" t="s">
        <v>16</v>
      </c>
      <c r="F2127" s="12">
        <v>1</v>
      </c>
      <c r="G2127" s="12">
        <v>2952</v>
      </c>
      <c r="H2127" s="12">
        <v>3150</v>
      </c>
      <c r="I2127" s="12">
        <v>37530</v>
      </c>
      <c r="J2127" s="12">
        <v>40500</v>
      </c>
      <c r="K2127" s="12">
        <f>sales_table[[#This Row],[Sales]]-sales_table[[#This Row],[COGS]]</f>
        <v>2970</v>
      </c>
      <c r="L2127" s="12">
        <f>sales_table[[#This Row],[sales after discount]]-sales_table[[#This Row],[COGS]]</f>
        <v>945</v>
      </c>
      <c r="M2127" s="12">
        <f>sales_table[[#This Row],[Sales]]*0.95</f>
        <v>38475</v>
      </c>
      <c r="N2127" s="13">
        <f>(sales_table[[#This Row],[Profit]]/sales_table[[#This Row],[Sales]])</f>
        <v>7.3333333333333334E-2</v>
      </c>
    </row>
    <row r="2128" spans="1:14">
      <c r="A2128" s="42">
        <v>41615</v>
      </c>
      <c r="B2128" t="s">
        <v>22</v>
      </c>
      <c r="C2128" t="s">
        <v>23</v>
      </c>
      <c r="D2128" t="s">
        <v>21</v>
      </c>
      <c r="E2128" t="s">
        <v>13</v>
      </c>
      <c r="F2128" s="12">
        <v>15</v>
      </c>
      <c r="G2128" s="12">
        <v>3042</v>
      </c>
      <c r="H2128" s="12">
        <v>3240</v>
      </c>
      <c r="I2128" s="12">
        <v>13176</v>
      </c>
      <c r="J2128" s="12">
        <v>14040</v>
      </c>
      <c r="K2128" s="12">
        <f>sales_table[[#This Row],[Sales]]-sales_table[[#This Row],[COGS]]</f>
        <v>864</v>
      </c>
      <c r="L2128" s="12">
        <f>sales_table[[#This Row],[sales after discount]]-sales_table[[#This Row],[COGS]]</f>
        <v>162</v>
      </c>
      <c r="M2128" s="12">
        <f>sales_table[[#This Row],[Sales]]*0.95</f>
        <v>13338</v>
      </c>
      <c r="N2128" s="13">
        <f>(sales_table[[#This Row],[Profit]]/sales_table[[#This Row],[Sales]])</f>
        <v>6.1538461538461542E-2</v>
      </c>
    </row>
    <row r="2129" spans="1:14">
      <c r="A2129" s="42">
        <v>41615</v>
      </c>
      <c r="B2129" t="s">
        <v>17</v>
      </c>
      <c r="C2129" t="s">
        <v>18</v>
      </c>
      <c r="D2129" t="s">
        <v>37</v>
      </c>
      <c r="E2129" t="s">
        <v>13</v>
      </c>
      <c r="F2129" s="12">
        <v>4</v>
      </c>
      <c r="G2129" s="12">
        <v>3978</v>
      </c>
      <c r="H2129" s="12">
        <v>4230</v>
      </c>
      <c r="I2129" s="12">
        <v>89640</v>
      </c>
      <c r="J2129" s="12">
        <v>95400</v>
      </c>
      <c r="K2129" s="12">
        <f>sales_table[[#This Row],[Sales]]-sales_table[[#This Row],[COGS]]</f>
        <v>5760</v>
      </c>
      <c r="L2129" s="12">
        <f>sales_table[[#This Row],[sales after discount]]-sales_table[[#This Row],[COGS]]</f>
        <v>990</v>
      </c>
      <c r="M2129" s="12">
        <f>sales_table[[#This Row],[Sales]]*0.95</f>
        <v>90630</v>
      </c>
      <c r="N2129" s="13">
        <f>(sales_table[[#This Row],[Profit]]/sales_table[[#This Row],[Sales]])</f>
        <v>6.0377358490566038E-2</v>
      </c>
    </row>
    <row r="2130" spans="1:14">
      <c r="A2130" s="42">
        <v>41615</v>
      </c>
      <c r="B2130" t="s">
        <v>31</v>
      </c>
      <c r="C2130" t="s">
        <v>30</v>
      </c>
      <c r="D2130" t="s">
        <v>37</v>
      </c>
      <c r="E2130" t="s">
        <v>13</v>
      </c>
      <c r="F2130" s="12">
        <v>16</v>
      </c>
      <c r="G2130" s="12">
        <v>2106</v>
      </c>
      <c r="H2130" s="12">
        <v>2250</v>
      </c>
      <c r="I2130" s="12">
        <v>80676</v>
      </c>
      <c r="J2130" s="12">
        <v>85860</v>
      </c>
      <c r="K2130" s="12">
        <f>sales_table[[#This Row],[Sales]]-sales_table[[#This Row],[COGS]]</f>
        <v>5184</v>
      </c>
      <c r="L2130" s="12">
        <f>sales_table[[#This Row],[sales after discount]]-sales_table[[#This Row],[COGS]]</f>
        <v>891</v>
      </c>
      <c r="M2130" s="12">
        <f>sales_table[[#This Row],[Sales]]*0.95</f>
        <v>81567</v>
      </c>
      <c r="N2130" s="13">
        <f>(sales_table[[#This Row],[Profit]]/sales_table[[#This Row],[Sales]])</f>
        <v>6.0377358490566038E-2</v>
      </c>
    </row>
    <row r="2131" spans="1:14">
      <c r="A2131" s="42">
        <v>41615</v>
      </c>
      <c r="B2131" t="s">
        <v>22</v>
      </c>
      <c r="C2131" t="s">
        <v>23</v>
      </c>
      <c r="D2131" t="s">
        <v>26</v>
      </c>
      <c r="E2131" t="s">
        <v>13</v>
      </c>
      <c r="F2131" s="12">
        <v>10</v>
      </c>
      <c r="G2131" s="12">
        <v>2034</v>
      </c>
      <c r="H2131" s="12">
        <v>2160</v>
      </c>
      <c r="I2131" s="12">
        <v>42588</v>
      </c>
      <c r="J2131" s="12">
        <v>45360</v>
      </c>
      <c r="K2131" s="12">
        <f>sales_table[[#This Row],[Sales]]-sales_table[[#This Row],[COGS]]</f>
        <v>2772</v>
      </c>
      <c r="L2131" s="12">
        <f>sales_table[[#This Row],[sales after discount]]-sales_table[[#This Row],[COGS]]</f>
        <v>504</v>
      </c>
      <c r="M2131" s="12">
        <f>sales_table[[#This Row],[Sales]]*0.95</f>
        <v>43092</v>
      </c>
      <c r="N2131" s="13">
        <f>(sales_table[[#This Row],[Profit]]/sales_table[[#This Row],[Sales]])</f>
        <v>6.1111111111111109E-2</v>
      </c>
    </row>
    <row r="2132" spans="1:14">
      <c r="A2132" s="42">
        <v>41616</v>
      </c>
      <c r="B2132" t="s">
        <v>14</v>
      </c>
      <c r="C2132" t="s">
        <v>11</v>
      </c>
      <c r="D2132" t="s">
        <v>32</v>
      </c>
      <c r="E2132" t="s">
        <v>13</v>
      </c>
      <c r="F2132" s="12">
        <v>21</v>
      </c>
      <c r="G2132" s="12">
        <v>4482</v>
      </c>
      <c r="H2132" s="12">
        <v>4770</v>
      </c>
      <c r="I2132" s="12">
        <v>28368</v>
      </c>
      <c r="J2132" s="12">
        <v>30240</v>
      </c>
      <c r="K2132" s="12">
        <f>sales_table[[#This Row],[Sales]]-sales_table[[#This Row],[COGS]]</f>
        <v>1872</v>
      </c>
      <c r="L2132" s="12">
        <f>sales_table[[#This Row],[sales after discount]]-sales_table[[#This Row],[COGS]]</f>
        <v>360</v>
      </c>
      <c r="M2132" s="12">
        <f>sales_table[[#This Row],[Sales]]*0.95</f>
        <v>28728</v>
      </c>
      <c r="N2132" s="13">
        <f>(sales_table[[#This Row],[Profit]]/sales_table[[#This Row],[Sales]])</f>
        <v>6.1904761904761907E-2</v>
      </c>
    </row>
    <row r="2133" spans="1:14">
      <c r="A2133" s="42">
        <v>41616</v>
      </c>
      <c r="B2133" t="s">
        <v>34</v>
      </c>
      <c r="C2133" t="s">
        <v>25</v>
      </c>
      <c r="D2133" t="s">
        <v>21</v>
      </c>
      <c r="E2133" t="s">
        <v>13</v>
      </c>
      <c r="F2133" s="12">
        <v>7</v>
      </c>
      <c r="G2133" s="12">
        <v>3726</v>
      </c>
      <c r="H2133" s="12">
        <v>3960</v>
      </c>
      <c r="I2133" s="12">
        <v>24156</v>
      </c>
      <c r="J2133" s="12">
        <v>25740</v>
      </c>
      <c r="K2133" s="12">
        <f>sales_table[[#This Row],[Sales]]-sales_table[[#This Row],[COGS]]</f>
        <v>1584</v>
      </c>
      <c r="L2133" s="12">
        <f>sales_table[[#This Row],[sales after discount]]-sales_table[[#This Row],[COGS]]</f>
        <v>297</v>
      </c>
      <c r="M2133" s="12">
        <f>sales_table[[#This Row],[Sales]]*0.95</f>
        <v>24453</v>
      </c>
      <c r="N2133" s="13">
        <f>(sales_table[[#This Row],[Profit]]/sales_table[[#This Row],[Sales]])</f>
        <v>6.1538461538461542E-2</v>
      </c>
    </row>
    <row r="2134" spans="1:14">
      <c r="A2134" s="42">
        <v>41616</v>
      </c>
      <c r="B2134" t="s">
        <v>17</v>
      </c>
      <c r="C2134" t="s">
        <v>18</v>
      </c>
      <c r="D2134" t="s">
        <v>35</v>
      </c>
      <c r="E2134" t="s">
        <v>13</v>
      </c>
      <c r="F2134" s="12">
        <v>22</v>
      </c>
      <c r="G2134" s="12">
        <v>2952</v>
      </c>
      <c r="H2134" s="12">
        <v>3150</v>
      </c>
      <c r="I2134" s="12">
        <v>82368</v>
      </c>
      <c r="J2134" s="12">
        <v>87840</v>
      </c>
      <c r="K2134" s="12">
        <f>sales_table[[#This Row],[Sales]]-sales_table[[#This Row],[COGS]]</f>
        <v>5472</v>
      </c>
      <c r="L2134" s="12">
        <f>sales_table[[#This Row],[sales after discount]]-sales_table[[#This Row],[COGS]]</f>
        <v>1080</v>
      </c>
      <c r="M2134" s="12">
        <f>sales_table[[#This Row],[Sales]]*0.95</f>
        <v>83448</v>
      </c>
      <c r="N2134" s="13">
        <f>(sales_table[[#This Row],[Profit]]/sales_table[[#This Row],[Sales]])</f>
        <v>6.2295081967213117E-2</v>
      </c>
    </row>
    <row r="2135" spans="1:14">
      <c r="A2135" s="42">
        <v>41616</v>
      </c>
      <c r="B2135" t="s">
        <v>24</v>
      </c>
      <c r="C2135" t="s">
        <v>25</v>
      </c>
      <c r="D2135" t="s">
        <v>12</v>
      </c>
      <c r="E2135" t="s">
        <v>13</v>
      </c>
      <c r="F2135" s="12">
        <v>15</v>
      </c>
      <c r="G2135" s="12">
        <v>3384</v>
      </c>
      <c r="H2135" s="12">
        <v>3600</v>
      </c>
      <c r="I2135" s="12">
        <v>18306</v>
      </c>
      <c r="J2135" s="12">
        <v>19440</v>
      </c>
      <c r="K2135" s="12">
        <f>sales_table[[#This Row],[Sales]]-sales_table[[#This Row],[COGS]]</f>
        <v>1134</v>
      </c>
      <c r="L2135" s="12">
        <f>sales_table[[#This Row],[sales after discount]]-sales_table[[#This Row],[COGS]]</f>
        <v>162</v>
      </c>
      <c r="M2135" s="12">
        <f>sales_table[[#This Row],[Sales]]*0.95</f>
        <v>18468</v>
      </c>
      <c r="N2135" s="13">
        <f>(sales_table[[#This Row],[Profit]]/sales_table[[#This Row],[Sales]])</f>
        <v>5.8333333333333334E-2</v>
      </c>
    </row>
    <row r="2136" spans="1:14">
      <c r="A2136" s="42">
        <v>41617</v>
      </c>
      <c r="B2136" t="s">
        <v>27</v>
      </c>
      <c r="C2136" t="s">
        <v>23</v>
      </c>
      <c r="D2136" t="s">
        <v>40</v>
      </c>
      <c r="E2136" t="s">
        <v>16</v>
      </c>
      <c r="F2136" s="12">
        <v>7</v>
      </c>
      <c r="G2136" s="12">
        <v>3546</v>
      </c>
      <c r="H2136" s="12">
        <v>3780</v>
      </c>
      <c r="I2136" s="12">
        <v>86328</v>
      </c>
      <c r="J2136" s="12">
        <v>93060</v>
      </c>
      <c r="K2136" s="12">
        <f>sales_table[[#This Row],[Sales]]-sales_table[[#This Row],[COGS]]</f>
        <v>6732</v>
      </c>
      <c r="L2136" s="12">
        <f>sales_table[[#This Row],[sales after discount]]-sales_table[[#This Row],[COGS]]</f>
        <v>2079</v>
      </c>
      <c r="M2136" s="12">
        <f>sales_table[[#This Row],[Sales]]*0.95</f>
        <v>88407</v>
      </c>
      <c r="N2136" s="13">
        <f>(sales_table[[#This Row],[Profit]]/sales_table[[#This Row],[Sales]])</f>
        <v>7.2340425531914887E-2</v>
      </c>
    </row>
    <row r="2137" spans="1:14">
      <c r="A2137" s="42">
        <v>41617</v>
      </c>
      <c r="B2137" t="s">
        <v>14</v>
      </c>
      <c r="C2137" t="s">
        <v>11</v>
      </c>
      <c r="D2137" t="s">
        <v>33</v>
      </c>
      <c r="E2137" t="s">
        <v>13</v>
      </c>
      <c r="F2137" s="12">
        <v>17</v>
      </c>
      <c r="G2137" s="12">
        <v>5148</v>
      </c>
      <c r="H2137" s="12">
        <v>5490</v>
      </c>
      <c r="I2137" s="12">
        <v>83538</v>
      </c>
      <c r="J2137" s="12">
        <v>88830</v>
      </c>
      <c r="K2137" s="12">
        <f>sales_table[[#This Row],[Sales]]-sales_table[[#This Row],[COGS]]</f>
        <v>5292</v>
      </c>
      <c r="L2137" s="12">
        <f>sales_table[[#This Row],[sales after discount]]-sales_table[[#This Row],[COGS]]</f>
        <v>850.5</v>
      </c>
      <c r="M2137" s="12">
        <f>sales_table[[#This Row],[Sales]]*0.95</f>
        <v>84388.5</v>
      </c>
      <c r="N2137" s="13">
        <f>(sales_table[[#This Row],[Profit]]/sales_table[[#This Row],[Sales]])</f>
        <v>5.9574468085106386E-2</v>
      </c>
    </row>
    <row r="2138" spans="1:14">
      <c r="A2138" s="42">
        <v>41617</v>
      </c>
      <c r="B2138" t="s">
        <v>27</v>
      </c>
      <c r="C2138" t="s">
        <v>23</v>
      </c>
      <c r="D2138" t="s">
        <v>32</v>
      </c>
      <c r="E2138" t="s">
        <v>13</v>
      </c>
      <c r="F2138" s="12">
        <v>20</v>
      </c>
      <c r="G2138" s="12">
        <v>2034</v>
      </c>
      <c r="H2138" s="12">
        <v>2160</v>
      </c>
      <c r="I2138" s="12">
        <v>60282</v>
      </c>
      <c r="J2138" s="12">
        <v>64260</v>
      </c>
      <c r="K2138" s="12">
        <f>sales_table[[#This Row],[Sales]]-sales_table[[#This Row],[COGS]]</f>
        <v>3978</v>
      </c>
      <c r="L2138" s="12">
        <f>sales_table[[#This Row],[sales after discount]]-sales_table[[#This Row],[COGS]]</f>
        <v>765</v>
      </c>
      <c r="M2138" s="12">
        <f>sales_table[[#This Row],[Sales]]*0.95</f>
        <v>61047</v>
      </c>
      <c r="N2138" s="13">
        <f>(sales_table[[#This Row],[Profit]]/sales_table[[#This Row],[Sales]])</f>
        <v>6.1904761904761907E-2</v>
      </c>
    </row>
    <row r="2139" spans="1:14">
      <c r="A2139" s="42">
        <v>41617</v>
      </c>
      <c r="B2139" t="s">
        <v>20</v>
      </c>
      <c r="C2139" t="s">
        <v>18</v>
      </c>
      <c r="D2139" t="s">
        <v>28</v>
      </c>
      <c r="E2139" t="s">
        <v>13</v>
      </c>
      <c r="F2139" s="12">
        <v>5</v>
      </c>
      <c r="G2139" s="12">
        <v>2196</v>
      </c>
      <c r="H2139" s="12">
        <v>2340</v>
      </c>
      <c r="I2139" s="12">
        <v>17496</v>
      </c>
      <c r="J2139" s="12">
        <v>18630</v>
      </c>
      <c r="K2139" s="12">
        <f>sales_table[[#This Row],[Sales]]-sales_table[[#This Row],[COGS]]</f>
        <v>1134</v>
      </c>
      <c r="L2139" s="12">
        <f>sales_table[[#This Row],[sales after discount]]-sales_table[[#This Row],[COGS]]</f>
        <v>202.5</v>
      </c>
      <c r="M2139" s="12">
        <f>sales_table[[#This Row],[Sales]]*0.95</f>
        <v>17698.5</v>
      </c>
      <c r="N2139" s="13">
        <f>(sales_table[[#This Row],[Profit]]/sales_table[[#This Row],[Sales]])</f>
        <v>6.0869565217391307E-2</v>
      </c>
    </row>
    <row r="2140" spans="1:14">
      <c r="A2140" s="42">
        <v>41617</v>
      </c>
      <c r="B2140" t="s">
        <v>24</v>
      </c>
      <c r="C2140" t="s">
        <v>25</v>
      </c>
      <c r="D2140" t="s">
        <v>12</v>
      </c>
      <c r="E2140" t="s">
        <v>13</v>
      </c>
      <c r="F2140" s="12">
        <v>14</v>
      </c>
      <c r="G2140" s="12">
        <v>3546</v>
      </c>
      <c r="H2140" s="12">
        <v>3780</v>
      </c>
      <c r="I2140" s="12">
        <v>10170</v>
      </c>
      <c r="J2140" s="12">
        <v>10800</v>
      </c>
      <c r="K2140" s="12">
        <f>sales_table[[#This Row],[Sales]]-sales_table[[#This Row],[COGS]]</f>
        <v>630</v>
      </c>
      <c r="L2140" s="12">
        <f>sales_table[[#This Row],[sales after discount]]-sales_table[[#This Row],[COGS]]</f>
        <v>90</v>
      </c>
      <c r="M2140" s="12">
        <f>sales_table[[#This Row],[Sales]]*0.95</f>
        <v>10260</v>
      </c>
      <c r="N2140" s="13">
        <f>(sales_table[[#This Row],[Profit]]/sales_table[[#This Row],[Sales]])</f>
        <v>5.8333333333333334E-2</v>
      </c>
    </row>
    <row r="2141" spans="1:14">
      <c r="A2141" s="42">
        <v>41618</v>
      </c>
      <c r="B2141" t="s">
        <v>34</v>
      </c>
      <c r="C2141" t="s">
        <v>25</v>
      </c>
      <c r="D2141" t="s">
        <v>15</v>
      </c>
      <c r="E2141" t="s">
        <v>16</v>
      </c>
      <c r="F2141" s="12">
        <v>6</v>
      </c>
      <c r="G2141" s="12">
        <v>3546</v>
      </c>
      <c r="H2141" s="12">
        <v>3780</v>
      </c>
      <c r="I2141" s="12">
        <v>21492</v>
      </c>
      <c r="J2141" s="12">
        <v>23220</v>
      </c>
      <c r="K2141" s="12">
        <f>sales_table[[#This Row],[Sales]]-sales_table[[#This Row],[COGS]]</f>
        <v>1728</v>
      </c>
      <c r="L2141" s="12">
        <f>sales_table[[#This Row],[sales after discount]]-sales_table[[#This Row],[COGS]]</f>
        <v>567</v>
      </c>
      <c r="M2141" s="12">
        <f>sales_table[[#This Row],[Sales]]*0.95</f>
        <v>22059</v>
      </c>
      <c r="N2141" s="13">
        <f>(sales_table[[#This Row],[Profit]]/sales_table[[#This Row],[Sales]])</f>
        <v>7.441860465116279E-2</v>
      </c>
    </row>
    <row r="2142" spans="1:14">
      <c r="A2142" s="42">
        <v>41618</v>
      </c>
      <c r="B2142" t="s">
        <v>27</v>
      </c>
      <c r="C2142" t="s">
        <v>23</v>
      </c>
      <c r="D2142" t="s">
        <v>32</v>
      </c>
      <c r="E2142" t="s">
        <v>13</v>
      </c>
      <c r="F2142" s="12">
        <v>22</v>
      </c>
      <c r="G2142" s="12">
        <v>7506</v>
      </c>
      <c r="H2142" s="12">
        <v>8100</v>
      </c>
      <c r="I2142" s="12">
        <v>28368</v>
      </c>
      <c r="J2142" s="12">
        <v>30240</v>
      </c>
      <c r="K2142" s="12">
        <f>sales_table[[#This Row],[Sales]]-sales_table[[#This Row],[COGS]]</f>
        <v>1872</v>
      </c>
      <c r="L2142" s="12">
        <f>sales_table[[#This Row],[sales after discount]]-sales_table[[#This Row],[COGS]]</f>
        <v>360</v>
      </c>
      <c r="M2142" s="12">
        <f>sales_table[[#This Row],[Sales]]*0.95</f>
        <v>28728</v>
      </c>
      <c r="N2142" s="13">
        <f>(sales_table[[#This Row],[Profit]]/sales_table[[#This Row],[Sales]])</f>
        <v>6.1904761904761907E-2</v>
      </c>
    </row>
    <row r="2143" spans="1:14">
      <c r="A2143" s="42">
        <v>41618</v>
      </c>
      <c r="B2143" t="s">
        <v>14</v>
      </c>
      <c r="C2143" t="s">
        <v>11</v>
      </c>
      <c r="D2143" t="s">
        <v>39</v>
      </c>
      <c r="E2143" t="s">
        <v>13</v>
      </c>
      <c r="F2143" s="12">
        <v>6</v>
      </c>
      <c r="G2143" s="12">
        <v>3924</v>
      </c>
      <c r="H2143" s="12">
        <v>4230</v>
      </c>
      <c r="I2143" s="12">
        <v>74520</v>
      </c>
      <c r="J2143" s="12">
        <v>79200</v>
      </c>
      <c r="K2143" s="12">
        <f>sales_table[[#This Row],[Sales]]-sales_table[[#This Row],[COGS]]</f>
        <v>4680</v>
      </c>
      <c r="L2143" s="12">
        <f>sales_table[[#This Row],[sales after discount]]-sales_table[[#This Row],[COGS]]</f>
        <v>720</v>
      </c>
      <c r="M2143" s="12">
        <f>sales_table[[#This Row],[Sales]]*0.95</f>
        <v>75240</v>
      </c>
      <c r="N2143" s="13">
        <f>(sales_table[[#This Row],[Profit]]/sales_table[[#This Row],[Sales]])</f>
        <v>5.909090909090909E-2</v>
      </c>
    </row>
    <row r="2144" spans="1:14">
      <c r="A2144" s="42">
        <v>41618</v>
      </c>
      <c r="B2144" t="s">
        <v>24</v>
      </c>
      <c r="C2144" t="s">
        <v>25</v>
      </c>
      <c r="D2144" t="s">
        <v>38</v>
      </c>
      <c r="E2144" t="s">
        <v>13</v>
      </c>
      <c r="F2144" s="12">
        <v>6</v>
      </c>
      <c r="G2144" s="12">
        <v>4482</v>
      </c>
      <c r="H2144" s="12">
        <v>4770</v>
      </c>
      <c r="I2144" s="12">
        <v>31914</v>
      </c>
      <c r="J2144" s="12">
        <v>34020</v>
      </c>
      <c r="K2144" s="12">
        <f>sales_table[[#This Row],[Sales]]-sales_table[[#This Row],[COGS]]</f>
        <v>2106</v>
      </c>
      <c r="L2144" s="12">
        <f>sales_table[[#This Row],[sales after discount]]-sales_table[[#This Row],[COGS]]</f>
        <v>405</v>
      </c>
      <c r="M2144" s="12">
        <f>sales_table[[#This Row],[Sales]]*0.95</f>
        <v>32319</v>
      </c>
      <c r="N2144" s="13">
        <f>(sales_table[[#This Row],[Profit]]/sales_table[[#This Row],[Sales]])</f>
        <v>6.1904761904761907E-2</v>
      </c>
    </row>
    <row r="2145" spans="1:14">
      <c r="A2145" s="42">
        <v>41618</v>
      </c>
      <c r="B2145" t="s">
        <v>17</v>
      </c>
      <c r="C2145" t="s">
        <v>18</v>
      </c>
      <c r="D2145" t="s">
        <v>38</v>
      </c>
      <c r="E2145" t="s">
        <v>13</v>
      </c>
      <c r="F2145" s="12">
        <v>2</v>
      </c>
      <c r="G2145" s="12">
        <v>3546</v>
      </c>
      <c r="H2145" s="12">
        <v>3780</v>
      </c>
      <c r="I2145" s="12">
        <v>39006</v>
      </c>
      <c r="J2145" s="12">
        <v>41580</v>
      </c>
      <c r="K2145" s="12">
        <f>sales_table[[#This Row],[Sales]]-sales_table[[#This Row],[COGS]]</f>
        <v>2574</v>
      </c>
      <c r="L2145" s="12">
        <f>sales_table[[#This Row],[sales after discount]]-sales_table[[#This Row],[COGS]]</f>
        <v>495</v>
      </c>
      <c r="M2145" s="12">
        <f>sales_table[[#This Row],[Sales]]*0.95</f>
        <v>39501</v>
      </c>
      <c r="N2145" s="13">
        <f>(sales_table[[#This Row],[Profit]]/sales_table[[#This Row],[Sales]])</f>
        <v>6.1904761904761907E-2</v>
      </c>
    </row>
    <row r="2146" spans="1:14">
      <c r="A2146" s="42">
        <v>41618</v>
      </c>
      <c r="B2146" t="s">
        <v>34</v>
      </c>
      <c r="C2146" t="s">
        <v>25</v>
      </c>
      <c r="D2146" t="s">
        <v>19</v>
      </c>
      <c r="E2146" t="s">
        <v>13</v>
      </c>
      <c r="F2146" s="12">
        <v>24</v>
      </c>
      <c r="G2146" s="12">
        <v>3726</v>
      </c>
      <c r="H2146" s="12">
        <v>3960</v>
      </c>
      <c r="I2146" s="12">
        <v>59670</v>
      </c>
      <c r="J2146" s="12">
        <v>63450</v>
      </c>
      <c r="K2146" s="12">
        <f>sales_table[[#This Row],[Sales]]-sales_table[[#This Row],[COGS]]</f>
        <v>3780</v>
      </c>
      <c r="L2146" s="12">
        <f>sales_table[[#This Row],[sales after discount]]-sales_table[[#This Row],[COGS]]</f>
        <v>607.5</v>
      </c>
      <c r="M2146" s="12">
        <f>sales_table[[#This Row],[Sales]]*0.95</f>
        <v>60277.5</v>
      </c>
      <c r="N2146" s="13">
        <f>(sales_table[[#This Row],[Profit]]/sales_table[[#This Row],[Sales]])</f>
        <v>5.9574468085106386E-2</v>
      </c>
    </row>
    <row r="2147" spans="1:14">
      <c r="A2147" s="42">
        <v>41619</v>
      </c>
      <c r="B2147" t="s">
        <v>24</v>
      </c>
      <c r="C2147" t="s">
        <v>25</v>
      </c>
      <c r="D2147" t="s">
        <v>38</v>
      </c>
      <c r="E2147" t="s">
        <v>13</v>
      </c>
      <c r="F2147" s="12">
        <v>11</v>
      </c>
      <c r="G2147" s="12">
        <v>2106</v>
      </c>
      <c r="H2147" s="12">
        <v>2250</v>
      </c>
      <c r="I2147" s="12">
        <v>3546</v>
      </c>
      <c r="J2147" s="12">
        <v>3780</v>
      </c>
      <c r="K2147" s="12">
        <f>sales_table[[#This Row],[Sales]]-sales_table[[#This Row],[COGS]]</f>
        <v>234</v>
      </c>
      <c r="L2147" s="12">
        <f>sales_table[[#This Row],[sales after discount]]-sales_table[[#This Row],[COGS]]</f>
        <v>45</v>
      </c>
      <c r="M2147" s="12">
        <f>sales_table[[#This Row],[Sales]]*0.95</f>
        <v>3591</v>
      </c>
      <c r="N2147" s="13">
        <f>(sales_table[[#This Row],[Profit]]/sales_table[[#This Row],[Sales]])</f>
        <v>6.1904761904761907E-2</v>
      </c>
    </row>
    <row r="2148" spans="1:14">
      <c r="A2148" s="42">
        <v>41620</v>
      </c>
      <c r="B2148" t="s">
        <v>27</v>
      </c>
      <c r="C2148" t="s">
        <v>23</v>
      </c>
      <c r="D2148" t="s">
        <v>40</v>
      </c>
      <c r="E2148" t="s">
        <v>16</v>
      </c>
      <c r="F2148" s="12">
        <v>10</v>
      </c>
      <c r="G2148" s="12">
        <v>3546</v>
      </c>
      <c r="H2148" s="12">
        <v>3780</v>
      </c>
      <c r="I2148" s="12">
        <v>31392</v>
      </c>
      <c r="J2148" s="12">
        <v>33840</v>
      </c>
      <c r="K2148" s="12">
        <f>sales_table[[#This Row],[Sales]]-sales_table[[#This Row],[COGS]]</f>
        <v>2448</v>
      </c>
      <c r="L2148" s="12">
        <f>sales_table[[#This Row],[sales after discount]]-sales_table[[#This Row],[COGS]]</f>
        <v>756</v>
      </c>
      <c r="M2148" s="12">
        <f>sales_table[[#This Row],[Sales]]*0.95</f>
        <v>32148</v>
      </c>
      <c r="N2148" s="13">
        <f>(sales_table[[#This Row],[Profit]]/sales_table[[#This Row],[Sales]])</f>
        <v>7.2340425531914887E-2</v>
      </c>
    </row>
    <row r="2149" spans="1:14">
      <c r="A2149" s="42">
        <v>41620</v>
      </c>
      <c r="B2149" t="s">
        <v>27</v>
      </c>
      <c r="C2149" t="s">
        <v>23</v>
      </c>
      <c r="D2149" t="s">
        <v>43</v>
      </c>
      <c r="E2149" t="s">
        <v>13</v>
      </c>
      <c r="F2149" s="12">
        <v>7</v>
      </c>
      <c r="G2149" s="12">
        <v>3384</v>
      </c>
      <c r="H2149" s="12">
        <v>3600</v>
      </c>
      <c r="I2149" s="12">
        <v>3384</v>
      </c>
      <c r="J2149" s="12">
        <v>3600</v>
      </c>
      <c r="K2149" s="12">
        <f>sales_table[[#This Row],[Sales]]-sales_table[[#This Row],[COGS]]</f>
        <v>216</v>
      </c>
      <c r="L2149" s="12">
        <f>sales_table[[#This Row],[sales after discount]]-sales_table[[#This Row],[COGS]]</f>
        <v>36</v>
      </c>
      <c r="M2149" s="12">
        <f>sales_table[[#This Row],[Sales]]*0.95</f>
        <v>3420</v>
      </c>
      <c r="N2149" s="13">
        <f>(sales_table[[#This Row],[Profit]]/sales_table[[#This Row],[Sales]])</f>
        <v>0.06</v>
      </c>
    </row>
    <row r="2150" spans="1:14">
      <c r="A2150" s="42">
        <v>41620</v>
      </c>
      <c r="B2150" t="s">
        <v>31</v>
      </c>
      <c r="C2150" t="s">
        <v>30</v>
      </c>
      <c r="D2150" t="s">
        <v>35</v>
      </c>
      <c r="E2150" t="s">
        <v>13</v>
      </c>
      <c r="F2150" s="12">
        <v>22</v>
      </c>
      <c r="G2150" s="12">
        <v>2106</v>
      </c>
      <c r="H2150" s="12">
        <v>2250</v>
      </c>
      <c r="I2150" s="12">
        <v>30888</v>
      </c>
      <c r="J2150" s="12">
        <v>32940</v>
      </c>
      <c r="K2150" s="12">
        <f>sales_table[[#This Row],[Sales]]-sales_table[[#This Row],[COGS]]</f>
        <v>2052</v>
      </c>
      <c r="L2150" s="12">
        <f>sales_table[[#This Row],[sales after discount]]-sales_table[[#This Row],[COGS]]</f>
        <v>405</v>
      </c>
      <c r="M2150" s="12">
        <f>sales_table[[#This Row],[Sales]]*0.95</f>
        <v>31293</v>
      </c>
      <c r="N2150" s="13">
        <f>(sales_table[[#This Row],[Profit]]/sales_table[[#This Row],[Sales]])</f>
        <v>6.2295081967213117E-2</v>
      </c>
    </row>
    <row r="2151" spans="1:14">
      <c r="A2151" s="42">
        <v>41621</v>
      </c>
      <c r="B2151" t="s">
        <v>17</v>
      </c>
      <c r="C2151" t="s">
        <v>18</v>
      </c>
      <c r="D2151" t="s">
        <v>32</v>
      </c>
      <c r="E2151" t="s">
        <v>13</v>
      </c>
      <c r="F2151" s="12">
        <v>7</v>
      </c>
      <c r="G2151" s="12">
        <v>3924</v>
      </c>
      <c r="H2151" s="12">
        <v>4230</v>
      </c>
      <c r="I2151" s="12">
        <v>49644</v>
      </c>
      <c r="J2151" s="12">
        <v>52920</v>
      </c>
      <c r="K2151" s="12">
        <f>sales_table[[#This Row],[Sales]]-sales_table[[#This Row],[COGS]]</f>
        <v>3276</v>
      </c>
      <c r="L2151" s="12">
        <f>sales_table[[#This Row],[sales after discount]]-sales_table[[#This Row],[COGS]]</f>
        <v>630</v>
      </c>
      <c r="M2151" s="12">
        <f>sales_table[[#This Row],[Sales]]*0.95</f>
        <v>50274</v>
      </c>
      <c r="N2151" s="13">
        <f>(sales_table[[#This Row],[Profit]]/sales_table[[#This Row],[Sales]])</f>
        <v>6.1904761904761907E-2</v>
      </c>
    </row>
    <row r="2152" spans="1:14">
      <c r="A2152" s="42">
        <v>41621</v>
      </c>
      <c r="B2152" t="s">
        <v>22</v>
      </c>
      <c r="C2152" t="s">
        <v>23</v>
      </c>
      <c r="D2152" t="s">
        <v>28</v>
      </c>
      <c r="E2152" t="s">
        <v>13</v>
      </c>
      <c r="F2152" s="12">
        <v>18</v>
      </c>
      <c r="G2152" s="12">
        <v>3582</v>
      </c>
      <c r="H2152" s="12">
        <v>3870</v>
      </c>
      <c r="I2152" s="12">
        <v>40824</v>
      </c>
      <c r="J2152" s="12">
        <v>43470</v>
      </c>
      <c r="K2152" s="12">
        <f>sales_table[[#This Row],[Sales]]-sales_table[[#This Row],[COGS]]</f>
        <v>2646</v>
      </c>
      <c r="L2152" s="12">
        <f>sales_table[[#This Row],[sales after discount]]-sales_table[[#This Row],[COGS]]</f>
        <v>472.5</v>
      </c>
      <c r="M2152" s="12">
        <f>sales_table[[#This Row],[Sales]]*0.95</f>
        <v>41296.5</v>
      </c>
      <c r="N2152" s="13">
        <f>(sales_table[[#This Row],[Profit]]/sales_table[[#This Row],[Sales]])</f>
        <v>6.0869565217391307E-2</v>
      </c>
    </row>
    <row r="2153" spans="1:14">
      <c r="A2153" s="42">
        <v>41622</v>
      </c>
      <c r="B2153" t="s">
        <v>29</v>
      </c>
      <c r="C2153" t="s">
        <v>30</v>
      </c>
      <c r="D2153" t="s">
        <v>43</v>
      </c>
      <c r="E2153" t="s">
        <v>13</v>
      </c>
      <c r="F2153" s="12">
        <v>12</v>
      </c>
      <c r="G2153" s="12">
        <v>3582</v>
      </c>
      <c r="H2153" s="12">
        <v>3870</v>
      </c>
      <c r="I2153" s="12">
        <v>43992</v>
      </c>
      <c r="J2153" s="12">
        <v>46800</v>
      </c>
      <c r="K2153" s="12">
        <f>sales_table[[#This Row],[Sales]]-sales_table[[#This Row],[COGS]]</f>
        <v>2808</v>
      </c>
      <c r="L2153" s="12">
        <f>sales_table[[#This Row],[sales after discount]]-sales_table[[#This Row],[COGS]]</f>
        <v>468</v>
      </c>
      <c r="M2153" s="12">
        <f>sales_table[[#This Row],[Sales]]*0.95</f>
        <v>44460</v>
      </c>
      <c r="N2153" s="13">
        <f>(sales_table[[#This Row],[Profit]]/sales_table[[#This Row],[Sales]])</f>
        <v>0.06</v>
      </c>
    </row>
    <row r="2154" spans="1:14">
      <c r="A2154" s="42">
        <v>41622</v>
      </c>
      <c r="B2154" t="s">
        <v>17</v>
      </c>
      <c r="C2154" t="s">
        <v>18</v>
      </c>
      <c r="D2154" t="s">
        <v>21</v>
      </c>
      <c r="E2154" t="s">
        <v>13</v>
      </c>
      <c r="F2154" s="12">
        <v>19</v>
      </c>
      <c r="G2154" s="12">
        <v>3726</v>
      </c>
      <c r="H2154" s="12">
        <v>3960</v>
      </c>
      <c r="I2154" s="12">
        <v>10980</v>
      </c>
      <c r="J2154" s="12">
        <v>11700</v>
      </c>
      <c r="K2154" s="12">
        <f>sales_table[[#This Row],[Sales]]-sales_table[[#This Row],[COGS]]</f>
        <v>720</v>
      </c>
      <c r="L2154" s="12">
        <f>sales_table[[#This Row],[sales after discount]]-sales_table[[#This Row],[COGS]]</f>
        <v>135</v>
      </c>
      <c r="M2154" s="12">
        <f>sales_table[[#This Row],[Sales]]*0.95</f>
        <v>11115</v>
      </c>
      <c r="N2154" s="13">
        <f>(sales_table[[#This Row],[Profit]]/sales_table[[#This Row],[Sales]])</f>
        <v>6.1538461538461542E-2</v>
      </c>
    </row>
    <row r="2155" spans="1:14">
      <c r="A2155" s="42">
        <v>41623</v>
      </c>
      <c r="B2155" t="s">
        <v>31</v>
      </c>
      <c r="C2155" t="s">
        <v>30</v>
      </c>
      <c r="D2155" t="s">
        <v>19</v>
      </c>
      <c r="E2155" t="s">
        <v>13</v>
      </c>
      <c r="F2155" s="12">
        <v>23</v>
      </c>
      <c r="G2155" s="12">
        <v>3582</v>
      </c>
      <c r="H2155" s="12">
        <v>3870</v>
      </c>
      <c r="I2155" s="12">
        <v>79560</v>
      </c>
      <c r="J2155" s="12">
        <v>84600</v>
      </c>
      <c r="K2155" s="12">
        <f>sales_table[[#This Row],[Sales]]-sales_table[[#This Row],[COGS]]</f>
        <v>5040</v>
      </c>
      <c r="L2155" s="12">
        <f>sales_table[[#This Row],[sales after discount]]-sales_table[[#This Row],[COGS]]</f>
        <v>810</v>
      </c>
      <c r="M2155" s="12">
        <f>sales_table[[#This Row],[Sales]]*0.95</f>
        <v>80370</v>
      </c>
      <c r="N2155" s="13">
        <f>(sales_table[[#This Row],[Profit]]/sales_table[[#This Row],[Sales]])</f>
        <v>5.9574468085106386E-2</v>
      </c>
    </row>
    <row r="2156" spans="1:14">
      <c r="A2156" s="42">
        <v>41623</v>
      </c>
      <c r="B2156" t="s">
        <v>29</v>
      </c>
      <c r="C2156" t="s">
        <v>30</v>
      </c>
      <c r="D2156" t="s">
        <v>37</v>
      </c>
      <c r="E2156" t="s">
        <v>13</v>
      </c>
      <c r="F2156" s="12">
        <v>3</v>
      </c>
      <c r="G2156" s="12">
        <v>2952</v>
      </c>
      <c r="H2156" s="12">
        <v>3150</v>
      </c>
      <c r="I2156" s="12">
        <v>62748</v>
      </c>
      <c r="J2156" s="12">
        <v>66780</v>
      </c>
      <c r="K2156" s="12">
        <f>sales_table[[#This Row],[Sales]]-sales_table[[#This Row],[COGS]]</f>
        <v>4032</v>
      </c>
      <c r="L2156" s="12">
        <f>sales_table[[#This Row],[sales after discount]]-sales_table[[#This Row],[COGS]]</f>
        <v>693</v>
      </c>
      <c r="M2156" s="12">
        <f>sales_table[[#This Row],[Sales]]*0.95</f>
        <v>63441</v>
      </c>
      <c r="N2156" s="13">
        <f>(sales_table[[#This Row],[Profit]]/sales_table[[#This Row],[Sales]])</f>
        <v>6.0377358490566038E-2</v>
      </c>
    </row>
    <row r="2157" spans="1:14">
      <c r="A2157" s="42">
        <v>41623</v>
      </c>
      <c r="B2157" t="s">
        <v>24</v>
      </c>
      <c r="C2157" t="s">
        <v>25</v>
      </c>
      <c r="D2157" t="s">
        <v>19</v>
      </c>
      <c r="E2157" t="s">
        <v>13</v>
      </c>
      <c r="F2157" s="12">
        <v>24</v>
      </c>
      <c r="G2157" s="12">
        <v>3978</v>
      </c>
      <c r="H2157" s="12">
        <v>4230</v>
      </c>
      <c r="I2157" s="12">
        <v>47736</v>
      </c>
      <c r="J2157" s="12">
        <v>50760</v>
      </c>
      <c r="K2157" s="12">
        <f>sales_table[[#This Row],[Sales]]-sales_table[[#This Row],[COGS]]</f>
        <v>3024</v>
      </c>
      <c r="L2157" s="12">
        <f>sales_table[[#This Row],[sales after discount]]-sales_table[[#This Row],[COGS]]</f>
        <v>486</v>
      </c>
      <c r="M2157" s="12">
        <f>sales_table[[#This Row],[Sales]]*0.95</f>
        <v>48222</v>
      </c>
      <c r="N2157" s="13">
        <f>(sales_table[[#This Row],[Profit]]/sales_table[[#This Row],[Sales]])</f>
        <v>5.9574468085106386E-2</v>
      </c>
    </row>
    <row r="2158" spans="1:14">
      <c r="A2158" s="42">
        <v>41624</v>
      </c>
      <c r="B2158" t="s">
        <v>14</v>
      </c>
      <c r="C2158" t="s">
        <v>11</v>
      </c>
      <c r="D2158" t="s">
        <v>35</v>
      </c>
      <c r="E2158" t="s">
        <v>13</v>
      </c>
      <c r="F2158" s="12">
        <v>25</v>
      </c>
      <c r="G2158" s="12">
        <v>2034</v>
      </c>
      <c r="H2158" s="12">
        <v>2160</v>
      </c>
      <c r="I2158" s="12">
        <v>51480</v>
      </c>
      <c r="J2158" s="12">
        <v>54900</v>
      </c>
      <c r="K2158" s="12">
        <f>sales_table[[#This Row],[Sales]]-sales_table[[#This Row],[COGS]]</f>
        <v>3420</v>
      </c>
      <c r="L2158" s="12">
        <f>sales_table[[#This Row],[sales after discount]]-sales_table[[#This Row],[COGS]]</f>
        <v>675</v>
      </c>
      <c r="M2158" s="12">
        <f>sales_table[[#This Row],[Sales]]*0.95</f>
        <v>52155</v>
      </c>
      <c r="N2158" s="13">
        <f>(sales_table[[#This Row],[Profit]]/sales_table[[#This Row],[Sales]])</f>
        <v>6.2295081967213117E-2</v>
      </c>
    </row>
    <row r="2159" spans="1:14">
      <c r="A2159" s="42">
        <v>41624</v>
      </c>
      <c r="B2159" t="s">
        <v>34</v>
      </c>
      <c r="C2159" t="s">
        <v>25</v>
      </c>
      <c r="D2159" t="s">
        <v>26</v>
      </c>
      <c r="E2159" t="s">
        <v>13</v>
      </c>
      <c r="F2159" s="12">
        <v>5</v>
      </c>
      <c r="G2159" s="12">
        <v>3924</v>
      </c>
      <c r="H2159" s="12">
        <v>4230</v>
      </c>
      <c r="I2159" s="12">
        <v>63882</v>
      </c>
      <c r="J2159" s="12">
        <v>68040</v>
      </c>
      <c r="K2159" s="12">
        <f>sales_table[[#This Row],[Sales]]-sales_table[[#This Row],[COGS]]</f>
        <v>4158</v>
      </c>
      <c r="L2159" s="12">
        <f>sales_table[[#This Row],[sales after discount]]-sales_table[[#This Row],[COGS]]</f>
        <v>756</v>
      </c>
      <c r="M2159" s="12">
        <f>sales_table[[#This Row],[Sales]]*0.95</f>
        <v>64638</v>
      </c>
      <c r="N2159" s="13">
        <f>(sales_table[[#This Row],[Profit]]/sales_table[[#This Row],[Sales]])</f>
        <v>6.1111111111111109E-2</v>
      </c>
    </row>
    <row r="2160" spans="1:14">
      <c r="A2160" s="42">
        <v>41625</v>
      </c>
      <c r="B2160" t="s">
        <v>10</v>
      </c>
      <c r="C2160" t="s">
        <v>11</v>
      </c>
      <c r="D2160" t="s">
        <v>32</v>
      </c>
      <c r="E2160" t="s">
        <v>13</v>
      </c>
      <c r="F2160" s="12">
        <v>2</v>
      </c>
      <c r="G2160" s="12">
        <v>5832</v>
      </c>
      <c r="H2160" s="12">
        <v>6210</v>
      </c>
      <c r="I2160" s="12">
        <v>74466</v>
      </c>
      <c r="J2160" s="12">
        <v>79380</v>
      </c>
      <c r="K2160" s="12">
        <f>sales_table[[#This Row],[Sales]]-sales_table[[#This Row],[COGS]]</f>
        <v>4914</v>
      </c>
      <c r="L2160" s="12">
        <f>sales_table[[#This Row],[sales after discount]]-sales_table[[#This Row],[COGS]]</f>
        <v>945</v>
      </c>
      <c r="M2160" s="12">
        <f>sales_table[[#This Row],[Sales]]*0.95</f>
        <v>75411</v>
      </c>
      <c r="N2160" s="13">
        <f>(sales_table[[#This Row],[Profit]]/sales_table[[#This Row],[Sales]])</f>
        <v>6.1904761904761907E-2</v>
      </c>
    </row>
    <row r="2161" spans="1:14">
      <c r="A2161" s="42">
        <v>41625</v>
      </c>
      <c r="B2161" t="s">
        <v>34</v>
      </c>
      <c r="C2161" t="s">
        <v>25</v>
      </c>
      <c r="D2161" t="s">
        <v>28</v>
      </c>
      <c r="E2161" t="s">
        <v>13</v>
      </c>
      <c r="F2161" s="12">
        <v>14</v>
      </c>
      <c r="G2161" s="12">
        <v>3546</v>
      </c>
      <c r="H2161" s="12">
        <v>3780</v>
      </c>
      <c r="I2161" s="12">
        <v>58320</v>
      </c>
      <c r="J2161" s="12">
        <v>62100</v>
      </c>
      <c r="K2161" s="12">
        <f>sales_table[[#This Row],[Sales]]-sales_table[[#This Row],[COGS]]</f>
        <v>3780</v>
      </c>
      <c r="L2161" s="12">
        <f>sales_table[[#This Row],[sales after discount]]-sales_table[[#This Row],[COGS]]</f>
        <v>675</v>
      </c>
      <c r="M2161" s="12">
        <f>sales_table[[#This Row],[Sales]]*0.95</f>
        <v>58995</v>
      </c>
      <c r="N2161" s="13">
        <f>(sales_table[[#This Row],[Profit]]/sales_table[[#This Row],[Sales]])</f>
        <v>6.0869565217391307E-2</v>
      </c>
    </row>
    <row r="2162" spans="1:14">
      <c r="A2162" s="42">
        <v>41625</v>
      </c>
      <c r="B2162" t="s">
        <v>22</v>
      </c>
      <c r="C2162" t="s">
        <v>23</v>
      </c>
      <c r="D2162" t="s">
        <v>37</v>
      </c>
      <c r="E2162" t="s">
        <v>13</v>
      </c>
      <c r="F2162" s="12">
        <v>6</v>
      </c>
      <c r="G2162" s="12">
        <v>2034</v>
      </c>
      <c r="H2162" s="12">
        <v>2160</v>
      </c>
      <c r="I2162" s="12">
        <v>22410</v>
      </c>
      <c r="J2162" s="12">
        <v>23850</v>
      </c>
      <c r="K2162" s="12">
        <f>sales_table[[#This Row],[Sales]]-sales_table[[#This Row],[COGS]]</f>
        <v>1440</v>
      </c>
      <c r="L2162" s="12">
        <f>sales_table[[#This Row],[sales after discount]]-sales_table[[#This Row],[COGS]]</f>
        <v>247.5</v>
      </c>
      <c r="M2162" s="12">
        <f>sales_table[[#This Row],[Sales]]*0.95</f>
        <v>22657.5</v>
      </c>
      <c r="N2162" s="13">
        <f>(sales_table[[#This Row],[Profit]]/sales_table[[#This Row],[Sales]])</f>
        <v>6.0377358490566038E-2</v>
      </c>
    </row>
    <row r="2163" spans="1:14">
      <c r="A2163" s="42">
        <v>41626</v>
      </c>
      <c r="B2163" t="s">
        <v>27</v>
      </c>
      <c r="C2163" t="s">
        <v>23</v>
      </c>
      <c r="D2163" t="s">
        <v>12</v>
      </c>
      <c r="E2163" t="s">
        <v>13</v>
      </c>
      <c r="F2163" s="12">
        <v>13</v>
      </c>
      <c r="G2163" s="12">
        <v>2034</v>
      </c>
      <c r="H2163" s="12">
        <v>2160</v>
      </c>
      <c r="I2163" s="12">
        <v>8136</v>
      </c>
      <c r="J2163" s="12">
        <v>8640</v>
      </c>
      <c r="K2163" s="12">
        <f>sales_table[[#This Row],[Sales]]-sales_table[[#This Row],[COGS]]</f>
        <v>504</v>
      </c>
      <c r="L2163" s="12">
        <f>sales_table[[#This Row],[sales after discount]]-sales_table[[#This Row],[COGS]]</f>
        <v>72</v>
      </c>
      <c r="M2163" s="12">
        <f>sales_table[[#This Row],[Sales]]*0.95</f>
        <v>8208</v>
      </c>
      <c r="N2163" s="13">
        <f>(sales_table[[#This Row],[Profit]]/sales_table[[#This Row],[Sales]])</f>
        <v>5.8333333333333334E-2</v>
      </c>
    </row>
    <row r="2164" spans="1:14">
      <c r="A2164" s="42">
        <v>41627</v>
      </c>
      <c r="B2164" t="s">
        <v>20</v>
      </c>
      <c r="C2164" t="s">
        <v>18</v>
      </c>
      <c r="D2164" t="s">
        <v>32</v>
      </c>
      <c r="E2164" t="s">
        <v>13</v>
      </c>
      <c r="F2164" s="12">
        <v>4</v>
      </c>
      <c r="G2164" s="12">
        <v>3042</v>
      </c>
      <c r="H2164" s="12">
        <v>3240</v>
      </c>
      <c r="I2164" s="12">
        <v>78012</v>
      </c>
      <c r="J2164" s="12">
        <v>83160</v>
      </c>
      <c r="K2164" s="12">
        <f>sales_table[[#This Row],[Sales]]-sales_table[[#This Row],[COGS]]</f>
        <v>5148</v>
      </c>
      <c r="L2164" s="12">
        <f>sales_table[[#This Row],[sales after discount]]-sales_table[[#This Row],[COGS]]</f>
        <v>990</v>
      </c>
      <c r="M2164" s="12">
        <f>sales_table[[#This Row],[Sales]]*0.95</f>
        <v>79002</v>
      </c>
      <c r="N2164" s="13">
        <f>(sales_table[[#This Row],[Profit]]/sales_table[[#This Row],[Sales]])</f>
        <v>6.1904761904761907E-2</v>
      </c>
    </row>
    <row r="2165" spans="1:14">
      <c r="A2165" s="42">
        <v>41627</v>
      </c>
      <c r="B2165" t="s">
        <v>20</v>
      </c>
      <c r="C2165" t="s">
        <v>18</v>
      </c>
      <c r="D2165" t="s">
        <v>19</v>
      </c>
      <c r="E2165" t="s">
        <v>13</v>
      </c>
      <c r="F2165" s="12">
        <v>21</v>
      </c>
      <c r="G2165" s="12">
        <v>3042</v>
      </c>
      <c r="H2165" s="12">
        <v>3240</v>
      </c>
      <c r="I2165" s="12">
        <v>67626</v>
      </c>
      <c r="J2165" s="12">
        <v>71910</v>
      </c>
      <c r="K2165" s="12">
        <f>sales_table[[#This Row],[Sales]]-sales_table[[#This Row],[COGS]]</f>
        <v>4284</v>
      </c>
      <c r="L2165" s="12">
        <f>sales_table[[#This Row],[sales after discount]]-sales_table[[#This Row],[COGS]]</f>
        <v>688.5</v>
      </c>
      <c r="M2165" s="12">
        <f>sales_table[[#This Row],[Sales]]*0.95</f>
        <v>68314.5</v>
      </c>
      <c r="N2165" s="13">
        <f>(sales_table[[#This Row],[Profit]]/sales_table[[#This Row],[Sales]])</f>
        <v>5.9574468085106386E-2</v>
      </c>
    </row>
    <row r="2166" spans="1:14">
      <c r="A2166" s="42">
        <v>41627</v>
      </c>
      <c r="B2166" t="s">
        <v>34</v>
      </c>
      <c r="C2166" t="s">
        <v>25</v>
      </c>
      <c r="D2166" t="s">
        <v>41</v>
      </c>
      <c r="E2166" t="s">
        <v>13</v>
      </c>
      <c r="F2166" s="12">
        <v>16</v>
      </c>
      <c r="G2166" s="12">
        <v>3726</v>
      </c>
      <c r="H2166" s="12">
        <v>3960</v>
      </c>
      <c r="I2166" s="12">
        <v>26568</v>
      </c>
      <c r="J2166" s="12">
        <v>28350</v>
      </c>
      <c r="K2166" s="12">
        <f>sales_table[[#This Row],[Sales]]-sales_table[[#This Row],[COGS]]</f>
        <v>1782</v>
      </c>
      <c r="L2166" s="12">
        <f>sales_table[[#This Row],[sales after discount]]-sales_table[[#This Row],[COGS]]</f>
        <v>364.5</v>
      </c>
      <c r="M2166" s="12">
        <f>sales_table[[#This Row],[Sales]]*0.95</f>
        <v>26932.5</v>
      </c>
      <c r="N2166" s="13">
        <f>(sales_table[[#This Row],[Profit]]/sales_table[[#This Row],[Sales]])</f>
        <v>6.2857142857142861E-2</v>
      </c>
    </row>
    <row r="2167" spans="1:14">
      <c r="A2167" s="42">
        <v>41627</v>
      </c>
      <c r="B2167" t="s">
        <v>22</v>
      </c>
      <c r="C2167" t="s">
        <v>23</v>
      </c>
      <c r="D2167" t="s">
        <v>36</v>
      </c>
      <c r="E2167" t="s">
        <v>13</v>
      </c>
      <c r="F2167" s="12">
        <v>10</v>
      </c>
      <c r="G2167" s="12">
        <v>2196</v>
      </c>
      <c r="H2167" s="12">
        <v>2340</v>
      </c>
      <c r="I2167" s="12">
        <v>23166</v>
      </c>
      <c r="J2167" s="12">
        <v>24750</v>
      </c>
      <c r="K2167" s="12">
        <f>sales_table[[#This Row],[Sales]]-sales_table[[#This Row],[COGS]]</f>
        <v>1584</v>
      </c>
      <c r="L2167" s="12">
        <f>sales_table[[#This Row],[sales after discount]]-sales_table[[#This Row],[COGS]]</f>
        <v>346.5</v>
      </c>
      <c r="M2167" s="12">
        <f>sales_table[[#This Row],[Sales]]*0.95</f>
        <v>23512.5</v>
      </c>
      <c r="N2167" s="13">
        <f>(sales_table[[#This Row],[Profit]]/sales_table[[#This Row],[Sales]])</f>
        <v>6.4000000000000001E-2</v>
      </c>
    </row>
    <row r="2168" spans="1:14">
      <c r="A2168" s="42">
        <v>41627</v>
      </c>
      <c r="B2168" t="s">
        <v>17</v>
      </c>
      <c r="C2168" t="s">
        <v>18</v>
      </c>
      <c r="D2168" t="s">
        <v>15</v>
      </c>
      <c r="E2168" t="s">
        <v>16</v>
      </c>
      <c r="F2168" s="12">
        <v>3</v>
      </c>
      <c r="G2168" s="12">
        <v>4482</v>
      </c>
      <c r="H2168" s="12">
        <v>4770</v>
      </c>
      <c r="I2168" s="12">
        <v>68058</v>
      </c>
      <c r="J2168" s="12">
        <v>73530</v>
      </c>
      <c r="K2168" s="12">
        <f>sales_table[[#This Row],[Sales]]-sales_table[[#This Row],[COGS]]</f>
        <v>5472</v>
      </c>
      <c r="L2168" s="12">
        <f>sales_table[[#This Row],[sales after discount]]-sales_table[[#This Row],[COGS]]</f>
        <v>1795.5</v>
      </c>
      <c r="M2168" s="12">
        <f>sales_table[[#This Row],[Sales]]*0.95</f>
        <v>69853.5</v>
      </c>
      <c r="N2168" s="13">
        <f>(sales_table[[#This Row],[Profit]]/sales_table[[#This Row],[Sales]])</f>
        <v>7.441860465116279E-2</v>
      </c>
    </row>
    <row r="2169" spans="1:14">
      <c r="A2169" s="42">
        <v>41628</v>
      </c>
      <c r="B2169" t="s">
        <v>20</v>
      </c>
      <c r="C2169" t="s">
        <v>18</v>
      </c>
      <c r="D2169" t="s">
        <v>26</v>
      </c>
      <c r="E2169" t="s">
        <v>13</v>
      </c>
      <c r="F2169" s="12">
        <v>1</v>
      </c>
      <c r="G2169" s="12">
        <v>5148</v>
      </c>
      <c r="H2169" s="12">
        <v>5490</v>
      </c>
      <c r="I2169" s="12">
        <v>9126</v>
      </c>
      <c r="J2169" s="12">
        <v>9720</v>
      </c>
      <c r="K2169" s="12">
        <f>sales_table[[#This Row],[Sales]]-sales_table[[#This Row],[COGS]]</f>
        <v>594</v>
      </c>
      <c r="L2169" s="12">
        <f>sales_table[[#This Row],[sales after discount]]-sales_table[[#This Row],[COGS]]</f>
        <v>108</v>
      </c>
      <c r="M2169" s="12">
        <f>sales_table[[#This Row],[Sales]]*0.95</f>
        <v>9234</v>
      </c>
      <c r="N2169" s="13">
        <f>(sales_table[[#This Row],[Profit]]/sales_table[[#This Row],[Sales]])</f>
        <v>6.1111111111111109E-2</v>
      </c>
    </row>
    <row r="2170" spans="1:14">
      <c r="A2170" s="42">
        <v>41628</v>
      </c>
      <c r="B2170" t="s">
        <v>31</v>
      </c>
      <c r="C2170" t="s">
        <v>30</v>
      </c>
      <c r="D2170" t="s">
        <v>37</v>
      </c>
      <c r="E2170" t="s">
        <v>13</v>
      </c>
      <c r="F2170" s="12">
        <v>13</v>
      </c>
      <c r="G2170" s="12">
        <v>3978</v>
      </c>
      <c r="H2170" s="12">
        <v>4230</v>
      </c>
      <c r="I2170" s="12">
        <v>76194</v>
      </c>
      <c r="J2170" s="12">
        <v>81090</v>
      </c>
      <c r="K2170" s="12">
        <f>sales_table[[#This Row],[Sales]]-sales_table[[#This Row],[COGS]]</f>
        <v>4896</v>
      </c>
      <c r="L2170" s="12">
        <f>sales_table[[#This Row],[sales after discount]]-sales_table[[#This Row],[COGS]]</f>
        <v>841.5</v>
      </c>
      <c r="M2170" s="12">
        <f>sales_table[[#This Row],[Sales]]*0.95</f>
        <v>77035.5</v>
      </c>
      <c r="N2170" s="13">
        <f>(sales_table[[#This Row],[Profit]]/sales_table[[#This Row],[Sales]])</f>
        <v>6.0377358490566038E-2</v>
      </c>
    </row>
    <row r="2171" spans="1:14">
      <c r="A2171" s="42">
        <v>41628</v>
      </c>
      <c r="B2171" t="s">
        <v>31</v>
      </c>
      <c r="C2171" t="s">
        <v>30</v>
      </c>
      <c r="D2171" t="s">
        <v>39</v>
      </c>
      <c r="E2171" t="s">
        <v>13</v>
      </c>
      <c r="F2171" s="12">
        <v>15</v>
      </c>
      <c r="G2171" s="12">
        <v>2106</v>
      </c>
      <c r="H2171" s="12">
        <v>2250</v>
      </c>
      <c r="I2171" s="12">
        <v>52164</v>
      </c>
      <c r="J2171" s="12">
        <v>55440</v>
      </c>
      <c r="K2171" s="12">
        <f>sales_table[[#This Row],[Sales]]-sales_table[[#This Row],[COGS]]</f>
        <v>3276</v>
      </c>
      <c r="L2171" s="12">
        <f>sales_table[[#This Row],[sales after discount]]-sales_table[[#This Row],[COGS]]</f>
        <v>504</v>
      </c>
      <c r="M2171" s="12">
        <f>sales_table[[#This Row],[Sales]]*0.95</f>
        <v>52668</v>
      </c>
      <c r="N2171" s="13">
        <f>(sales_table[[#This Row],[Profit]]/sales_table[[#This Row],[Sales]])</f>
        <v>5.909090909090909E-2</v>
      </c>
    </row>
    <row r="2172" spans="1:14">
      <c r="A2172" s="42">
        <v>41629</v>
      </c>
      <c r="B2172" t="s">
        <v>27</v>
      </c>
      <c r="C2172" t="s">
        <v>23</v>
      </c>
      <c r="D2172" t="s">
        <v>37</v>
      </c>
      <c r="E2172" t="s">
        <v>13</v>
      </c>
      <c r="F2172" s="12">
        <v>5</v>
      </c>
      <c r="G2172" s="12">
        <v>3978</v>
      </c>
      <c r="H2172" s="12">
        <v>4230</v>
      </c>
      <c r="I2172" s="12">
        <v>17928</v>
      </c>
      <c r="J2172" s="12">
        <v>19080</v>
      </c>
      <c r="K2172" s="12">
        <f>sales_table[[#This Row],[Sales]]-sales_table[[#This Row],[COGS]]</f>
        <v>1152</v>
      </c>
      <c r="L2172" s="12">
        <f>sales_table[[#This Row],[sales after discount]]-sales_table[[#This Row],[COGS]]</f>
        <v>198</v>
      </c>
      <c r="M2172" s="12">
        <f>sales_table[[#This Row],[Sales]]*0.95</f>
        <v>18126</v>
      </c>
      <c r="N2172" s="13">
        <f>(sales_table[[#This Row],[Profit]]/sales_table[[#This Row],[Sales]])</f>
        <v>6.0377358490566038E-2</v>
      </c>
    </row>
    <row r="2173" spans="1:14">
      <c r="A2173" s="42">
        <v>41629</v>
      </c>
      <c r="B2173" t="s">
        <v>22</v>
      </c>
      <c r="C2173" t="s">
        <v>23</v>
      </c>
      <c r="D2173" t="s">
        <v>43</v>
      </c>
      <c r="E2173" t="s">
        <v>13</v>
      </c>
      <c r="F2173" s="12">
        <v>25</v>
      </c>
      <c r="G2173" s="12">
        <v>2034</v>
      </c>
      <c r="H2173" s="12">
        <v>2160</v>
      </c>
      <c r="I2173" s="12">
        <v>74448</v>
      </c>
      <c r="J2173" s="12">
        <v>79200</v>
      </c>
      <c r="K2173" s="12">
        <f>sales_table[[#This Row],[Sales]]-sales_table[[#This Row],[COGS]]</f>
        <v>4752</v>
      </c>
      <c r="L2173" s="12">
        <f>sales_table[[#This Row],[sales after discount]]-sales_table[[#This Row],[COGS]]</f>
        <v>792</v>
      </c>
      <c r="M2173" s="12">
        <f>sales_table[[#This Row],[Sales]]*0.95</f>
        <v>75240</v>
      </c>
      <c r="N2173" s="13">
        <f>(sales_table[[#This Row],[Profit]]/sales_table[[#This Row],[Sales]])</f>
        <v>0.06</v>
      </c>
    </row>
    <row r="2174" spans="1:14">
      <c r="A2174" s="42">
        <v>41629</v>
      </c>
      <c r="B2174" t="s">
        <v>17</v>
      </c>
      <c r="C2174" t="s">
        <v>18</v>
      </c>
      <c r="D2174" t="s">
        <v>12</v>
      </c>
      <c r="E2174" t="s">
        <v>13</v>
      </c>
      <c r="F2174" s="12">
        <v>8</v>
      </c>
      <c r="G2174" s="12">
        <v>2034</v>
      </c>
      <c r="H2174" s="12">
        <v>2160</v>
      </c>
      <c r="I2174" s="12">
        <v>50850</v>
      </c>
      <c r="J2174" s="12">
        <v>54000</v>
      </c>
      <c r="K2174" s="12">
        <f>sales_table[[#This Row],[Sales]]-sales_table[[#This Row],[COGS]]</f>
        <v>3150</v>
      </c>
      <c r="L2174" s="12">
        <f>sales_table[[#This Row],[sales after discount]]-sales_table[[#This Row],[COGS]]</f>
        <v>450</v>
      </c>
      <c r="M2174" s="12">
        <f>sales_table[[#This Row],[Sales]]*0.95</f>
        <v>51300</v>
      </c>
      <c r="N2174" s="13">
        <f>(sales_table[[#This Row],[Profit]]/sales_table[[#This Row],[Sales]])</f>
        <v>5.8333333333333334E-2</v>
      </c>
    </row>
    <row r="2175" spans="1:14">
      <c r="A2175" s="42">
        <v>41629</v>
      </c>
      <c r="B2175" t="s">
        <v>10</v>
      </c>
      <c r="C2175" t="s">
        <v>11</v>
      </c>
      <c r="D2175" t="s">
        <v>36</v>
      </c>
      <c r="E2175" t="s">
        <v>13</v>
      </c>
      <c r="F2175" s="12">
        <v>21</v>
      </c>
      <c r="G2175" s="12">
        <v>3582</v>
      </c>
      <c r="H2175" s="12">
        <v>3870</v>
      </c>
      <c r="I2175" s="12">
        <v>16848</v>
      </c>
      <c r="J2175" s="12">
        <v>18000</v>
      </c>
      <c r="K2175" s="12">
        <f>sales_table[[#This Row],[Sales]]-sales_table[[#This Row],[COGS]]</f>
        <v>1152</v>
      </c>
      <c r="L2175" s="12">
        <f>sales_table[[#This Row],[sales after discount]]-sales_table[[#This Row],[COGS]]</f>
        <v>252</v>
      </c>
      <c r="M2175" s="12">
        <f>sales_table[[#This Row],[Sales]]*0.95</f>
        <v>17100</v>
      </c>
      <c r="N2175" s="13">
        <f>(sales_table[[#This Row],[Profit]]/sales_table[[#This Row],[Sales]])</f>
        <v>6.4000000000000001E-2</v>
      </c>
    </row>
    <row r="2176" spans="1:14">
      <c r="A2176" s="42">
        <v>41630</v>
      </c>
      <c r="B2176" t="s">
        <v>22</v>
      </c>
      <c r="C2176" t="s">
        <v>23</v>
      </c>
      <c r="D2176" t="s">
        <v>26</v>
      </c>
      <c r="E2176" t="s">
        <v>13</v>
      </c>
      <c r="F2176" s="12">
        <v>16</v>
      </c>
      <c r="G2176" s="12">
        <v>3978</v>
      </c>
      <c r="H2176" s="12">
        <v>4230</v>
      </c>
      <c r="I2176" s="12">
        <v>39546</v>
      </c>
      <c r="J2176" s="12">
        <v>42120</v>
      </c>
      <c r="K2176" s="12">
        <f>sales_table[[#This Row],[Sales]]-sales_table[[#This Row],[COGS]]</f>
        <v>2574</v>
      </c>
      <c r="L2176" s="12">
        <f>sales_table[[#This Row],[sales after discount]]-sales_table[[#This Row],[COGS]]</f>
        <v>468</v>
      </c>
      <c r="M2176" s="12">
        <f>sales_table[[#This Row],[Sales]]*0.95</f>
        <v>40014</v>
      </c>
      <c r="N2176" s="13">
        <f>(sales_table[[#This Row],[Profit]]/sales_table[[#This Row],[Sales]])</f>
        <v>6.1111111111111109E-2</v>
      </c>
    </row>
    <row r="2177" spans="1:14">
      <c r="A2177" s="42">
        <v>41630</v>
      </c>
      <c r="B2177" t="s">
        <v>20</v>
      </c>
      <c r="C2177" t="s">
        <v>18</v>
      </c>
      <c r="D2177" t="s">
        <v>32</v>
      </c>
      <c r="E2177" t="s">
        <v>13</v>
      </c>
      <c r="F2177" s="12">
        <v>23</v>
      </c>
      <c r="G2177" s="12">
        <v>2196</v>
      </c>
      <c r="H2177" s="12">
        <v>2340</v>
      </c>
      <c r="I2177" s="12">
        <v>3546</v>
      </c>
      <c r="J2177" s="12">
        <v>3780</v>
      </c>
      <c r="K2177" s="12">
        <f>sales_table[[#This Row],[Sales]]-sales_table[[#This Row],[COGS]]</f>
        <v>234</v>
      </c>
      <c r="L2177" s="12">
        <f>sales_table[[#This Row],[sales after discount]]-sales_table[[#This Row],[COGS]]</f>
        <v>45</v>
      </c>
      <c r="M2177" s="12">
        <f>sales_table[[#This Row],[Sales]]*0.95</f>
        <v>3591</v>
      </c>
      <c r="N2177" s="13">
        <f>(sales_table[[#This Row],[Profit]]/sales_table[[#This Row],[Sales]])</f>
        <v>6.1904761904761907E-2</v>
      </c>
    </row>
    <row r="2178" spans="1:14">
      <c r="A2178" s="42">
        <v>41631</v>
      </c>
      <c r="B2178" t="s">
        <v>10</v>
      </c>
      <c r="C2178" t="s">
        <v>11</v>
      </c>
      <c r="D2178" t="s">
        <v>19</v>
      </c>
      <c r="E2178" t="s">
        <v>13</v>
      </c>
      <c r="F2178" s="12">
        <v>22</v>
      </c>
      <c r="G2178" s="12">
        <v>3978</v>
      </c>
      <c r="H2178" s="12">
        <v>4230</v>
      </c>
      <c r="I2178" s="12">
        <v>83538</v>
      </c>
      <c r="J2178" s="12">
        <v>88830</v>
      </c>
      <c r="K2178" s="12">
        <f>sales_table[[#This Row],[Sales]]-sales_table[[#This Row],[COGS]]</f>
        <v>5292</v>
      </c>
      <c r="L2178" s="12">
        <f>sales_table[[#This Row],[sales after discount]]-sales_table[[#This Row],[COGS]]</f>
        <v>850.5</v>
      </c>
      <c r="M2178" s="12">
        <f>sales_table[[#This Row],[Sales]]*0.95</f>
        <v>84388.5</v>
      </c>
      <c r="N2178" s="13">
        <f>(sales_table[[#This Row],[Profit]]/sales_table[[#This Row],[Sales]])</f>
        <v>5.9574468085106386E-2</v>
      </c>
    </row>
    <row r="2179" spans="1:14">
      <c r="A2179" s="42">
        <v>41631</v>
      </c>
      <c r="B2179" t="s">
        <v>14</v>
      </c>
      <c r="C2179" t="s">
        <v>11</v>
      </c>
      <c r="D2179" t="s">
        <v>35</v>
      </c>
      <c r="E2179" t="s">
        <v>13</v>
      </c>
      <c r="F2179" s="12">
        <v>13</v>
      </c>
      <c r="G2179" s="12">
        <v>3978</v>
      </c>
      <c r="H2179" s="12">
        <v>4230</v>
      </c>
      <c r="I2179" s="12">
        <v>128700</v>
      </c>
      <c r="J2179" s="12">
        <v>137250</v>
      </c>
      <c r="K2179" s="12">
        <f>sales_table[[#This Row],[Sales]]-sales_table[[#This Row],[COGS]]</f>
        <v>8550</v>
      </c>
      <c r="L2179" s="12">
        <f>sales_table[[#This Row],[sales after discount]]-sales_table[[#This Row],[COGS]]</f>
        <v>1687.5</v>
      </c>
      <c r="M2179" s="12">
        <f>sales_table[[#This Row],[Sales]]*0.95</f>
        <v>130387.5</v>
      </c>
      <c r="N2179" s="13">
        <f>(sales_table[[#This Row],[Profit]]/sales_table[[#This Row],[Sales]])</f>
        <v>6.2295081967213117E-2</v>
      </c>
    </row>
    <row r="2180" spans="1:14">
      <c r="A2180" s="42">
        <v>41632</v>
      </c>
      <c r="B2180" t="s">
        <v>20</v>
      </c>
      <c r="C2180" t="s">
        <v>18</v>
      </c>
      <c r="D2180" t="s">
        <v>21</v>
      </c>
      <c r="E2180" t="s">
        <v>13</v>
      </c>
      <c r="F2180" s="12">
        <v>27</v>
      </c>
      <c r="G2180" s="12">
        <v>3042</v>
      </c>
      <c r="H2180" s="12">
        <v>3240</v>
      </c>
      <c r="I2180" s="12">
        <v>4392</v>
      </c>
      <c r="J2180" s="12">
        <v>4680</v>
      </c>
      <c r="K2180" s="12">
        <f>sales_table[[#This Row],[Sales]]-sales_table[[#This Row],[COGS]]</f>
        <v>288</v>
      </c>
      <c r="L2180" s="12">
        <f>sales_table[[#This Row],[sales after discount]]-sales_table[[#This Row],[COGS]]</f>
        <v>54</v>
      </c>
      <c r="M2180" s="12">
        <f>sales_table[[#This Row],[Sales]]*0.95</f>
        <v>4446</v>
      </c>
      <c r="N2180" s="13">
        <f>(sales_table[[#This Row],[Profit]]/sales_table[[#This Row],[Sales]])</f>
        <v>6.1538461538461542E-2</v>
      </c>
    </row>
    <row r="2181" spans="1:14">
      <c r="A2181" s="42">
        <v>41632</v>
      </c>
      <c r="B2181" t="s">
        <v>10</v>
      </c>
      <c r="C2181" t="s">
        <v>11</v>
      </c>
      <c r="D2181" t="s">
        <v>42</v>
      </c>
      <c r="E2181" t="s">
        <v>16</v>
      </c>
      <c r="F2181" s="12">
        <v>27</v>
      </c>
      <c r="G2181" s="12">
        <v>3978</v>
      </c>
      <c r="H2181" s="12">
        <v>4230</v>
      </c>
      <c r="I2181" s="12">
        <v>180144</v>
      </c>
      <c r="J2181" s="12">
        <v>194400</v>
      </c>
      <c r="K2181" s="12">
        <f>sales_table[[#This Row],[Sales]]-sales_table[[#This Row],[COGS]]</f>
        <v>14256</v>
      </c>
      <c r="L2181" s="12">
        <f>sales_table[[#This Row],[sales after discount]]-sales_table[[#This Row],[COGS]]</f>
        <v>4536</v>
      </c>
      <c r="M2181" s="12">
        <f>sales_table[[#This Row],[Sales]]*0.95</f>
        <v>184680</v>
      </c>
      <c r="N2181" s="13">
        <f>(sales_table[[#This Row],[Profit]]/sales_table[[#This Row],[Sales]])</f>
        <v>7.3333333333333334E-2</v>
      </c>
    </row>
    <row r="2182" spans="1:14">
      <c r="A2182" s="42">
        <v>41632</v>
      </c>
      <c r="B2182" t="s">
        <v>31</v>
      </c>
      <c r="C2182" t="s">
        <v>30</v>
      </c>
      <c r="D2182" t="s">
        <v>33</v>
      </c>
      <c r="E2182" t="s">
        <v>13</v>
      </c>
      <c r="F2182" s="12">
        <v>27</v>
      </c>
      <c r="G2182" s="12">
        <v>3978</v>
      </c>
      <c r="H2182" s="12">
        <v>4230</v>
      </c>
      <c r="I2182" s="12">
        <v>43758</v>
      </c>
      <c r="J2182" s="12">
        <v>46530</v>
      </c>
      <c r="K2182" s="12">
        <f>sales_table[[#This Row],[Sales]]-sales_table[[#This Row],[COGS]]</f>
        <v>2772</v>
      </c>
      <c r="L2182" s="12">
        <f>sales_table[[#This Row],[sales after discount]]-sales_table[[#This Row],[COGS]]</f>
        <v>445.5</v>
      </c>
      <c r="M2182" s="12">
        <f>sales_table[[#This Row],[Sales]]*0.95</f>
        <v>44203.5</v>
      </c>
      <c r="N2182" s="13">
        <f>(sales_table[[#This Row],[Profit]]/sales_table[[#This Row],[Sales]])</f>
        <v>5.9574468085106386E-2</v>
      </c>
    </row>
    <row r="2183" spans="1:14">
      <c r="A2183" s="42">
        <v>41633</v>
      </c>
      <c r="B2183" t="s">
        <v>27</v>
      </c>
      <c r="C2183" t="s">
        <v>23</v>
      </c>
      <c r="D2183" t="s">
        <v>26</v>
      </c>
      <c r="E2183" t="s">
        <v>13</v>
      </c>
      <c r="F2183" s="12">
        <v>27</v>
      </c>
      <c r="G2183" s="12">
        <v>5832</v>
      </c>
      <c r="H2183" s="12">
        <v>6210</v>
      </c>
      <c r="I2183" s="12">
        <v>21294</v>
      </c>
      <c r="J2183" s="12">
        <v>22680</v>
      </c>
      <c r="K2183" s="12">
        <f>sales_table[[#This Row],[Sales]]-sales_table[[#This Row],[COGS]]</f>
        <v>1386</v>
      </c>
      <c r="L2183" s="12">
        <f>sales_table[[#This Row],[sales after discount]]-sales_table[[#This Row],[COGS]]</f>
        <v>252</v>
      </c>
      <c r="M2183" s="12">
        <f>sales_table[[#This Row],[Sales]]*0.95</f>
        <v>21546</v>
      </c>
      <c r="N2183" s="13">
        <f>(sales_table[[#This Row],[Profit]]/sales_table[[#This Row],[Sales]])</f>
        <v>6.1111111111111109E-2</v>
      </c>
    </row>
    <row r="2184" spans="1:14">
      <c r="A2184" s="42">
        <v>41633</v>
      </c>
      <c r="B2184" t="s">
        <v>22</v>
      </c>
      <c r="C2184" t="s">
        <v>23</v>
      </c>
      <c r="D2184" t="s">
        <v>12</v>
      </c>
      <c r="E2184" t="s">
        <v>13</v>
      </c>
      <c r="F2184" s="12">
        <v>27</v>
      </c>
      <c r="G2184" s="12">
        <v>2196</v>
      </c>
      <c r="H2184" s="12">
        <v>2340</v>
      </c>
      <c r="I2184" s="12">
        <v>14238</v>
      </c>
      <c r="J2184" s="12">
        <v>15120</v>
      </c>
      <c r="K2184" s="12">
        <f>sales_table[[#This Row],[Sales]]-sales_table[[#This Row],[COGS]]</f>
        <v>882</v>
      </c>
      <c r="L2184" s="12">
        <f>sales_table[[#This Row],[sales after discount]]-sales_table[[#This Row],[COGS]]</f>
        <v>126</v>
      </c>
      <c r="M2184" s="12">
        <f>sales_table[[#This Row],[Sales]]*0.95</f>
        <v>14364</v>
      </c>
      <c r="N2184" s="13">
        <f>(sales_table[[#This Row],[Profit]]/sales_table[[#This Row],[Sales]])</f>
        <v>5.8333333333333334E-2</v>
      </c>
    </row>
    <row r="2185" spans="1:14">
      <c r="A2185" s="42">
        <v>41634</v>
      </c>
      <c r="B2185" t="s">
        <v>29</v>
      </c>
      <c r="C2185" t="s">
        <v>30</v>
      </c>
      <c r="D2185" t="s">
        <v>32</v>
      </c>
      <c r="E2185" t="s">
        <v>13</v>
      </c>
      <c r="F2185" s="12">
        <v>27</v>
      </c>
      <c r="G2185" s="12">
        <v>3546</v>
      </c>
      <c r="H2185" s="12">
        <v>3780</v>
      </c>
      <c r="I2185" s="12">
        <v>10638</v>
      </c>
      <c r="J2185" s="12">
        <v>11340</v>
      </c>
      <c r="K2185" s="12">
        <f>sales_table[[#This Row],[Sales]]-sales_table[[#This Row],[COGS]]</f>
        <v>702</v>
      </c>
      <c r="L2185" s="12">
        <f>sales_table[[#This Row],[sales after discount]]-sales_table[[#This Row],[COGS]]</f>
        <v>135</v>
      </c>
      <c r="M2185" s="12">
        <f>sales_table[[#This Row],[Sales]]*0.95</f>
        <v>10773</v>
      </c>
      <c r="N2185" s="13">
        <f>(sales_table[[#This Row],[Profit]]/sales_table[[#This Row],[Sales]])</f>
        <v>6.1904761904761907E-2</v>
      </c>
    </row>
    <row r="2186" spans="1:14">
      <c r="A2186" s="42">
        <v>41634</v>
      </c>
      <c r="B2186" t="s">
        <v>24</v>
      </c>
      <c r="C2186" t="s">
        <v>25</v>
      </c>
      <c r="D2186" t="s">
        <v>39</v>
      </c>
      <c r="E2186" t="s">
        <v>13</v>
      </c>
      <c r="F2186" s="12">
        <v>12</v>
      </c>
      <c r="G2186" s="12">
        <v>3582</v>
      </c>
      <c r="H2186" s="12">
        <v>3870</v>
      </c>
      <c r="I2186" s="12">
        <v>59616</v>
      </c>
      <c r="J2186" s="12">
        <v>63360</v>
      </c>
      <c r="K2186" s="12">
        <f>sales_table[[#This Row],[Sales]]-sales_table[[#This Row],[COGS]]</f>
        <v>3744</v>
      </c>
      <c r="L2186" s="12">
        <f>sales_table[[#This Row],[sales after discount]]-sales_table[[#This Row],[COGS]]</f>
        <v>576</v>
      </c>
      <c r="M2186" s="12">
        <f>sales_table[[#This Row],[Sales]]*0.95</f>
        <v>60192</v>
      </c>
      <c r="N2186" s="13">
        <f>(sales_table[[#This Row],[Profit]]/sales_table[[#This Row],[Sales]])</f>
        <v>5.909090909090909E-2</v>
      </c>
    </row>
    <row r="2187" spans="1:14">
      <c r="A2187" s="42">
        <v>41634</v>
      </c>
      <c r="B2187" t="s">
        <v>34</v>
      </c>
      <c r="C2187" t="s">
        <v>25</v>
      </c>
      <c r="D2187" t="s">
        <v>28</v>
      </c>
      <c r="E2187" t="s">
        <v>13</v>
      </c>
      <c r="F2187" s="12">
        <v>18</v>
      </c>
      <c r="G2187" s="12">
        <v>3978</v>
      </c>
      <c r="H2187" s="12">
        <v>4230</v>
      </c>
      <c r="I2187" s="12">
        <v>122472</v>
      </c>
      <c r="J2187" s="12">
        <v>130410</v>
      </c>
      <c r="K2187" s="12">
        <f>sales_table[[#This Row],[Sales]]-sales_table[[#This Row],[COGS]]</f>
        <v>7938</v>
      </c>
      <c r="L2187" s="12">
        <f>sales_table[[#This Row],[sales after discount]]-sales_table[[#This Row],[COGS]]</f>
        <v>1417.5</v>
      </c>
      <c r="M2187" s="12">
        <f>sales_table[[#This Row],[Sales]]*0.95</f>
        <v>123889.5</v>
      </c>
      <c r="N2187" s="13">
        <f>(sales_table[[#This Row],[Profit]]/sales_table[[#This Row],[Sales]])</f>
        <v>6.0869565217391307E-2</v>
      </c>
    </row>
    <row r="2188" spans="1:14">
      <c r="A2188" s="42">
        <v>41634</v>
      </c>
      <c r="B2188" t="s">
        <v>27</v>
      </c>
      <c r="C2188" t="s">
        <v>23</v>
      </c>
      <c r="D2188" t="s">
        <v>41</v>
      </c>
      <c r="E2188" t="s">
        <v>13</v>
      </c>
      <c r="F2188" s="12">
        <v>8</v>
      </c>
      <c r="G2188" s="12">
        <v>3978</v>
      </c>
      <c r="H2188" s="12">
        <v>4230</v>
      </c>
      <c r="I2188" s="12">
        <v>50184</v>
      </c>
      <c r="J2188" s="12">
        <v>53550</v>
      </c>
      <c r="K2188" s="12">
        <f>sales_table[[#This Row],[Sales]]-sales_table[[#This Row],[COGS]]</f>
        <v>3366</v>
      </c>
      <c r="L2188" s="12">
        <f>sales_table[[#This Row],[sales after discount]]-sales_table[[#This Row],[COGS]]</f>
        <v>688.5</v>
      </c>
      <c r="M2188" s="12">
        <f>sales_table[[#This Row],[Sales]]*0.95</f>
        <v>50872.5</v>
      </c>
      <c r="N2188" s="13">
        <f>(sales_table[[#This Row],[Profit]]/sales_table[[#This Row],[Sales]])</f>
        <v>6.2857142857142861E-2</v>
      </c>
    </row>
    <row r="2189" spans="1:14">
      <c r="A2189" s="42">
        <v>41634</v>
      </c>
      <c r="B2189" t="s">
        <v>22</v>
      </c>
      <c r="C2189" t="s">
        <v>23</v>
      </c>
      <c r="D2189" t="s">
        <v>42</v>
      </c>
      <c r="E2189" t="s">
        <v>16</v>
      </c>
      <c r="F2189" s="12">
        <v>21</v>
      </c>
      <c r="G2189" s="12">
        <v>2034</v>
      </c>
      <c r="H2189" s="12">
        <v>2160</v>
      </c>
      <c r="I2189" s="12">
        <v>75060</v>
      </c>
      <c r="J2189" s="12">
        <v>81000</v>
      </c>
      <c r="K2189" s="12">
        <f>sales_table[[#This Row],[Sales]]-sales_table[[#This Row],[COGS]]</f>
        <v>5940</v>
      </c>
      <c r="L2189" s="12">
        <f>sales_table[[#This Row],[sales after discount]]-sales_table[[#This Row],[COGS]]</f>
        <v>1890</v>
      </c>
      <c r="M2189" s="12">
        <f>sales_table[[#This Row],[Sales]]*0.95</f>
        <v>76950</v>
      </c>
      <c r="N2189" s="13">
        <f>(sales_table[[#This Row],[Profit]]/sales_table[[#This Row],[Sales]])</f>
        <v>7.3333333333333334E-2</v>
      </c>
    </row>
    <row r="2190" spans="1:14">
      <c r="A2190" s="42">
        <v>41634</v>
      </c>
      <c r="B2190" t="s">
        <v>31</v>
      </c>
      <c r="C2190" t="s">
        <v>30</v>
      </c>
      <c r="D2190" t="s">
        <v>37</v>
      </c>
      <c r="E2190" t="s">
        <v>13</v>
      </c>
      <c r="F2190" s="12">
        <v>25</v>
      </c>
      <c r="G2190" s="12">
        <v>3042</v>
      </c>
      <c r="H2190" s="12">
        <v>3240</v>
      </c>
      <c r="I2190" s="12">
        <v>112050</v>
      </c>
      <c r="J2190" s="12">
        <v>119250</v>
      </c>
      <c r="K2190" s="12">
        <f>sales_table[[#This Row],[Sales]]-sales_table[[#This Row],[COGS]]</f>
        <v>7200</v>
      </c>
      <c r="L2190" s="12">
        <f>sales_table[[#This Row],[sales after discount]]-sales_table[[#This Row],[COGS]]</f>
        <v>1237.5</v>
      </c>
      <c r="M2190" s="12">
        <f>sales_table[[#This Row],[Sales]]*0.95</f>
        <v>113287.5</v>
      </c>
      <c r="N2190" s="13">
        <f>(sales_table[[#This Row],[Profit]]/sales_table[[#This Row],[Sales]])</f>
        <v>6.0377358490566038E-2</v>
      </c>
    </row>
    <row r="2191" spans="1:14">
      <c r="A2191" s="42">
        <v>41635</v>
      </c>
      <c r="B2191" t="s">
        <v>17</v>
      </c>
      <c r="C2191" t="s">
        <v>18</v>
      </c>
      <c r="D2191" t="s">
        <v>28</v>
      </c>
      <c r="E2191" t="s">
        <v>13</v>
      </c>
      <c r="F2191" s="12">
        <v>12</v>
      </c>
      <c r="G2191" s="12">
        <v>5148</v>
      </c>
      <c r="H2191" s="12">
        <v>5490</v>
      </c>
      <c r="I2191" s="12">
        <v>58320</v>
      </c>
      <c r="J2191" s="12">
        <v>62100</v>
      </c>
      <c r="K2191" s="12">
        <f>sales_table[[#This Row],[Sales]]-sales_table[[#This Row],[COGS]]</f>
        <v>3780</v>
      </c>
      <c r="L2191" s="12">
        <f>sales_table[[#This Row],[sales after discount]]-sales_table[[#This Row],[COGS]]</f>
        <v>675</v>
      </c>
      <c r="M2191" s="12">
        <f>sales_table[[#This Row],[Sales]]*0.95</f>
        <v>58995</v>
      </c>
      <c r="N2191" s="13">
        <f>(sales_table[[#This Row],[Profit]]/sales_table[[#This Row],[Sales]])</f>
        <v>6.0869565217391307E-2</v>
      </c>
    </row>
    <row r="2192" spans="1:14">
      <c r="A2192" s="42">
        <v>41635</v>
      </c>
      <c r="B2192" t="s">
        <v>31</v>
      </c>
      <c r="C2192" t="s">
        <v>30</v>
      </c>
      <c r="D2192" t="s">
        <v>43</v>
      </c>
      <c r="E2192" t="s">
        <v>13</v>
      </c>
      <c r="F2192" s="12">
        <v>9</v>
      </c>
      <c r="G2192" s="12">
        <v>2106</v>
      </c>
      <c r="H2192" s="12">
        <v>2250</v>
      </c>
      <c r="I2192" s="12">
        <v>84600</v>
      </c>
      <c r="J2192" s="12">
        <v>90000</v>
      </c>
      <c r="K2192" s="12">
        <f>sales_table[[#This Row],[Sales]]-sales_table[[#This Row],[COGS]]</f>
        <v>5400</v>
      </c>
      <c r="L2192" s="12">
        <f>sales_table[[#This Row],[sales after discount]]-sales_table[[#This Row],[COGS]]</f>
        <v>900</v>
      </c>
      <c r="M2192" s="12">
        <f>sales_table[[#This Row],[Sales]]*0.95</f>
        <v>85500</v>
      </c>
      <c r="N2192" s="13">
        <f>(sales_table[[#This Row],[Profit]]/sales_table[[#This Row],[Sales]])</f>
        <v>0.06</v>
      </c>
    </row>
    <row r="2193" spans="1:14">
      <c r="A2193" s="42">
        <v>41635</v>
      </c>
      <c r="B2193" t="s">
        <v>24</v>
      </c>
      <c r="C2193" t="s">
        <v>25</v>
      </c>
      <c r="D2193" t="s">
        <v>15</v>
      </c>
      <c r="E2193" t="s">
        <v>16</v>
      </c>
      <c r="F2193" s="12">
        <v>23</v>
      </c>
      <c r="G2193" s="12">
        <v>4482</v>
      </c>
      <c r="H2193" s="12">
        <v>4770</v>
      </c>
      <c r="I2193" s="12">
        <v>35820</v>
      </c>
      <c r="J2193" s="12">
        <v>38700</v>
      </c>
      <c r="K2193" s="12">
        <f>sales_table[[#This Row],[Sales]]-sales_table[[#This Row],[COGS]]</f>
        <v>2880</v>
      </c>
      <c r="L2193" s="12">
        <f>sales_table[[#This Row],[sales after discount]]-sales_table[[#This Row],[COGS]]</f>
        <v>945</v>
      </c>
      <c r="M2193" s="12">
        <f>sales_table[[#This Row],[Sales]]*0.95</f>
        <v>36765</v>
      </c>
      <c r="N2193" s="13">
        <f>(sales_table[[#This Row],[Profit]]/sales_table[[#This Row],[Sales]])</f>
        <v>7.441860465116279E-2</v>
      </c>
    </row>
    <row r="2194" spans="1:14">
      <c r="A2194" s="42">
        <v>41635</v>
      </c>
      <c r="B2194" t="s">
        <v>10</v>
      </c>
      <c r="C2194" t="s">
        <v>11</v>
      </c>
      <c r="D2194" t="s">
        <v>21</v>
      </c>
      <c r="E2194" t="s">
        <v>13</v>
      </c>
      <c r="F2194" s="12">
        <v>23</v>
      </c>
      <c r="G2194" s="12">
        <v>3546</v>
      </c>
      <c r="H2194" s="12">
        <v>3780</v>
      </c>
      <c r="I2194" s="12">
        <v>41724</v>
      </c>
      <c r="J2194" s="12">
        <v>44460</v>
      </c>
      <c r="K2194" s="12">
        <f>sales_table[[#This Row],[Sales]]-sales_table[[#This Row],[COGS]]</f>
        <v>2736</v>
      </c>
      <c r="L2194" s="12">
        <f>sales_table[[#This Row],[sales after discount]]-sales_table[[#This Row],[COGS]]</f>
        <v>513</v>
      </c>
      <c r="M2194" s="12">
        <f>sales_table[[#This Row],[Sales]]*0.95</f>
        <v>42237</v>
      </c>
      <c r="N2194" s="13">
        <f>(sales_table[[#This Row],[Profit]]/sales_table[[#This Row],[Sales]])</f>
        <v>6.1538461538461542E-2</v>
      </c>
    </row>
    <row r="2195" spans="1:14">
      <c r="A2195" s="42">
        <v>41635</v>
      </c>
      <c r="B2195" t="s">
        <v>34</v>
      </c>
      <c r="C2195" t="s">
        <v>25</v>
      </c>
      <c r="D2195" t="s">
        <v>41</v>
      </c>
      <c r="E2195" t="s">
        <v>13</v>
      </c>
      <c r="F2195" s="12">
        <v>20</v>
      </c>
      <c r="G2195" s="12">
        <v>4482</v>
      </c>
      <c r="H2195" s="12">
        <v>4770</v>
      </c>
      <c r="I2195" s="12">
        <v>64944</v>
      </c>
      <c r="J2195" s="12">
        <v>69300</v>
      </c>
      <c r="K2195" s="12">
        <f>sales_table[[#This Row],[Sales]]-sales_table[[#This Row],[COGS]]</f>
        <v>4356</v>
      </c>
      <c r="L2195" s="12">
        <f>sales_table[[#This Row],[sales after discount]]-sales_table[[#This Row],[COGS]]</f>
        <v>891</v>
      </c>
      <c r="M2195" s="12">
        <f>sales_table[[#This Row],[Sales]]*0.95</f>
        <v>65835</v>
      </c>
      <c r="N2195" s="13">
        <f>(sales_table[[#This Row],[Profit]]/sales_table[[#This Row],[Sales]])</f>
        <v>6.2857142857142861E-2</v>
      </c>
    </row>
    <row r="2196" spans="1:14">
      <c r="A2196" s="42">
        <v>41636</v>
      </c>
      <c r="B2196" t="s">
        <v>22</v>
      </c>
      <c r="C2196" t="s">
        <v>23</v>
      </c>
      <c r="D2196" t="s">
        <v>41</v>
      </c>
      <c r="E2196" t="s">
        <v>13</v>
      </c>
      <c r="F2196" s="12">
        <v>25</v>
      </c>
      <c r="G2196" s="12">
        <v>4482</v>
      </c>
      <c r="H2196" s="12">
        <v>4770</v>
      </c>
      <c r="I2196" s="12">
        <v>17712</v>
      </c>
      <c r="J2196" s="12">
        <v>18900</v>
      </c>
      <c r="K2196" s="12">
        <f>sales_table[[#This Row],[Sales]]-sales_table[[#This Row],[COGS]]</f>
        <v>1188</v>
      </c>
      <c r="L2196" s="12">
        <f>sales_table[[#This Row],[sales after discount]]-sales_table[[#This Row],[COGS]]</f>
        <v>243</v>
      </c>
      <c r="M2196" s="12">
        <f>sales_table[[#This Row],[Sales]]*0.95</f>
        <v>17955</v>
      </c>
      <c r="N2196" s="13">
        <f>(sales_table[[#This Row],[Profit]]/sales_table[[#This Row],[Sales]])</f>
        <v>6.2857142857142861E-2</v>
      </c>
    </row>
    <row r="2197" spans="1:14">
      <c r="A2197" s="42">
        <v>41636</v>
      </c>
      <c r="B2197" t="s">
        <v>34</v>
      </c>
      <c r="C2197" t="s">
        <v>25</v>
      </c>
      <c r="D2197" t="s">
        <v>26</v>
      </c>
      <c r="E2197" t="s">
        <v>13</v>
      </c>
      <c r="F2197" s="12">
        <v>4</v>
      </c>
      <c r="G2197" s="12">
        <v>2034</v>
      </c>
      <c r="H2197" s="12">
        <v>2160</v>
      </c>
      <c r="I2197" s="12">
        <v>45630</v>
      </c>
      <c r="J2197" s="12">
        <v>48600</v>
      </c>
      <c r="K2197" s="12">
        <f>sales_table[[#This Row],[Sales]]-sales_table[[#This Row],[COGS]]</f>
        <v>2970</v>
      </c>
      <c r="L2197" s="12">
        <f>sales_table[[#This Row],[sales after discount]]-sales_table[[#This Row],[COGS]]</f>
        <v>540</v>
      </c>
      <c r="M2197" s="12">
        <f>sales_table[[#This Row],[Sales]]*0.95</f>
        <v>46170</v>
      </c>
      <c r="N2197" s="13">
        <f>(sales_table[[#This Row],[Profit]]/sales_table[[#This Row],[Sales]])</f>
        <v>6.1111111111111109E-2</v>
      </c>
    </row>
    <row r="2198" spans="1:14">
      <c r="A2198" s="42">
        <v>41636</v>
      </c>
      <c r="B2198" t="s">
        <v>27</v>
      </c>
      <c r="C2198" t="s">
        <v>23</v>
      </c>
      <c r="D2198" t="s">
        <v>39</v>
      </c>
      <c r="E2198" t="s">
        <v>13</v>
      </c>
      <c r="F2198" s="12">
        <v>24</v>
      </c>
      <c r="G2198" s="12">
        <v>3978</v>
      </c>
      <c r="H2198" s="12">
        <v>4230</v>
      </c>
      <c r="I2198" s="12">
        <v>48438</v>
      </c>
      <c r="J2198" s="12">
        <v>51480</v>
      </c>
      <c r="K2198" s="12">
        <f>sales_table[[#This Row],[Sales]]-sales_table[[#This Row],[COGS]]</f>
        <v>3042</v>
      </c>
      <c r="L2198" s="12">
        <f>sales_table[[#This Row],[sales after discount]]-sales_table[[#This Row],[COGS]]</f>
        <v>468</v>
      </c>
      <c r="M2198" s="12">
        <f>sales_table[[#This Row],[Sales]]*0.95</f>
        <v>48906</v>
      </c>
      <c r="N2198" s="13">
        <f>(sales_table[[#This Row],[Profit]]/sales_table[[#This Row],[Sales]])</f>
        <v>5.909090909090909E-2</v>
      </c>
    </row>
    <row r="2199" spans="1:14">
      <c r="A2199" s="42">
        <v>41636</v>
      </c>
      <c r="B2199" t="s">
        <v>22</v>
      </c>
      <c r="C2199" t="s">
        <v>23</v>
      </c>
      <c r="D2199" t="s">
        <v>42</v>
      </c>
      <c r="E2199" t="s">
        <v>16</v>
      </c>
      <c r="F2199" s="12">
        <v>24</v>
      </c>
      <c r="G2199" s="12">
        <v>5832</v>
      </c>
      <c r="H2199" s="12">
        <v>6210</v>
      </c>
      <c r="I2199" s="12">
        <v>172638</v>
      </c>
      <c r="J2199" s="12">
        <v>186300</v>
      </c>
      <c r="K2199" s="12">
        <f>sales_table[[#This Row],[Sales]]-sales_table[[#This Row],[COGS]]</f>
        <v>13662</v>
      </c>
      <c r="L2199" s="12">
        <f>sales_table[[#This Row],[sales after discount]]-sales_table[[#This Row],[COGS]]</f>
        <v>4347</v>
      </c>
      <c r="M2199" s="12">
        <f>sales_table[[#This Row],[Sales]]*0.95</f>
        <v>176985</v>
      </c>
      <c r="N2199" s="13">
        <f>(sales_table[[#This Row],[Profit]]/sales_table[[#This Row],[Sales]])</f>
        <v>7.3333333333333334E-2</v>
      </c>
    </row>
    <row r="2200" spans="1:14">
      <c r="A2200" s="42">
        <v>41636</v>
      </c>
      <c r="B2200" t="s">
        <v>20</v>
      </c>
      <c r="C2200" t="s">
        <v>18</v>
      </c>
      <c r="D2200" t="s">
        <v>41</v>
      </c>
      <c r="E2200" t="s">
        <v>13</v>
      </c>
      <c r="F2200" s="12">
        <v>16</v>
      </c>
      <c r="G2200" s="12">
        <v>3978</v>
      </c>
      <c r="H2200" s="12">
        <v>4230</v>
      </c>
      <c r="I2200" s="12">
        <v>23616</v>
      </c>
      <c r="J2200" s="12">
        <v>25200</v>
      </c>
      <c r="K2200" s="12">
        <f>sales_table[[#This Row],[Sales]]-sales_table[[#This Row],[COGS]]</f>
        <v>1584</v>
      </c>
      <c r="L2200" s="12">
        <f>sales_table[[#This Row],[sales after discount]]-sales_table[[#This Row],[COGS]]</f>
        <v>324</v>
      </c>
      <c r="M2200" s="12">
        <f>sales_table[[#This Row],[Sales]]*0.95</f>
        <v>23940</v>
      </c>
      <c r="N2200" s="13">
        <f>(sales_table[[#This Row],[Profit]]/sales_table[[#This Row],[Sales]])</f>
        <v>6.2857142857142861E-2</v>
      </c>
    </row>
    <row r="2201" spans="1:14">
      <c r="A2201" s="42">
        <v>41636</v>
      </c>
      <c r="B2201" t="s">
        <v>22</v>
      </c>
      <c r="C2201" t="s">
        <v>23</v>
      </c>
      <c r="D2201" t="s">
        <v>26</v>
      </c>
      <c r="E2201" t="s">
        <v>13</v>
      </c>
      <c r="F2201" s="12">
        <v>6</v>
      </c>
      <c r="G2201" s="12">
        <v>3978</v>
      </c>
      <c r="H2201" s="12">
        <v>4230</v>
      </c>
      <c r="I2201" s="12">
        <v>30420</v>
      </c>
      <c r="J2201" s="12">
        <v>32400</v>
      </c>
      <c r="K2201" s="12">
        <f>sales_table[[#This Row],[Sales]]-sales_table[[#This Row],[COGS]]</f>
        <v>1980</v>
      </c>
      <c r="L2201" s="12">
        <f>sales_table[[#This Row],[sales after discount]]-sales_table[[#This Row],[COGS]]</f>
        <v>360</v>
      </c>
      <c r="M2201" s="12">
        <f>sales_table[[#This Row],[Sales]]*0.95</f>
        <v>30780</v>
      </c>
      <c r="N2201" s="13">
        <f>(sales_table[[#This Row],[Profit]]/sales_table[[#This Row],[Sales]])</f>
        <v>6.1111111111111109E-2</v>
      </c>
    </row>
    <row r="2202" spans="1:14">
      <c r="A2202" s="42">
        <v>41637</v>
      </c>
      <c r="B2202" t="s">
        <v>17</v>
      </c>
      <c r="C2202" t="s">
        <v>18</v>
      </c>
      <c r="D2202" t="s">
        <v>42</v>
      </c>
      <c r="E2202" t="s">
        <v>16</v>
      </c>
      <c r="F2202" s="12">
        <v>4</v>
      </c>
      <c r="G2202" s="12">
        <v>5148</v>
      </c>
      <c r="H2202" s="12">
        <v>5490</v>
      </c>
      <c r="I2202" s="12">
        <v>15012</v>
      </c>
      <c r="J2202" s="12">
        <v>16200</v>
      </c>
      <c r="K2202" s="12">
        <f>sales_table[[#This Row],[Sales]]-sales_table[[#This Row],[COGS]]</f>
        <v>1188</v>
      </c>
      <c r="L2202" s="12">
        <f>sales_table[[#This Row],[sales after discount]]-sales_table[[#This Row],[COGS]]</f>
        <v>378</v>
      </c>
      <c r="M2202" s="12">
        <f>sales_table[[#This Row],[Sales]]*0.95</f>
        <v>15390</v>
      </c>
      <c r="N2202" s="13">
        <f>(sales_table[[#This Row],[Profit]]/sales_table[[#This Row],[Sales]])</f>
        <v>7.3333333333333334E-2</v>
      </c>
    </row>
    <row r="2203" spans="1:14">
      <c r="A2203" s="42">
        <v>41637</v>
      </c>
      <c r="B2203" t="s">
        <v>17</v>
      </c>
      <c r="C2203" t="s">
        <v>18</v>
      </c>
      <c r="D2203" t="s">
        <v>37</v>
      </c>
      <c r="E2203" t="s">
        <v>13</v>
      </c>
      <c r="F2203" s="12">
        <v>24</v>
      </c>
      <c r="G2203" s="12">
        <v>5832</v>
      </c>
      <c r="H2203" s="12">
        <v>6210</v>
      </c>
      <c r="I2203" s="12">
        <v>53784</v>
      </c>
      <c r="J2203" s="12">
        <v>57240</v>
      </c>
      <c r="K2203" s="12">
        <f>sales_table[[#This Row],[Sales]]-sales_table[[#This Row],[COGS]]</f>
        <v>3456</v>
      </c>
      <c r="L2203" s="12">
        <f>sales_table[[#This Row],[sales after discount]]-sales_table[[#This Row],[COGS]]</f>
        <v>594</v>
      </c>
      <c r="M2203" s="12">
        <f>sales_table[[#This Row],[Sales]]*0.95</f>
        <v>54378</v>
      </c>
      <c r="N2203" s="13">
        <f>(sales_table[[#This Row],[Profit]]/sales_table[[#This Row],[Sales]])</f>
        <v>6.0377358490566038E-2</v>
      </c>
    </row>
    <row r="2204" spans="1:14">
      <c r="A2204" s="42">
        <v>41638</v>
      </c>
      <c r="B2204" t="s">
        <v>22</v>
      </c>
      <c r="C2204" t="s">
        <v>23</v>
      </c>
      <c r="D2204" t="s">
        <v>38</v>
      </c>
      <c r="E2204" t="s">
        <v>13</v>
      </c>
      <c r="F2204" s="12">
        <v>21</v>
      </c>
      <c r="G2204" s="12">
        <v>2034</v>
      </c>
      <c r="H2204" s="12">
        <v>2160</v>
      </c>
      <c r="I2204" s="12">
        <v>7092</v>
      </c>
      <c r="J2204" s="12">
        <v>7560</v>
      </c>
      <c r="K2204" s="12">
        <f>sales_table[[#This Row],[Sales]]-sales_table[[#This Row],[COGS]]</f>
        <v>468</v>
      </c>
      <c r="L2204" s="12">
        <f>sales_table[[#This Row],[sales after discount]]-sales_table[[#This Row],[COGS]]</f>
        <v>90</v>
      </c>
      <c r="M2204" s="12">
        <f>sales_table[[#This Row],[Sales]]*0.95</f>
        <v>7182</v>
      </c>
      <c r="N2204" s="13">
        <f>(sales_table[[#This Row],[Profit]]/sales_table[[#This Row],[Sales]])</f>
        <v>6.1904761904761907E-2</v>
      </c>
    </row>
    <row r="2205" spans="1:14">
      <c r="A2205" s="42">
        <v>41638</v>
      </c>
      <c r="B2205" t="s">
        <v>31</v>
      </c>
      <c r="C2205" t="s">
        <v>30</v>
      </c>
      <c r="D2205" t="s">
        <v>37</v>
      </c>
      <c r="E2205" t="s">
        <v>13</v>
      </c>
      <c r="F2205" s="12">
        <v>13</v>
      </c>
      <c r="G2205" s="12">
        <v>5832</v>
      </c>
      <c r="H2205" s="12">
        <v>6210</v>
      </c>
      <c r="I2205" s="12">
        <v>94122</v>
      </c>
      <c r="J2205" s="12">
        <v>100170</v>
      </c>
      <c r="K2205" s="12">
        <f>sales_table[[#This Row],[Sales]]-sales_table[[#This Row],[COGS]]</f>
        <v>6048</v>
      </c>
      <c r="L2205" s="12">
        <f>sales_table[[#This Row],[sales after discount]]-sales_table[[#This Row],[COGS]]</f>
        <v>1039.5</v>
      </c>
      <c r="M2205" s="12">
        <f>sales_table[[#This Row],[Sales]]*0.95</f>
        <v>95161.5</v>
      </c>
      <c r="N2205" s="13">
        <f>(sales_table[[#This Row],[Profit]]/sales_table[[#This Row],[Sales]])</f>
        <v>6.0377358490566038E-2</v>
      </c>
    </row>
    <row r="2206" spans="1:14">
      <c r="A2206" s="42">
        <v>41638</v>
      </c>
      <c r="B2206" t="s">
        <v>34</v>
      </c>
      <c r="C2206" t="s">
        <v>25</v>
      </c>
      <c r="D2206" t="s">
        <v>41</v>
      </c>
      <c r="E2206" t="s">
        <v>13</v>
      </c>
      <c r="F2206" s="12">
        <v>2</v>
      </c>
      <c r="G2206" s="12">
        <v>3546</v>
      </c>
      <c r="H2206" s="12">
        <v>3780</v>
      </c>
      <c r="I2206" s="12">
        <v>20664</v>
      </c>
      <c r="J2206" s="12">
        <v>22050</v>
      </c>
      <c r="K2206" s="12">
        <f>sales_table[[#This Row],[Sales]]-sales_table[[#This Row],[COGS]]</f>
        <v>1386</v>
      </c>
      <c r="L2206" s="12">
        <f>sales_table[[#This Row],[sales after discount]]-sales_table[[#This Row],[COGS]]</f>
        <v>283.5</v>
      </c>
      <c r="M2206" s="12">
        <f>sales_table[[#This Row],[Sales]]*0.95</f>
        <v>20947.5</v>
      </c>
      <c r="N2206" s="13">
        <f>(sales_table[[#This Row],[Profit]]/sales_table[[#This Row],[Sales]])</f>
        <v>6.2857142857142861E-2</v>
      </c>
    </row>
    <row r="2207" spans="1:14">
      <c r="A2207" s="42">
        <v>41638</v>
      </c>
      <c r="B2207" t="s">
        <v>34</v>
      </c>
      <c r="C2207" t="s">
        <v>25</v>
      </c>
      <c r="D2207" t="s">
        <v>19</v>
      </c>
      <c r="E2207" t="s">
        <v>13</v>
      </c>
      <c r="F2207" s="12">
        <v>20</v>
      </c>
      <c r="G2207" s="12">
        <v>3726</v>
      </c>
      <c r="H2207" s="12">
        <v>3960</v>
      </c>
      <c r="I2207" s="12">
        <v>19890</v>
      </c>
      <c r="J2207" s="12">
        <v>21150</v>
      </c>
      <c r="K2207" s="12">
        <f>sales_table[[#This Row],[Sales]]-sales_table[[#This Row],[COGS]]</f>
        <v>1260</v>
      </c>
      <c r="L2207" s="12">
        <f>sales_table[[#This Row],[sales after discount]]-sales_table[[#This Row],[COGS]]</f>
        <v>202.5</v>
      </c>
      <c r="M2207" s="12">
        <f>sales_table[[#This Row],[Sales]]*0.95</f>
        <v>20092.5</v>
      </c>
      <c r="N2207" s="13">
        <f>(sales_table[[#This Row],[Profit]]/sales_table[[#This Row],[Sales]])</f>
        <v>5.9574468085106386E-2</v>
      </c>
    </row>
    <row r="2208" spans="1:14">
      <c r="A2208" s="42">
        <v>41638</v>
      </c>
      <c r="B2208" t="s">
        <v>14</v>
      </c>
      <c r="C2208" t="s">
        <v>11</v>
      </c>
      <c r="D2208" t="s">
        <v>15</v>
      </c>
      <c r="E2208" t="s">
        <v>16</v>
      </c>
      <c r="F2208" s="12">
        <v>21</v>
      </c>
      <c r="G2208" s="12">
        <v>3978</v>
      </c>
      <c r="H2208" s="12">
        <v>4230</v>
      </c>
      <c r="I2208" s="12">
        <v>57312</v>
      </c>
      <c r="J2208" s="12">
        <v>61920</v>
      </c>
      <c r="K2208" s="12">
        <f>sales_table[[#This Row],[Sales]]-sales_table[[#This Row],[COGS]]</f>
        <v>4608</v>
      </c>
      <c r="L2208" s="12">
        <f>sales_table[[#This Row],[sales after discount]]-sales_table[[#This Row],[COGS]]</f>
        <v>1512</v>
      </c>
      <c r="M2208" s="12">
        <f>sales_table[[#This Row],[Sales]]*0.95</f>
        <v>58824</v>
      </c>
      <c r="N2208" s="13">
        <f>(sales_table[[#This Row],[Profit]]/sales_table[[#This Row],[Sales]])</f>
        <v>7.441860465116279E-2</v>
      </c>
    </row>
    <row r="2209" spans="1:14">
      <c r="A2209" s="42">
        <v>41639</v>
      </c>
      <c r="B2209" t="s">
        <v>22</v>
      </c>
      <c r="C2209" t="s">
        <v>23</v>
      </c>
      <c r="D2209" t="s">
        <v>37</v>
      </c>
      <c r="E2209" t="s">
        <v>13</v>
      </c>
      <c r="F2209" s="12">
        <v>12</v>
      </c>
      <c r="G2209" s="12">
        <v>3042</v>
      </c>
      <c r="H2209" s="12">
        <v>3240</v>
      </c>
      <c r="I2209" s="12">
        <v>35856</v>
      </c>
      <c r="J2209" s="12">
        <v>38160</v>
      </c>
      <c r="K2209" s="12">
        <f>sales_table[[#This Row],[Sales]]-sales_table[[#This Row],[COGS]]</f>
        <v>2304</v>
      </c>
      <c r="L2209" s="12">
        <f>sales_table[[#This Row],[sales after discount]]-sales_table[[#This Row],[COGS]]</f>
        <v>396</v>
      </c>
      <c r="M2209" s="12">
        <f>sales_table[[#This Row],[Sales]]*0.95</f>
        <v>36252</v>
      </c>
      <c r="N2209" s="13">
        <f>(sales_table[[#This Row],[Profit]]/sales_table[[#This Row],[Sales]])</f>
        <v>6.0377358490566038E-2</v>
      </c>
    </row>
    <row r="2210" spans="1:14">
      <c r="A2210" s="42">
        <v>41639</v>
      </c>
      <c r="B2210" t="s">
        <v>20</v>
      </c>
      <c r="C2210" t="s">
        <v>18</v>
      </c>
      <c r="D2210" t="s">
        <v>39</v>
      </c>
      <c r="E2210" t="s">
        <v>13</v>
      </c>
      <c r="F2210" s="12">
        <v>23</v>
      </c>
      <c r="G2210" s="12">
        <v>3546</v>
      </c>
      <c r="H2210" s="12">
        <v>3780</v>
      </c>
      <c r="I2210" s="12">
        <v>18630</v>
      </c>
      <c r="J2210" s="12">
        <v>19800</v>
      </c>
      <c r="K2210" s="12">
        <f>sales_table[[#This Row],[Sales]]-sales_table[[#This Row],[COGS]]</f>
        <v>1170</v>
      </c>
      <c r="L2210" s="12">
        <f>sales_table[[#This Row],[sales after discount]]-sales_table[[#This Row],[COGS]]</f>
        <v>180</v>
      </c>
      <c r="M2210" s="12">
        <f>sales_table[[#This Row],[Sales]]*0.95</f>
        <v>18810</v>
      </c>
      <c r="N2210" s="13">
        <f>(sales_table[[#This Row],[Profit]]/sales_table[[#This Row],[Sales]])</f>
        <v>5.909090909090909E-2</v>
      </c>
    </row>
    <row r="2211" spans="1:14">
      <c r="A2211" s="42">
        <v>41639</v>
      </c>
      <c r="B2211" t="s">
        <v>14</v>
      </c>
      <c r="C2211" t="s">
        <v>11</v>
      </c>
      <c r="D2211" t="s">
        <v>19</v>
      </c>
      <c r="E2211" t="s">
        <v>13</v>
      </c>
      <c r="F2211" s="12">
        <v>23</v>
      </c>
      <c r="G2211" s="12">
        <v>4482</v>
      </c>
      <c r="H2211" s="12">
        <v>4770</v>
      </c>
      <c r="I2211" s="12">
        <v>75582</v>
      </c>
      <c r="J2211" s="12">
        <v>80370</v>
      </c>
      <c r="K2211" s="12">
        <f>sales_table[[#This Row],[Sales]]-sales_table[[#This Row],[COGS]]</f>
        <v>4788</v>
      </c>
      <c r="L2211" s="12">
        <f>sales_table[[#This Row],[sales after discount]]-sales_table[[#This Row],[COGS]]</f>
        <v>769.5</v>
      </c>
      <c r="M2211" s="12">
        <f>sales_table[[#This Row],[Sales]]*0.95</f>
        <v>76351.5</v>
      </c>
      <c r="N2211" s="13">
        <f>(sales_table[[#This Row],[Profit]]/sales_table[[#This Row],[Sales]])</f>
        <v>5.9574468085106386E-2</v>
      </c>
    </row>
    <row r="2212" spans="1:14">
      <c r="A2212" s="42">
        <v>41640</v>
      </c>
      <c r="B2212" t="s">
        <v>17</v>
      </c>
      <c r="C2212" t="s">
        <v>18</v>
      </c>
      <c r="D2212" t="s">
        <v>15</v>
      </c>
      <c r="E2212" t="s">
        <v>16</v>
      </c>
      <c r="F2212" s="12">
        <v>24</v>
      </c>
      <c r="G2212" s="12">
        <v>3924</v>
      </c>
      <c r="H2212" s="12">
        <v>4230</v>
      </c>
      <c r="I2212" s="12">
        <v>46566</v>
      </c>
      <c r="J2212" s="12">
        <v>50310</v>
      </c>
      <c r="K2212" s="12">
        <f>sales_table[[#This Row],[Sales]]-sales_table[[#This Row],[COGS]]</f>
        <v>3744</v>
      </c>
      <c r="L2212" s="12">
        <f>sales_table[[#This Row],[sales after discount]]-sales_table[[#This Row],[COGS]]</f>
        <v>1228.5</v>
      </c>
      <c r="M2212" s="12">
        <f>sales_table[[#This Row],[Sales]]*0.95</f>
        <v>47794.5</v>
      </c>
      <c r="N2212" s="13">
        <f>(sales_table[[#This Row],[Profit]]/sales_table[[#This Row],[Sales]])</f>
        <v>7.441860465116279E-2</v>
      </c>
    </row>
    <row r="2213" spans="1:14">
      <c r="A2213" s="42">
        <v>41640</v>
      </c>
      <c r="B2213" t="s">
        <v>27</v>
      </c>
      <c r="C2213" t="s">
        <v>23</v>
      </c>
      <c r="D2213" t="s">
        <v>42</v>
      </c>
      <c r="E2213" t="s">
        <v>16</v>
      </c>
      <c r="F2213" s="12">
        <v>25</v>
      </c>
      <c r="G2213" s="12">
        <v>2952</v>
      </c>
      <c r="H2213" s="12">
        <v>3150</v>
      </c>
      <c r="I2213" s="12">
        <v>112590</v>
      </c>
      <c r="J2213" s="12">
        <v>121500</v>
      </c>
      <c r="K2213" s="12">
        <f>sales_table[[#This Row],[Sales]]-sales_table[[#This Row],[COGS]]</f>
        <v>8910</v>
      </c>
      <c r="L2213" s="12">
        <f>sales_table[[#This Row],[sales after discount]]-sales_table[[#This Row],[COGS]]</f>
        <v>2835</v>
      </c>
      <c r="M2213" s="12">
        <f>sales_table[[#This Row],[Sales]]*0.95</f>
        <v>115425</v>
      </c>
      <c r="N2213" s="13">
        <f>(sales_table[[#This Row],[Profit]]/sales_table[[#This Row],[Sales]])</f>
        <v>7.3333333333333334E-2</v>
      </c>
    </row>
    <row r="2214" spans="1:14">
      <c r="A2214" s="42">
        <v>41640</v>
      </c>
      <c r="B2214" t="s">
        <v>17</v>
      </c>
      <c r="C2214" t="s">
        <v>18</v>
      </c>
      <c r="D2214" t="s">
        <v>36</v>
      </c>
      <c r="E2214" t="s">
        <v>13</v>
      </c>
      <c r="F2214" s="12">
        <v>17</v>
      </c>
      <c r="G2214" s="12">
        <v>3726</v>
      </c>
      <c r="H2214" s="12">
        <v>3960</v>
      </c>
      <c r="I2214" s="12">
        <v>52650</v>
      </c>
      <c r="J2214" s="12">
        <v>56250</v>
      </c>
      <c r="K2214" s="12">
        <f>sales_table[[#This Row],[Sales]]-sales_table[[#This Row],[COGS]]</f>
        <v>3600</v>
      </c>
      <c r="L2214" s="12">
        <f>sales_table[[#This Row],[sales after discount]]-sales_table[[#This Row],[COGS]]</f>
        <v>787.5</v>
      </c>
      <c r="M2214" s="12">
        <f>sales_table[[#This Row],[Sales]]*0.95</f>
        <v>53437.5</v>
      </c>
      <c r="N2214" s="13">
        <f>(sales_table[[#This Row],[Profit]]/sales_table[[#This Row],[Sales]])</f>
        <v>6.4000000000000001E-2</v>
      </c>
    </row>
    <row r="2215" spans="1:14">
      <c r="A2215" s="42">
        <v>41640</v>
      </c>
      <c r="B2215" t="s">
        <v>20</v>
      </c>
      <c r="C2215" t="s">
        <v>18</v>
      </c>
      <c r="D2215" t="s">
        <v>39</v>
      </c>
      <c r="E2215" t="s">
        <v>13</v>
      </c>
      <c r="F2215" s="12">
        <v>21</v>
      </c>
      <c r="G2215" s="12">
        <v>3978</v>
      </c>
      <c r="H2215" s="12">
        <v>4230</v>
      </c>
      <c r="I2215" s="12">
        <v>70794</v>
      </c>
      <c r="J2215" s="12">
        <v>75240</v>
      </c>
      <c r="K2215" s="12">
        <f>sales_table[[#This Row],[Sales]]-sales_table[[#This Row],[COGS]]</f>
        <v>4446</v>
      </c>
      <c r="L2215" s="12">
        <f>sales_table[[#This Row],[sales after discount]]-sales_table[[#This Row],[COGS]]</f>
        <v>684</v>
      </c>
      <c r="M2215" s="12">
        <f>sales_table[[#This Row],[Sales]]*0.95</f>
        <v>71478</v>
      </c>
      <c r="N2215" s="13">
        <f>(sales_table[[#This Row],[Profit]]/sales_table[[#This Row],[Sales]])</f>
        <v>5.909090909090909E-2</v>
      </c>
    </row>
    <row r="2216" spans="1:14">
      <c r="A2216" s="42">
        <v>41640</v>
      </c>
      <c r="B2216" t="s">
        <v>34</v>
      </c>
      <c r="C2216" t="s">
        <v>25</v>
      </c>
      <c r="D2216" t="s">
        <v>41</v>
      </c>
      <c r="E2216" t="s">
        <v>13</v>
      </c>
      <c r="F2216" s="12">
        <v>9</v>
      </c>
      <c r="G2216" s="12">
        <v>3726</v>
      </c>
      <c r="H2216" s="12">
        <v>3960</v>
      </c>
      <c r="I2216" s="12">
        <v>38376</v>
      </c>
      <c r="J2216" s="12">
        <v>40950</v>
      </c>
      <c r="K2216" s="12">
        <f>sales_table[[#This Row],[Sales]]-sales_table[[#This Row],[COGS]]</f>
        <v>2574</v>
      </c>
      <c r="L2216" s="12">
        <f>sales_table[[#This Row],[sales after discount]]-sales_table[[#This Row],[COGS]]</f>
        <v>526.5</v>
      </c>
      <c r="M2216" s="12">
        <f>sales_table[[#This Row],[Sales]]*0.95</f>
        <v>38902.5</v>
      </c>
      <c r="N2216" s="13">
        <f>(sales_table[[#This Row],[Profit]]/sales_table[[#This Row],[Sales]])</f>
        <v>6.2857142857142861E-2</v>
      </c>
    </row>
    <row r="2217" spans="1:14">
      <c r="A2217" s="42">
        <v>41640</v>
      </c>
      <c r="B2217" t="s">
        <v>14</v>
      </c>
      <c r="C2217" t="s">
        <v>11</v>
      </c>
      <c r="D2217" t="s">
        <v>12</v>
      </c>
      <c r="E2217" t="s">
        <v>13</v>
      </c>
      <c r="F2217" s="12">
        <v>11</v>
      </c>
      <c r="G2217" s="12">
        <v>4482</v>
      </c>
      <c r="H2217" s="12">
        <v>4770</v>
      </c>
      <c r="I2217" s="12">
        <v>36612</v>
      </c>
      <c r="J2217" s="12">
        <v>38880</v>
      </c>
      <c r="K2217" s="12">
        <f>sales_table[[#This Row],[Sales]]-sales_table[[#This Row],[COGS]]</f>
        <v>2268</v>
      </c>
      <c r="L2217" s="12">
        <f>sales_table[[#This Row],[sales after discount]]-sales_table[[#This Row],[COGS]]</f>
        <v>324</v>
      </c>
      <c r="M2217" s="12">
        <f>sales_table[[#This Row],[Sales]]*0.95</f>
        <v>36936</v>
      </c>
      <c r="N2217" s="13">
        <f>(sales_table[[#This Row],[Profit]]/sales_table[[#This Row],[Sales]])</f>
        <v>5.8333333333333334E-2</v>
      </c>
    </row>
    <row r="2218" spans="1:14">
      <c r="A2218" s="42">
        <v>41640</v>
      </c>
      <c r="B2218" t="s">
        <v>27</v>
      </c>
      <c r="C2218" t="s">
        <v>23</v>
      </c>
      <c r="D2218" t="s">
        <v>26</v>
      </c>
      <c r="E2218" t="s">
        <v>13</v>
      </c>
      <c r="F2218" s="12">
        <v>4</v>
      </c>
      <c r="G2218" s="12">
        <v>3582</v>
      </c>
      <c r="H2218" s="12">
        <v>3870</v>
      </c>
      <c r="I2218" s="12">
        <v>76050</v>
      </c>
      <c r="J2218" s="12">
        <v>81000</v>
      </c>
      <c r="K2218" s="12">
        <f>sales_table[[#This Row],[Sales]]-sales_table[[#This Row],[COGS]]</f>
        <v>4950</v>
      </c>
      <c r="L2218" s="12">
        <f>sales_table[[#This Row],[sales after discount]]-sales_table[[#This Row],[COGS]]</f>
        <v>900</v>
      </c>
      <c r="M2218" s="12">
        <f>sales_table[[#This Row],[Sales]]*0.95</f>
        <v>76950</v>
      </c>
      <c r="N2218" s="13">
        <f>(sales_table[[#This Row],[Profit]]/sales_table[[#This Row],[Sales]])</f>
        <v>6.1111111111111109E-2</v>
      </c>
    </row>
    <row r="2219" spans="1:14">
      <c r="A2219" s="42">
        <v>41640</v>
      </c>
      <c r="B2219" t="s">
        <v>34</v>
      </c>
      <c r="C2219" t="s">
        <v>25</v>
      </c>
      <c r="D2219" t="s">
        <v>36</v>
      </c>
      <c r="E2219" t="s">
        <v>13</v>
      </c>
      <c r="F2219" s="12">
        <v>22</v>
      </c>
      <c r="G2219" s="12">
        <v>4482</v>
      </c>
      <c r="H2219" s="12">
        <v>4770</v>
      </c>
      <c r="I2219" s="12">
        <v>50544</v>
      </c>
      <c r="J2219" s="12">
        <v>54000</v>
      </c>
      <c r="K2219" s="12">
        <f>sales_table[[#This Row],[Sales]]-sales_table[[#This Row],[COGS]]</f>
        <v>3456</v>
      </c>
      <c r="L2219" s="12">
        <f>sales_table[[#This Row],[sales after discount]]-sales_table[[#This Row],[COGS]]</f>
        <v>756</v>
      </c>
      <c r="M2219" s="12">
        <f>sales_table[[#This Row],[Sales]]*0.95</f>
        <v>51300</v>
      </c>
      <c r="N2219" s="13">
        <f>(sales_table[[#This Row],[Profit]]/sales_table[[#This Row],[Sales]])</f>
        <v>6.4000000000000001E-2</v>
      </c>
    </row>
    <row r="2220" spans="1:14">
      <c r="A2220" s="42">
        <v>41641</v>
      </c>
      <c r="B2220" t="s">
        <v>24</v>
      </c>
      <c r="C2220" t="s">
        <v>25</v>
      </c>
      <c r="D2220" t="s">
        <v>35</v>
      </c>
      <c r="E2220" t="s">
        <v>13</v>
      </c>
      <c r="F2220" s="12">
        <v>15</v>
      </c>
      <c r="G2220" s="12">
        <v>3924</v>
      </c>
      <c r="H2220" s="12">
        <v>4230</v>
      </c>
      <c r="I2220" s="12">
        <v>41184</v>
      </c>
      <c r="J2220" s="12">
        <v>43920</v>
      </c>
      <c r="K2220" s="12">
        <f>sales_table[[#This Row],[Sales]]-sales_table[[#This Row],[COGS]]</f>
        <v>2736</v>
      </c>
      <c r="L2220" s="12">
        <f>sales_table[[#This Row],[sales after discount]]-sales_table[[#This Row],[COGS]]</f>
        <v>540</v>
      </c>
      <c r="M2220" s="12">
        <f>sales_table[[#This Row],[Sales]]*0.95</f>
        <v>41724</v>
      </c>
      <c r="N2220" s="13">
        <f>(sales_table[[#This Row],[Profit]]/sales_table[[#This Row],[Sales]])</f>
        <v>6.2295081967213117E-2</v>
      </c>
    </row>
    <row r="2221" spans="1:14">
      <c r="A2221" s="42">
        <v>41641</v>
      </c>
      <c r="B2221" t="s">
        <v>22</v>
      </c>
      <c r="C2221" t="s">
        <v>23</v>
      </c>
      <c r="D2221" t="s">
        <v>35</v>
      </c>
      <c r="E2221" t="s">
        <v>13</v>
      </c>
      <c r="F2221" s="12">
        <v>23</v>
      </c>
      <c r="G2221" s="12">
        <v>7506</v>
      </c>
      <c r="H2221" s="12">
        <v>8100</v>
      </c>
      <c r="I2221" s="12">
        <v>36036</v>
      </c>
      <c r="J2221" s="12">
        <v>38430</v>
      </c>
      <c r="K2221" s="12">
        <f>sales_table[[#This Row],[Sales]]-sales_table[[#This Row],[COGS]]</f>
        <v>2394</v>
      </c>
      <c r="L2221" s="12">
        <f>sales_table[[#This Row],[sales after discount]]-sales_table[[#This Row],[COGS]]</f>
        <v>472.5</v>
      </c>
      <c r="M2221" s="12">
        <f>sales_table[[#This Row],[Sales]]*0.95</f>
        <v>36508.5</v>
      </c>
      <c r="N2221" s="13">
        <f>(sales_table[[#This Row],[Profit]]/sales_table[[#This Row],[Sales]])</f>
        <v>6.2295081967213117E-2</v>
      </c>
    </row>
    <row r="2222" spans="1:14">
      <c r="A2222" s="42">
        <v>41642</v>
      </c>
      <c r="B2222" t="s">
        <v>17</v>
      </c>
      <c r="C2222" t="s">
        <v>18</v>
      </c>
      <c r="D2222" t="s">
        <v>33</v>
      </c>
      <c r="E2222" t="s">
        <v>13</v>
      </c>
      <c r="F2222" s="12">
        <v>9</v>
      </c>
      <c r="G2222" s="12">
        <v>3546</v>
      </c>
      <c r="H2222" s="12">
        <v>3780</v>
      </c>
      <c r="I2222" s="12">
        <v>43758</v>
      </c>
      <c r="J2222" s="12">
        <v>46530</v>
      </c>
      <c r="K2222" s="12">
        <f>sales_table[[#This Row],[Sales]]-sales_table[[#This Row],[COGS]]</f>
        <v>2772</v>
      </c>
      <c r="L2222" s="12">
        <f>sales_table[[#This Row],[sales after discount]]-sales_table[[#This Row],[COGS]]</f>
        <v>445.5</v>
      </c>
      <c r="M2222" s="12">
        <f>sales_table[[#This Row],[Sales]]*0.95</f>
        <v>44203.5</v>
      </c>
      <c r="N2222" s="13">
        <f>(sales_table[[#This Row],[Profit]]/sales_table[[#This Row],[Sales]])</f>
        <v>5.9574468085106386E-2</v>
      </c>
    </row>
    <row r="2223" spans="1:14">
      <c r="A2223" s="42">
        <v>41642</v>
      </c>
      <c r="B2223" t="s">
        <v>20</v>
      </c>
      <c r="C2223" t="s">
        <v>18</v>
      </c>
      <c r="D2223" t="s">
        <v>26</v>
      </c>
      <c r="E2223" t="s">
        <v>13</v>
      </c>
      <c r="F2223" s="12">
        <v>7</v>
      </c>
      <c r="G2223" s="12">
        <v>3042</v>
      </c>
      <c r="H2223" s="12">
        <v>3240</v>
      </c>
      <c r="I2223" s="12">
        <v>24336</v>
      </c>
      <c r="J2223" s="12">
        <v>25920</v>
      </c>
      <c r="K2223" s="12">
        <f>sales_table[[#This Row],[Sales]]-sales_table[[#This Row],[COGS]]</f>
        <v>1584</v>
      </c>
      <c r="L2223" s="12">
        <f>sales_table[[#This Row],[sales after discount]]-sales_table[[#This Row],[COGS]]</f>
        <v>288</v>
      </c>
      <c r="M2223" s="12">
        <f>sales_table[[#This Row],[Sales]]*0.95</f>
        <v>24624</v>
      </c>
      <c r="N2223" s="13">
        <f>(sales_table[[#This Row],[Profit]]/sales_table[[#This Row],[Sales]])</f>
        <v>6.1111111111111109E-2</v>
      </c>
    </row>
    <row r="2224" spans="1:14">
      <c r="A2224" s="42">
        <v>41642</v>
      </c>
      <c r="B2224" t="s">
        <v>27</v>
      </c>
      <c r="C2224" t="s">
        <v>23</v>
      </c>
      <c r="D2224" t="s">
        <v>41</v>
      </c>
      <c r="E2224" t="s">
        <v>13</v>
      </c>
      <c r="F2224" s="12">
        <v>25</v>
      </c>
      <c r="G2224" s="12">
        <v>3042</v>
      </c>
      <c r="H2224" s="12">
        <v>3240</v>
      </c>
      <c r="I2224" s="12">
        <v>2952</v>
      </c>
      <c r="J2224" s="12">
        <v>3150</v>
      </c>
      <c r="K2224" s="12">
        <f>sales_table[[#This Row],[Sales]]-sales_table[[#This Row],[COGS]]</f>
        <v>198</v>
      </c>
      <c r="L2224" s="12">
        <f>sales_table[[#This Row],[sales after discount]]-sales_table[[#This Row],[COGS]]</f>
        <v>40.5</v>
      </c>
      <c r="M2224" s="12">
        <f>sales_table[[#This Row],[Sales]]*0.95</f>
        <v>2992.5</v>
      </c>
      <c r="N2224" s="13">
        <f>(sales_table[[#This Row],[Profit]]/sales_table[[#This Row],[Sales]])</f>
        <v>6.2857142857142861E-2</v>
      </c>
    </row>
    <row r="2225" spans="1:14">
      <c r="A2225" s="42">
        <v>41643</v>
      </c>
      <c r="B2225" t="s">
        <v>20</v>
      </c>
      <c r="C2225" t="s">
        <v>18</v>
      </c>
      <c r="D2225" t="s">
        <v>40</v>
      </c>
      <c r="E2225" t="s">
        <v>16</v>
      </c>
      <c r="F2225" s="12">
        <v>10</v>
      </c>
      <c r="G2225" s="12">
        <v>3978</v>
      </c>
      <c r="H2225" s="12">
        <v>4230</v>
      </c>
      <c r="I2225" s="12">
        <v>23544</v>
      </c>
      <c r="J2225" s="12">
        <v>25380</v>
      </c>
      <c r="K2225" s="12">
        <f>sales_table[[#This Row],[Sales]]-sales_table[[#This Row],[COGS]]</f>
        <v>1836</v>
      </c>
      <c r="L2225" s="12">
        <f>sales_table[[#This Row],[sales after discount]]-sales_table[[#This Row],[COGS]]</f>
        <v>567</v>
      </c>
      <c r="M2225" s="12">
        <f>sales_table[[#This Row],[Sales]]*0.95</f>
        <v>24111</v>
      </c>
      <c r="N2225" s="13">
        <f>(sales_table[[#This Row],[Profit]]/sales_table[[#This Row],[Sales]])</f>
        <v>7.2340425531914887E-2</v>
      </c>
    </row>
    <row r="2226" spans="1:14">
      <c r="A2226" s="42">
        <v>41644</v>
      </c>
      <c r="B2226" t="s">
        <v>10</v>
      </c>
      <c r="C2226" t="s">
        <v>11</v>
      </c>
      <c r="D2226" t="s">
        <v>38</v>
      </c>
      <c r="E2226" t="s">
        <v>13</v>
      </c>
      <c r="F2226" s="12">
        <v>8</v>
      </c>
      <c r="G2226" s="12">
        <v>5148</v>
      </c>
      <c r="H2226" s="12">
        <v>5490</v>
      </c>
      <c r="I2226" s="12">
        <v>49644</v>
      </c>
      <c r="J2226" s="12">
        <v>52920</v>
      </c>
      <c r="K2226" s="12">
        <f>sales_table[[#This Row],[Sales]]-sales_table[[#This Row],[COGS]]</f>
        <v>3276</v>
      </c>
      <c r="L2226" s="12">
        <f>sales_table[[#This Row],[sales after discount]]-sales_table[[#This Row],[COGS]]</f>
        <v>630</v>
      </c>
      <c r="M2226" s="12">
        <f>sales_table[[#This Row],[Sales]]*0.95</f>
        <v>50274</v>
      </c>
      <c r="N2226" s="13">
        <f>(sales_table[[#This Row],[Profit]]/sales_table[[#This Row],[Sales]])</f>
        <v>6.1904761904761907E-2</v>
      </c>
    </row>
    <row r="2227" spans="1:14">
      <c r="A2227" s="42">
        <v>41644</v>
      </c>
      <c r="B2227" t="s">
        <v>20</v>
      </c>
      <c r="C2227" t="s">
        <v>18</v>
      </c>
      <c r="D2227" t="s">
        <v>12</v>
      </c>
      <c r="E2227" t="s">
        <v>13</v>
      </c>
      <c r="F2227" s="12">
        <v>18</v>
      </c>
      <c r="G2227" s="12">
        <v>3042</v>
      </c>
      <c r="H2227" s="12">
        <v>3240</v>
      </c>
      <c r="I2227" s="12">
        <v>36612</v>
      </c>
      <c r="J2227" s="12">
        <v>38880</v>
      </c>
      <c r="K2227" s="12">
        <f>sales_table[[#This Row],[Sales]]-sales_table[[#This Row],[COGS]]</f>
        <v>2268</v>
      </c>
      <c r="L2227" s="12">
        <f>sales_table[[#This Row],[sales after discount]]-sales_table[[#This Row],[COGS]]</f>
        <v>324</v>
      </c>
      <c r="M2227" s="12">
        <f>sales_table[[#This Row],[Sales]]*0.95</f>
        <v>36936</v>
      </c>
      <c r="N2227" s="13">
        <f>(sales_table[[#This Row],[Profit]]/sales_table[[#This Row],[Sales]])</f>
        <v>5.8333333333333334E-2</v>
      </c>
    </row>
    <row r="2228" spans="1:14">
      <c r="A2228" s="42">
        <v>41644</v>
      </c>
      <c r="B2228" t="s">
        <v>20</v>
      </c>
      <c r="C2228" t="s">
        <v>18</v>
      </c>
      <c r="D2228" t="s">
        <v>41</v>
      </c>
      <c r="E2228" t="s">
        <v>13</v>
      </c>
      <c r="F2228" s="12">
        <v>8</v>
      </c>
      <c r="G2228" s="12">
        <v>5148</v>
      </c>
      <c r="H2228" s="12">
        <v>5490</v>
      </c>
      <c r="I2228" s="12">
        <v>70848</v>
      </c>
      <c r="J2228" s="12">
        <v>75600</v>
      </c>
      <c r="K2228" s="12">
        <f>sales_table[[#This Row],[Sales]]-sales_table[[#This Row],[COGS]]</f>
        <v>4752</v>
      </c>
      <c r="L2228" s="12">
        <f>sales_table[[#This Row],[sales after discount]]-sales_table[[#This Row],[COGS]]</f>
        <v>972</v>
      </c>
      <c r="M2228" s="12">
        <f>sales_table[[#This Row],[Sales]]*0.95</f>
        <v>71820</v>
      </c>
      <c r="N2228" s="13">
        <f>(sales_table[[#This Row],[Profit]]/sales_table[[#This Row],[Sales]])</f>
        <v>6.2857142857142861E-2</v>
      </c>
    </row>
    <row r="2229" spans="1:14">
      <c r="A2229" s="42">
        <v>41644</v>
      </c>
      <c r="B2229" t="s">
        <v>27</v>
      </c>
      <c r="C2229" t="s">
        <v>23</v>
      </c>
      <c r="D2229" t="s">
        <v>19</v>
      </c>
      <c r="E2229" t="s">
        <v>13</v>
      </c>
      <c r="F2229" s="12">
        <v>25</v>
      </c>
      <c r="G2229" s="12">
        <v>7506</v>
      </c>
      <c r="H2229" s="12">
        <v>8100</v>
      </c>
      <c r="I2229" s="12">
        <v>79560</v>
      </c>
      <c r="J2229" s="12">
        <v>84600</v>
      </c>
      <c r="K2229" s="12">
        <f>sales_table[[#This Row],[Sales]]-sales_table[[#This Row],[COGS]]</f>
        <v>5040</v>
      </c>
      <c r="L2229" s="12">
        <f>sales_table[[#This Row],[sales after discount]]-sales_table[[#This Row],[COGS]]</f>
        <v>810</v>
      </c>
      <c r="M2229" s="12">
        <f>sales_table[[#This Row],[Sales]]*0.95</f>
        <v>80370</v>
      </c>
      <c r="N2229" s="13">
        <f>(sales_table[[#This Row],[Profit]]/sales_table[[#This Row],[Sales]])</f>
        <v>5.9574468085106386E-2</v>
      </c>
    </row>
    <row r="2230" spans="1:14">
      <c r="A2230" s="42">
        <v>41645</v>
      </c>
      <c r="B2230" t="s">
        <v>10</v>
      </c>
      <c r="C2230" t="s">
        <v>11</v>
      </c>
      <c r="D2230" t="s">
        <v>35</v>
      </c>
      <c r="E2230" t="s">
        <v>13</v>
      </c>
      <c r="F2230" s="12">
        <v>7</v>
      </c>
      <c r="G2230" s="12">
        <v>3042</v>
      </c>
      <c r="H2230" s="12">
        <v>3240</v>
      </c>
      <c r="I2230" s="12">
        <v>61776</v>
      </c>
      <c r="J2230" s="12">
        <v>65880</v>
      </c>
      <c r="K2230" s="12">
        <f>sales_table[[#This Row],[Sales]]-sales_table[[#This Row],[COGS]]</f>
        <v>4104</v>
      </c>
      <c r="L2230" s="12">
        <f>sales_table[[#This Row],[sales after discount]]-sales_table[[#This Row],[COGS]]</f>
        <v>810</v>
      </c>
      <c r="M2230" s="12">
        <f>sales_table[[#This Row],[Sales]]*0.95</f>
        <v>62586</v>
      </c>
      <c r="N2230" s="13">
        <f>(sales_table[[#This Row],[Profit]]/sales_table[[#This Row],[Sales]])</f>
        <v>6.2295081967213117E-2</v>
      </c>
    </row>
    <row r="2231" spans="1:14">
      <c r="A2231" s="42">
        <v>41645</v>
      </c>
      <c r="B2231" t="s">
        <v>24</v>
      </c>
      <c r="C2231" t="s">
        <v>25</v>
      </c>
      <c r="D2231" t="s">
        <v>42</v>
      </c>
      <c r="E2231" t="s">
        <v>16</v>
      </c>
      <c r="F2231" s="12">
        <v>17</v>
      </c>
      <c r="G2231" s="12">
        <v>3978</v>
      </c>
      <c r="H2231" s="12">
        <v>4230</v>
      </c>
      <c r="I2231" s="12">
        <v>90072</v>
      </c>
      <c r="J2231" s="12">
        <v>97200</v>
      </c>
      <c r="K2231" s="12">
        <f>sales_table[[#This Row],[Sales]]-sales_table[[#This Row],[COGS]]</f>
        <v>7128</v>
      </c>
      <c r="L2231" s="12">
        <f>sales_table[[#This Row],[sales after discount]]-sales_table[[#This Row],[COGS]]</f>
        <v>2268</v>
      </c>
      <c r="M2231" s="12">
        <f>sales_table[[#This Row],[Sales]]*0.95</f>
        <v>92340</v>
      </c>
      <c r="N2231" s="13">
        <f>(sales_table[[#This Row],[Profit]]/sales_table[[#This Row],[Sales]])</f>
        <v>7.3333333333333334E-2</v>
      </c>
    </row>
    <row r="2232" spans="1:14">
      <c r="A2232" s="42">
        <v>41646</v>
      </c>
      <c r="B2232" t="s">
        <v>17</v>
      </c>
      <c r="C2232" t="s">
        <v>18</v>
      </c>
      <c r="D2232" t="s">
        <v>26</v>
      </c>
      <c r="E2232" t="s">
        <v>13</v>
      </c>
      <c r="F2232" s="12">
        <v>3</v>
      </c>
      <c r="G2232" s="12">
        <v>2952</v>
      </c>
      <c r="H2232" s="12">
        <v>3150</v>
      </c>
      <c r="I2232" s="12">
        <v>12168</v>
      </c>
      <c r="J2232" s="12">
        <v>12960</v>
      </c>
      <c r="K2232" s="12">
        <f>sales_table[[#This Row],[Sales]]-sales_table[[#This Row],[COGS]]</f>
        <v>792</v>
      </c>
      <c r="L2232" s="12">
        <f>sales_table[[#This Row],[sales after discount]]-sales_table[[#This Row],[COGS]]</f>
        <v>144</v>
      </c>
      <c r="M2232" s="12">
        <f>sales_table[[#This Row],[Sales]]*0.95</f>
        <v>12312</v>
      </c>
      <c r="N2232" s="13">
        <f>(sales_table[[#This Row],[Profit]]/sales_table[[#This Row],[Sales]])</f>
        <v>6.1111111111111109E-2</v>
      </c>
    </row>
    <row r="2233" spans="1:14">
      <c r="A2233" s="42">
        <v>41646</v>
      </c>
      <c r="B2233" t="s">
        <v>34</v>
      </c>
      <c r="C2233" t="s">
        <v>25</v>
      </c>
      <c r="D2233" t="s">
        <v>41</v>
      </c>
      <c r="E2233" t="s">
        <v>13</v>
      </c>
      <c r="F2233" s="12">
        <v>13</v>
      </c>
      <c r="G2233" s="12">
        <v>2034</v>
      </c>
      <c r="H2233" s="12">
        <v>2160</v>
      </c>
      <c r="I2233" s="12">
        <v>67896</v>
      </c>
      <c r="J2233" s="12">
        <v>72450</v>
      </c>
      <c r="K2233" s="12">
        <f>sales_table[[#This Row],[Sales]]-sales_table[[#This Row],[COGS]]</f>
        <v>4554</v>
      </c>
      <c r="L2233" s="12">
        <f>sales_table[[#This Row],[sales after discount]]-sales_table[[#This Row],[COGS]]</f>
        <v>931.5</v>
      </c>
      <c r="M2233" s="12">
        <f>sales_table[[#This Row],[Sales]]*0.95</f>
        <v>68827.5</v>
      </c>
      <c r="N2233" s="13">
        <f>(sales_table[[#This Row],[Profit]]/sales_table[[#This Row],[Sales]])</f>
        <v>6.2857142857142861E-2</v>
      </c>
    </row>
    <row r="2234" spans="1:14">
      <c r="A2234" s="42">
        <v>41646</v>
      </c>
      <c r="B2234" t="s">
        <v>31</v>
      </c>
      <c r="C2234" t="s">
        <v>30</v>
      </c>
      <c r="D2234" t="s">
        <v>42</v>
      </c>
      <c r="E2234" t="s">
        <v>16</v>
      </c>
      <c r="F2234" s="12">
        <v>17</v>
      </c>
      <c r="G2234" s="12">
        <v>3582</v>
      </c>
      <c r="H2234" s="12">
        <v>3870</v>
      </c>
      <c r="I2234" s="12">
        <v>135108</v>
      </c>
      <c r="J2234" s="12">
        <v>145800</v>
      </c>
      <c r="K2234" s="12">
        <f>sales_table[[#This Row],[Sales]]-sales_table[[#This Row],[COGS]]</f>
        <v>10692</v>
      </c>
      <c r="L2234" s="12">
        <f>sales_table[[#This Row],[sales after discount]]-sales_table[[#This Row],[COGS]]</f>
        <v>3402</v>
      </c>
      <c r="M2234" s="12">
        <f>sales_table[[#This Row],[Sales]]*0.95</f>
        <v>138510</v>
      </c>
      <c r="N2234" s="13">
        <f>(sales_table[[#This Row],[Profit]]/sales_table[[#This Row],[Sales]])</f>
        <v>7.3333333333333334E-2</v>
      </c>
    </row>
    <row r="2235" spans="1:14">
      <c r="A2235" s="42">
        <v>41647</v>
      </c>
      <c r="B2235" t="s">
        <v>17</v>
      </c>
      <c r="C2235" t="s">
        <v>18</v>
      </c>
      <c r="D2235" t="s">
        <v>12</v>
      </c>
      <c r="E2235" t="s">
        <v>13</v>
      </c>
      <c r="F2235" s="12">
        <v>22</v>
      </c>
      <c r="G2235" s="12">
        <v>3978</v>
      </c>
      <c r="H2235" s="12">
        <v>4230</v>
      </c>
      <c r="I2235" s="12">
        <v>14238</v>
      </c>
      <c r="J2235" s="12">
        <v>15120</v>
      </c>
      <c r="K2235" s="12">
        <f>sales_table[[#This Row],[Sales]]-sales_table[[#This Row],[COGS]]</f>
        <v>882</v>
      </c>
      <c r="L2235" s="12">
        <f>sales_table[[#This Row],[sales after discount]]-sales_table[[#This Row],[COGS]]</f>
        <v>126</v>
      </c>
      <c r="M2235" s="12">
        <f>sales_table[[#This Row],[Sales]]*0.95</f>
        <v>14364</v>
      </c>
      <c r="N2235" s="13">
        <f>(sales_table[[#This Row],[Profit]]/sales_table[[#This Row],[Sales]])</f>
        <v>5.8333333333333334E-2</v>
      </c>
    </row>
    <row r="2236" spans="1:14">
      <c r="A2236" s="42">
        <v>41647</v>
      </c>
      <c r="B2236" t="s">
        <v>22</v>
      </c>
      <c r="C2236" t="s">
        <v>23</v>
      </c>
      <c r="D2236" t="s">
        <v>35</v>
      </c>
      <c r="E2236" t="s">
        <v>13</v>
      </c>
      <c r="F2236" s="12">
        <v>23</v>
      </c>
      <c r="G2236" s="12">
        <v>2196</v>
      </c>
      <c r="H2236" s="12">
        <v>2340</v>
      </c>
      <c r="I2236" s="12">
        <v>66924</v>
      </c>
      <c r="J2236" s="12">
        <v>71370</v>
      </c>
      <c r="K2236" s="12">
        <f>sales_table[[#This Row],[Sales]]-sales_table[[#This Row],[COGS]]</f>
        <v>4446</v>
      </c>
      <c r="L2236" s="12">
        <f>sales_table[[#This Row],[sales after discount]]-sales_table[[#This Row],[COGS]]</f>
        <v>877.5</v>
      </c>
      <c r="M2236" s="12">
        <f>sales_table[[#This Row],[Sales]]*0.95</f>
        <v>67801.5</v>
      </c>
      <c r="N2236" s="13">
        <f>(sales_table[[#This Row],[Profit]]/sales_table[[#This Row],[Sales]])</f>
        <v>6.2295081967213117E-2</v>
      </c>
    </row>
    <row r="2237" spans="1:14">
      <c r="A2237" s="42">
        <v>41648</v>
      </c>
      <c r="B2237" t="s">
        <v>22</v>
      </c>
      <c r="C2237" t="s">
        <v>23</v>
      </c>
      <c r="D2237" t="s">
        <v>15</v>
      </c>
      <c r="E2237" t="s">
        <v>16</v>
      </c>
      <c r="F2237" s="12">
        <v>1</v>
      </c>
      <c r="G2237" s="12">
        <v>2034</v>
      </c>
      <c r="H2237" s="12">
        <v>2160</v>
      </c>
      <c r="I2237" s="12">
        <v>78804</v>
      </c>
      <c r="J2237" s="12">
        <v>85140</v>
      </c>
      <c r="K2237" s="12">
        <f>sales_table[[#This Row],[Sales]]-sales_table[[#This Row],[COGS]]</f>
        <v>6336</v>
      </c>
      <c r="L2237" s="12">
        <f>sales_table[[#This Row],[sales after discount]]-sales_table[[#This Row],[COGS]]</f>
        <v>2079</v>
      </c>
      <c r="M2237" s="12">
        <f>sales_table[[#This Row],[Sales]]*0.95</f>
        <v>80883</v>
      </c>
      <c r="N2237" s="13">
        <f>(sales_table[[#This Row],[Profit]]/sales_table[[#This Row],[Sales]])</f>
        <v>7.441860465116279E-2</v>
      </c>
    </row>
    <row r="2238" spans="1:14">
      <c r="A2238" s="42">
        <v>41648</v>
      </c>
      <c r="B2238" t="s">
        <v>20</v>
      </c>
      <c r="C2238" t="s">
        <v>18</v>
      </c>
      <c r="D2238" t="s">
        <v>43</v>
      </c>
      <c r="E2238" t="s">
        <v>13</v>
      </c>
      <c r="F2238" s="12">
        <v>25</v>
      </c>
      <c r="G2238" s="12">
        <v>5148</v>
      </c>
      <c r="H2238" s="12">
        <v>5490</v>
      </c>
      <c r="I2238" s="12">
        <v>30456</v>
      </c>
      <c r="J2238" s="12">
        <v>32400</v>
      </c>
      <c r="K2238" s="12">
        <f>sales_table[[#This Row],[Sales]]-sales_table[[#This Row],[COGS]]</f>
        <v>1944</v>
      </c>
      <c r="L2238" s="12">
        <f>sales_table[[#This Row],[sales after discount]]-sales_table[[#This Row],[COGS]]</f>
        <v>324</v>
      </c>
      <c r="M2238" s="12">
        <f>sales_table[[#This Row],[Sales]]*0.95</f>
        <v>30780</v>
      </c>
      <c r="N2238" s="13">
        <f>(sales_table[[#This Row],[Profit]]/sales_table[[#This Row],[Sales]])</f>
        <v>0.06</v>
      </c>
    </row>
    <row r="2239" spans="1:14">
      <c r="A2239" s="42">
        <v>41648</v>
      </c>
      <c r="B2239" t="s">
        <v>34</v>
      </c>
      <c r="C2239" t="s">
        <v>25</v>
      </c>
      <c r="D2239" t="s">
        <v>35</v>
      </c>
      <c r="E2239" t="s">
        <v>13</v>
      </c>
      <c r="F2239" s="12">
        <v>22</v>
      </c>
      <c r="G2239" s="12">
        <v>3384</v>
      </c>
      <c r="H2239" s="12">
        <v>3600</v>
      </c>
      <c r="I2239" s="12">
        <v>5148</v>
      </c>
      <c r="J2239" s="12">
        <v>5490</v>
      </c>
      <c r="K2239" s="12">
        <f>sales_table[[#This Row],[Sales]]-sales_table[[#This Row],[COGS]]</f>
        <v>342</v>
      </c>
      <c r="L2239" s="12">
        <f>sales_table[[#This Row],[sales after discount]]-sales_table[[#This Row],[COGS]]</f>
        <v>67.5</v>
      </c>
      <c r="M2239" s="12">
        <f>sales_table[[#This Row],[Sales]]*0.95</f>
        <v>5215.5</v>
      </c>
      <c r="N2239" s="13">
        <f>(sales_table[[#This Row],[Profit]]/sales_table[[#This Row],[Sales]])</f>
        <v>6.2295081967213117E-2</v>
      </c>
    </row>
    <row r="2240" spans="1:14">
      <c r="A2240" s="42">
        <v>41649</v>
      </c>
      <c r="B2240" t="s">
        <v>31</v>
      </c>
      <c r="C2240" t="s">
        <v>30</v>
      </c>
      <c r="D2240" t="s">
        <v>40</v>
      </c>
      <c r="E2240" t="s">
        <v>16</v>
      </c>
      <c r="F2240" s="12">
        <v>2</v>
      </c>
      <c r="G2240" s="12">
        <v>3978</v>
      </c>
      <c r="H2240" s="12">
        <v>4230</v>
      </c>
      <c r="I2240" s="12">
        <v>82404</v>
      </c>
      <c r="J2240" s="12">
        <v>88830</v>
      </c>
      <c r="K2240" s="12">
        <f>sales_table[[#This Row],[Sales]]-sales_table[[#This Row],[COGS]]</f>
        <v>6426</v>
      </c>
      <c r="L2240" s="12">
        <f>sales_table[[#This Row],[sales after discount]]-sales_table[[#This Row],[COGS]]</f>
        <v>1984.5</v>
      </c>
      <c r="M2240" s="12">
        <f>sales_table[[#This Row],[Sales]]*0.95</f>
        <v>84388.5</v>
      </c>
      <c r="N2240" s="13">
        <f>(sales_table[[#This Row],[Profit]]/sales_table[[#This Row],[Sales]])</f>
        <v>7.2340425531914887E-2</v>
      </c>
    </row>
    <row r="2241" spans="1:14">
      <c r="A2241" s="42">
        <v>41649</v>
      </c>
      <c r="B2241" t="s">
        <v>29</v>
      </c>
      <c r="C2241" t="s">
        <v>30</v>
      </c>
      <c r="D2241" t="s">
        <v>38</v>
      </c>
      <c r="E2241" t="s">
        <v>13</v>
      </c>
      <c r="F2241" s="12">
        <v>11</v>
      </c>
      <c r="G2241" s="12">
        <v>3582</v>
      </c>
      <c r="H2241" s="12">
        <v>3870</v>
      </c>
      <c r="I2241" s="12">
        <v>70920</v>
      </c>
      <c r="J2241" s="12">
        <v>75600</v>
      </c>
      <c r="K2241" s="12">
        <f>sales_table[[#This Row],[Sales]]-sales_table[[#This Row],[COGS]]</f>
        <v>4680</v>
      </c>
      <c r="L2241" s="12">
        <f>sales_table[[#This Row],[sales after discount]]-sales_table[[#This Row],[COGS]]</f>
        <v>900</v>
      </c>
      <c r="M2241" s="12">
        <f>sales_table[[#This Row],[Sales]]*0.95</f>
        <v>71820</v>
      </c>
      <c r="N2241" s="13">
        <f>(sales_table[[#This Row],[Profit]]/sales_table[[#This Row],[Sales]])</f>
        <v>6.1904761904761907E-2</v>
      </c>
    </row>
    <row r="2242" spans="1:14">
      <c r="A2242" s="42">
        <v>41649</v>
      </c>
      <c r="B2242" t="s">
        <v>14</v>
      </c>
      <c r="C2242" t="s">
        <v>11</v>
      </c>
      <c r="D2242" t="s">
        <v>28</v>
      </c>
      <c r="E2242" t="s">
        <v>13</v>
      </c>
      <c r="F2242" s="12">
        <v>11</v>
      </c>
      <c r="G2242" s="12">
        <v>3546</v>
      </c>
      <c r="H2242" s="12">
        <v>3780</v>
      </c>
      <c r="I2242" s="12">
        <v>110808</v>
      </c>
      <c r="J2242" s="12">
        <v>117990</v>
      </c>
      <c r="K2242" s="12">
        <f>sales_table[[#This Row],[Sales]]-sales_table[[#This Row],[COGS]]</f>
        <v>7182</v>
      </c>
      <c r="L2242" s="12">
        <f>sales_table[[#This Row],[sales after discount]]-sales_table[[#This Row],[COGS]]</f>
        <v>1282.5</v>
      </c>
      <c r="M2242" s="12">
        <f>sales_table[[#This Row],[Sales]]*0.95</f>
        <v>112090.5</v>
      </c>
      <c r="N2242" s="13">
        <f>(sales_table[[#This Row],[Profit]]/sales_table[[#This Row],[Sales]])</f>
        <v>6.0869565217391307E-2</v>
      </c>
    </row>
    <row r="2243" spans="1:14">
      <c r="A2243" s="42">
        <v>41650</v>
      </c>
      <c r="B2243" t="s">
        <v>24</v>
      </c>
      <c r="C2243" t="s">
        <v>25</v>
      </c>
      <c r="D2243" t="s">
        <v>42</v>
      </c>
      <c r="E2243" t="s">
        <v>16</v>
      </c>
      <c r="F2243" s="12">
        <v>1</v>
      </c>
      <c r="G2243" s="12">
        <v>7506</v>
      </c>
      <c r="H2243" s="12">
        <v>8100</v>
      </c>
      <c r="I2243" s="12">
        <v>75060</v>
      </c>
      <c r="J2243" s="12">
        <v>81000</v>
      </c>
      <c r="K2243" s="12">
        <f>sales_table[[#This Row],[Sales]]-sales_table[[#This Row],[COGS]]</f>
        <v>5940</v>
      </c>
      <c r="L2243" s="12">
        <f>sales_table[[#This Row],[sales after discount]]-sales_table[[#This Row],[COGS]]</f>
        <v>1890</v>
      </c>
      <c r="M2243" s="12">
        <f>sales_table[[#This Row],[Sales]]*0.95</f>
        <v>76950</v>
      </c>
      <c r="N2243" s="13">
        <f>(sales_table[[#This Row],[Profit]]/sales_table[[#This Row],[Sales]])</f>
        <v>7.3333333333333334E-2</v>
      </c>
    </row>
    <row r="2244" spans="1:14">
      <c r="A2244" s="42">
        <v>41650</v>
      </c>
      <c r="B2244" t="s">
        <v>14</v>
      </c>
      <c r="C2244" t="s">
        <v>11</v>
      </c>
      <c r="D2244" t="s">
        <v>28</v>
      </c>
      <c r="E2244" t="s">
        <v>13</v>
      </c>
      <c r="F2244" s="12">
        <v>14</v>
      </c>
      <c r="G2244" s="12">
        <v>3978</v>
      </c>
      <c r="H2244" s="12">
        <v>4230</v>
      </c>
      <c r="I2244" s="12">
        <v>116640</v>
      </c>
      <c r="J2244" s="12">
        <v>124200</v>
      </c>
      <c r="K2244" s="12">
        <f>sales_table[[#This Row],[Sales]]-sales_table[[#This Row],[COGS]]</f>
        <v>7560</v>
      </c>
      <c r="L2244" s="12">
        <f>sales_table[[#This Row],[sales after discount]]-sales_table[[#This Row],[COGS]]</f>
        <v>1350</v>
      </c>
      <c r="M2244" s="12">
        <f>sales_table[[#This Row],[Sales]]*0.95</f>
        <v>117990</v>
      </c>
      <c r="N2244" s="13">
        <f>(sales_table[[#This Row],[Profit]]/sales_table[[#This Row],[Sales]])</f>
        <v>6.0869565217391307E-2</v>
      </c>
    </row>
    <row r="2245" spans="1:14">
      <c r="A2245" s="42">
        <v>41650</v>
      </c>
      <c r="B2245" t="s">
        <v>17</v>
      </c>
      <c r="C2245" t="s">
        <v>18</v>
      </c>
      <c r="D2245" t="s">
        <v>40</v>
      </c>
      <c r="E2245" t="s">
        <v>16</v>
      </c>
      <c r="F2245" s="12">
        <v>11</v>
      </c>
      <c r="G2245" s="12">
        <v>2034</v>
      </c>
      <c r="H2245" s="12">
        <v>2160</v>
      </c>
      <c r="I2245" s="12">
        <v>19620</v>
      </c>
      <c r="J2245" s="12">
        <v>21150</v>
      </c>
      <c r="K2245" s="12">
        <f>sales_table[[#This Row],[Sales]]-sales_table[[#This Row],[COGS]]</f>
        <v>1530</v>
      </c>
      <c r="L2245" s="12">
        <f>sales_table[[#This Row],[sales after discount]]-sales_table[[#This Row],[COGS]]</f>
        <v>472.5</v>
      </c>
      <c r="M2245" s="12">
        <f>sales_table[[#This Row],[Sales]]*0.95</f>
        <v>20092.5</v>
      </c>
      <c r="N2245" s="13">
        <f>(sales_table[[#This Row],[Profit]]/sales_table[[#This Row],[Sales]])</f>
        <v>7.2340425531914887E-2</v>
      </c>
    </row>
    <row r="2246" spans="1:14">
      <c r="A2246" s="42">
        <v>41650</v>
      </c>
      <c r="B2246" t="s">
        <v>29</v>
      </c>
      <c r="C2246" t="s">
        <v>30</v>
      </c>
      <c r="D2246" t="s">
        <v>41</v>
      </c>
      <c r="E2246" t="s">
        <v>13</v>
      </c>
      <c r="F2246" s="12">
        <v>8</v>
      </c>
      <c r="G2246" s="12">
        <v>2952</v>
      </c>
      <c r="H2246" s="12">
        <v>3150</v>
      </c>
      <c r="I2246" s="12">
        <v>38376</v>
      </c>
      <c r="J2246" s="12">
        <v>40950</v>
      </c>
      <c r="K2246" s="12">
        <f>sales_table[[#This Row],[Sales]]-sales_table[[#This Row],[COGS]]</f>
        <v>2574</v>
      </c>
      <c r="L2246" s="12">
        <f>sales_table[[#This Row],[sales after discount]]-sales_table[[#This Row],[COGS]]</f>
        <v>526.5</v>
      </c>
      <c r="M2246" s="12">
        <f>sales_table[[#This Row],[Sales]]*0.95</f>
        <v>38902.5</v>
      </c>
      <c r="N2246" s="13">
        <f>(sales_table[[#This Row],[Profit]]/sales_table[[#This Row],[Sales]])</f>
        <v>6.2857142857142861E-2</v>
      </c>
    </row>
    <row r="2247" spans="1:14">
      <c r="A2247" s="42">
        <v>41651</v>
      </c>
      <c r="B2247" t="s">
        <v>27</v>
      </c>
      <c r="C2247" t="s">
        <v>23</v>
      </c>
      <c r="D2247" t="s">
        <v>12</v>
      </c>
      <c r="E2247" t="s">
        <v>13</v>
      </c>
      <c r="F2247" s="12">
        <v>1</v>
      </c>
      <c r="G2247" s="12">
        <v>3546</v>
      </c>
      <c r="H2247" s="12">
        <v>3780</v>
      </c>
      <c r="I2247" s="12">
        <v>50850</v>
      </c>
      <c r="J2247" s="12">
        <v>54000</v>
      </c>
      <c r="K2247" s="12">
        <f>sales_table[[#This Row],[Sales]]-sales_table[[#This Row],[COGS]]</f>
        <v>3150</v>
      </c>
      <c r="L2247" s="12">
        <f>sales_table[[#This Row],[sales after discount]]-sales_table[[#This Row],[COGS]]</f>
        <v>450</v>
      </c>
      <c r="M2247" s="12">
        <f>sales_table[[#This Row],[Sales]]*0.95</f>
        <v>51300</v>
      </c>
      <c r="N2247" s="13">
        <f>(sales_table[[#This Row],[Profit]]/sales_table[[#This Row],[Sales]])</f>
        <v>5.8333333333333334E-2</v>
      </c>
    </row>
    <row r="2248" spans="1:14">
      <c r="A2248" s="42">
        <v>41651</v>
      </c>
      <c r="B2248" t="s">
        <v>17</v>
      </c>
      <c r="C2248" t="s">
        <v>18</v>
      </c>
      <c r="D2248" t="s">
        <v>40</v>
      </c>
      <c r="E2248" t="s">
        <v>16</v>
      </c>
      <c r="F2248" s="12">
        <v>24</v>
      </c>
      <c r="G2248" s="12">
        <v>3546</v>
      </c>
      <c r="H2248" s="12">
        <v>3780</v>
      </c>
      <c r="I2248" s="12">
        <v>11772</v>
      </c>
      <c r="J2248" s="12">
        <v>12690</v>
      </c>
      <c r="K2248" s="12">
        <f>sales_table[[#This Row],[Sales]]-sales_table[[#This Row],[COGS]]</f>
        <v>918</v>
      </c>
      <c r="L2248" s="12">
        <f>sales_table[[#This Row],[sales after discount]]-sales_table[[#This Row],[COGS]]</f>
        <v>283.5</v>
      </c>
      <c r="M2248" s="12">
        <f>sales_table[[#This Row],[Sales]]*0.95</f>
        <v>12055.5</v>
      </c>
      <c r="N2248" s="13">
        <f>(sales_table[[#This Row],[Profit]]/sales_table[[#This Row],[Sales]])</f>
        <v>7.2340425531914887E-2</v>
      </c>
    </row>
    <row r="2249" spans="1:14">
      <c r="A2249" s="42">
        <v>41652</v>
      </c>
      <c r="B2249" t="s">
        <v>20</v>
      </c>
      <c r="C2249" t="s">
        <v>18</v>
      </c>
      <c r="D2249" t="s">
        <v>38</v>
      </c>
      <c r="E2249" t="s">
        <v>13</v>
      </c>
      <c r="F2249" s="12">
        <v>15</v>
      </c>
      <c r="G2249" s="12">
        <v>3978</v>
      </c>
      <c r="H2249" s="12">
        <v>4230</v>
      </c>
      <c r="I2249" s="12">
        <v>70920</v>
      </c>
      <c r="J2249" s="12">
        <v>75600</v>
      </c>
      <c r="K2249" s="12">
        <f>sales_table[[#This Row],[Sales]]-sales_table[[#This Row],[COGS]]</f>
        <v>4680</v>
      </c>
      <c r="L2249" s="12">
        <f>sales_table[[#This Row],[sales after discount]]-sales_table[[#This Row],[COGS]]</f>
        <v>900</v>
      </c>
      <c r="M2249" s="12">
        <f>sales_table[[#This Row],[Sales]]*0.95</f>
        <v>71820</v>
      </c>
      <c r="N2249" s="13">
        <f>(sales_table[[#This Row],[Profit]]/sales_table[[#This Row],[Sales]])</f>
        <v>6.1904761904761907E-2</v>
      </c>
    </row>
    <row r="2250" spans="1:14">
      <c r="A2250" s="42">
        <v>41653</v>
      </c>
      <c r="B2250" t="s">
        <v>29</v>
      </c>
      <c r="C2250" t="s">
        <v>30</v>
      </c>
      <c r="D2250" t="s">
        <v>32</v>
      </c>
      <c r="E2250" t="s">
        <v>13</v>
      </c>
      <c r="F2250" s="12">
        <v>20</v>
      </c>
      <c r="G2250" s="12">
        <v>3546</v>
      </c>
      <c r="H2250" s="12">
        <v>3780</v>
      </c>
      <c r="I2250" s="12">
        <v>10638</v>
      </c>
      <c r="J2250" s="12">
        <v>11340</v>
      </c>
      <c r="K2250" s="12">
        <f>sales_table[[#This Row],[Sales]]-sales_table[[#This Row],[COGS]]</f>
        <v>702</v>
      </c>
      <c r="L2250" s="12">
        <f>sales_table[[#This Row],[sales after discount]]-sales_table[[#This Row],[COGS]]</f>
        <v>135</v>
      </c>
      <c r="M2250" s="12">
        <f>sales_table[[#This Row],[Sales]]*0.95</f>
        <v>10773</v>
      </c>
      <c r="N2250" s="13">
        <f>(sales_table[[#This Row],[Profit]]/sales_table[[#This Row],[Sales]])</f>
        <v>6.1904761904761907E-2</v>
      </c>
    </row>
    <row r="2251" spans="1:14">
      <c r="A2251" s="42">
        <v>41654</v>
      </c>
      <c r="B2251" t="s">
        <v>24</v>
      </c>
      <c r="C2251" t="s">
        <v>25</v>
      </c>
      <c r="D2251" t="s">
        <v>33</v>
      </c>
      <c r="E2251" t="s">
        <v>13</v>
      </c>
      <c r="F2251" s="12">
        <v>1</v>
      </c>
      <c r="G2251" s="12">
        <v>5148</v>
      </c>
      <c r="H2251" s="12">
        <v>5490</v>
      </c>
      <c r="I2251" s="12">
        <v>51714</v>
      </c>
      <c r="J2251" s="12">
        <v>54990</v>
      </c>
      <c r="K2251" s="12">
        <f>sales_table[[#This Row],[Sales]]-sales_table[[#This Row],[COGS]]</f>
        <v>3276</v>
      </c>
      <c r="L2251" s="12">
        <f>sales_table[[#This Row],[sales after discount]]-sales_table[[#This Row],[COGS]]</f>
        <v>526.5</v>
      </c>
      <c r="M2251" s="12">
        <f>sales_table[[#This Row],[Sales]]*0.95</f>
        <v>52240.5</v>
      </c>
      <c r="N2251" s="13">
        <f>(sales_table[[#This Row],[Profit]]/sales_table[[#This Row],[Sales]])</f>
        <v>5.9574468085106386E-2</v>
      </c>
    </row>
    <row r="2252" spans="1:14">
      <c r="A2252" s="42">
        <v>41654</v>
      </c>
      <c r="B2252" t="s">
        <v>22</v>
      </c>
      <c r="C2252" t="s">
        <v>23</v>
      </c>
      <c r="D2252" t="s">
        <v>19</v>
      </c>
      <c r="E2252" t="s">
        <v>13</v>
      </c>
      <c r="F2252" s="12">
        <v>5</v>
      </c>
      <c r="G2252" s="12">
        <v>2196</v>
      </c>
      <c r="H2252" s="12">
        <v>2340</v>
      </c>
      <c r="I2252" s="12">
        <v>59670</v>
      </c>
      <c r="J2252" s="12">
        <v>63450</v>
      </c>
      <c r="K2252" s="12">
        <f>sales_table[[#This Row],[Sales]]-sales_table[[#This Row],[COGS]]</f>
        <v>3780</v>
      </c>
      <c r="L2252" s="12">
        <f>sales_table[[#This Row],[sales after discount]]-sales_table[[#This Row],[COGS]]</f>
        <v>607.5</v>
      </c>
      <c r="M2252" s="12">
        <f>sales_table[[#This Row],[Sales]]*0.95</f>
        <v>60277.5</v>
      </c>
      <c r="N2252" s="13">
        <f>(sales_table[[#This Row],[Profit]]/sales_table[[#This Row],[Sales]])</f>
        <v>5.9574468085106386E-2</v>
      </c>
    </row>
    <row r="2253" spans="1:14">
      <c r="A2253" s="42">
        <v>41654</v>
      </c>
      <c r="B2253" t="s">
        <v>31</v>
      </c>
      <c r="C2253" t="s">
        <v>30</v>
      </c>
      <c r="D2253" t="s">
        <v>33</v>
      </c>
      <c r="E2253" t="s">
        <v>13</v>
      </c>
      <c r="F2253" s="12">
        <v>2</v>
      </c>
      <c r="G2253" s="12">
        <v>3924</v>
      </c>
      <c r="H2253" s="12">
        <v>4230</v>
      </c>
      <c r="I2253" s="12">
        <v>75582</v>
      </c>
      <c r="J2253" s="12">
        <v>80370</v>
      </c>
      <c r="K2253" s="12">
        <f>sales_table[[#This Row],[Sales]]-sales_table[[#This Row],[COGS]]</f>
        <v>4788</v>
      </c>
      <c r="L2253" s="12">
        <f>sales_table[[#This Row],[sales after discount]]-sales_table[[#This Row],[COGS]]</f>
        <v>769.5</v>
      </c>
      <c r="M2253" s="12">
        <f>sales_table[[#This Row],[Sales]]*0.95</f>
        <v>76351.5</v>
      </c>
      <c r="N2253" s="13">
        <f>(sales_table[[#This Row],[Profit]]/sales_table[[#This Row],[Sales]])</f>
        <v>5.9574468085106386E-2</v>
      </c>
    </row>
    <row r="2254" spans="1:14">
      <c r="A2254" s="42">
        <v>41655</v>
      </c>
      <c r="B2254" t="s">
        <v>14</v>
      </c>
      <c r="C2254" t="s">
        <v>11</v>
      </c>
      <c r="D2254" t="s">
        <v>43</v>
      </c>
      <c r="E2254" t="s">
        <v>13</v>
      </c>
      <c r="F2254" s="12">
        <v>15</v>
      </c>
      <c r="G2254" s="12">
        <v>3978</v>
      </c>
      <c r="H2254" s="12">
        <v>4230</v>
      </c>
      <c r="I2254" s="12">
        <v>43992</v>
      </c>
      <c r="J2254" s="12">
        <v>46800</v>
      </c>
      <c r="K2254" s="12">
        <f>sales_table[[#This Row],[Sales]]-sales_table[[#This Row],[COGS]]</f>
        <v>2808</v>
      </c>
      <c r="L2254" s="12">
        <f>sales_table[[#This Row],[sales after discount]]-sales_table[[#This Row],[COGS]]</f>
        <v>468</v>
      </c>
      <c r="M2254" s="12">
        <f>sales_table[[#This Row],[Sales]]*0.95</f>
        <v>44460</v>
      </c>
      <c r="N2254" s="13">
        <f>(sales_table[[#This Row],[Profit]]/sales_table[[#This Row],[Sales]])</f>
        <v>0.06</v>
      </c>
    </row>
    <row r="2255" spans="1:14">
      <c r="A2255" s="42">
        <v>41655</v>
      </c>
      <c r="B2255" t="s">
        <v>14</v>
      </c>
      <c r="C2255" t="s">
        <v>11</v>
      </c>
      <c r="D2255" t="s">
        <v>12</v>
      </c>
      <c r="E2255" t="s">
        <v>13</v>
      </c>
      <c r="F2255" s="12">
        <v>24</v>
      </c>
      <c r="G2255" s="12">
        <v>2106</v>
      </c>
      <c r="H2255" s="12">
        <v>2250</v>
      </c>
      <c r="I2255" s="12">
        <v>12204</v>
      </c>
      <c r="J2255" s="12">
        <v>12960</v>
      </c>
      <c r="K2255" s="12">
        <f>sales_table[[#This Row],[Sales]]-sales_table[[#This Row],[COGS]]</f>
        <v>756</v>
      </c>
      <c r="L2255" s="12">
        <f>sales_table[[#This Row],[sales after discount]]-sales_table[[#This Row],[COGS]]</f>
        <v>108</v>
      </c>
      <c r="M2255" s="12">
        <f>sales_table[[#This Row],[Sales]]*0.95</f>
        <v>12312</v>
      </c>
      <c r="N2255" s="13">
        <f>(sales_table[[#This Row],[Profit]]/sales_table[[#This Row],[Sales]])</f>
        <v>5.8333333333333334E-2</v>
      </c>
    </row>
    <row r="2256" spans="1:14">
      <c r="A2256" s="42">
        <v>41655</v>
      </c>
      <c r="B2256" t="s">
        <v>24</v>
      </c>
      <c r="C2256" t="s">
        <v>25</v>
      </c>
      <c r="D2256" t="s">
        <v>41</v>
      </c>
      <c r="E2256" t="s">
        <v>13</v>
      </c>
      <c r="F2256" s="12">
        <v>23</v>
      </c>
      <c r="G2256" s="12">
        <v>5148</v>
      </c>
      <c r="H2256" s="12">
        <v>5490</v>
      </c>
      <c r="I2256" s="12">
        <v>17712</v>
      </c>
      <c r="J2256" s="12">
        <v>18900</v>
      </c>
      <c r="K2256" s="12">
        <f>sales_table[[#This Row],[Sales]]-sales_table[[#This Row],[COGS]]</f>
        <v>1188</v>
      </c>
      <c r="L2256" s="12">
        <f>sales_table[[#This Row],[sales after discount]]-sales_table[[#This Row],[COGS]]</f>
        <v>243</v>
      </c>
      <c r="M2256" s="12">
        <f>sales_table[[#This Row],[Sales]]*0.95</f>
        <v>17955</v>
      </c>
      <c r="N2256" s="13">
        <f>(sales_table[[#This Row],[Profit]]/sales_table[[#This Row],[Sales]])</f>
        <v>6.2857142857142861E-2</v>
      </c>
    </row>
    <row r="2257" spans="1:14">
      <c r="A2257" s="42">
        <v>41655</v>
      </c>
      <c r="B2257" t="s">
        <v>34</v>
      </c>
      <c r="C2257" t="s">
        <v>25</v>
      </c>
      <c r="D2257" t="s">
        <v>26</v>
      </c>
      <c r="E2257" t="s">
        <v>13</v>
      </c>
      <c r="F2257" s="12">
        <v>20</v>
      </c>
      <c r="G2257" s="12">
        <v>3546</v>
      </c>
      <c r="H2257" s="12">
        <v>3780</v>
      </c>
      <c r="I2257" s="12">
        <v>51714</v>
      </c>
      <c r="J2257" s="12">
        <v>55080</v>
      </c>
      <c r="K2257" s="12">
        <f>sales_table[[#This Row],[Sales]]-sales_table[[#This Row],[COGS]]</f>
        <v>3366</v>
      </c>
      <c r="L2257" s="12">
        <f>sales_table[[#This Row],[sales after discount]]-sales_table[[#This Row],[COGS]]</f>
        <v>612</v>
      </c>
      <c r="M2257" s="12">
        <f>sales_table[[#This Row],[Sales]]*0.95</f>
        <v>52326</v>
      </c>
      <c r="N2257" s="13">
        <f>(sales_table[[#This Row],[Profit]]/sales_table[[#This Row],[Sales]])</f>
        <v>6.1111111111111109E-2</v>
      </c>
    </row>
    <row r="2258" spans="1:14">
      <c r="A2258" s="42">
        <v>41656</v>
      </c>
      <c r="B2258" t="s">
        <v>14</v>
      </c>
      <c r="C2258" t="s">
        <v>11</v>
      </c>
      <c r="D2258" t="s">
        <v>21</v>
      </c>
      <c r="E2258" t="s">
        <v>13</v>
      </c>
      <c r="F2258" s="12">
        <v>23</v>
      </c>
      <c r="G2258" s="12">
        <v>3546</v>
      </c>
      <c r="H2258" s="12">
        <v>3780</v>
      </c>
      <c r="I2258" s="12">
        <v>32940</v>
      </c>
      <c r="J2258" s="12">
        <v>35100</v>
      </c>
      <c r="K2258" s="12">
        <f>sales_table[[#This Row],[Sales]]-sales_table[[#This Row],[COGS]]</f>
        <v>2160</v>
      </c>
      <c r="L2258" s="12">
        <f>sales_table[[#This Row],[sales after discount]]-sales_table[[#This Row],[COGS]]</f>
        <v>405</v>
      </c>
      <c r="M2258" s="12">
        <f>sales_table[[#This Row],[Sales]]*0.95</f>
        <v>33345</v>
      </c>
      <c r="N2258" s="13">
        <f>(sales_table[[#This Row],[Profit]]/sales_table[[#This Row],[Sales]])</f>
        <v>6.1538461538461542E-2</v>
      </c>
    </row>
    <row r="2259" spans="1:14">
      <c r="A2259" s="42">
        <v>41656</v>
      </c>
      <c r="B2259" t="s">
        <v>27</v>
      </c>
      <c r="C2259" t="s">
        <v>23</v>
      </c>
      <c r="D2259" t="s">
        <v>43</v>
      </c>
      <c r="E2259" t="s">
        <v>13</v>
      </c>
      <c r="F2259" s="12">
        <v>22</v>
      </c>
      <c r="G2259" s="12">
        <v>5148</v>
      </c>
      <c r="H2259" s="12">
        <v>5490</v>
      </c>
      <c r="I2259" s="12">
        <v>33840</v>
      </c>
      <c r="J2259" s="12">
        <v>36000</v>
      </c>
      <c r="K2259" s="12">
        <f>sales_table[[#This Row],[Sales]]-sales_table[[#This Row],[COGS]]</f>
        <v>2160</v>
      </c>
      <c r="L2259" s="12">
        <f>sales_table[[#This Row],[sales after discount]]-sales_table[[#This Row],[COGS]]</f>
        <v>360</v>
      </c>
      <c r="M2259" s="12">
        <f>sales_table[[#This Row],[Sales]]*0.95</f>
        <v>34200</v>
      </c>
      <c r="N2259" s="13">
        <f>(sales_table[[#This Row],[Profit]]/sales_table[[#This Row],[Sales]])</f>
        <v>0.06</v>
      </c>
    </row>
    <row r="2260" spans="1:14">
      <c r="A2260" s="42">
        <v>41656</v>
      </c>
      <c r="B2260" t="s">
        <v>22</v>
      </c>
      <c r="C2260" t="s">
        <v>23</v>
      </c>
      <c r="D2260" t="s">
        <v>42</v>
      </c>
      <c r="E2260" t="s">
        <v>16</v>
      </c>
      <c r="F2260" s="12">
        <v>10</v>
      </c>
      <c r="G2260" s="12">
        <v>3384</v>
      </c>
      <c r="H2260" s="12">
        <v>3600</v>
      </c>
      <c r="I2260" s="12">
        <v>150120</v>
      </c>
      <c r="J2260" s="12">
        <v>162000</v>
      </c>
      <c r="K2260" s="12">
        <f>sales_table[[#This Row],[Sales]]-sales_table[[#This Row],[COGS]]</f>
        <v>11880</v>
      </c>
      <c r="L2260" s="12">
        <f>sales_table[[#This Row],[sales after discount]]-sales_table[[#This Row],[COGS]]</f>
        <v>3780</v>
      </c>
      <c r="M2260" s="12">
        <f>sales_table[[#This Row],[Sales]]*0.95</f>
        <v>153900</v>
      </c>
      <c r="N2260" s="13">
        <f>(sales_table[[#This Row],[Profit]]/sales_table[[#This Row],[Sales]])</f>
        <v>7.3333333333333334E-2</v>
      </c>
    </row>
    <row r="2261" spans="1:14">
      <c r="A2261" s="42">
        <v>41656</v>
      </c>
      <c r="B2261" t="s">
        <v>10</v>
      </c>
      <c r="C2261" t="s">
        <v>11</v>
      </c>
      <c r="D2261" t="s">
        <v>32</v>
      </c>
      <c r="E2261" t="s">
        <v>13</v>
      </c>
      <c r="F2261" s="12">
        <v>5</v>
      </c>
      <c r="G2261" s="12">
        <v>3042</v>
      </c>
      <c r="H2261" s="12">
        <v>3240</v>
      </c>
      <c r="I2261" s="12">
        <v>70920</v>
      </c>
      <c r="J2261" s="12">
        <v>75600</v>
      </c>
      <c r="K2261" s="12">
        <f>sales_table[[#This Row],[Sales]]-sales_table[[#This Row],[COGS]]</f>
        <v>4680</v>
      </c>
      <c r="L2261" s="12">
        <f>sales_table[[#This Row],[sales after discount]]-sales_table[[#This Row],[COGS]]</f>
        <v>900</v>
      </c>
      <c r="M2261" s="12">
        <f>sales_table[[#This Row],[Sales]]*0.95</f>
        <v>71820</v>
      </c>
      <c r="N2261" s="13">
        <f>(sales_table[[#This Row],[Profit]]/sales_table[[#This Row],[Sales]])</f>
        <v>6.1904761904761907E-2</v>
      </c>
    </row>
    <row r="2262" spans="1:14">
      <c r="A2262" s="42">
        <v>41657</v>
      </c>
      <c r="B2262" t="s">
        <v>17</v>
      </c>
      <c r="C2262" t="s">
        <v>18</v>
      </c>
      <c r="D2262" t="s">
        <v>37</v>
      </c>
      <c r="E2262" t="s">
        <v>13</v>
      </c>
      <c r="F2262" s="12">
        <v>12</v>
      </c>
      <c r="G2262" s="12">
        <v>3978</v>
      </c>
      <c r="H2262" s="12">
        <v>4230</v>
      </c>
      <c r="I2262" s="12">
        <v>4482</v>
      </c>
      <c r="J2262" s="12">
        <v>4770</v>
      </c>
      <c r="K2262" s="12">
        <f>sales_table[[#This Row],[Sales]]-sales_table[[#This Row],[COGS]]</f>
        <v>288</v>
      </c>
      <c r="L2262" s="12">
        <f>sales_table[[#This Row],[sales after discount]]-sales_table[[#This Row],[COGS]]</f>
        <v>49.5</v>
      </c>
      <c r="M2262" s="12">
        <f>sales_table[[#This Row],[Sales]]*0.95</f>
        <v>4531.5</v>
      </c>
      <c r="N2262" s="13">
        <f>(sales_table[[#This Row],[Profit]]/sales_table[[#This Row],[Sales]])</f>
        <v>6.0377358490566038E-2</v>
      </c>
    </row>
    <row r="2263" spans="1:14">
      <c r="A2263" s="42">
        <v>41658</v>
      </c>
      <c r="B2263" t="s">
        <v>10</v>
      </c>
      <c r="C2263" t="s">
        <v>11</v>
      </c>
      <c r="D2263" t="s">
        <v>28</v>
      </c>
      <c r="E2263" t="s">
        <v>13</v>
      </c>
      <c r="F2263" s="12">
        <v>19</v>
      </c>
      <c r="G2263" s="12">
        <v>3978</v>
      </c>
      <c r="H2263" s="12">
        <v>4230</v>
      </c>
      <c r="I2263" s="12">
        <v>139968</v>
      </c>
      <c r="J2263" s="12">
        <v>149040</v>
      </c>
      <c r="K2263" s="12">
        <f>sales_table[[#This Row],[Sales]]-sales_table[[#This Row],[COGS]]</f>
        <v>9072</v>
      </c>
      <c r="L2263" s="12">
        <f>sales_table[[#This Row],[sales after discount]]-sales_table[[#This Row],[COGS]]</f>
        <v>1620</v>
      </c>
      <c r="M2263" s="12">
        <f>sales_table[[#This Row],[Sales]]*0.95</f>
        <v>141588</v>
      </c>
      <c r="N2263" s="13">
        <f>(sales_table[[#This Row],[Profit]]/sales_table[[#This Row],[Sales]])</f>
        <v>6.0869565217391307E-2</v>
      </c>
    </row>
    <row r="2264" spans="1:14">
      <c r="A2264" s="42">
        <v>41658</v>
      </c>
      <c r="B2264" t="s">
        <v>27</v>
      </c>
      <c r="C2264" t="s">
        <v>23</v>
      </c>
      <c r="D2264" t="s">
        <v>26</v>
      </c>
      <c r="E2264" t="s">
        <v>13</v>
      </c>
      <c r="F2264" s="12">
        <v>18</v>
      </c>
      <c r="G2264" s="12">
        <v>3924</v>
      </c>
      <c r="H2264" s="12">
        <v>4230</v>
      </c>
      <c r="I2264" s="12">
        <v>6084</v>
      </c>
      <c r="J2264" s="12">
        <v>6480</v>
      </c>
      <c r="K2264" s="12">
        <f>sales_table[[#This Row],[Sales]]-sales_table[[#This Row],[COGS]]</f>
        <v>396</v>
      </c>
      <c r="L2264" s="12">
        <f>sales_table[[#This Row],[sales after discount]]-sales_table[[#This Row],[COGS]]</f>
        <v>72</v>
      </c>
      <c r="M2264" s="12">
        <f>sales_table[[#This Row],[Sales]]*0.95</f>
        <v>6156</v>
      </c>
      <c r="N2264" s="13">
        <f>(sales_table[[#This Row],[Profit]]/sales_table[[#This Row],[Sales]])</f>
        <v>6.1111111111111109E-2</v>
      </c>
    </row>
    <row r="2265" spans="1:14">
      <c r="A2265" s="42">
        <v>41658</v>
      </c>
      <c r="B2265" t="s">
        <v>14</v>
      </c>
      <c r="C2265" t="s">
        <v>11</v>
      </c>
      <c r="D2265" t="s">
        <v>37</v>
      </c>
      <c r="E2265" t="s">
        <v>13</v>
      </c>
      <c r="F2265" s="12">
        <v>1</v>
      </c>
      <c r="G2265" s="12">
        <v>2952</v>
      </c>
      <c r="H2265" s="12">
        <v>3150</v>
      </c>
      <c r="I2265" s="12">
        <v>44820</v>
      </c>
      <c r="J2265" s="12">
        <v>47700</v>
      </c>
      <c r="K2265" s="12">
        <f>sales_table[[#This Row],[Sales]]-sales_table[[#This Row],[COGS]]</f>
        <v>2880</v>
      </c>
      <c r="L2265" s="12">
        <f>sales_table[[#This Row],[sales after discount]]-sales_table[[#This Row],[COGS]]</f>
        <v>495</v>
      </c>
      <c r="M2265" s="12">
        <f>sales_table[[#This Row],[Sales]]*0.95</f>
        <v>45315</v>
      </c>
      <c r="N2265" s="13">
        <f>(sales_table[[#This Row],[Profit]]/sales_table[[#This Row],[Sales]])</f>
        <v>6.0377358490566038E-2</v>
      </c>
    </row>
    <row r="2266" spans="1:14">
      <c r="A2266" s="42">
        <v>41658</v>
      </c>
      <c r="B2266" t="s">
        <v>27</v>
      </c>
      <c r="C2266" t="s">
        <v>23</v>
      </c>
      <c r="D2266" t="s">
        <v>39</v>
      </c>
      <c r="E2266" t="s">
        <v>13</v>
      </c>
      <c r="F2266" s="12">
        <v>15</v>
      </c>
      <c r="G2266" s="12">
        <v>3042</v>
      </c>
      <c r="H2266" s="12">
        <v>3240</v>
      </c>
      <c r="I2266" s="12">
        <v>52164</v>
      </c>
      <c r="J2266" s="12">
        <v>55440</v>
      </c>
      <c r="K2266" s="12">
        <f>sales_table[[#This Row],[Sales]]-sales_table[[#This Row],[COGS]]</f>
        <v>3276</v>
      </c>
      <c r="L2266" s="12">
        <f>sales_table[[#This Row],[sales after discount]]-sales_table[[#This Row],[COGS]]</f>
        <v>504</v>
      </c>
      <c r="M2266" s="12">
        <f>sales_table[[#This Row],[Sales]]*0.95</f>
        <v>52668</v>
      </c>
      <c r="N2266" s="13">
        <f>(sales_table[[#This Row],[Profit]]/sales_table[[#This Row],[Sales]])</f>
        <v>5.909090909090909E-2</v>
      </c>
    </row>
    <row r="2267" spans="1:14">
      <c r="A2267" s="42">
        <v>41658</v>
      </c>
      <c r="B2267" t="s">
        <v>29</v>
      </c>
      <c r="C2267" t="s">
        <v>30</v>
      </c>
      <c r="D2267" t="s">
        <v>33</v>
      </c>
      <c r="E2267" t="s">
        <v>13</v>
      </c>
      <c r="F2267" s="12">
        <v>4</v>
      </c>
      <c r="G2267" s="12">
        <v>3978</v>
      </c>
      <c r="H2267" s="12">
        <v>4230</v>
      </c>
      <c r="I2267" s="12">
        <v>31824</v>
      </c>
      <c r="J2267" s="12">
        <v>33840</v>
      </c>
      <c r="K2267" s="12">
        <f>sales_table[[#This Row],[Sales]]-sales_table[[#This Row],[COGS]]</f>
        <v>2016</v>
      </c>
      <c r="L2267" s="12">
        <f>sales_table[[#This Row],[sales after discount]]-sales_table[[#This Row],[COGS]]</f>
        <v>324</v>
      </c>
      <c r="M2267" s="12">
        <f>sales_table[[#This Row],[Sales]]*0.95</f>
        <v>32148</v>
      </c>
      <c r="N2267" s="13">
        <f>(sales_table[[#This Row],[Profit]]/sales_table[[#This Row],[Sales]])</f>
        <v>5.9574468085106386E-2</v>
      </c>
    </row>
    <row r="2268" spans="1:14">
      <c r="A2268" s="42">
        <v>41658</v>
      </c>
      <c r="B2268" t="s">
        <v>10</v>
      </c>
      <c r="C2268" t="s">
        <v>11</v>
      </c>
      <c r="D2268" t="s">
        <v>40</v>
      </c>
      <c r="E2268" t="s">
        <v>16</v>
      </c>
      <c r="F2268" s="12">
        <v>16</v>
      </c>
      <c r="G2268" s="12">
        <v>2106</v>
      </c>
      <c r="H2268" s="12">
        <v>2250</v>
      </c>
      <c r="I2268" s="12">
        <v>35316</v>
      </c>
      <c r="J2268" s="12">
        <v>38070</v>
      </c>
      <c r="K2268" s="12">
        <f>sales_table[[#This Row],[Sales]]-sales_table[[#This Row],[COGS]]</f>
        <v>2754</v>
      </c>
      <c r="L2268" s="12">
        <f>sales_table[[#This Row],[sales after discount]]-sales_table[[#This Row],[COGS]]</f>
        <v>850.5</v>
      </c>
      <c r="M2268" s="12">
        <f>sales_table[[#This Row],[Sales]]*0.95</f>
        <v>36166.5</v>
      </c>
      <c r="N2268" s="13">
        <f>(sales_table[[#This Row],[Profit]]/sales_table[[#This Row],[Sales]])</f>
        <v>7.2340425531914887E-2</v>
      </c>
    </row>
    <row r="2269" spans="1:14">
      <c r="A2269" s="42">
        <v>41658</v>
      </c>
      <c r="B2269" t="s">
        <v>24</v>
      </c>
      <c r="C2269" t="s">
        <v>25</v>
      </c>
      <c r="D2269" t="s">
        <v>32</v>
      </c>
      <c r="E2269" t="s">
        <v>13</v>
      </c>
      <c r="F2269" s="12">
        <v>10</v>
      </c>
      <c r="G2269" s="12">
        <v>2034</v>
      </c>
      <c r="H2269" s="12">
        <v>2160</v>
      </c>
      <c r="I2269" s="12">
        <v>10638</v>
      </c>
      <c r="J2269" s="12">
        <v>11340</v>
      </c>
      <c r="K2269" s="12">
        <f>sales_table[[#This Row],[Sales]]-sales_table[[#This Row],[COGS]]</f>
        <v>702</v>
      </c>
      <c r="L2269" s="12">
        <f>sales_table[[#This Row],[sales after discount]]-sales_table[[#This Row],[COGS]]</f>
        <v>135</v>
      </c>
      <c r="M2269" s="12">
        <f>sales_table[[#This Row],[Sales]]*0.95</f>
        <v>10773</v>
      </c>
      <c r="N2269" s="13">
        <f>(sales_table[[#This Row],[Profit]]/sales_table[[#This Row],[Sales]])</f>
        <v>6.1904761904761907E-2</v>
      </c>
    </row>
    <row r="2270" spans="1:14">
      <c r="A2270" s="42">
        <v>41658</v>
      </c>
      <c r="B2270" t="s">
        <v>29</v>
      </c>
      <c r="C2270" t="s">
        <v>30</v>
      </c>
      <c r="D2270" t="s">
        <v>41</v>
      </c>
      <c r="E2270" t="s">
        <v>13</v>
      </c>
      <c r="F2270" s="12">
        <v>21</v>
      </c>
      <c r="G2270" s="12">
        <v>4482</v>
      </c>
      <c r="H2270" s="12">
        <v>4770</v>
      </c>
      <c r="I2270" s="12">
        <v>14760</v>
      </c>
      <c r="J2270" s="12">
        <v>15750</v>
      </c>
      <c r="K2270" s="12">
        <f>sales_table[[#This Row],[Sales]]-sales_table[[#This Row],[COGS]]</f>
        <v>990</v>
      </c>
      <c r="L2270" s="12">
        <f>sales_table[[#This Row],[sales after discount]]-sales_table[[#This Row],[COGS]]</f>
        <v>202.5</v>
      </c>
      <c r="M2270" s="12">
        <f>sales_table[[#This Row],[Sales]]*0.95</f>
        <v>14962.5</v>
      </c>
      <c r="N2270" s="13">
        <f>(sales_table[[#This Row],[Profit]]/sales_table[[#This Row],[Sales]])</f>
        <v>6.2857142857142861E-2</v>
      </c>
    </row>
    <row r="2271" spans="1:14">
      <c r="A2271" s="42">
        <v>41659</v>
      </c>
      <c r="B2271" t="s">
        <v>20</v>
      </c>
      <c r="C2271" t="s">
        <v>18</v>
      </c>
      <c r="D2271" t="s">
        <v>32</v>
      </c>
      <c r="E2271" t="s">
        <v>13</v>
      </c>
      <c r="F2271" s="12">
        <v>7</v>
      </c>
      <c r="G2271" s="12">
        <v>3726</v>
      </c>
      <c r="H2271" s="12">
        <v>3960</v>
      </c>
      <c r="I2271" s="12">
        <v>70920</v>
      </c>
      <c r="J2271" s="12">
        <v>75600</v>
      </c>
      <c r="K2271" s="12">
        <f>sales_table[[#This Row],[Sales]]-sales_table[[#This Row],[COGS]]</f>
        <v>4680</v>
      </c>
      <c r="L2271" s="12">
        <f>sales_table[[#This Row],[sales after discount]]-sales_table[[#This Row],[COGS]]</f>
        <v>900</v>
      </c>
      <c r="M2271" s="12">
        <f>sales_table[[#This Row],[Sales]]*0.95</f>
        <v>71820</v>
      </c>
      <c r="N2271" s="13">
        <f>(sales_table[[#This Row],[Profit]]/sales_table[[#This Row],[Sales]])</f>
        <v>6.1904761904761907E-2</v>
      </c>
    </row>
    <row r="2272" spans="1:14">
      <c r="A2272" s="42">
        <v>41659</v>
      </c>
      <c r="B2272" t="s">
        <v>24</v>
      </c>
      <c r="C2272" t="s">
        <v>25</v>
      </c>
      <c r="D2272" t="s">
        <v>38</v>
      </c>
      <c r="E2272" t="s">
        <v>13</v>
      </c>
      <c r="F2272" s="12">
        <v>22</v>
      </c>
      <c r="G2272" s="12">
        <v>2952</v>
      </c>
      <c r="H2272" s="12">
        <v>3150</v>
      </c>
      <c r="I2272" s="12">
        <v>31914</v>
      </c>
      <c r="J2272" s="12">
        <v>34020</v>
      </c>
      <c r="K2272" s="12">
        <f>sales_table[[#This Row],[Sales]]-sales_table[[#This Row],[COGS]]</f>
        <v>2106</v>
      </c>
      <c r="L2272" s="12">
        <f>sales_table[[#This Row],[sales after discount]]-sales_table[[#This Row],[COGS]]</f>
        <v>405</v>
      </c>
      <c r="M2272" s="12">
        <f>sales_table[[#This Row],[Sales]]*0.95</f>
        <v>32319</v>
      </c>
      <c r="N2272" s="13">
        <f>(sales_table[[#This Row],[Profit]]/sales_table[[#This Row],[Sales]])</f>
        <v>6.1904761904761907E-2</v>
      </c>
    </row>
    <row r="2273" spans="1:14">
      <c r="A2273" s="42">
        <v>41660</v>
      </c>
      <c r="B2273" t="s">
        <v>17</v>
      </c>
      <c r="C2273" t="s">
        <v>18</v>
      </c>
      <c r="D2273" t="s">
        <v>39</v>
      </c>
      <c r="E2273" t="s">
        <v>13</v>
      </c>
      <c r="F2273" s="12">
        <v>15</v>
      </c>
      <c r="G2273" s="12">
        <v>3384</v>
      </c>
      <c r="H2273" s="12">
        <v>3600</v>
      </c>
      <c r="I2273" s="12">
        <v>70794</v>
      </c>
      <c r="J2273" s="12">
        <v>75240</v>
      </c>
      <c r="K2273" s="12">
        <f>sales_table[[#This Row],[Sales]]-sales_table[[#This Row],[COGS]]</f>
        <v>4446</v>
      </c>
      <c r="L2273" s="12">
        <f>sales_table[[#This Row],[sales after discount]]-sales_table[[#This Row],[COGS]]</f>
        <v>684</v>
      </c>
      <c r="M2273" s="12">
        <f>sales_table[[#This Row],[Sales]]*0.95</f>
        <v>71478</v>
      </c>
      <c r="N2273" s="13">
        <f>(sales_table[[#This Row],[Profit]]/sales_table[[#This Row],[Sales]])</f>
        <v>5.909090909090909E-2</v>
      </c>
    </row>
    <row r="2274" spans="1:14">
      <c r="A2274" s="42">
        <v>41660</v>
      </c>
      <c r="B2274" t="s">
        <v>22</v>
      </c>
      <c r="C2274" t="s">
        <v>23</v>
      </c>
      <c r="D2274" t="s">
        <v>37</v>
      </c>
      <c r="E2274" t="s">
        <v>13</v>
      </c>
      <c r="F2274" s="12">
        <v>7</v>
      </c>
      <c r="G2274" s="12">
        <v>3546</v>
      </c>
      <c r="H2274" s="12">
        <v>3780</v>
      </c>
      <c r="I2274" s="12">
        <v>85158</v>
      </c>
      <c r="J2274" s="12">
        <v>90630</v>
      </c>
      <c r="K2274" s="12">
        <f>sales_table[[#This Row],[Sales]]-sales_table[[#This Row],[COGS]]</f>
        <v>5472</v>
      </c>
      <c r="L2274" s="12">
        <f>sales_table[[#This Row],[sales after discount]]-sales_table[[#This Row],[COGS]]</f>
        <v>940.5</v>
      </c>
      <c r="M2274" s="12">
        <f>sales_table[[#This Row],[Sales]]*0.95</f>
        <v>86098.5</v>
      </c>
      <c r="N2274" s="13">
        <f>(sales_table[[#This Row],[Profit]]/sales_table[[#This Row],[Sales]])</f>
        <v>6.0377358490566038E-2</v>
      </c>
    </row>
    <row r="2275" spans="1:14">
      <c r="A2275" s="42">
        <v>41660</v>
      </c>
      <c r="B2275" t="s">
        <v>14</v>
      </c>
      <c r="C2275" t="s">
        <v>11</v>
      </c>
      <c r="D2275" t="s">
        <v>40</v>
      </c>
      <c r="E2275" t="s">
        <v>16</v>
      </c>
      <c r="F2275" s="12">
        <v>17</v>
      </c>
      <c r="G2275" s="12">
        <v>5148</v>
      </c>
      <c r="H2275" s="12">
        <v>5490</v>
      </c>
      <c r="I2275" s="12">
        <v>86328</v>
      </c>
      <c r="J2275" s="12">
        <v>93060</v>
      </c>
      <c r="K2275" s="12">
        <f>sales_table[[#This Row],[Sales]]-sales_table[[#This Row],[COGS]]</f>
        <v>6732</v>
      </c>
      <c r="L2275" s="12">
        <f>sales_table[[#This Row],[sales after discount]]-sales_table[[#This Row],[COGS]]</f>
        <v>2079</v>
      </c>
      <c r="M2275" s="12">
        <f>sales_table[[#This Row],[Sales]]*0.95</f>
        <v>88407</v>
      </c>
      <c r="N2275" s="13">
        <f>(sales_table[[#This Row],[Profit]]/sales_table[[#This Row],[Sales]])</f>
        <v>7.2340425531914887E-2</v>
      </c>
    </row>
    <row r="2276" spans="1:14">
      <c r="A2276" s="42">
        <v>41660</v>
      </c>
      <c r="B2276" t="s">
        <v>27</v>
      </c>
      <c r="C2276" t="s">
        <v>23</v>
      </c>
      <c r="D2276" t="s">
        <v>38</v>
      </c>
      <c r="E2276" t="s">
        <v>13</v>
      </c>
      <c r="F2276" s="12">
        <v>20</v>
      </c>
      <c r="G2276" s="12">
        <v>2034</v>
      </c>
      <c r="H2276" s="12">
        <v>2160</v>
      </c>
      <c r="I2276" s="12">
        <v>7092</v>
      </c>
      <c r="J2276" s="12">
        <v>7560</v>
      </c>
      <c r="K2276" s="12">
        <f>sales_table[[#This Row],[Sales]]-sales_table[[#This Row],[COGS]]</f>
        <v>468</v>
      </c>
      <c r="L2276" s="12">
        <f>sales_table[[#This Row],[sales after discount]]-sales_table[[#This Row],[COGS]]</f>
        <v>90</v>
      </c>
      <c r="M2276" s="12">
        <f>sales_table[[#This Row],[Sales]]*0.95</f>
        <v>7182</v>
      </c>
      <c r="N2276" s="13">
        <f>(sales_table[[#This Row],[Profit]]/sales_table[[#This Row],[Sales]])</f>
        <v>6.1904761904761907E-2</v>
      </c>
    </row>
    <row r="2277" spans="1:14">
      <c r="A2277" s="42">
        <v>41661</v>
      </c>
      <c r="B2277" t="s">
        <v>31</v>
      </c>
      <c r="C2277" t="s">
        <v>30</v>
      </c>
      <c r="D2277" t="s">
        <v>35</v>
      </c>
      <c r="E2277" t="s">
        <v>13</v>
      </c>
      <c r="F2277" s="12">
        <v>5</v>
      </c>
      <c r="G2277" s="12">
        <v>2196</v>
      </c>
      <c r="H2277" s="12">
        <v>2340</v>
      </c>
      <c r="I2277" s="12">
        <v>41184</v>
      </c>
      <c r="J2277" s="12">
        <v>43920</v>
      </c>
      <c r="K2277" s="12">
        <f>sales_table[[#This Row],[Sales]]-sales_table[[#This Row],[COGS]]</f>
        <v>2736</v>
      </c>
      <c r="L2277" s="12">
        <f>sales_table[[#This Row],[sales after discount]]-sales_table[[#This Row],[COGS]]</f>
        <v>540</v>
      </c>
      <c r="M2277" s="12">
        <f>sales_table[[#This Row],[Sales]]*0.95</f>
        <v>41724</v>
      </c>
      <c r="N2277" s="13">
        <f>(sales_table[[#This Row],[Profit]]/sales_table[[#This Row],[Sales]])</f>
        <v>6.2295081967213117E-2</v>
      </c>
    </row>
    <row r="2278" spans="1:14">
      <c r="A2278" s="42">
        <v>41661</v>
      </c>
      <c r="B2278" t="s">
        <v>22</v>
      </c>
      <c r="C2278" t="s">
        <v>23</v>
      </c>
      <c r="D2278" t="s">
        <v>37</v>
      </c>
      <c r="E2278" t="s">
        <v>13</v>
      </c>
      <c r="F2278" s="12">
        <v>14</v>
      </c>
      <c r="G2278" s="12">
        <v>3546</v>
      </c>
      <c r="H2278" s="12">
        <v>3780</v>
      </c>
      <c r="I2278" s="12">
        <v>85158</v>
      </c>
      <c r="J2278" s="12">
        <v>90630</v>
      </c>
      <c r="K2278" s="12">
        <f>sales_table[[#This Row],[Sales]]-sales_table[[#This Row],[COGS]]</f>
        <v>5472</v>
      </c>
      <c r="L2278" s="12">
        <f>sales_table[[#This Row],[sales after discount]]-sales_table[[#This Row],[COGS]]</f>
        <v>940.5</v>
      </c>
      <c r="M2278" s="12">
        <f>sales_table[[#This Row],[Sales]]*0.95</f>
        <v>86098.5</v>
      </c>
      <c r="N2278" s="13">
        <f>(sales_table[[#This Row],[Profit]]/sales_table[[#This Row],[Sales]])</f>
        <v>6.0377358490566038E-2</v>
      </c>
    </row>
    <row r="2279" spans="1:14">
      <c r="A2279" s="42">
        <v>41662</v>
      </c>
      <c r="B2279" t="s">
        <v>17</v>
      </c>
      <c r="C2279" t="s">
        <v>18</v>
      </c>
      <c r="D2279" t="s">
        <v>43</v>
      </c>
      <c r="E2279" t="s">
        <v>13</v>
      </c>
      <c r="F2279" s="12">
        <v>6</v>
      </c>
      <c r="G2279" s="12">
        <v>3546</v>
      </c>
      <c r="H2279" s="12">
        <v>3780</v>
      </c>
      <c r="I2279" s="12">
        <v>27072</v>
      </c>
      <c r="J2279" s="12">
        <v>28800</v>
      </c>
      <c r="K2279" s="12">
        <f>sales_table[[#This Row],[Sales]]-sales_table[[#This Row],[COGS]]</f>
        <v>1728</v>
      </c>
      <c r="L2279" s="12">
        <f>sales_table[[#This Row],[sales after discount]]-sales_table[[#This Row],[COGS]]</f>
        <v>288</v>
      </c>
      <c r="M2279" s="12">
        <f>sales_table[[#This Row],[Sales]]*0.95</f>
        <v>27360</v>
      </c>
      <c r="N2279" s="13">
        <f>(sales_table[[#This Row],[Profit]]/sales_table[[#This Row],[Sales]])</f>
        <v>0.06</v>
      </c>
    </row>
    <row r="2280" spans="1:14">
      <c r="A2280" s="42">
        <v>41662</v>
      </c>
      <c r="B2280" t="s">
        <v>27</v>
      </c>
      <c r="C2280" t="s">
        <v>23</v>
      </c>
      <c r="D2280" t="s">
        <v>12</v>
      </c>
      <c r="E2280" t="s">
        <v>13</v>
      </c>
      <c r="F2280" s="12">
        <v>22</v>
      </c>
      <c r="G2280" s="12">
        <v>7506</v>
      </c>
      <c r="H2280" s="12">
        <v>8100</v>
      </c>
      <c r="I2280" s="12">
        <v>34578</v>
      </c>
      <c r="J2280" s="12">
        <v>36720</v>
      </c>
      <c r="K2280" s="12">
        <f>sales_table[[#This Row],[Sales]]-sales_table[[#This Row],[COGS]]</f>
        <v>2142</v>
      </c>
      <c r="L2280" s="12">
        <f>sales_table[[#This Row],[sales after discount]]-sales_table[[#This Row],[COGS]]</f>
        <v>306</v>
      </c>
      <c r="M2280" s="12">
        <f>sales_table[[#This Row],[Sales]]*0.95</f>
        <v>34884</v>
      </c>
      <c r="N2280" s="13">
        <f>(sales_table[[#This Row],[Profit]]/sales_table[[#This Row],[Sales]])</f>
        <v>5.8333333333333334E-2</v>
      </c>
    </row>
    <row r="2281" spans="1:14">
      <c r="A2281" s="42">
        <v>41662</v>
      </c>
      <c r="B2281" t="s">
        <v>10</v>
      </c>
      <c r="C2281" t="s">
        <v>11</v>
      </c>
      <c r="D2281" t="s">
        <v>33</v>
      </c>
      <c r="E2281" t="s">
        <v>13</v>
      </c>
      <c r="F2281" s="12">
        <v>6</v>
      </c>
      <c r="G2281" s="12">
        <v>3924</v>
      </c>
      <c r="H2281" s="12">
        <v>4230</v>
      </c>
      <c r="I2281" s="12">
        <v>67626</v>
      </c>
      <c r="J2281" s="12">
        <v>71910</v>
      </c>
      <c r="K2281" s="12">
        <f>sales_table[[#This Row],[Sales]]-sales_table[[#This Row],[COGS]]</f>
        <v>4284</v>
      </c>
      <c r="L2281" s="12">
        <f>sales_table[[#This Row],[sales after discount]]-sales_table[[#This Row],[COGS]]</f>
        <v>688.5</v>
      </c>
      <c r="M2281" s="12">
        <f>sales_table[[#This Row],[Sales]]*0.95</f>
        <v>68314.5</v>
      </c>
      <c r="N2281" s="13">
        <f>(sales_table[[#This Row],[Profit]]/sales_table[[#This Row],[Sales]])</f>
        <v>5.9574468085106386E-2</v>
      </c>
    </row>
    <row r="2282" spans="1:14">
      <c r="A2282" s="42">
        <v>41662</v>
      </c>
      <c r="B2282" t="s">
        <v>20</v>
      </c>
      <c r="C2282" t="s">
        <v>18</v>
      </c>
      <c r="D2282" t="s">
        <v>41</v>
      </c>
      <c r="E2282" t="s">
        <v>13</v>
      </c>
      <c r="F2282" s="12">
        <v>6</v>
      </c>
      <c r="G2282" s="12">
        <v>4482</v>
      </c>
      <c r="H2282" s="12">
        <v>4770</v>
      </c>
      <c r="I2282" s="12">
        <v>44280</v>
      </c>
      <c r="J2282" s="12">
        <v>47250</v>
      </c>
      <c r="K2282" s="12">
        <f>sales_table[[#This Row],[Sales]]-sales_table[[#This Row],[COGS]]</f>
        <v>2970</v>
      </c>
      <c r="L2282" s="12">
        <f>sales_table[[#This Row],[sales after discount]]-sales_table[[#This Row],[COGS]]</f>
        <v>607.5</v>
      </c>
      <c r="M2282" s="12">
        <f>sales_table[[#This Row],[Sales]]*0.95</f>
        <v>44887.5</v>
      </c>
      <c r="N2282" s="13">
        <f>(sales_table[[#This Row],[Profit]]/sales_table[[#This Row],[Sales]])</f>
        <v>6.2857142857142861E-2</v>
      </c>
    </row>
    <row r="2283" spans="1:14">
      <c r="A2283" s="42">
        <v>41662</v>
      </c>
      <c r="B2283" t="s">
        <v>17</v>
      </c>
      <c r="C2283" t="s">
        <v>18</v>
      </c>
      <c r="D2283" t="s">
        <v>19</v>
      </c>
      <c r="E2283" t="s">
        <v>13</v>
      </c>
      <c r="F2283" s="12">
        <v>2</v>
      </c>
      <c r="G2283" s="12">
        <v>3546</v>
      </c>
      <c r="H2283" s="12">
        <v>3780</v>
      </c>
      <c r="I2283" s="12">
        <v>47736</v>
      </c>
      <c r="J2283" s="12">
        <v>50760</v>
      </c>
      <c r="K2283" s="12">
        <f>sales_table[[#This Row],[Sales]]-sales_table[[#This Row],[COGS]]</f>
        <v>3024</v>
      </c>
      <c r="L2283" s="12">
        <f>sales_table[[#This Row],[sales after discount]]-sales_table[[#This Row],[COGS]]</f>
        <v>486</v>
      </c>
      <c r="M2283" s="12">
        <f>sales_table[[#This Row],[Sales]]*0.95</f>
        <v>48222</v>
      </c>
      <c r="N2283" s="13">
        <f>(sales_table[[#This Row],[Profit]]/sales_table[[#This Row],[Sales]])</f>
        <v>5.9574468085106386E-2</v>
      </c>
    </row>
    <row r="2284" spans="1:14">
      <c r="A2284" s="42">
        <v>41662</v>
      </c>
      <c r="B2284" t="s">
        <v>34</v>
      </c>
      <c r="C2284" t="s">
        <v>25</v>
      </c>
      <c r="D2284" t="s">
        <v>26</v>
      </c>
      <c r="E2284" t="s">
        <v>13</v>
      </c>
      <c r="F2284" s="12">
        <v>24</v>
      </c>
      <c r="G2284" s="12">
        <v>3726</v>
      </c>
      <c r="H2284" s="12">
        <v>3960</v>
      </c>
      <c r="I2284" s="12">
        <v>54756</v>
      </c>
      <c r="J2284" s="12">
        <v>58320</v>
      </c>
      <c r="K2284" s="12">
        <f>sales_table[[#This Row],[Sales]]-sales_table[[#This Row],[COGS]]</f>
        <v>3564</v>
      </c>
      <c r="L2284" s="12">
        <f>sales_table[[#This Row],[sales after discount]]-sales_table[[#This Row],[COGS]]</f>
        <v>648</v>
      </c>
      <c r="M2284" s="12">
        <f>sales_table[[#This Row],[Sales]]*0.95</f>
        <v>55404</v>
      </c>
      <c r="N2284" s="13">
        <f>(sales_table[[#This Row],[Profit]]/sales_table[[#This Row],[Sales]])</f>
        <v>6.1111111111111109E-2</v>
      </c>
    </row>
    <row r="2285" spans="1:14">
      <c r="A2285" s="42">
        <v>41662</v>
      </c>
      <c r="B2285" t="s">
        <v>31</v>
      </c>
      <c r="C2285" t="s">
        <v>30</v>
      </c>
      <c r="D2285" t="s">
        <v>39</v>
      </c>
      <c r="E2285" t="s">
        <v>13</v>
      </c>
      <c r="F2285" s="12">
        <v>11</v>
      </c>
      <c r="G2285" s="12">
        <v>2106</v>
      </c>
      <c r="H2285" s="12">
        <v>2250</v>
      </c>
      <c r="I2285" s="12">
        <v>18630</v>
      </c>
      <c r="J2285" s="12">
        <v>19800</v>
      </c>
      <c r="K2285" s="12">
        <f>sales_table[[#This Row],[Sales]]-sales_table[[#This Row],[COGS]]</f>
        <v>1170</v>
      </c>
      <c r="L2285" s="12">
        <f>sales_table[[#This Row],[sales after discount]]-sales_table[[#This Row],[COGS]]</f>
        <v>180</v>
      </c>
      <c r="M2285" s="12">
        <f>sales_table[[#This Row],[Sales]]*0.95</f>
        <v>18810</v>
      </c>
      <c r="N2285" s="13">
        <f>(sales_table[[#This Row],[Profit]]/sales_table[[#This Row],[Sales]])</f>
        <v>5.909090909090909E-2</v>
      </c>
    </row>
    <row r="2286" spans="1:14">
      <c r="A2286" s="42">
        <v>41663</v>
      </c>
      <c r="B2286" t="s">
        <v>20</v>
      </c>
      <c r="C2286" t="s">
        <v>18</v>
      </c>
      <c r="D2286" t="s">
        <v>38</v>
      </c>
      <c r="E2286" t="s">
        <v>13</v>
      </c>
      <c r="F2286" s="12">
        <v>10</v>
      </c>
      <c r="G2286" s="12">
        <v>3546</v>
      </c>
      <c r="H2286" s="12">
        <v>3780</v>
      </c>
      <c r="I2286" s="12">
        <v>63828</v>
      </c>
      <c r="J2286" s="12">
        <v>68040</v>
      </c>
      <c r="K2286" s="12">
        <f>sales_table[[#This Row],[Sales]]-sales_table[[#This Row],[COGS]]</f>
        <v>4212</v>
      </c>
      <c r="L2286" s="12">
        <f>sales_table[[#This Row],[sales after discount]]-sales_table[[#This Row],[COGS]]</f>
        <v>810</v>
      </c>
      <c r="M2286" s="12">
        <f>sales_table[[#This Row],[Sales]]*0.95</f>
        <v>64638</v>
      </c>
      <c r="N2286" s="13">
        <f>(sales_table[[#This Row],[Profit]]/sales_table[[#This Row],[Sales]])</f>
        <v>6.1904761904761907E-2</v>
      </c>
    </row>
    <row r="2287" spans="1:14">
      <c r="A2287" s="42">
        <v>41664</v>
      </c>
      <c r="B2287" t="s">
        <v>34</v>
      </c>
      <c r="C2287" t="s">
        <v>25</v>
      </c>
      <c r="D2287" t="s">
        <v>40</v>
      </c>
      <c r="E2287" t="s">
        <v>16</v>
      </c>
      <c r="F2287" s="12">
        <v>7</v>
      </c>
      <c r="G2287" s="12">
        <v>3384</v>
      </c>
      <c r="H2287" s="12">
        <v>3600</v>
      </c>
      <c r="I2287" s="12">
        <v>62784</v>
      </c>
      <c r="J2287" s="12">
        <v>67680</v>
      </c>
      <c r="K2287" s="12">
        <f>sales_table[[#This Row],[Sales]]-sales_table[[#This Row],[COGS]]</f>
        <v>4896</v>
      </c>
      <c r="L2287" s="12">
        <f>sales_table[[#This Row],[sales after discount]]-sales_table[[#This Row],[COGS]]</f>
        <v>1512</v>
      </c>
      <c r="M2287" s="12">
        <f>sales_table[[#This Row],[Sales]]*0.95</f>
        <v>64296</v>
      </c>
      <c r="N2287" s="13">
        <f>(sales_table[[#This Row],[Profit]]/sales_table[[#This Row],[Sales]])</f>
        <v>7.2340425531914887E-2</v>
      </c>
    </row>
    <row r="2288" spans="1:14">
      <c r="A2288" s="42">
        <v>41665</v>
      </c>
      <c r="B2288" t="s">
        <v>31</v>
      </c>
      <c r="C2288" t="s">
        <v>30</v>
      </c>
      <c r="D2288" t="s">
        <v>33</v>
      </c>
      <c r="E2288" t="s">
        <v>13</v>
      </c>
      <c r="F2288" s="12">
        <v>22</v>
      </c>
      <c r="G2288" s="12">
        <v>2106</v>
      </c>
      <c r="H2288" s="12">
        <v>2250</v>
      </c>
      <c r="I2288" s="12">
        <v>27846</v>
      </c>
      <c r="J2288" s="12">
        <v>29610</v>
      </c>
      <c r="K2288" s="12">
        <f>sales_table[[#This Row],[Sales]]-sales_table[[#This Row],[COGS]]</f>
        <v>1764</v>
      </c>
      <c r="L2288" s="12">
        <f>sales_table[[#This Row],[sales after discount]]-sales_table[[#This Row],[COGS]]</f>
        <v>283.5</v>
      </c>
      <c r="M2288" s="12">
        <f>sales_table[[#This Row],[Sales]]*0.95</f>
        <v>28129.5</v>
      </c>
      <c r="N2288" s="13">
        <f>(sales_table[[#This Row],[Profit]]/sales_table[[#This Row],[Sales]])</f>
        <v>5.9574468085106386E-2</v>
      </c>
    </row>
    <row r="2289" spans="1:14">
      <c r="A2289" s="42">
        <v>41666</v>
      </c>
      <c r="B2289" t="s">
        <v>24</v>
      </c>
      <c r="C2289" t="s">
        <v>25</v>
      </c>
      <c r="D2289" t="s">
        <v>36</v>
      </c>
      <c r="E2289" t="s">
        <v>13</v>
      </c>
      <c r="F2289" s="12">
        <v>7</v>
      </c>
      <c r="G2289" s="12">
        <v>3924</v>
      </c>
      <c r="H2289" s="12">
        <v>4230</v>
      </c>
      <c r="I2289" s="12">
        <v>6318</v>
      </c>
      <c r="J2289" s="12">
        <v>6750</v>
      </c>
      <c r="K2289" s="12">
        <f>sales_table[[#This Row],[Sales]]-sales_table[[#This Row],[COGS]]</f>
        <v>432</v>
      </c>
      <c r="L2289" s="12">
        <f>sales_table[[#This Row],[sales after discount]]-sales_table[[#This Row],[COGS]]</f>
        <v>94.5</v>
      </c>
      <c r="M2289" s="12">
        <f>sales_table[[#This Row],[Sales]]*0.95</f>
        <v>6412.5</v>
      </c>
      <c r="N2289" s="13">
        <f>(sales_table[[#This Row],[Profit]]/sales_table[[#This Row],[Sales]])</f>
        <v>6.4000000000000001E-2</v>
      </c>
    </row>
    <row r="2290" spans="1:14">
      <c r="A2290" s="42">
        <v>41667</v>
      </c>
      <c r="B2290" t="s">
        <v>14</v>
      </c>
      <c r="C2290" t="s">
        <v>11</v>
      </c>
      <c r="D2290" t="s">
        <v>19</v>
      </c>
      <c r="E2290" t="s">
        <v>13</v>
      </c>
      <c r="F2290" s="12">
        <v>18</v>
      </c>
      <c r="G2290" s="12">
        <v>3582</v>
      </c>
      <c r="H2290" s="12">
        <v>3870</v>
      </c>
      <c r="I2290" s="12">
        <v>11934</v>
      </c>
      <c r="J2290" s="12">
        <v>12690</v>
      </c>
      <c r="K2290" s="12">
        <f>sales_table[[#This Row],[Sales]]-sales_table[[#This Row],[COGS]]</f>
        <v>756</v>
      </c>
      <c r="L2290" s="12">
        <f>sales_table[[#This Row],[sales after discount]]-sales_table[[#This Row],[COGS]]</f>
        <v>121.5</v>
      </c>
      <c r="M2290" s="12">
        <f>sales_table[[#This Row],[Sales]]*0.95</f>
        <v>12055.5</v>
      </c>
      <c r="N2290" s="13">
        <f>(sales_table[[#This Row],[Profit]]/sales_table[[#This Row],[Sales]])</f>
        <v>5.9574468085106386E-2</v>
      </c>
    </row>
    <row r="2291" spans="1:14">
      <c r="A2291" s="42">
        <v>41667</v>
      </c>
      <c r="B2291" t="s">
        <v>22</v>
      </c>
      <c r="C2291" t="s">
        <v>23</v>
      </c>
      <c r="D2291" t="s">
        <v>42</v>
      </c>
      <c r="E2291" t="s">
        <v>16</v>
      </c>
      <c r="F2291" s="12">
        <v>12</v>
      </c>
      <c r="G2291" s="12">
        <v>3582</v>
      </c>
      <c r="H2291" s="12">
        <v>3870</v>
      </c>
      <c r="I2291" s="12">
        <v>22518</v>
      </c>
      <c r="J2291" s="12">
        <v>24300</v>
      </c>
      <c r="K2291" s="12">
        <f>sales_table[[#This Row],[Sales]]-sales_table[[#This Row],[COGS]]</f>
        <v>1782</v>
      </c>
      <c r="L2291" s="12">
        <f>sales_table[[#This Row],[sales after discount]]-sales_table[[#This Row],[COGS]]</f>
        <v>567</v>
      </c>
      <c r="M2291" s="12">
        <f>sales_table[[#This Row],[Sales]]*0.95</f>
        <v>23085</v>
      </c>
      <c r="N2291" s="13">
        <f>(sales_table[[#This Row],[Profit]]/sales_table[[#This Row],[Sales]])</f>
        <v>7.3333333333333334E-2</v>
      </c>
    </row>
    <row r="2292" spans="1:14">
      <c r="A2292" s="42">
        <v>41668</v>
      </c>
      <c r="B2292" t="s">
        <v>14</v>
      </c>
      <c r="C2292" t="s">
        <v>11</v>
      </c>
      <c r="D2292" t="s">
        <v>40</v>
      </c>
      <c r="E2292" t="s">
        <v>16</v>
      </c>
      <c r="F2292" s="12">
        <v>19</v>
      </c>
      <c r="G2292" s="12">
        <v>3726</v>
      </c>
      <c r="H2292" s="12">
        <v>3960</v>
      </c>
      <c r="I2292" s="12">
        <v>94176</v>
      </c>
      <c r="J2292" s="12">
        <v>101520</v>
      </c>
      <c r="K2292" s="12">
        <f>sales_table[[#This Row],[Sales]]-sales_table[[#This Row],[COGS]]</f>
        <v>7344</v>
      </c>
      <c r="L2292" s="12">
        <f>sales_table[[#This Row],[sales after discount]]-sales_table[[#This Row],[COGS]]</f>
        <v>2268</v>
      </c>
      <c r="M2292" s="12">
        <f>sales_table[[#This Row],[Sales]]*0.95</f>
        <v>96444</v>
      </c>
      <c r="N2292" s="13">
        <f>(sales_table[[#This Row],[Profit]]/sales_table[[#This Row],[Sales]])</f>
        <v>7.2340425531914887E-2</v>
      </c>
    </row>
    <row r="2293" spans="1:14">
      <c r="A2293" s="42">
        <v>41668</v>
      </c>
      <c r="B2293" t="s">
        <v>22</v>
      </c>
      <c r="C2293" t="s">
        <v>23</v>
      </c>
      <c r="D2293" t="s">
        <v>26</v>
      </c>
      <c r="E2293" t="s">
        <v>13</v>
      </c>
      <c r="F2293" s="12">
        <v>23</v>
      </c>
      <c r="G2293" s="12">
        <v>3582</v>
      </c>
      <c r="H2293" s="12">
        <v>3870</v>
      </c>
      <c r="I2293" s="12">
        <v>63882</v>
      </c>
      <c r="J2293" s="12">
        <v>68040</v>
      </c>
      <c r="K2293" s="12">
        <f>sales_table[[#This Row],[Sales]]-sales_table[[#This Row],[COGS]]</f>
        <v>4158</v>
      </c>
      <c r="L2293" s="12">
        <f>sales_table[[#This Row],[sales after discount]]-sales_table[[#This Row],[COGS]]</f>
        <v>756</v>
      </c>
      <c r="M2293" s="12">
        <f>sales_table[[#This Row],[Sales]]*0.95</f>
        <v>64638</v>
      </c>
      <c r="N2293" s="13">
        <f>(sales_table[[#This Row],[Profit]]/sales_table[[#This Row],[Sales]])</f>
        <v>6.1111111111111109E-2</v>
      </c>
    </row>
    <row r="2294" spans="1:14">
      <c r="A2294" s="42">
        <v>41668</v>
      </c>
      <c r="B2294" t="s">
        <v>27</v>
      </c>
      <c r="C2294" t="s">
        <v>23</v>
      </c>
      <c r="D2294" t="s">
        <v>19</v>
      </c>
      <c r="E2294" t="s">
        <v>13</v>
      </c>
      <c r="F2294" s="12">
        <v>3</v>
      </c>
      <c r="G2294" s="12">
        <v>2952</v>
      </c>
      <c r="H2294" s="12">
        <v>3150</v>
      </c>
      <c r="I2294" s="12">
        <v>39780</v>
      </c>
      <c r="J2294" s="12">
        <v>42300</v>
      </c>
      <c r="K2294" s="12">
        <f>sales_table[[#This Row],[Sales]]-sales_table[[#This Row],[COGS]]</f>
        <v>2520</v>
      </c>
      <c r="L2294" s="12">
        <f>sales_table[[#This Row],[sales after discount]]-sales_table[[#This Row],[COGS]]</f>
        <v>405</v>
      </c>
      <c r="M2294" s="12">
        <f>sales_table[[#This Row],[Sales]]*0.95</f>
        <v>40185</v>
      </c>
      <c r="N2294" s="13">
        <f>(sales_table[[#This Row],[Profit]]/sales_table[[#This Row],[Sales]])</f>
        <v>5.9574468085106386E-2</v>
      </c>
    </row>
    <row r="2295" spans="1:14">
      <c r="A2295" s="42">
        <v>41668</v>
      </c>
      <c r="B2295" t="s">
        <v>17</v>
      </c>
      <c r="C2295" t="s">
        <v>18</v>
      </c>
      <c r="D2295" t="s">
        <v>36</v>
      </c>
      <c r="E2295" t="s">
        <v>13</v>
      </c>
      <c r="F2295" s="12">
        <v>24</v>
      </c>
      <c r="G2295" s="12">
        <v>3978</v>
      </c>
      <c r="H2295" s="12">
        <v>4230</v>
      </c>
      <c r="I2295" s="12">
        <v>40014</v>
      </c>
      <c r="J2295" s="12">
        <v>42750</v>
      </c>
      <c r="K2295" s="12">
        <f>sales_table[[#This Row],[Sales]]-sales_table[[#This Row],[COGS]]</f>
        <v>2736</v>
      </c>
      <c r="L2295" s="12">
        <f>sales_table[[#This Row],[sales after discount]]-sales_table[[#This Row],[COGS]]</f>
        <v>598.5</v>
      </c>
      <c r="M2295" s="12">
        <f>sales_table[[#This Row],[Sales]]*0.95</f>
        <v>40612.5</v>
      </c>
      <c r="N2295" s="13">
        <f>(sales_table[[#This Row],[Profit]]/sales_table[[#This Row],[Sales]])</f>
        <v>6.4000000000000001E-2</v>
      </c>
    </row>
    <row r="2296" spans="1:14">
      <c r="A2296" s="42">
        <v>41669</v>
      </c>
      <c r="B2296" t="s">
        <v>27</v>
      </c>
      <c r="C2296" t="s">
        <v>23</v>
      </c>
      <c r="D2296" t="s">
        <v>36</v>
      </c>
      <c r="E2296" t="s">
        <v>13</v>
      </c>
      <c r="F2296" s="12">
        <v>25</v>
      </c>
      <c r="G2296" s="12">
        <v>2034</v>
      </c>
      <c r="H2296" s="12">
        <v>2160</v>
      </c>
      <c r="I2296" s="12">
        <v>25272</v>
      </c>
      <c r="J2296" s="12">
        <v>27000</v>
      </c>
      <c r="K2296" s="12">
        <f>sales_table[[#This Row],[Sales]]-sales_table[[#This Row],[COGS]]</f>
        <v>1728</v>
      </c>
      <c r="L2296" s="12">
        <f>sales_table[[#This Row],[sales after discount]]-sales_table[[#This Row],[COGS]]</f>
        <v>378</v>
      </c>
      <c r="M2296" s="12">
        <f>sales_table[[#This Row],[Sales]]*0.95</f>
        <v>25650</v>
      </c>
      <c r="N2296" s="13">
        <f>(sales_table[[#This Row],[Profit]]/sales_table[[#This Row],[Sales]])</f>
        <v>6.4000000000000001E-2</v>
      </c>
    </row>
    <row r="2297" spans="1:14">
      <c r="A2297" s="42">
        <v>41669</v>
      </c>
      <c r="B2297" t="s">
        <v>14</v>
      </c>
      <c r="C2297" t="s">
        <v>11</v>
      </c>
      <c r="D2297" t="s">
        <v>39</v>
      </c>
      <c r="E2297" t="s">
        <v>13</v>
      </c>
      <c r="F2297" s="12">
        <v>5</v>
      </c>
      <c r="G2297" s="12">
        <v>3924</v>
      </c>
      <c r="H2297" s="12">
        <v>4230</v>
      </c>
      <c r="I2297" s="12">
        <v>93150</v>
      </c>
      <c r="J2297" s="12">
        <v>99000</v>
      </c>
      <c r="K2297" s="12">
        <f>sales_table[[#This Row],[Sales]]-sales_table[[#This Row],[COGS]]</f>
        <v>5850</v>
      </c>
      <c r="L2297" s="12">
        <f>sales_table[[#This Row],[sales after discount]]-sales_table[[#This Row],[COGS]]</f>
        <v>900</v>
      </c>
      <c r="M2297" s="12">
        <f>sales_table[[#This Row],[Sales]]*0.95</f>
        <v>94050</v>
      </c>
      <c r="N2297" s="13">
        <f>(sales_table[[#This Row],[Profit]]/sales_table[[#This Row],[Sales]])</f>
        <v>5.909090909090909E-2</v>
      </c>
    </row>
    <row r="2298" spans="1:14">
      <c r="A2298" s="42">
        <v>41669</v>
      </c>
      <c r="B2298" t="s">
        <v>20</v>
      </c>
      <c r="C2298" t="s">
        <v>18</v>
      </c>
      <c r="D2298" t="s">
        <v>38</v>
      </c>
      <c r="E2298" t="s">
        <v>13</v>
      </c>
      <c r="F2298" s="12">
        <v>2</v>
      </c>
      <c r="G2298" s="12">
        <v>5832</v>
      </c>
      <c r="H2298" s="12">
        <v>6210</v>
      </c>
      <c r="I2298" s="12">
        <v>42552</v>
      </c>
      <c r="J2298" s="12">
        <v>45360</v>
      </c>
      <c r="K2298" s="12">
        <f>sales_table[[#This Row],[Sales]]-sales_table[[#This Row],[COGS]]</f>
        <v>2808</v>
      </c>
      <c r="L2298" s="12">
        <f>sales_table[[#This Row],[sales after discount]]-sales_table[[#This Row],[COGS]]</f>
        <v>540</v>
      </c>
      <c r="M2298" s="12">
        <f>sales_table[[#This Row],[Sales]]*0.95</f>
        <v>43092</v>
      </c>
      <c r="N2298" s="13">
        <f>(sales_table[[#This Row],[Profit]]/sales_table[[#This Row],[Sales]])</f>
        <v>6.1904761904761907E-2</v>
      </c>
    </row>
    <row r="2299" spans="1:14">
      <c r="A2299" s="42">
        <v>41669</v>
      </c>
      <c r="B2299" t="s">
        <v>29</v>
      </c>
      <c r="C2299" t="s">
        <v>30</v>
      </c>
      <c r="D2299" t="s">
        <v>43</v>
      </c>
      <c r="E2299" t="s">
        <v>13</v>
      </c>
      <c r="F2299" s="12">
        <v>14</v>
      </c>
      <c r="G2299" s="12">
        <v>3546</v>
      </c>
      <c r="H2299" s="12">
        <v>3780</v>
      </c>
      <c r="I2299" s="12">
        <v>20304</v>
      </c>
      <c r="J2299" s="12">
        <v>21600</v>
      </c>
      <c r="K2299" s="12">
        <f>sales_table[[#This Row],[Sales]]-sales_table[[#This Row],[COGS]]</f>
        <v>1296</v>
      </c>
      <c r="L2299" s="12">
        <f>sales_table[[#This Row],[sales after discount]]-sales_table[[#This Row],[COGS]]</f>
        <v>216</v>
      </c>
      <c r="M2299" s="12">
        <f>sales_table[[#This Row],[Sales]]*0.95</f>
        <v>20520</v>
      </c>
      <c r="N2299" s="13">
        <f>(sales_table[[#This Row],[Profit]]/sales_table[[#This Row],[Sales]])</f>
        <v>0.06</v>
      </c>
    </row>
    <row r="2300" spans="1:14">
      <c r="A2300" s="42">
        <v>41670</v>
      </c>
      <c r="B2300" t="s">
        <v>20</v>
      </c>
      <c r="C2300" t="s">
        <v>18</v>
      </c>
      <c r="D2300" t="s">
        <v>36</v>
      </c>
      <c r="E2300" t="s">
        <v>13</v>
      </c>
      <c r="F2300" s="12">
        <v>6</v>
      </c>
      <c r="G2300" s="12">
        <v>2034</v>
      </c>
      <c r="H2300" s="12">
        <v>2160</v>
      </c>
      <c r="I2300" s="12">
        <v>4212</v>
      </c>
      <c r="J2300" s="12">
        <v>4500</v>
      </c>
      <c r="K2300" s="12">
        <f>sales_table[[#This Row],[Sales]]-sales_table[[#This Row],[COGS]]</f>
        <v>288</v>
      </c>
      <c r="L2300" s="12">
        <f>sales_table[[#This Row],[sales after discount]]-sales_table[[#This Row],[COGS]]</f>
        <v>63</v>
      </c>
      <c r="M2300" s="12">
        <f>sales_table[[#This Row],[Sales]]*0.95</f>
        <v>4275</v>
      </c>
      <c r="N2300" s="13">
        <f>(sales_table[[#This Row],[Profit]]/sales_table[[#This Row],[Sales]])</f>
        <v>6.4000000000000001E-2</v>
      </c>
    </row>
    <row r="2301" spans="1:14">
      <c r="A2301" s="42">
        <v>41670</v>
      </c>
      <c r="B2301" t="s">
        <v>10</v>
      </c>
      <c r="C2301" t="s">
        <v>11</v>
      </c>
      <c r="D2301" t="s">
        <v>21</v>
      </c>
      <c r="E2301" t="s">
        <v>13</v>
      </c>
      <c r="F2301" s="12">
        <v>13</v>
      </c>
      <c r="G2301" s="12">
        <v>2034</v>
      </c>
      <c r="H2301" s="12">
        <v>2160</v>
      </c>
      <c r="I2301" s="12">
        <v>24156</v>
      </c>
      <c r="J2301" s="12">
        <v>25740</v>
      </c>
      <c r="K2301" s="12">
        <f>sales_table[[#This Row],[Sales]]-sales_table[[#This Row],[COGS]]</f>
        <v>1584</v>
      </c>
      <c r="L2301" s="12">
        <f>sales_table[[#This Row],[sales after discount]]-sales_table[[#This Row],[COGS]]</f>
        <v>297</v>
      </c>
      <c r="M2301" s="12">
        <f>sales_table[[#This Row],[Sales]]*0.95</f>
        <v>24453</v>
      </c>
      <c r="N2301" s="13">
        <f>(sales_table[[#This Row],[Profit]]/sales_table[[#This Row],[Sales]])</f>
        <v>6.1538461538461542E-2</v>
      </c>
    </row>
    <row r="2302" spans="1:14">
      <c r="A2302" s="42">
        <v>41670</v>
      </c>
      <c r="B2302" t="s">
        <v>24</v>
      </c>
      <c r="C2302" t="s">
        <v>25</v>
      </c>
      <c r="D2302" t="s">
        <v>35</v>
      </c>
      <c r="E2302" t="s">
        <v>13</v>
      </c>
      <c r="F2302" s="12">
        <v>4</v>
      </c>
      <c r="G2302" s="12">
        <v>3042</v>
      </c>
      <c r="H2302" s="12">
        <v>3240</v>
      </c>
      <c r="I2302" s="12">
        <v>30888</v>
      </c>
      <c r="J2302" s="12">
        <v>32940</v>
      </c>
      <c r="K2302" s="12">
        <f>sales_table[[#This Row],[Sales]]-sales_table[[#This Row],[COGS]]</f>
        <v>2052</v>
      </c>
      <c r="L2302" s="12">
        <f>sales_table[[#This Row],[sales after discount]]-sales_table[[#This Row],[COGS]]</f>
        <v>405</v>
      </c>
      <c r="M2302" s="12">
        <f>sales_table[[#This Row],[Sales]]*0.95</f>
        <v>31293</v>
      </c>
      <c r="N2302" s="13">
        <f>(sales_table[[#This Row],[Profit]]/sales_table[[#This Row],[Sales]])</f>
        <v>6.2295081967213117E-2</v>
      </c>
    </row>
    <row r="2303" spans="1:14">
      <c r="A2303" s="42">
        <v>41670</v>
      </c>
      <c r="B2303" t="s">
        <v>22</v>
      </c>
      <c r="C2303" t="s">
        <v>23</v>
      </c>
      <c r="D2303" t="s">
        <v>19</v>
      </c>
      <c r="E2303" t="s">
        <v>13</v>
      </c>
      <c r="F2303" s="12">
        <v>21</v>
      </c>
      <c r="G2303" s="12">
        <v>3042</v>
      </c>
      <c r="H2303" s="12">
        <v>3240</v>
      </c>
      <c r="I2303" s="12">
        <v>75582</v>
      </c>
      <c r="J2303" s="12">
        <v>80370</v>
      </c>
      <c r="K2303" s="12">
        <f>sales_table[[#This Row],[Sales]]-sales_table[[#This Row],[COGS]]</f>
        <v>4788</v>
      </c>
      <c r="L2303" s="12">
        <f>sales_table[[#This Row],[sales after discount]]-sales_table[[#This Row],[COGS]]</f>
        <v>769.5</v>
      </c>
      <c r="M2303" s="12">
        <f>sales_table[[#This Row],[Sales]]*0.95</f>
        <v>76351.5</v>
      </c>
      <c r="N2303" s="13">
        <f>(sales_table[[#This Row],[Profit]]/sales_table[[#This Row],[Sales]])</f>
        <v>5.9574468085106386E-2</v>
      </c>
    </row>
    <row r="2304" spans="1:14">
      <c r="A2304" s="42">
        <v>41671</v>
      </c>
      <c r="B2304" t="s">
        <v>14</v>
      </c>
      <c r="C2304" t="s">
        <v>11</v>
      </c>
      <c r="D2304" t="s">
        <v>12</v>
      </c>
      <c r="E2304" t="s">
        <v>13</v>
      </c>
      <c r="F2304" s="12">
        <v>16</v>
      </c>
      <c r="G2304" s="12">
        <v>3726</v>
      </c>
      <c r="H2304" s="12">
        <v>3960</v>
      </c>
      <c r="I2304" s="12">
        <v>18306</v>
      </c>
      <c r="J2304" s="12">
        <v>19440</v>
      </c>
      <c r="K2304" s="12">
        <f>sales_table[[#This Row],[Sales]]-sales_table[[#This Row],[COGS]]</f>
        <v>1134</v>
      </c>
      <c r="L2304" s="12">
        <f>sales_table[[#This Row],[sales after discount]]-sales_table[[#This Row],[COGS]]</f>
        <v>162</v>
      </c>
      <c r="M2304" s="12">
        <f>sales_table[[#This Row],[Sales]]*0.95</f>
        <v>18468</v>
      </c>
      <c r="N2304" s="13">
        <f>(sales_table[[#This Row],[Profit]]/sales_table[[#This Row],[Sales]])</f>
        <v>5.8333333333333334E-2</v>
      </c>
    </row>
    <row r="2305" spans="1:14">
      <c r="A2305" s="42">
        <v>41671</v>
      </c>
      <c r="B2305" t="s">
        <v>34</v>
      </c>
      <c r="C2305" t="s">
        <v>25</v>
      </c>
      <c r="D2305" t="s">
        <v>12</v>
      </c>
      <c r="E2305" t="s">
        <v>13</v>
      </c>
      <c r="F2305" s="12">
        <v>10</v>
      </c>
      <c r="G2305" s="12">
        <v>2196</v>
      </c>
      <c r="H2305" s="12">
        <v>2340</v>
      </c>
      <c r="I2305" s="12">
        <v>12204</v>
      </c>
      <c r="J2305" s="12">
        <v>12960</v>
      </c>
      <c r="K2305" s="12">
        <f>sales_table[[#This Row],[Sales]]-sales_table[[#This Row],[COGS]]</f>
        <v>756</v>
      </c>
      <c r="L2305" s="12">
        <f>sales_table[[#This Row],[sales after discount]]-sales_table[[#This Row],[COGS]]</f>
        <v>108</v>
      </c>
      <c r="M2305" s="12">
        <f>sales_table[[#This Row],[Sales]]*0.95</f>
        <v>12312</v>
      </c>
      <c r="N2305" s="13">
        <f>(sales_table[[#This Row],[Profit]]/sales_table[[#This Row],[Sales]])</f>
        <v>5.8333333333333334E-2</v>
      </c>
    </row>
    <row r="2306" spans="1:14">
      <c r="A2306" s="42">
        <v>41672</v>
      </c>
      <c r="B2306" t="s">
        <v>14</v>
      </c>
      <c r="C2306" t="s">
        <v>11</v>
      </c>
      <c r="D2306" t="s">
        <v>41</v>
      </c>
      <c r="E2306" t="s">
        <v>13</v>
      </c>
      <c r="F2306" s="12">
        <v>3</v>
      </c>
      <c r="G2306" s="12">
        <v>4482</v>
      </c>
      <c r="H2306" s="12">
        <v>4770</v>
      </c>
      <c r="I2306" s="12">
        <v>41328</v>
      </c>
      <c r="J2306" s="12">
        <v>44100</v>
      </c>
      <c r="K2306" s="12">
        <f>sales_table[[#This Row],[Sales]]-sales_table[[#This Row],[COGS]]</f>
        <v>2772</v>
      </c>
      <c r="L2306" s="12">
        <f>sales_table[[#This Row],[sales after discount]]-sales_table[[#This Row],[COGS]]</f>
        <v>567</v>
      </c>
      <c r="M2306" s="12">
        <f>sales_table[[#This Row],[Sales]]*0.95</f>
        <v>41895</v>
      </c>
      <c r="N2306" s="13">
        <f>(sales_table[[#This Row],[Profit]]/sales_table[[#This Row],[Sales]])</f>
        <v>6.2857142857142861E-2</v>
      </c>
    </row>
    <row r="2307" spans="1:14">
      <c r="A2307" s="42">
        <v>41672</v>
      </c>
      <c r="B2307" t="s">
        <v>20</v>
      </c>
      <c r="C2307" t="s">
        <v>18</v>
      </c>
      <c r="D2307" t="s">
        <v>41</v>
      </c>
      <c r="E2307" t="s">
        <v>13</v>
      </c>
      <c r="F2307" s="12">
        <v>1</v>
      </c>
      <c r="G2307" s="12">
        <v>5148</v>
      </c>
      <c r="H2307" s="12">
        <v>5490</v>
      </c>
      <c r="I2307" s="12">
        <v>35424</v>
      </c>
      <c r="J2307" s="12">
        <v>37800</v>
      </c>
      <c r="K2307" s="12">
        <f>sales_table[[#This Row],[Sales]]-sales_table[[#This Row],[COGS]]</f>
        <v>2376</v>
      </c>
      <c r="L2307" s="12">
        <f>sales_table[[#This Row],[sales after discount]]-sales_table[[#This Row],[COGS]]</f>
        <v>486</v>
      </c>
      <c r="M2307" s="12">
        <f>sales_table[[#This Row],[Sales]]*0.95</f>
        <v>35910</v>
      </c>
      <c r="N2307" s="13">
        <f>(sales_table[[#This Row],[Profit]]/sales_table[[#This Row],[Sales]])</f>
        <v>6.2857142857142861E-2</v>
      </c>
    </row>
    <row r="2308" spans="1:14">
      <c r="A2308" s="42">
        <v>41672</v>
      </c>
      <c r="B2308" t="s">
        <v>29</v>
      </c>
      <c r="C2308" t="s">
        <v>30</v>
      </c>
      <c r="D2308" t="s">
        <v>39</v>
      </c>
      <c r="E2308" t="s">
        <v>13</v>
      </c>
      <c r="F2308" s="12">
        <v>13</v>
      </c>
      <c r="G2308" s="12">
        <v>3978</v>
      </c>
      <c r="H2308" s="12">
        <v>4230</v>
      </c>
      <c r="I2308" s="12">
        <v>93150</v>
      </c>
      <c r="J2308" s="12">
        <v>99000</v>
      </c>
      <c r="K2308" s="12">
        <f>sales_table[[#This Row],[Sales]]-sales_table[[#This Row],[COGS]]</f>
        <v>5850</v>
      </c>
      <c r="L2308" s="12">
        <f>sales_table[[#This Row],[sales after discount]]-sales_table[[#This Row],[COGS]]</f>
        <v>900</v>
      </c>
      <c r="M2308" s="12">
        <f>sales_table[[#This Row],[Sales]]*0.95</f>
        <v>94050</v>
      </c>
      <c r="N2308" s="13">
        <f>(sales_table[[#This Row],[Profit]]/sales_table[[#This Row],[Sales]])</f>
        <v>5.909090909090909E-2</v>
      </c>
    </row>
    <row r="2309" spans="1:14">
      <c r="A2309" s="42">
        <v>41672</v>
      </c>
      <c r="B2309" t="s">
        <v>14</v>
      </c>
      <c r="C2309" t="s">
        <v>11</v>
      </c>
      <c r="D2309" t="s">
        <v>26</v>
      </c>
      <c r="E2309" t="s">
        <v>13</v>
      </c>
      <c r="F2309" s="12">
        <v>15</v>
      </c>
      <c r="G2309" s="12">
        <v>2106</v>
      </c>
      <c r="H2309" s="12">
        <v>2250</v>
      </c>
      <c r="I2309" s="12">
        <v>45630</v>
      </c>
      <c r="J2309" s="12">
        <v>48600</v>
      </c>
      <c r="K2309" s="12">
        <f>sales_table[[#This Row],[Sales]]-sales_table[[#This Row],[COGS]]</f>
        <v>2970</v>
      </c>
      <c r="L2309" s="12">
        <f>sales_table[[#This Row],[sales after discount]]-sales_table[[#This Row],[COGS]]</f>
        <v>540</v>
      </c>
      <c r="M2309" s="12">
        <f>sales_table[[#This Row],[Sales]]*0.95</f>
        <v>46170</v>
      </c>
      <c r="N2309" s="13">
        <f>(sales_table[[#This Row],[Profit]]/sales_table[[#This Row],[Sales]])</f>
        <v>6.1111111111111109E-2</v>
      </c>
    </row>
    <row r="2310" spans="1:14">
      <c r="A2310" s="42">
        <v>41673</v>
      </c>
      <c r="B2310" t="s">
        <v>24</v>
      </c>
      <c r="C2310" t="s">
        <v>25</v>
      </c>
      <c r="D2310" t="s">
        <v>28</v>
      </c>
      <c r="E2310" t="s">
        <v>13</v>
      </c>
      <c r="F2310" s="12">
        <v>5</v>
      </c>
      <c r="G2310" s="12">
        <v>3978</v>
      </c>
      <c r="H2310" s="12">
        <v>4230</v>
      </c>
      <c r="I2310" s="12">
        <v>134136</v>
      </c>
      <c r="J2310" s="12">
        <v>142830</v>
      </c>
      <c r="K2310" s="12">
        <f>sales_table[[#This Row],[Sales]]-sales_table[[#This Row],[COGS]]</f>
        <v>8694</v>
      </c>
      <c r="L2310" s="12">
        <f>sales_table[[#This Row],[sales after discount]]-sales_table[[#This Row],[COGS]]</f>
        <v>1552.5</v>
      </c>
      <c r="M2310" s="12">
        <f>sales_table[[#This Row],[Sales]]*0.95</f>
        <v>135688.5</v>
      </c>
      <c r="N2310" s="13">
        <f>(sales_table[[#This Row],[Profit]]/sales_table[[#This Row],[Sales]])</f>
        <v>6.0869565217391307E-2</v>
      </c>
    </row>
    <row r="2311" spans="1:14">
      <c r="A2311" s="42">
        <v>41673</v>
      </c>
      <c r="B2311" t="s">
        <v>34</v>
      </c>
      <c r="C2311" t="s">
        <v>25</v>
      </c>
      <c r="D2311" t="s">
        <v>28</v>
      </c>
      <c r="E2311" t="s">
        <v>13</v>
      </c>
      <c r="F2311" s="12">
        <v>25</v>
      </c>
      <c r="G2311" s="12">
        <v>2034</v>
      </c>
      <c r="H2311" s="12">
        <v>2160</v>
      </c>
      <c r="I2311" s="12">
        <v>93312</v>
      </c>
      <c r="J2311" s="12">
        <v>99360</v>
      </c>
      <c r="K2311" s="12">
        <f>sales_table[[#This Row],[Sales]]-sales_table[[#This Row],[COGS]]</f>
        <v>6048</v>
      </c>
      <c r="L2311" s="12">
        <f>sales_table[[#This Row],[sales after discount]]-sales_table[[#This Row],[COGS]]</f>
        <v>1080</v>
      </c>
      <c r="M2311" s="12">
        <f>sales_table[[#This Row],[Sales]]*0.95</f>
        <v>94392</v>
      </c>
      <c r="N2311" s="13">
        <f>(sales_table[[#This Row],[Profit]]/sales_table[[#This Row],[Sales]])</f>
        <v>6.0869565217391307E-2</v>
      </c>
    </row>
    <row r="2312" spans="1:14">
      <c r="A2312" s="42">
        <v>41673</v>
      </c>
      <c r="B2312" t="s">
        <v>34</v>
      </c>
      <c r="C2312" t="s">
        <v>25</v>
      </c>
      <c r="D2312" t="s">
        <v>38</v>
      </c>
      <c r="E2312" t="s">
        <v>13</v>
      </c>
      <c r="F2312" s="12">
        <v>23</v>
      </c>
      <c r="G2312" s="12">
        <v>3546</v>
      </c>
      <c r="H2312" s="12">
        <v>3780</v>
      </c>
      <c r="I2312" s="12">
        <v>14184</v>
      </c>
      <c r="J2312" s="12">
        <v>15120</v>
      </c>
      <c r="K2312" s="12">
        <f>sales_table[[#This Row],[Sales]]-sales_table[[#This Row],[COGS]]</f>
        <v>936</v>
      </c>
      <c r="L2312" s="12">
        <f>sales_table[[#This Row],[sales after discount]]-sales_table[[#This Row],[COGS]]</f>
        <v>180</v>
      </c>
      <c r="M2312" s="12">
        <f>sales_table[[#This Row],[Sales]]*0.95</f>
        <v>14364</v>
      </c>
      <c r="N2312" s="13">
        <f>(sales_table[[#This Row],[Profit]]/sales_table[[#This Row],[Sales]])</f>
        <v>6.1904761904761907E-2</v>
      </c>
    </row>
    <row r="2313" spans="1:14">
      <c r="A2313" s="42">
        <v>41674</v>
      </c>
      <c r="B2313" t="s">
        <v>27</v>
      </c>
      <c r="C2313" t="s">
        <v>23</v>
      </c>
      <c r="D2313" t="s">
        <v>33</v>
      </c>
      <c r="E2313" t="s">
        <v>13</v>
      </c>
      <c r="F2313" s="12">
        <v>23</v>
      </c>
      <c r="G2313" s="12">
        <v>4482</v>
      </c>
      <c r="H2313" s="12">
        <v>4770</v>
      </c>
      <c r="I2313" s="12">
        <v>27846</v>
      </c>
      <c r="J2313" s="12">
        <v>29610</v>
      </c>
      <c r="K2313" s="12">
        <f>sales_table[[#This Row],[Sales]]-sales_table[[#This Row],[COGS]]</f>
        <v>1764</v>
      </c>
      <c r="L2313" s="12">
        <f>sales_table[[#This Row],[sales after discount]]-sales_table[[#This Row],[COGS]]</f>
        <v>283.5</v>
      </c>
      <c r="M2313" s="12">
        <f>sales_table[[#This Row],[Sales]]*0.95</f>
        <v>28129.5</v>
      </c>
      <c r="N2313" s="13">
        <f>(sales_table[[#This Row],[Profit]]/sales_table[[#This Row],[Sales]])</f>
        <v>5.9574468085106386E-2</v>
      </c>
    </row>
    <row r="2314" spans="1:14">
      <c r="A2314" s="42">
        <v>41674</v>
      </c>
      <c r="B2314" t="s">
        <v>22</v>
      </c>
      <c r="C2314" t="s">
        <v>23</v>
      </c>
      <c r="D2314" t="s">
        <v>40</v>
      </c>
      <c r="E2314" t="s">
        <v>16</v>
      </c>
      <c r="F2314" s="12">
        <v>24</v>
      </c>
      <c r="G2314" s="12">
        <v>3924</v>
      </c>
      <c r="H2314" s="12">
        <v>4230</v>
      </c>
      <c r="I2314" s="12">
        <v>7848</v>
      </c>
      <c r="J2314" s="12">
        <v>8460</v>
      </c>
      <c r="K2314" s="12">
        <f>sales_table[[#This Row],[Sales]]-sales_table[[#This Row],[COGS]]</f>
        <v>612</v>
      </c>
      <c r="L2314" s="12">
        <f>sales_table[[#This Row],[sales after discount]]-sales_table[[#This Row],[COGS]]</f>
        <v>189</v>
      </c>
      <c r="M2314" s="12">
        <f>sales_table[[#This Row],[Sales]]*0.95</f>
        <v>8037</v>
      </c>
      <c r="N2314" s="13">
        <f>(sales_table[[#This Row],[Profit]]/sales_table[[#This Row],[Sales]])</f>
        <v>7.2340425531914887E-2</v>
      </c>
    </row>
    <row r="2315" spans="1:14">
      <c r="A2315" s="42">
        <v>41675</v>
      </c>
      <c r="B2315" t="s">
        <v>27</v>
      </c>
      <c r="C2315" t="s">
        <v>23</v>
      </c>
      <c r="D2315" t="s">
        <v>12</v>
      </c>
      <c r="E2315" t="s">
        <v>13</v>
      </c>
      <c r="F2315" s="12">
        <v>25</v>
      </c>
      <c r="G2315" s="12">
        <v>2952</v>
      </c>
      <c r="H2315" s="12">
        <v>3150</v>
      </c>
      <c r="I2315" s="12">
        <v>32544</v>
      </c>
      <c r="J2315" s="12">
        <v>34560</v>
      </c>
      <c r="K2315" s="12">
        <f>sales_table[[#This Row],[Sales]]-sales_table[[#This Row],[COGS]]</f>
        <v>2016</v>
      </c>
      <c r="L2315" s="12">
        <f>sales_table[[#This Row],[sales after discount]]-sales_table[[#This Row],[COGS]]</f>
        <v>288</v>
      </c>
      <c r="M2315" s="12">
        <f>sales_table[[#This Row],[Sales]]*0.95</f>
        <v>32832</v>
      </c>
      <c r="N2315" s="13">
        <f>(sales_table[[#This Row],[Profit]]/sales_table[[#This Row],[Sales]])</f>
        <v>5.8333333333333334E-2</v>
      </c>
    </row>
    <row r="2316" spans="1:14">
      <c r="A2316" s="42">
        <v>41675</v>
      </c>
      <c r="B2316" t="s">
        <v>14</v>
      </c>
      <c r="C2316" t="s">
        <v>11</v>
      </c>
      <c r="D2316" t="s">
        <v>43</v>
      </c>
      <c r="E2316" t="s">
        <v>13</v>
      </c>
      <c r="F2316" s="12">
        <v>17</v>
      </c>
      <c r="G2316" s="12">
        <v>3726</v>
      </c>
      <c r="H2316" s="12">
        <v>3960</v>
      </c>
      <c r="I2316" s="12">
        <v>13536</v>
      </c>
      <c r="J2316" s="12">
        <v>14400</v>
      </c>
      <c r="K2316" s="12">
        <f>sales_table[[#This Row],[Sales]]-sales_table[[#This Row],[COGS]]</f>
        <v>864</v>
      </c>
      <c r="L2316" s="12">
        <f>sales_table[[#This Row],[sales after discount]]-sales_table[[#This Row],[COGS]]</f>
        <v>144</v>
      </c>
      <c r="M2316" s="12">
        <f>sales_table[[#This Row],[Sales]]*0.95</f>
        <v>13680</v>
      </c>
      <c r="N2316" s="13">
        <f>(sales_table[[#This Row],[Profit]]/sales_table[[#This Row],[Sales]])</f>
        <v>0.06</v>
      </c>
    </row>
    <row r="2317" spans="1:14">
      <c r="A2317" s="42">
        <v>41675</v>
      </c>
      <c r="B2317" t="s">
        <v>17</v>
      </c>
      <c r="C2317" t="s">
        <v>18</v>
      </c>
      <c r="D2317" t="s">
        <v>36</v>
      </c>
      <c r="E2317" t="s">
        <v>13</v>
      </c>
      <c r="F2317" s="12">
        <v>21</v>
      </c>
      <c r="G2317" s="12">
        <v>3978</v>
      </c>
      <c r="H2317" s="12">
        <v>4230</v>
      </c>
      <c r="I2317" s="12">
        <v>29484</v>
      </c>
      <c r="J2317" s="12">
        <v>31500</v>
      </c>
      <c r="K2317" s="12">
        <f>sales_table[[#This Row],[Sales]]-sales_table[[#This Row],[COGS]]</f>
        <v>2016</v>
      </c>
      <c r="L2317" s="12">
        <f>sales_table[[#This Row],[sales after discount]]-sales_table[[#This Row],[COGS]]</f>
        <v>441</v>
      </c>
      <c r="M2317" s="12">
        <f>sales_table[[#This Row],[Sales]]*0.95</f>
        <v>29925</v>
      </c>
      <c r="N2317" s="13">
        <f>(sales_table[[#This Row],[Profit]]/sales_table[[#This Row],[Sales]])</f>
        <v>6.4000000000000001E-2</v>
      </c>
    </row>
    <row r="2318" spans="1:14">
      <c r="A2318" s="42">
        <v>41676</v>
      </c>
      <c r="B2318" t="s">
        <v>10</v>
      </c>
      <c r="C2318" t="s">
        <v>11</v>
      </c>
      <c r="D2318" t="s">
        <v>37</v>
      </c>
      <c r="E2318" t="s">
        <v>13</v>
      </c>
      <c r="F2318" s="12">
        <v>9</v>
      </c>
      <c r="G2318" s="12">
        <v>3726</v>
      </c>
      <c r="H2318" s="12">
        <v>3960</v>
      </c>
      <c r="I2318" s="12">
        <v>103086</v>
      </c>
      <c r="J2318" s="12">
        <v>109710</v>
      </c>
      <c r="K2318" s="12">
        <f>sales_table[[#This Row],[Sales]]-sales_table[[#This Row],[COGS]]</f>
        <v>6624</v>
      </c>
      <c r="L2318" s="12">
        <f>sales_table[[#This Row],[sales after discount]]-sales_table[[#This Row],[COGS]]</f>
        <v>1138.5</v>
      </c>
      <c r="M2318" s="12">
        <f>sales_table[[#This Row],[Sales]]*0.95</f>
        <v>104224.5</v>
      </c>
      <c r="N2318" s="13">
        <f>(sales_table[[#This Row],[Profit]]/sales_table[[#This Row],[Sales]])</f>
        <v>6.0377358490566038E-2</v>
      </c>
    </row>
    <row r="2319" spans="1:14">
      <c r="A2319" s="42">
        <v>41676</v>
      </c>
      <c r="B2319" t="s">
        <v>34</v>
      </c>
      <c r="C2319" t="s">
        <v>25</v>
      </c>
      <c r="D2319" t="s">
        <v>39</v>
      </c>
      <c r="E2319" t="s">
        <v>13</v>
      </c>
      <c r="F2319" s="12">
        <v>11</v>
      </c>
      <c r="G2319" s="12">
        <v>4482</v>
      </c>
      <c r="H2319" s="12">
        <v>4770</v>
      </c>
      <c r="I2319" s="12">
        <v>78246</v>
      </c>
      <c r="J2319" s="12">
        <v>83160</v>
      </c>
      <c r="K2319" s="12">
        <f>sales_table[[#This Row],[Sales]]-sales_table[[#This Row],[COGS]]</f>
        <v>4914</v>
      </c>
      <c r="L2319" s="12">
        <f>sales_table[[#This Row],[sales after discount]]-sales_table[[#This Row],[COGS]]</f>
        <v>756</v>
      </c>
      <c r="M2319" s="12">
        <f>sales_table[[#This Row],[Sales]]*0.95</f>
        <v>79002</v>
      </c>
      <c r="N2319" s="13">
        <f>(sales_table[[#This Row],[Profit]]/sales_table[[#This Row],[Sales]])</f>
        <v>5.909090909090909E-2</v>
      </c>
    </row>
    <row r="2320" spans="1:14">
      <c r="A2320" s="42">
        <v>41676</v>
      </c>
      <c r="B2320" t="s">
        <v>10</v>
      </c>
      <c r="C2320" t="s">
        <v>11</v>
      </c>
      <c r="D2320" t="s">
        <v>33</v>
      </c>
      <c r="E2320" t="s">
        <v>13</v>
      </c>
      <c r="F2320" s="12">
        <v>4</v>
      </c>
      <c r="G2320" s="12">
        <v>3582</v>
      </c>
      <c r="H2320" s="12">
        <v>3870</v>
      </c>
      <c r="I2320" s="12">
        <v>23868</v>
      </c>
      <c r="J2320" s="12">
        <v>25380</v>
      </c>
      <c r="K2320" s="12">
        <f>sales_table[[#This Row],[Sales]]-sales_table[[#This Row],[COGS]]</f>
        <v>1512</v>
      </c>
      <c r="L2320" s="12">
        <f>sales_table[[#This Row],[sales after discount]]-sales_table[[#This Row],[COGS]]</f>
        <v>243</v>
      </c>
      <c r="M2320" s="12">
        <f>sales_table[[#This Row],[Sales]]*0.95</f>
        <v>24111</v>
      </c>
      <c r="N2320" s="13">
        <f>(sales_table[[#This Row],[Profit]]/sales_table[[#This Row],[Sales]])</f>
        <v>5.9574468085106386E-2</v>
      </c>
    </row>
    <row r="2321" spans="1:14">
      <c r="A2321" s="42">
        <v>41677</v>
      </c>
      <c r="B2321" t="s">
        <v>22</v>
      </c>
      <c r="C2321" t="s">
        <v>23</v>
      </c>
      <c r="D2321" t="s">
        <v>37</v>
      </c>
      <c r="E2321" t="s">
        <v>13</v>
      </c>
      <c r="F2321" s="12">
        <v>22</v>
      </c>
      <c r="G2321" s="12">
        <v>4482</v>
      </c>
      <c r="H2321" s="12">
        <v>4770</v>
      </c>
      <c r="I2321" s="12">
        <v>98604</v>
      </c>
      <c r="J2321" s="12">
        <v>104940</v>
      </c>
      <c r="K2321" s="12">
        <f>sales_table[[#This Row],[Sales]]-sales_table[[#This Row],[COGS]]</f>
        <v>6336</v>
      </c>
      <c r="L2321" s="12">
        <f>sales_table[[#This Row],[sales after discount]]-sales_table[[#This Row],[COGS]]</f>
        <v>1089</v>
      </c>
      <c r="M2321" s="12">
        <f>sales_table[[#This Row],[Sales]]*0.95</f>
        <v>99693</v>
      </c>
      <c r="N2321" s="13">
        <f>(sales_table[[#This Row],[Profit]]/sales_table[[#This Row],[Sales]])</f>
        <v>6.0377358490566038E-2</v>
      </c>
    </row>
    <row r="2322" spans="1:14">
      <c r="A2322" s="42">
        <v>41677</v>
      </c>
      <c r="B2322" t="s">
        <v>34</v>
      </c>
      <c r="C2322" t="s">
        <v>25</v>
      </c>
      <c r="D2322" t="s">
        <v>21</v>
      </c>
      <c r="E2322" t="s">
        <v>13</v>
      </c>
      <c r="F2322" s="12">
        <v>15</v>
      </c>
      <c r="G2322" s="12">
        <v>3924</v>
      </c>
      <c r="H2322" s="12">
        <v>4230</v>
      </c>
      <c r="I2322" s="12">
        <v>32940</v>
      </c>
      <c r="J2322" s="12">
        <v>35100</v>
      </c>
      <c r="K2322" s="12">
        <f>sales_table[[#This Row],[Sales]]-sales_table[[#This Row],[COGS]]</f>
        <v>2160</v>
      </c>
      <c r="L2322" s="12">
        <f>sales_table[[#This Row],[sales after discount]]-sales_table[[#This Row],[COGS]]</f>
        <v>405</v>
      </c>
      <c r="M2322" s="12">
        <f>sales_table[[#This Row],[Sales]]*0.95</f>
        <v>33345</v>
      </c>
      <c r="N2322" s="13">
        <f>(sales_table[[#This Row],[Profit]]/sales_table[[#This Row],[Sales]])</f>
        <v>6.1538461538461542E-2</v>
      </c>
    </row>
    <row r="2323" spans="1:14">
      <c r="A2323" s="42">
        <v>41677</v>
      </c>
      <c r="B2323" t="s">
        <v>27</v>
      </c>
      <c r="C2323" t="s">
        <v>23</v>
      </c>
      <c r="D2323" t="s">
        <v>40</v>
      </c>
      <c r="E2323" t="s">
        <v>16</v>
      </c>
      <c r="F2323" s="12">
        <v>23</v>
      </c>
      <c r="G2323" s="12">
        <v>7506</v>
      </c>
      <c r="H2323" s="12">
        <v>8100</v>
      </c>
      <c r="I2323" s="12">
        <v>62784</v>
      </c>
      <c r="J2323" s="12">
        <v>67680</v>
      </c>
      <c r="K2323" s="12">
        <f>sales_table[[#This Row],[Sales]]-sales_table[[#This Row],[COGS]]</f>
        <v>4896</v>
      </c>
      <c r="L2323" s="12">
        <f>sales_table[[#This Row],[sales after discount]]-sales_table[[#This Row],[COGS]]</f>
        <v>1512</v>
      </c>
      <c r="M2323" s="12">
        <f>sales_table[[#This Row],[Sales]]*0.95</f>
        <v>64296</v>
      </c>
      <c r="N2323" s="13">
        <f>(sales_table[[#This Row],[Profit]]/sales_table[[#This Row],[Sales]])</f>
        <v>7.2340425531914887E-2</v>
      </c>
    </row>
    <row r="2324" spans="1:14">
      <c r="A2324" s="42">
        <v>41677</v>
      </c>
      <c r="B2324" t="s">
        <v>24</v>
      </c>
      <c r="C2324" t="s">
        <v>25</v>
      </c>
      <c r="D2324" t="s">
        <v>42</v>
      </c>
      <c r="E2324" t="s">
        <v>16</v>
      </c>
      <c r="F2324" s="12">
        <v>9</v>
      </c>
      <c r="G2324" s="12">
        <v>3546</v>
      </c>
      <c r="H2324" s="12">
        <v>3780</v>
      </c>
      <c r="I2324" s="12">
        <v>120096</v>
      </c>
      <c r="J2324" s="12">
        <v>129600</v>
      </c>
      <c r="K2324" s="12">
        <f>sales_table[[#This Row],[Sales]]-sales_table[[#This Row],[COGS]]</f>
        <v>9504</v>
      </c>
      <c r="L2324" s="12">
        <f>sales_table[[#This Row],[sales after discount]]-sales_table[[#This Row],[COGS]]</f>
        <v>3024</v>
      </c>
      <c r="M2324" s="12">
        <f>sales_table[[#This Row],[Sales]]*0.95</f>
        <v>123120</v>
      </c>
      <c r="N2324" s="13">
        <f>(sales_table[[#This Row],[Profit]]/sales_table[[#This Row],[Sales]])</f>
        <v>7.3333333333333334E-2</v>
      </c>
    </row>
    <row r="2325" spans="1:14">
      <c r="A2325" s="42">
        <v>41677</v>
      </c>
      <c r="B2325" t="s">
        <v>10</v>
      </c>
      <c r="C2325" t="s">
        <v>11</v>
      </c>
      <c r="D2325" t="s">
        <v>15</v>
      </c>
      <c r="E2325" t="s">
        <v>16</v>
      </c>
      <c r="F2325" s="12">
        <v>7</v>
      </c>
      <c r="G2325" s="12">
        <v>3042</v>
      </c>
      <c r="H2325" s="12">
        <v>3240</v>
      </c>
      <c r="I2325" s="12">
        <v>42984</v>
      </c>
      <c r="J2325" s="12">
        <v>46440</v>
      </c>
      <c r="K2325" s="12">
        <f>sales_table[[#This Row],[Sales]]-sales_table[[#This Row],[COGS]]</f>
        <v>3456</v>
      </c>
      <c r="L2325" s="12">
        <f>sales_table[[#This Row],[sales after discount]]-sales_table[[#This Row],[COGS]]</f>
        <v>1134</v>
      </c>
      <c r="M2325" s="12">
        <f>sales_table[[#This Row],[Sales]]*0.95</f>
        <v>44118</v>
      </c>
      <c r="N2325" s="13">
        <f>(sales_table[[#This Row],[Profit]]/sales_table[[#This Row],[Sales]])</f>
        <v>7.441860465116279E-2</v>
      </c>
    </row>
    <row r="2326" spans="1:14">
      <c r="A2326" s="42">
        <v>41678</v>
      </c>
      <c r="B2326" t="s">
        <v>27</v>
      </c>
      <c r="C2326" t="s">
        <v>23</v>
      </c>
      <c r="D2326" t="s">
        <v>15</v>
      </c>
      <c r="E2326" t="s">
        <v>16</v>
      </c>
      <c r="F2326" s="12">
        <v>25</v>
      </c>
      <c r="G2326" s="12">
        <v>3042</v>
      </c>
      <c r="H2326" s="12">
        <v>3240</v>
      </c>
      <c r="I2326" s="12">
        <v>78804</v>
      </c>
      <c r="J2326" s="12">
        <v>85140</v>
      </c>
      <c r="K2326" s="12">
        <f>sales_table[[#This Row],[Sales]]-sales_table[[#This Row],[COGS]]</f>
        <v>6336</v>
      </c>
      <c r="L2326" s="12">
        <f>sales_table[[#This Row],[sales after discount]]-sales_table[[#This Row],[COGS]]</f>
        <v>2079</v>
      </c>
      <c r="M2326" s="12">
        <f>sales_table[[#This Row],[Sales]]*0.95</f>
        <v>80883</v>
      </c>
      <c r="N2326" s="13">
        <f>(sales_table[[#This Row],[Profit]]/sales_table[[#This Row],[Sales]])</f>
        <v>7.441860465116279E-2</v>
      </c>
    </row>
    <row r="2327" spans="1:14">
      <c r="A2327" s="42">
        <v>41678</v>
      </c>
      <c r="B2327" t="s">
        <v>31</v>
      </c>
      <c r="C2327" t="s">
        <v>30</v>
      </c>
      <c r="D2327" t="s">
        <v>39</v>
      </c>
      <c r="E2327" t="s">
        <v>13</v>
      </c>
      <c r="F2327" s="12">
        <v>10</v>
      </c>
      <c r="G2327" s="12">
        <v>3978</v>
      </c>
      <c r="H2327" s="12">
        <v>4230</v>
      </c>
      <c r="I2327" s="12">
        <v>29808</v>
      </c>
      <c r="J2327" s="12">
        <v>31680</v>
      </c>
      <c r="K2327" s="12">
        <f>sales_table[[#This Row],[Sales]]-sales_table[[#This Row],[COGS]]</f>
        <v>1872</v>
      </c>
      <c r="L2327" s="12">
        <f>sales_table[[#This Row],[sales after discount]]-sales_table[[#This Row],[COGS]]</f>
        <v>288</v>
      </c>
      <c r="M2327" s="12">
        <f>sales_table[[#This Row],[Sales]]*0.95</f>
        <v>30096</v>
      </c>
      <c r="N2327" s="13">
        <f>(sales_table[[#This Row],[Profit]]/sales_table[[#This Row],[Sales]])</f>
        <v>5.909090909090909E-2</v>
      </c>
    </row>
    <row r="2328" spans="1:14">
      <c r="A2328" s="42">
        <v>41678</v>
      </c>
      <c r="B2328" t="s">
        <v>29</v>
      </c>
      <c r="C2328" t="s">
        <v>30</v>
      </c>
      <c r="D2328" t="s">
        <v>26</v>
      </c>
      <c r="E2328" t="s">
        <v>13</v>
      </c>
      <c r="F2328" s="12">
        <v>8</v>
      </c>
      <c r="G2328" s="12">
        <v>5148</v>
      </c>
      <c r="H2328" s="12">
        <v>5490</v>
      </c>
      <c r="I2328" s="12">
        <v>45630</v>
      </c>
      <c r="J2328" s="12">
        <v>48600</v>
      </c>
      <c r="K2328" s="12">
        <f>sales_table[[#This Row],[Sales]]-sales_table[[#This Row],[COGS]]</f>
        <v>2970</v>
      </c>
      <c r="L2328" s="12">
        <f>sales_table[[#This Row],[sales after discount]]-sales_table[[#This Row],[COGS]]</f>
        <v>540</v>
      </c>
      <c r="M2328" s="12">
        <f>sales_table[[#This Row],[Sales]]*0.95</f>
        <v>46170</v>
      </c>
      <c r="N2328" s="13">
        <f>(sales_table[[#This Row],[Profit]]/sales_table[[#This Row],[Sales]])</f>
        <v>6.1111111111111109E-2</v>
      </c>
    </row>
    <row r="2329" spans="1:14">
      <c r="A2329" s="42">
        <v>41678</v>
      </c>
      <c r="B2329" t="s">
        <v>27</v>
      </c>
      <c r="C2329" t="s">
        <v>23</v>
      </c>
      <c r="D2329" t="s">
        <v>12</v>
      </c>
      <c r="E2329" t="s">
        <v>13</v>
      </c>
      <c r="F2329" s="12">
        <v>18</v>
      </c>
      <c r="G2329" s="12">
        <v>3042</v>
      </c>
      <c r="H2329" s="12">
        <v>3240</v>
      </c>
      <c r="I2329" s="12">
        <v>40680</v>
      </c>
      <c r="J2329" s="12">
        <v>43200</v>
      </c>
      <c r="K2329" s="12">
        <f>sales_table[[#This Row],[Sales]]-sales_table[[#This Row],[COGS]]</f>
        <v>2520</v>
      </c>
      <c r="L2329" s="12">
        <f>sales_table[[#This Row],[sales after discount]]-sales_table[[#This Row],[COGS]]</f>
        <v>360</v>
      </c>
      <c r="M2329" s="12">
        <f>sales_table[[#This Row],[Sales]]*0.95</f>
        <v>41040</v>
      </c>
      <c r="N2329" s="13">
        <f>(sales_table[[#This Row],[Profit]]/sales_table[[#This Row],[Sales]])</f>
        <v>5.8333333333333334E-2</v>
      </c>
    </row>
    <row r="2330" spans="1:14">
      <c r="A2330" s="42">
        <v>41678</v>
      </c>
      <c r="B2330" t="s">
        <v>14</v>
      </c>
      <c r="C2330" t="s">
        <v>11</v>
      </c>
      <c r="D2330" t="s">
        <v>36</v>
      </c>
      <c r="E2330" t="s">
        <v>13</v>
      </c>
      <c r="F2330" s="12">
        <v>8</v>
      </c>
      <c r="G2330" s="12">
        <v>5148</v>
      </c>
      <c r="H2330" s="12">
        <v>5490</v>
      </c>
      <c r="I2330" s="12">
        <v>48438</v>
      </c>
      <c r="J2330" s="12">
        <v>51750</v>
      </c>
      <c r="K2330" s="12">
        <f>sales_table[[#This Row],[Sales]]-sales_table[[#This Row],[COGS]]</f>
        <v>3312</v>
      </c>
      <c r="L2330" s="12">
        <f>sales_table[[#This Row],[sales after discount]]-sales_table[[#This Row],[COGS]]</f>
        <v>724.5</v>
      </c>
      <c r="M2330" s="12">
        <f>sales_table[[#This Row],[Sales]]*0.95</f>
        <v>49162.5</v>
      </c>
      <c r="N2330" s="13">
        <f>(sales_table[[#This Row],[Profit]]/sales_table[[#This Row],[Sales]])</f>
        <v>6.4000000000000001E-2</v>
      </c>
    </row>
    <row r="2331" spans="1:14">
      <c r="A2331" s="42">
        <v>41679</v>
      </c>
      <c r="B2331" t="s">
        <v>24</v>
      </c>
      <c r="C2331" t="s">
        <v>25</v>
      </c>
      <c r="D2331" t="s">
        <v>12</v>
      </c>
      <c r="E2331" t="s">
        <v>13</v>
      </c>
      <c r="F2331" s="12">
        <v>25</v>
      </c>
      <c r="G2331" s="12">
        <v>7506</v>
      </c>
      <c r="H2331" s="12">
        <v>8100</v>
      </c>
      <c r="I2331" s="12">
        <v>44748</v>
      </c>
      <c r="J2331" s="12">
        <v>47520</v>
      </c>
      <c r="K2331" s="12">
        <f>sales_table[[#This Row],[Sales]]-sales_table[[#This Row],[COGS]]</f>
        <v>2772</v>
      </c>
      <c r="L2331" s="12">
        <f>sales_table[[#This Row],[sales after discount]]-sales_table[[#This Row],[COGS]]</f>
        <v>396</v>
      </c>
      <c r="M2331" s="12">
        <f>sales_table[[#This Row],[Sales]]*0.95</f>
        <v>45144</v>
      </c>
      <c r="N2331" s="13">
        <f>(sales_table[[#This Row],[Profit]]/sales_table[[#This Row],[Sales]])</f>
        <v>5.8333333333333334E-2</v>
      </c>
    </row>
    <row r="2332" spans="1:14">
      <c r="A2332" s="42">
        <v>41679</v>
      </c>
      <c r="B2332" t="s">
        <v>20</v>
      </c>
      <c r="C2332" t="s">
        <v>18</v>
      </c>
      <c r="D2332" t="s">
        <v>39</v>
      </c>
      <c r="E2332" t="s">
        <v>13</v>
      </c>
      <c r="F2332" s="12">
        <v>7</v>
      </c>
      <c r="G2332" s="12">
        <v>3042</v>
      </c>
      <c r="H2332" s="12">
        <v>3240</v>
      </c>
      <c r="I2332" s="12">
        <v>7452</v>
      </c>
      <c r="J2332" s="12">
        <v>7920</v>
      </c>
      <c r="K2332" s="12">
        <f>sales_table[[#This Row],[Sales]]-sales_table[[#This Row],[COGS]]</f>
        <v>468</v>
      </c>
      <c r="L2332" s="12">
        <f>sales_table[[#This Row],[sales after discount]]-sales_table[[#This Row],[COGS]]</f>
        <v>72</v>
      </c>
      <c r="M2332" s="12">
        <f>sales_table[[#This Row],[Sales]]*0.95</f>
        <v>7524</v>
      </c>
      <c r="N2332" s="13">
        <f>(sales_table[[#This Row],[Profit]]/sales_table[[#This Row],[Sales]])</f>
        <v>5.909090909090909E-2</v>
      </c>
    </row>
    <row r="2333" spans="1:14">
      <c r="A2333" s="42">
        <v>41679</v>
      </c>
      <c r="B2333" t="s">
        <v>31</v>
      </c>
      <c r="C2333" t="s">
        <v>30</v>
      </c>
      <c r="D2333" t="s">
        <v>36</v>
      </c>
      <c r="E2333" t="s">
        <v>13</v>
      </c>
      <c r="F2333" s="12">
        <v>17</v>
      </c>
      <c r="G2333" s="12">
        <v>3978</v>
      </c>
      <c r="H2333" s="12">
        <v>4230</v>
      </c>
      <c r="I2333" s="12">
        <v>31590</v>
      </c>
      <c r="J2333" s="12">
        <v>33750</v>
      </c>
      <c r="K2333" s="12">
        <f>sales_table[[#This Row],[Sales]]-sales_table[[#This Row],[COGS]]</f>
        <v>2160</v>
      </c>
      <c r="L2333" s="12">
        <f>sales_table[[#This Row],[sales after discount]]-sales_table[[#This Row],[COGS]]</f>
        <v>472.5</v>
      </c>
      <c r="M2333" s="12">
        <f>sales_table[[#This Row],[Sales]]*0.95</f>
        <v>32062.5</v>
      </c>
      <c r="N2333" s="13">
        <f>(sales_table[[#This Row],[Profit]]/sales_table[[#This Row],[Sales]])</f>
        <v>6.4000000000000001E-2</v>
      </c>
    </row>
    <row r="2334" spans="1:14">
      <c r="A2334" s="42">
        <v>41680</v>
      </c>
      <c r="B2334" t="s">
        <v>10</v>
      </c>
      <c r="C2334" t="s">
        <v>11</v>
      </c>
      <c r="D2334" t="s">
        <v>39</v>
      </c>
      <c r="E2334" t="s">
        <v>13</v>
      </c>
      <c r="F2334" s="12">
        <v>3</v>
      </c>
      <c r="G2334" s="12">
        <v>2952</v>
      </c>
      <c r="H2334" s="12">
        <v>3150</v>
      </c>
      <c r="I2334" s="12">
        <v>93150</v>
      </c>
      <c r="J2334" s="12">
        <v>99000</v>
      </c>
      <c r="K2334" s="12">
        <f>sales_table[[#This Row],[Sales]]-sales_table[[#This Row],[COGS]]</f>
        <v>5850</v>
      </c>
      <c r="L2334" s="12">
        <f>sales_table[[#This Row],[sales after discount]]-sales_table[[#This Row],[COGS]]</f>
        <v>900</v>
      </c>
      <c r="M2334" s="12">
        <f>sales_table[[#This Row],[Sales]]*0.95</f>
        <v>94050</v>
      </c>
      <c r="N2334" s="13">
        <f>(sales_table[[#This Row],[Profit]]/sales_table[[#This Row],[Sales]])</f>
        <v>5.909090909090909E-2</v>
      </c>
    </row>
    <row r="2335" spans="1:14">
      <c r="A2335" s="42">
        <v>41680</v>
      </c>
      <c r="B2335" t="s">
        <v>27</v>
      </c>
      <c r="C2335" t="s">
        <v>23</v>
      </c>
      <c r="D2335" t="s">
        <v>40</v>
      </c>
      <c r="E2335" t="s">
        <v>16</v>
      </c>
      <c r="F2335" s="12">
        <v>13</v>
      </c>
      <c r="G2335" s="12">
        <v>2034</v>
      </c>
      <c r="H2335" s="12">
        <v>2160</v>
      </c>
      <c r="I2335" s="12">
        <v>51012</v>
      </c>
      <c r="J2335" s="12">
        <v>54990</v>
      </c>
      <c r="K2335" s="12">
        <f>sales_table[[#This Row],[Sales]]-sales_table[[#This Row],[COGS]]</f>
        <v>3978</v>
      </c>
      <c r="L2335" s="12">
        <f>sales_table[[#This Row],[sales after discount]]-sales_table[[#This Row],[COGS]]</f>
        <v>1228.5</v>
      </c>
      <c r="M2335" s="12">
        <f>sales_table[[#This Row],[Sales]]*0.95</f>
        <v>52240.5</v>
      </c>
      <c r="N2335" s="13">
        <f>(sales_table[[#This Row],[Profit]]/sales_table[[#This Row],[Sales]])</f>
        <v>7.2340425531914887E-2</v>
      </c>
    </row>
    <row r="2336" spans="1:14">
      <c r="A2336" s="42">
        <v>41681</v>
      </c>
      <c r="B2336" t="s">
        <v>14</v>
      </c>
      <c r="C2336" t="s">
        <v>11</v>
      </c>
      <c r="D2336" t="s">
        <v>41</v>
      </c>
      <c r="E2336" t="s">
        <v>13</v>
      </c>
      <c r="F2336" s="12">
        <v>17</v>
      </c>
      <c r="G2336" s="12">
        <v>3582</v>
      </c>
      <c r="H2336" s="12">
        <v>3870</v>
      </c>
      <c r="I2336" s="12">
        <v>17712</v>
      </c>
      <c r="J2336" s="12">
        <v>18900</v>
      </c>
      <c r="K2336" s="12">
        <f>sales_table[[#This Row],[Sales]]-sales_table[[#This Row],[COGS]]</f>
        <v>1188</v>
      </c>
      <c r="L2336" s="12">
        <f>sales_table[[#This Row],[sales after discount]]-sales_table[[#This Row],[COGS]]</f>
        <v>243</v>
      </c>
      <c r="M2336" s="12">
        <f>sales_table[[#This Row],[Sales]]*0.95</f>
        <v>17955</v>
      </c>
      <c r="N2336" s="13">
        <f>(sales_table[[#This Row],[Profit]]/sales_table[[#This Row],[Sales]])</f>
        <v>6.2857142857142861E-2</v>
      </c>
    </row>
    <row r="2337" spans="1:14">
      <c r="A2337" s="42">
        <v>41681</v>
      </c>
      <c r="B2337" t="s">
        <v>14</v>
      </c>
      <c r="C2337" t="s">
        <v>11</v>
      </c>
      <c r="D2337" t="s">
        <v>15</v>
      </c>
      <c r="E2337" t="s">
        <v>16</v>
      </c>
      <c r="F2337" s="12">
        <v>22</v>
      </c>
      <c r="G2337" s="12">
        <v>3978</v>
      </c>
      <c r="H2337" s="12">
        <v>4230</v>
      </c>
      <c r="I2337" s="12">
        <v>50148</v>
      </c>
      <c r="J2337" s="12">
        <v>54180</v>
      </c>
      <c r="K2337" s="12">
        <f>sales_table[[#This Row],[Sales]]-sales_table[[#This Row],[COGS]]</f>
        <v>4032</v>
      </c>
      <c r="L2337" s="12">
        <f>sales_table[[#This Row],[sales after discount]]-sales_table[[#This Row],[COGS]]</f>
        <v>1323</v>
      </c>
      <c r="M2337" s="12">
        <f>sales_table[[#This Row],[Sales]]*0.95</f>
        <v>51471</v>
      </c>
      <c r="N2337" s="13">
        <f>(sales_table[[#This Row],[Profit]]/sales_table[[#This Row],[Sales]])</f>
        <v>7.441860465116279E-2</v>
      </c>
    </row>
    <row r="2338" spans="1:14">
      <c r="A2338" s="42">
        <v>41681</v>
      </c>
      <c r="B2338" t="s">
        <v>14</v>
      </c>
      <c r="C2338" t="s">
        <v>11</v>
      </c>
      <c r="D2338" t="s">
        <v>12</v>
      </c>
      <c r="E2338" t="s">
        <v>13</v>
      </c>
      <c r="F2338" s="12">
        <v>23</v>
      </c>
      <c r="G2338" s="12">
        <v>2196</v>
      </c>
      <c r="H2338" s="12">
        <v>2340</v>
      </c>
      <c r="I2338" s="12">
        <v>30510</v>
      </c>
      <c r="J2338" s="12">
        <v>32400</v>
      </c>
      <c r="K2338" s="12">
        <f>sales_table[[#This Row],[Sales]]-sales_table[[#This Row],[COGS]]</f>
        <v>1890</v>
      </c>
      <c r="L2338" s="12">
        <f>sales_table[[#This Row],[sales after discount]]-sales_table[[#This Row],[COGS]]</f>
        <v>270</v>
      </c>
      <c r="M2338" s="12">
        <f>sales_table[[#This Row],[Sales]]*0.95</f>
        <v>30780</v>
      </c>
      <c r="N2338" s="13">
        <f>(sales_table[[#This Row],[Profit]]/sales_table[[#This Row],[Sales]])</f>
        <v>5.8333333333333334E-2</v>
      </c>
    </row>
    <row r="2339" spans="1:14">
      <c r="A2339" s="42">
        <v>41682</v>
      </c>
      <c r="B2339" t="s">
        <v>29</v>
      </c>
      <c r="C2339" t="s">
        <v>30</v>
      </c>
      <c r="D2339" t="s">
        <v>35</v>
      </c>
      <c r="E2339" t="s">
        <v>13</v>
      </c>
      <c r="F2339" s="12">
        <v>1</v>
      </c>
      <c r="G2339" s="12">
        <v>2034</v>
      </c>
      <c r="H2339" s="12">
        <v>2160</v>
      </c>
      <c r="I2339" s="12">
        <v>56628</v>
      </c>
      <c r="J2339" s="12">
        <v>60390</v>
      </c>
      <c r="K2339" s="12">
        <f>sales_table[[#This Row],[Sales]]-sales_table[[#This Row],[COGS]]</f>
        <v>3762</v>
      </c>
      <c r="L2339" s="12">
        <f>sales_table[[#This Row],[sales after discount]]-sales_table[[#This Row],[COGS]]</f>
        <v>742.5</v>
      </c>
      <c r="M2339" s="12">
        <f>sales_table[[#This Row],[Sales]]*0.95</f>
        <v>57370.5</v>
      </c>
      <c r="N2339" s="13">
        <f>(sales_table[[#This Row],[Profit]]/sales_table[[#This Row],[Sales]])</f>
        <v>6.2295081967213117E-2</v>
      </c>
    </row>
    <row r="2340" spans="1:14">
      <c r="A2340" s="42">
        <v>41682</v>
      </c>
      <c r="B2340" t="s">
        <v>10</v>
      </c>
      <c r="C2340" t="s">
        <v>11</v>
      </c>
      <c r="D2340" t="s">
        <v>42</v>
      </c>
      <c r="E2340" t="s">
        <v>16</v>
      </c>
      <c r="F2340" s="12">
        <v>25</v>
      </c>
      <c r="G2340" s="12">
        <v>5148</v>
      </c>
      <c r="H2340" s="12">
        <v>5490</v>
      </c>
      <c r="I2340" s="12">
        <v>7506</v>
      </c>
      <c r="J2340" s="12">
        <v>8100</v>
      </c>
      <c r="K2340" s="12">
        <f>sales_table[[#This Row],[Sales]]-sales_table[[#This Row],[COGS]]</f>
        <v>594</v>
      </c>
      <c r="L2340" s="12">
        <f>sales_table[[#This Row],[sales after discount]]-sales_table[[#This Row],[COGS]]</f>
        <v>189</v>
      </c>
      <c r="M2340" s="12">
        <f>sales_table[[#This Row],[Sales]]*0.95</f>
        <v>7695</v>
      </c>
      <c r="N2340" s="13">
        <f>(sales_table[[#This Row],[Profit]]/sales_table[[#This Row],[Sales]])</f>
        <v>7.3333333333333334E-2</v>
      </c>
    </row>
    <row r="2341" spans="1:14">
      <c r="A2341" s="42">
        <v>41682</v>
      </c>
      <c r="B2341" t="s">
        <v>29</v>
      </c>
      <c r="C2341" t="s">
        <v>30</v>
      </c>
      <c r="D2341" t="s">
        <v>26</v>
      </c>
      <c r="E2341" t="s">
        <v>13</v>
      </c>
      <c r="F2341" s="12">
        <v>22</v>
      </c>
      <c r="G2341" s="12">
        <v>3384</v>
      </c>
      <c r="H2341" s="12">
        <v>3600</v>
      </c>
      <c r="I2341" s="12">
        <v>3042</v>
      </c>
      <c r="J2341" s="12">
        <v>3240</v>
      </c>
      <c r="K2341" s="12">
        <f>sales_table[[#This Row],[Sales]]-sales_table[[#This Row],[COGS]]</f>
        <v>198</v>
      </c>
      <c r="L2341" s="12">
        <f>sales_table[[#This Row],[sales after discount]]-sales_table[[#This Row],[COGS]]</f>
        <v>36</v>
      </c>
      <c r="M2341" s="12">
        <f>sales_table[[#This Row],[Sales]]*0.95</f>
        <v>3078</v>
      </c>
      <c r="N2341" s="13">
        <f>(sales_table[[#This Row],[Profit]]/sales_table[[#This Row],[Sales]])</f>
        <v>6.1111111111111109E-2</v>
      </c>
    </row>
    <row r="2342" spans="1:14">
      <c r="A2342" s="42">
        <v>41682</v>
      </c>
      <c r="B2342" t="s">
        <v>20</v>
      </c>
      <c r="C2342" t="s">
        <v>18</v>
      </c>
      <c r="D2342" t="s">
        <v>15</v>
      </c>
      <c r="E2342" t="s">
        <v>16</v>
      </c>
      <c r="F2342" s="12">
        <v>2</v>
      </c>
      <c r="G2342" s="12">
        <v>3978</v>
      </c>
      <c r="H2342" s="12">
        <v>4230</v>
      </c>
      <c r="I2342" s="12">
        <v>85968</v>
      </c>
      <c r="J2342" s="12">
        <v>92880</v>
      </c>
      <c r="K2342" s="12">
        <f>sales_table[[#This Row],[Sales]]-sales_table[[#This Row],[COGS]]</f>
        <v>6912</v>
      </c>
      <c r="L2342" s="12">
        <f>sales_table[[#This Row],[sales after discount]]-sales_table[[#This Row],[COGS]]</f>
        <v>2268</v>
      </c>
      <c r="M2342" s="12">
        <f>sales_table[[#This Row],[Sales]]*0.95</f>
        <v>88236</v>
      </c>
      <c r="N2342" s="13">
        <f>(sales_table[[#This Row],[Profit]]/sales_table[[#This Row],[Sales]])</f>
        <v>7.441860465116279E-2</v>
      </c>
    </row>
    <row r="2343" spans="1:14">
      <c r="A2343" s="42">
        <v>41683</v>
      </c>
      <c r="B2343" t="s">
        <v>14</v>
      </c>
      <c r="C2343" t="s">
        <v>11</v>
      </c>
      <c r="D2343" t="s">
        <v>40</v>
      </c>
      <c r="E2343" t="s">
        <v>16</v>
      </c>
      <c r="F2343" s="12">
        <v>11</v>
      </c>
      <c r="G2343" s="12">
        <v>3582</v>
      </c>
      <c r="H2343" s="12">
        <v>3870</v>
      </c>
      <c r="I2343" s="12">
        <v>7848</v>
      </c>
      <c r="J2343" s="12">
        <v>8460</v>
      </c>
      <c r="K2343" s="12">
        <f>sales_table[[#This Row],[Sales]]-sales_table[[#This Row],[COGS]]</f>
        <v>612</v>
      </c>
      <c r="L2343" s="12">
        <f>sales_table[[#This Row],[sales after discount]]-sales_table[[#This Row],[COGS]]</f>
        <v>189</v>
      </c>
      <c r="M2343" s="12">
        <f>sales_table[[#This Row],[Sales]]*0.95</f>
        <v>8037</v>
      </c>
      <c r="N2343" s="13">
        <f>(sales_table[[#This Row],[Profit]]/sales_table[[#This Row],[Sales]])</f>
        <v>7.2340425531914887E-2</v>
      </c>
    </row>
    <row r="2344" spans="1:14">
      <c r="A2344" s="42">
        <v>41683</v>
      </c>
      <c r="B2344" t="s">
        <v>22</v>
      </c>
      <c r="C2344" t="s">
        <v>23</v>
      </c>
      <c r="D2344" t="s">
        <v>35</v>
      </c>
      <c r="E2344" t="s">
        <v>13</v>
      </c>
      <c r="F2344" s="12">
        <v>11</v>
      </c>
      <c r="G2344" s="12">
        <v>3546</v>
      </c>
      <c r="H2344" s="12">
        <v>3780</v>
      </c>
      <c r="I2344" s="12">
        <v>51480</v>
      </c>
      <c r="J2344" s="12">
        <v>54900</v>
      </c>
      <c r="K2344" s="12">
        <f>sales_table[[#This Row],[Sales]]-sales_table[[#This Row],[COGS]]</f>
        <v>3420</v>
      </c>
      <c r="L2344" s="12">
        <f>sales_table[[#This Row],[sales after discount]]-sales_table[[#This Row],[COGS]]</f>
        <v>675</v>
      </c>
      <c r="M2344" s="12">
        <f>sales_table[[#This Row],[Sales]]*0.95</f>
        <v>52155</v>
      </c>
      <c r="N2344" s="13">
        <f>(sales_table[[#This Row],[Profit]]/sales_table[[#This Row],[Sales]])</f>
        <v>6.2295081967213117E-2</v>
      </c>
    </row>
    <row r="2345" spans="1:14">
      <c r="A2345" s="42">
        <v>41683</v>
      </c>
      <c r="B2345" t="s">
        <v>20</v>
      </c>
      <c r="C2345" t="s">
        <v>18</v>
      </c>
      <c r="D2345" t="s">
        <v>15</v>
      </c>
      <c r="E2345" t="s">
        <v>16</v>
      </c>
      <c r="F2345" s="12">
        <v>1</v>
      </c>
      <c r="G2345" s="12">
        <v>7506</v>
      </c>
      <c r="H2345" s="12">
        <v>8100</v>
      </c>
      <c r="I2345" s="12">
        <v>28656</v>
      </c>
      <c r="J2345" s="12">
        <v>30960</v>
      </c>
      <c r="K2345" s="12">
        <f>sales_table[[#This Row],[Sales]]-sales_table[[#This Row],[COGS]]</f>
        <v>2304</v>
      </c>
      <c r="L2345" s="12">
        <f>sales_table[[#This Row],[sales after discount]]-sales_table[[#This Row],[COGS]]</f>
        <v>756</v>
      </c>
      <c r="M2345" s="12">
        <f>sales_table[[#This Row],[Sales]]*0.95</f>
        <v>29412</v>
      </c>
      <c r="N2345" s="13">
        <f>(sales_table[[#This Row],[Profit]]/sales_table[[#This Row],[Sales]])</f>
        <v>7.441860465116279E-2</v>
      </c>
    </row>
    <row r="2346" spans="1:14">
      <c r="A2346" s="42">
        <v>41683</v>
      </c>
      <c r="B2346" t="s">
        <v>10</v>
      </c>
      <c r="C2346" t="s">
        <v>11</v>
      </c>
      <c r="D2346" t="s">
        <v>32</v>
      </c>
      <c r="E2346" t="s">
        <v>13</v>
      </c>
      <c r="F2346" s="12">
        <v>14</v>
      </c>
      <c r="G2346" s="12">
        <v>3978</v>
      </c>
      <c r="H2346" s="12">
        <v>4230</v>
      </c>
      <c r="I2346" s="12">
        <v>24822</v>
      </c>
      <c r="J2346" s="12">
        <v>26460</v>
      </c>
      <c r="K2346" s="12">
        <f>sales_table[[#This Row],[Sales]]-sales_table[[#This Row],[COGS]]</f>
        <v>1638</v>
      </c>
      <c r="L2346" s="12">
        <f>sales_table[[#This Row],[sales after discount]]-sales_table[[#This Row],[COGS]]</f>
        <v>315</v>
      </c>
      <c r="M2346" s="12">
        <f>sales_table[[#This Row],[Sales]]*0.95</f>
        <v>25137</v>
      </c>
      <c r="N2346" s="13">
        <f>(sales_table[[#This Row],[Profit]]/sales_table[[#This Row],[Sales]])</f>
        <v>6.1904761904761907E-2</v>
      </c>
    </row>
    <row r="2347" spans="1:14">
      <c r="A2347" s="42">
        <v>41684</v>
      </c>
      <c r="B2347" t="s">
        <v>17</v>
      </c>
      <c r="C2347" t="s">
        <v>18</v>
      </c>
      <c r="D2347" t="s">
        <v>41</v>
      </c>
      <c r="E2347" t="s">
        <v>13</v>
      </c>
      <c r="F2347" s="12">
        <v>11</v>
      </c>
      <c r="G2347" s="12">
        <v>2034</v>
      </c>
      <c r="H2347" s="12">
        <v>2160</v>
      </c>
      <c r="I2347" s="12">
        <v>5904</v>
      </c>
      <c r="J2347" s="12">
        <v>6300</v>
      </c>
      <c r="K2347" s="12">
        <f>sales_table[[#This Row],[Sales]]-sales_table[[#This Row],[COGS]]</f>
        <v>396</v>
      </c>
      <c r="L2347" s="12">
        <f>sales_table[[#This Row],[sales after discount]]-sales_table[[#This Row],[COGS]]</f>
        <v>81</v>
      </c>
      <c r="M2347" s="12">
        <f>sales_table[[#This Row],[Sales]]*0.95</f>
        <v>5985</v>
      </c>
      <c r="N2347" s="13">
        <f>(sales_table[[#This Row],[Profit]]/sales_table[[#This Row],[Sales]])</f>
        <v>6.2857142857142861E-2</v>
      </c>
    </row>
    <row r="2348" spans="1:14">
      <c r="A2348" s="42">
        <v>41684</v>
      </c>
      <c r="B2348" t="s">
        <v>22</v>
      </c>
      <c r="C2348" t="s">
        <v>23</v>
      </c>
      <c r="D2348" t="s">
        <v>38</v>
      </c>
      <c r="E2348" t="s">
        <v>13</v>
      </c>
      <c r="F2348" s="12">
        <v>8</v>
      </c>
      <c r="G2348" s="12">
        <v>2952</v>
      </c>
      <c r="H2348" s="12">
        <v>3150</v>
      </c>
      <c r="I2348" s="12">
        <v>67374</v>
      </c>
      <c r="J2348" s="12">
        <v>71820</v>
      </c>
      <c r="K2348" s="12">
        <f>sales_table[[#This Row],[Sales]]-sales_table[[#This Row],[COGS]]</f>
        <v>4446</v>
      </c>
      <c r="L2348" s="12">
        <f>sales_table[[#This Row],[sales after discount]]-sales_table[[#This Row],[COGS]]</f>
        <v>855</v>
      </c>
      <c r="M2348" s="12">
        <f>sales_table[[#This Row],[Sales]]*0.95</f>
        <v>68229</v>
      </c>
      <c r="N2348" s="13">
        <f>(sales_table[[#This Row],[Profit]]/sales_table[[#This Row],[Sales]])</f>
        <v>6.1904761904761907E-2</v>
      </c>
    </row>
    <row r="2349" spans="1:14">
      <c r="A2349" s="42">
        <v>41684</v>
      </c>
      <c r="B2349" t="s">
        <v>31</v>
      </c>
      <c r="C2349" t="s">
        <v>30</v>
      </c>
      <c r="D2349" t="s">
        <v>40</v>
      </c>
      <c r="E2349" t="s">
        <v>16</v>
      </c>
      <c r="F2349" s="12">
        <v>1</v>
      </c>
      <c r="G2349" s="12">
        <v>3546</v>
      </c>
      <c r="H2349" s="12">
        <v>3780</v>
      </c>
      <c r="I2349" s="12">
        <v>66708</v>
      </c>
      <c r="J2349" s="12">
        <v>71910</v>
      </c>
      <c r="K2349" s="12">
        <f>sales_table[[#This Row],[Sales]]-sales_table[[#This Row],[COGS]]</f>
        <v>5202</v>
      </c>
      <c r="L2349" s="12">
        <f>sales_table[[#This Row],[sales after discount]]-sales_table[[#This Row],[COGS]]</f>
        <v>1606.5</v>
      </c>
      <c r="M2349" s="12">
        <f>sales_table[[#This Row],[Sales]]*0.95</f>
        <v>68314.5</v>
      </c>
      <c r="N2349" s="13">
        <f>(sales_table[[#This Row],[Profit]]/sales_table[[#This Row],[Sales]])</f>
        <v>7.2340425531914887E-2</v>
      </c>
    </row>
    <row r="2350" spans="1:14">
      <c r="A2350" s="42">
        <v>41685</v>
      </c>
      <c r="B2350" t="s">
        <v>31</v>
      </c>
      <c r="C2350" t="s">
        <v>30</v>
      </c>
      <c r="D2350" t="s">
        <v>39</v>
      </c>
      <c r="E2350" t="s">
        <v>13</v>
      </c>
      <c r="F2350" s="12">
        <v>24</v>
      </c>
      <c r="G2350" s="12">
        <v>3546</v>
      </c>
      <c r="H2350" s="12">
        <v>3780</v>
      </c>
      <c r="I2350" s="12">
        <v>26082</v>
      </c>
      <c r="J2350" s="12">
        <v>27720</v>
      </c>
      <c r="K2350" s="12">
        <f>sales_table[[#This Row],[Sales]]-sales_table[[#This Row],[COGS]]</f>
        <v>1638</v>
      </c>
      <c r="L2350" s="12">
        <f>sales_table[[#This Row],[sales after discount]]-sales_table[[#This Row],[COGS]]</f>
        <v>252</v>
      </c>
      <c r="M2350" s="12">
        <f>sales_table[[#This Row],[Sales]]*0.95</f>
        <v>26334</v>
      </c>
      <c r="N2350" s="13">
        <f>(sales_table[[#This Row],[Profit]]/sales_table[[#This Row],[Sales]])</f>
        <v>5.909090909090909E-2</v>
      </c>
    </row>
    <row r="2351" spans="1:14">
      <c r="A2351" s="42">
        <v>41686</v>
      </c>
      <c r="B2351" t="s">
        <v>29</v>
      </c>
      <c r="C2351" t="s">
        <v>30</v>
      </c>
      <c r="D2351" t="s">
        <v>32</v>
      </c>
      <c r="E2351" t="s">
        <v>13</v>
      </c>
      <c r="F2351" s="12">
        <v>15</v>
      </c>
      <c r="G2351" s="12">
        <v>3978</v>
      </c>
      <c r="H2351" s="12">
        <v>4230</v>
      </c>
      <c r="I2351" s="12">
        <v>21276</v>
      </c>
      <c r="J2351" s="12">
        <v>22680</v>
      </c>
      <c r="K2351" s="12">
        <f>sales_table[[#This Row],[Sales]]-sales_table[[#This Row],[COGS]]</f>
        <v>1404</v>
      </c>
      <c r="L2351" s="12">
        <f>sales_table[[#This Row],[sales after discount]]-sales_table[[#This Row],[COGS]]</f>
        <v>270</v>
      </c>
      <c r="M2351" s="12">
        <f>sales_table[[#This Row],[Sales]]*0.95</f>
        <v>21546</v>
      </c>
      <c r="N2351" s="13">
        <f>(sales_table[[#This Row],[Profit]]/sales_table[[#This Row],[Sales]])</f>
        <v>6.1904761904761907E-2</v>
      </c>
    </row>
    <row r="2352" spans="1:14">
      <c r="A2352" s="42">
        <v>41686</v>
      </c>
      <c r="B2352" t="s">
        <v>27</v>
      </c>
      <c r="C2352" t="s">
        <v>23</v>
      </c>
      <c r="D2352" t="s">
        <v>39</v>
      </c>
      <c r="E2352" t="s">
        <v>13</v>
      </c>
      <c r="F2352" s="12">
        <v>20</v>
      </c>
      <c r="G2352" s="12">
        <v>3546</v>
      </c>
      <c r="H2352" s="12">
        <v>3780</v>
      </c>
      <c r="I2352" s="12">
        <v>70794</v>
      </c>
      <c r="J2352" s="12">
        <v>75240</v>
      </c>
      <c r="K2352" s="12">
        <f>sales_table[[#This Row],[Sales]]-sales_table[[#This Row],[COGS]]</f>
        <v>4446</v>
      </c>
      <c r="L2352" s="12">
        <f>sales_table[[#This Row],[sales after discount]]-sales_table[[#This Row],[COGS]]</f>
        <v>684</v>
      </c>
      <c r="M2352" s="12">
        <f>sales_table[[#This Row],[Sales]]*0.95</f>
        <v>71478</v>
      </c>
      <c r="N2352" s="13">
        <f>(sales_table[[#This Row],[Profit]]/sales_table[[#This Row],[Sales]])</f>
        <v>5.909090909090909E-2</v>
      </c>
    </row>
    <row r="2353" spans="1:14">
      <c r="A2353" s="42">
        <v>41687</v>
      </c>
      <c r="B2353" t="s">
        <v>27</v>
      </c>
      <c r="C2353" t="s">
        <v>23</v>
      </c>
      <c r="D2353" t="s">
        <v>21</v>
      </c>
      <c r="E2353" t="s">
        <v>13</v>
      </c>
      <c r="F2353" s="12">
        <v>1</v>
      </c>
      <c r="G2353" s="12">
        <v>5148</v>
      </c>
      <c r="H2353" s="12">
        <v>5490</v>
      </c>
      <c r="I2353" s="12">
        <v>46116</v>
      </c>
      <c r="J2353" s="12">
        <v>49140</v>
      </c>
      <c r="K2353" s="12">
        <f>sales_table[[#This Row],[Sales]]-sales_table[[#This Row],[COGS]]</f>
        <v>3024</v>
      </c>
      <c r="L2353" s="12">
        <f>sales_table[[#This Row],[sales after discount]]-sales_table[[#This Row],[COGS]]</f>
        <v>567</v>
      </c>
      <c r="M2353" s="12">
        <f>sales_table[[#This Row],[Sales]]*0.95</f>
        <v>46683</v>
      </c>
      <c r="N2353" s="13">
        <f>(sales_table[[#This Row],[Profit]]/sales_table[[#This Row],[Sales]])</f>
        <v>6.1538461538461542E-2</v>
      </c>
    </row>
    <row r="2354" spans="1:14">
      <c r="A2354" s="42">
        <v>41687</v>
      </c>
      <c r="B2354" t="s">
        <v>34</v>
      </c>
      <c r="C2354" t="s">
        <v>25</v>
      </c>
      <c r="D2354" t="s">
        <v>42</v>
      </c>
      <c r="E2354" t="s">
        <v>16</v>
      </c>
      <c r="F2354" s="12">
        <v>5</v>
      </c>
      <c r="G2354" s="12">
        <v>2196</v>
      </c>
      <c r="H2354" s="12">
        <v>2340</v>
      </c>
      <c r="I2354" s="12">
        <v>22518</v>
      </c>
      <c r="J2354" s="12">
        <v>24300</v>
      </c>
      <c r="K2354" s="12">
        <f>sales_table[[#This Row],[Sales]]-sales_table[[#This Row],[COGS]]</f>
        <v>1782</v>
      </c>
      <c r="L2354" s="12">
        <f>sales_table[[#This Row],[sales after discount]]-sales_table[[#This Row],[COGS]]</f>
        <v>567</v>
      </c>
      <c r="M2354" s="12">
        <f>sales_table[[#This Row],[Sales]]*0.95</f>
        <v>23085</v>
      </c>
      <c r="N2354" s="13">
        <f>(sales_table[[#This Row],[Profit]]/sales_table[[#This Row],[Sales]])</f>
        <v>7.3333333333333334E-2</v>
      </c>
    </row>
    <row r="2355" spans="1:14">
      <c r="A2355" s="42">
        <v>41687</v>
      </c>
      <c r="B2355" t="s">
        <v>29</v>
      </c>
      <c r="C2355" t="s">
        <v>30</v>
      </c>
      <c r="D2355" t="s">
        <v>38</v>
      </c>
      <c r="E2355" t="s">
        <v>13</v>
      </c>
      <c r="F2355" s="12">
        <v>2</v>
      </c>
      <c r="G2355" s="12">
        <v>3924</v>
      </c>
      <c r="H2355" s="12">
        <v>4230</v>
      </c>
      <c r="I2355" s="12">
        <v>46098</v>
      </c>
      <c r="J2355" s="12">
        <v>49140</v>
      </c>
      <c r="K2355" s="12">
        <f>sales_table[[#This Row],[Sales]]-sales_table[[#This Row],[COGS]]</f>
        <v>3042</v>
      </c>
      <c r="L2355" s="12">
        <f>sales_table[[#This Row],[sales after discount]]-sales_table[[#This Row],[COGS]]</f>
        <v>585</v>
      </c>
      <c r="M2355" s="12">
        <f>sales_table[[#This Row],[Sales]]*0.95</f>
        <v>46683</v>
      </c>
      <c r="N2355" s="13">
        <f>(sales_table[[#This Row],[Profit]]/sales_table[[#This Row],[Sales]])</f>
        <v>6.1904761904761907E-2</v>
      </c>
    </row>
    <row r="2356" spans="1:14">
      <c r="A2356" s="42">
        <v>41687</v>
      </c>
      <c r="B2356" t="s">
        <v>34</v>
      </c>
      <c r="C2356" t="s">
        <v>25</v>
      </c>
      <c r="D2356" t="s">
        <v>43</v>
      </c>
      <c r="E2356" t="s">
        <v>13</v>
      </c>
      <c r="F2356" s="12">
        <v>15</v>
      </c>
      <c r="G2356" s="12">
        <v>3978</v>
      </c>
      <c r="H2356" s="12">
        <v>4230</v>
      </c>
      <c r="I2356" s="12">
        <v>74448</v>
      </c>
      <c r="J2356" s="12">
        <v>79200</v>
      </c>
      <c r="K2356" s="12">
        <f>sales_table[[#This Row],[Sales]]-sales_table[[#This Row],[COGS]]</f>
        <v>4752</v>
      </c>
      <c r="L2356" s="12">
        <f>sales_table[[#This Row],[sales after discount]]-sales_table[[#This Row],[COGS]]</f>
        <v>792</v>
      </c>
      <c r="M2356" s="12">
        <f>sales_table[[#This Row],[Sales]]*0.95</f>
        <v>75240</v>
      </c>
      <c r="N2356" s="13">
        <f>(sales_table[[#This Row],[Profit]]/sales_table[[#This Row],[Sales]])</f>
        <v>0.06</v>
      </c>
    </row>
    <row r="2357" spans="1:14">
      <c r="A2357" s="42">
        <v>41688</v>
      </c>
      <c r="B2357" t="s">
        <v>34</v>
      </c>
      <c r="C2357" t="s">
        <v>25</v>
      </c>
      <c r="D2357" t="s">
        <v>37</v>
      </c>
      <c r="E2357" t="s">
        <v>13</v>
      </c>
      <c r="F2357" s="12">
        <v>24</v>
      </c>
      <c r="G2357" s="12">
        <v>2106</v>
      </c>
      <c r="H2357" s="12">
        <v>2250</v>
      </c>
      <c r="I2357" s="12">
        <v>89640</v>
      </c>
      <c r="J2357" s="12">
        <v>95400</v>
      </c>
      <c r="K2357" s="12">
        <f>sales_table[[#This Row],[Sales]]-sales_table[[#This Row],[COGS]]</f>
        <v>5760</v>
      </c>
      <c r="L2357" s="12">
        <f>sales_table[[#This Row],[sales after discount]]-sales_table[[#This Row],[COGS]]</f>
        <v>990</v>
      </c>
      <c r="M2357" s="12">
        <f>sales_table[[#This Row],[Sales]]*0.95</f>
        <v>90630</v>
      </c>
      <c r="N2357" s="13">
        <f>(sales_table[[#This Row],[Profit]]/sales_table[[#This Row],[Sales]])</f>
        <v>6.0377358490566038E-2</v>
      </c>
    </row>
    <row r="2358" spans="1:14">
      <c r="A2358" s="42">
        <v>41688</v>
      </c>
      <c r="B2358" t="s">
        <v>29</v>
      </c>
      <c r="C2358" t="s">
        <v>30</v>
      </c>
      <c r="D2358" t="s">
        <v>32</v>
      </c>
      <c r="E2358" t="s">
        <v>13</v>
      </c>
      <c r="F2358" s="12">
        <v>23</v>
      </c>
      <c r="G2358" s="12">
        <v>5148</v>
      </c>
      <c r="H2358" s="12">
        <v>5490</v>
      </c>
      <c r="I2358" s="12">
        <v>81558</v>
      </c>
      <c r="J2358" s="12">
        <v>86940</v>
      </c>
      <c r="K2358" s="12">
        <f>sales_table[[#This Row],[Sales]]-sales_table[[#This Row],[COGS]]</f>
        <v>5382</v>
      </c>
      <c r="L2358" s="12">
        <f>sales_table[[#This Row],[sales after discount]]-sales_table[[#This Row],[COGS]]</f>
        <v>1035</v>
      </c>
      <c r="M2358" s="12">
        <f>sales_table[[#This Row],[Sales]]*0.95</f>
        <v>82593</v>
      </c>
      <c r="N2358" s="13">
        <f>(sales_table[[#This Row],[Profit]]/sales_table[[#This Row],[Sales]])</f>
        <v>6.1904761904761907E-2</v>
      </c>
    </row>
    <row r="2359" spans="1:14">
      <c r="A2359" s="42">
        <v>41689</v>
      </c>
      <c r="B2359" t="s">
        <v>24</v>
      </c>
      <c r="C2359" t="s">
        <v>25</v>
      </c>
      <c r="D2359" t="s">
        <v>41</v>
      </c>
      <c r="E2359" t="s">
        <v>13</v>
      </c>
      <c r="F2359" s="12">
        <v>20</v>
      </c>
      <c r="G2359" s="12">
        <v>3546</v>
      </c>
      <c r="H2359" s="12">
        <v>3780</v>
      </c>
      <c r="I2359" s="12">
        <v>73800</v>
      </c>
      <c r="J2359" s="12">
        <v>78750</v>
      </c>
      <c r="K2359" s="12">
        <f>sales_table[[#This Row],[Sales]]-sales_table[[#This Row],[COGS]]</f>
        <v>4950</v>
      </c>
      <c r="L2359" s="12">
        <f>sales_table[[#This Row],[sales after discount]]-sales_table[[#This Row],[COGS]]</f>
        <v>1012.5</v>
      </c>
      <c r="M2359" s="12">
        <f>sales_table[[#This Row],[Sales]]*0.95</f>
        <v>74812.5</v>
      </c>
      <c r="N2359" s="13">
        <f>(sales_table[[#This Row],[Profit]]/sales_table[[#This Row],[Sales]])</f>
        <v>6.2857142857142861E-2</v>
      </c>
    </row>
    <row r="2360" spans="1:14">
      <c r="A2360" s="42">
        <v>41689</v>
      </c>
      <c r="B2360" t="s">
        <v>20</v>
      </c>
      <c r="C2360" t="s">
        <v>18</v>
      </c>
      <c r="D2360" t="s">
        <v>35</v>
      </c>
      <c r="E2360" t="s">
        <v>13</v>
      </c>
      <c r="F2360" s="12">
        <v>23</v>
      </c>
      <c r="G2360" s="12">
        <v>3546</v>
      </c>
      <c r="H2360" s="12">
        <v>3780</v>
      </c>
      <c r="I2360" s="12">
        <v>113256</v>
      </c>
      <c r="J2360" s="12">
        <v>120780</v>
      </c>
      <c r="K2360" s="12">
        <f>sales_table[[#This Row],[Sales]]-sales_table[[#This Row],[COGS]]</f>
        <v>7524</v>
      </c>
      <c r="L2360" s="12">
        <f>sales_table[[#This Row],[sales after discount]]-sales_table[[#This Row],[COGS]]</f>
        <v>1485</v>
      </c>
      <c r="M2360" s="12">
        <f>sales_table[[#This Row],[Sales]]*0.95</f>
        <v>114741</v>
      </c>
      <c r="N2360" s="13">
        <f>(sales_table[[#This Row],[Profit]]/sales_table[[#This Row],[Sales]])</f>
        <v>6.2295081967213117E-2</v>
      </c>
    </row>
    <row r="2361" spans="1:14">
      <c r="A2361" s="42">
        <v>41690</v>
      </c>
      <c r="B2361" t="s">
        <v>20</v>
      </c>
      <c r="C2361" t="s">
        <v>18</v>
      </c>
      <c r="D2361" t="s">
        <v>43</v>
      </c>
      <c r="E2361" t="s">
        <v>13</v>
      </c>
      <c r="F2361" s="12">
        <v>22</v>
      </c>
      <c r="G2361" s="12">
        <v>5148</v>
      </c>
      <c r="H2361" s="12">
        <v>5490</v>
      </c>
      <c r="I2361" s="12">
        <v>47376</v>
      </c>
      <c r="J2361" s="12">
        <v>50400</v>
      </c>
      <c r="K2361" s="12">
        <f>sales_table[[#This Row],[Sales]]-sales_table[[#This Row],[COGS]]</f>
        <v>3024</v>
      </c>
      <c r="L2361" s="12">
        <f>sales_table[[#This Row],[sales after discount]]-sales_table[[#This Row],[COGS]]</f>
        <v>504</v>
      </c>
      <c r="M2361" s="12">
        <f>sales_table[[#This Row],[Sales]]*0.95</f>
        <v>47880</v>
      </c>
      <c r="N2361" s="13">
        <f>(sales_table[[#This Row],[Profit]]/sales_table[[#This Row],[Sales]])</f>
        <v>0.06</v>
      </c>
    </row>
    <row r="2362" spans="1:14">
      <c r="A2362" s="42">
        <v>41690</v>
      </c>
      <c r="B2362" t="s">
        <v>10</v>
      </c>
      <c r="C2362" t="s">
        <v>11</v>
      </c>
      <c r="D2362" t="s">
        <v>12</v>
      </c>
      <c r="E2362" t="s">
        <v>13</v>
      </c>
      <c r="F2362" s="12">
        <v>10</v>
      </c>
      <c r="G2362" s="12">
        <v>3384</v>
      </c>
      <c r="H2362" s="12">
        <v>3600</v>
      </c>
      <c r="I2362" s="12">
        <v>42714</v>
      </c>
      <c r="J2362" s="12">
        <v>45360</v>
      </c>
      <c r="K2362" s="12">
        <f>sales_table[[#This Row],[Sales]]-sales_table[[#This Row],[COGS]]</f>
        <v>2646</v>
      </c>
      <c r="L2362" s="12">
        <f>sales_table[[#This Row],[sales after discount]]-sales_table[[#This Row],[COGS]]</f>
        <v>378</v>
      </c>
      <c r="M2362" s="12">
        <f>sales_table[[#This Row],[Sales]]*0.95</f>
        <v>43092</v>
      </c>
      <c r="N2362" s="13">
        <f>(sales_table[[#This Row],[Profit]]/sales_table[[#This Row],[Sales]])</f>
        <v>5.8333333333333334E-2</v>
      </c>
    </row>
    <row r="2363" spans="1:14">
      <c r="A2363" s="42">
        <v>41691</v>
      </c>
      <c r="B2363" t="s">
        <v>14</v>
      </c>
      <c r="C2363" t="s">
        <v>11</v>
      </c>
      <c r="D2363" t="s">
        <v>12</v>
      </c>
      <c r="E2363" t="s">
        <v>13</v>
      </c>
      <c r="F2363" s="12">
        <v>5</v>
      </c>
      <c r="G2363" s="12">
        <v>3042</v>
      </c>
      <c r="H2363" s="12">
        <v>3240</v>
      </c>
      <c r="I2363" s="12">
        <v>34578</v>
      </c>
      <c r="J2363" s="12">
        <v>36720</v>
      </c>
      <c r="K2363" s="12">
        <f>sales_table[[#This Row],[Sales]]-sales_table[[#This Row],[COGS]]</f>
        <v>2142</v>
      </c>
      <c r="L2363" s="12">
        <f>sales_table[[#This Row],[sales after discount]]-sales_table[[#This Row],[COGS]]</f>
        <v>306</v>
      </c>
      <c r="M2363" s="12">
        <f>sales_table[[#This Row],[Sales]]*0.95</f>
        <v>34884</v>
      </c>
      <c r="N2363" s="13">
        <f>(sales_table[[#This Row],[Profit]]/sales_table[[#This Row],[Sales]])</f>
        <v>5.8333333333333334E-2</v>
      </c>
    </row>
    <row r="2364" spans="1:14">
      <c r="A2364" s="42">
        <v>41691</v>
      </c>
      <c r="B2364" t="s">
        <v>10</v>
      </c>
      <c r="C2364" t="s">
        <v>11</v>
      </c>
      <c r="D2364" t="s">
        <v>32</v>
      </c>
      <c r="E2364" t="s">
        <v>13</v>
      </c>
      <c r="F2364" s="12">
        <v>12</v>
      </c>
      <c r="G2364" s="12">
        <v>3978</v>
      </c>
      <c r="H2364" s="12">
        <v>4230</v>
      </c>
      <c r="I2364" s="12">
        <v>28368</v>
      </c>
      <c r="J2364" s="12">
        <v>30240</v>
      </c>
      <c r="K2364" s="12">
        <f>sales_table[[#This Row],[Sales]]-sales_table[[#This Row],[COGS]]</f>
        <v>1872</v>
      </c>
      <c r="L2364" s="12">
        <f>sales_table[[#This Row],[sales after discount]]-sales_table[[#This Row],[COGS]]</f>
        <v>360</v>
      </c>
      <c r="M2364" s="12">
        <f>sales_table[[#This Row],[Sales]]*0.95</f>
        <v>28728</v>
      </c>
      <c r="N2364" s="13">
        <f>(sales_table[[#This Row],[Profit]]/sales_table[[#This Row],[Sales]])</f>
        <v>6.1904761904761907E-2</v>
      </c>
    </row>
    <row r="2365" spans="1:14">
      <c r="A2365" s="42">
        <v>41691</v>
      </c>
      <c r="B2365" t="s">
        <v>10</v>
      </c>
      <c r="C2365" t="s">
        <v>11</v>
      </c>
      <c r="D2365" t="s">
        <v>19</v>
      </c>
      <c r="E2365" t="s">
        <v>13</v>
      </c>
      <c r="F2365" s="12">
        <v>19</v>
      </c>
      <c r="G2365" s="12">
        <v>3978</v>
      </c>
      <c r="H2365" s="12">
        <v>4230</v>
      </c>
      <c r="I2365" s="12">
        <v>15912</v>
      </c>
      <c r="J2365" s="12">
        <v>16920</v>
      </c>
      <c r="K2365" s="12">
        <f>sales_table[[#This Row],[Sales]]-sales_table[[#This Row],[COGS]]</f>
        <v>1008</v>
      </c>
      <c r="L2365" s="12">
        <f>sales_table[[#This Row],[sales after discount]]-sales_table[[#This Row],[COGS]]</f>
        <v>162</v>
      </c>
      <c r="M2365" s="12">
        <f>sales_table[[#This Row],[Sales]]*0.95</f>
        <v>16074</v>
      </c>
      <c r="N2365" s="13">
        <f>(sales_table[[#This Row],[Profit]]/sales_table[[#This Row],[Sales]])</f>
        <v>5.9574468085106386E-2</v>
      </c>
    </row>
    <row r="2366" spans="1:14">
      <c r="A2366" s="42">
        <v>41692</v>
      </c>
      <c r="B2366" t="s">
        <v>24</v>
      </c>
      <c r="C2366" t="s">
        <v>25</v>
      </c>
      <c r="D2366" t="s">
        <v>19</v>
      </c>
      <c r="E2366" t="s">
        <v>13</v>
      </c>
      <c r="F2366" s="12">
        <v>18</v>
      </c>
      <c r="G2366" s="12">
        <v>3924</v>
      </c>
      <c r="H2366" s="12">
        <v>4230</v>
      </c>
      <c r="I2366" s="12">
        <v>15912</v>
      </c>
      <c r="J2366" s="12">
        <v>16920</v>
      </c>
      <c r="K2366" s="12">
        <f>sales_table[[#This Row],[Sales]]-sales_table[[#This Row],[COGS]]</f>
        <v>1008</v>
      </c>
      <c r="L2366" s="12">
        <f>sales_table[[#This Row],[sales after discount]]-sales_table[[#This Row],[COGS]]</f>
        <v>162</v>
      </c>
      <c r="M2366" s="12">
        <f>sales_table[[#This Row],[Sales]]*0.95</f>
        <v>16074</v>
      </c>
      <c r="N2366" s="13">
        <f>(sales_table[[#This Row],[Profit]]/sales_table[[#This Row],[Sales]])</f>
        <v>5.9574468085106386E-2</v>
      </c>
    </row>
    <row r="2367" spans="1:14">
      <c r="A2367" s="42">
        <v>41692</v>
      </c>
      <c r="B2367" t="s">
        <v>27</v>
      </c>
      <c r="C2367" t="s">
        <v>23</v>
      </c>
      <c r="D2367" t="s">
        <v>26</v>
      </c>
      <c r="E2367" t="s">
        <v>13</v>
      </c>
      <c r="F2367" s="12">
        <v>1</v>
      </c>
      <c r="G2367" s="12">
        <v>2952</v>
      </c>
      <c r="H2367" s="12">
        <v>3150</v>
      </c>
      <c r="I2367" s="12">
        <v>45630</v>
      </c>
      <c r="J2367" s="12">
        <v>48600</v>
      </c>
      <c r="K2367" s="12">
        <f>sales_table[[#This Row],[Sales]]-sales_table[[#This Row],[COGS]]</f>
        <v>2970</v>
      </c>
      <c r="L2367" s="12">
        <f>sales_table[[#This Row],[sales after discount]]-sales_table[[#This Row],[COGS]]</f>
        <v>540</v>
      </c>
      <c r="M2367" s="12">
        <f>sales_table[[#This Row],[Sales]]*0.95</f>
        <v>46170</v>
      </c>
      <c r="N2367" s="13">
        <f>(sales_table[[#This Row],[Profit]]/sales_table[[#This Row],[Sales]])</f>
        <v>6.1111111111111109E-2</v>
      </c>
    </row>
    <row r="2368" spans="1:14">
      <c r="A2368" s="42">
        <v>41692</v>
      </c>
      <c r="B2368" t="s">
        <v>20</v>
      </c>
      <c r="C2368" t="s">
        <v>18</v>
      </c>
      <c r="D2368" t="s">
        <v>12</v>
      </c>
      <c r="E2368" t="s">
        <v>13</v>
      </c>
      <c r="F2368" s="12">
        <v>15</v>
      </c>
      <c r="G2368" s="12">
        <v>3042</v>
      </c>
      <c r="H2368" s="12">
        <v>3240</v>
      </c>
      <c r="I2368" s="12">
        <v>38646</v>
      </c>
      <c r="J2368" s="12">
        <v>41040</v>
      </c>
      <c r="K2368" s="12">
        <f>sales_table[[#This Row],[Sales]]-sales_table[[#This Row],[COGS]]</f>
        <v>2394</v>
      </c>
      <c r="L2368" s="12">
        <f>sales_table[[#This Row],[sales after discount]]-sales_table[[#This Row],[COGS]]</f>
        <v>342</v>
      </c>
      <c r="M2368" s="12">
        <f>sales_table[[#This Row],[Sales]]*0.95</f>
        <v>38988</v>
      </c>
      <c r="N2368" s="13">
        <f>(sales_table[[#This Row],[Profit]]/sales_table[[#This Row],[Sales]])</f>
        <v>5.8333333333333334E-2</v>
      </c>
    </row>
    <row r="2369" spans="1:14">
      <c r="A2369" s="42">
        <v>41693</v>
      </c>
      <c r="B2369" t="s">
        <v>27</v>
      </c>
      <c r="C2369" t="s">
        <v>23</v>
      </c>
      <c r="D2369" t="s">
        <v>43</v>
      </c>
      <c r="E2369" t="s">
        <v>13</v>
      </c>
      <c r="F2369" s="12">
        <v>4</v>
      </c>
      <c r="G2369" s="12">
        <v>3978</v>
      </c>
      <c r="H2369" s="12">
        <v>4230</v>
      </c>
      <c r="I2369" s="12">
        <v>40608</v>
      </c>
      <c r="J2369" s="12">
        <v>43200</v>
      </c>
      <c r="K2369" s="12">
        <f>sales_table[[#This Row],[Sales]]-sales_table[[#This Row],[COGS]]</f>
        <v>2592</v>
      </c>
      <c r="L2369" s="12">
        <f>sales_table[[#This Row],[sales after discount]]-sales_table[[#This Row],[COGS]]</f>
        <v>432</v>
      </c>
      <c r="M2369" s="12">
        <f>sales_table[[#This Row],[Sales]]*0.95</f>
        <v>41040</v>
      </c>
      <c r="N2369" s="13">
        <f>(sales_table[[#This Row],[Profit]]/sales_table[[#This Row],[Sales]])</f>
        <v>0.06</v>
      </c>
    </row>
    <row r="2370" spans="1:14">
      <c r="A2370" s="42">
        <v>41693</v>
      </c>
      <c r="B2370" t="s">
        <v>29</v>
      </c>
      <c r="C2370" t="s">
        <v>30</v>
      </c>
      <c r="D2370" t="s">
        <v>21</v>
      </c>
      <c r="E2370" t="s">
        <v>13</v>
      </c>
      <c r="F2370" s="12">
        <v>16</v>
      </c>
      <c r="G2370" s="12">
        <v>2106</v>
      </c>
      <c r="H2370" s="12">
        <v>2250</v>
      </c>
      <c r="I2370" s="12">
        <v>32940</v>
      </c>
      <c r="J2370" s="12">
        <v>35100</v>
      </c>
      <c r="K2370" s="12">
        <f>sales_table[[#This Row],[Sales]]-sales_table[[#This Row],[COGS]]</f>
        <v>2160</v>
      </c>
      <c r="L2370" s="12">
        <f>sales_table[[#This Row],[sales after discount]]-sales_table[[#This Row],[COGS]]</f>
        <v>405</v>
      </c>
      <c r="M2370" s="12">
        <f>sales_table[[#This Row],[Sales]]*0.95</f>
        <v>33345</v>
      </c>
      <c r="N2370" s="13">
        <f>(sales_table[[#This Row],[Profit]]/sales_table[[#This Row],[Sales]])</f>
        <v>6.1538461538461542E-2</v>
      </c>
    </row>
    <row r="2371" spans="1:14">
      <c r="A2371" s="42">
        <v>41693</v>
      </c>
      <c r="B2371" t="s">
        <v>29</v>
      </c>
      <c r="C2371" t="s">
        <v>30</v>
      </c>
      <c r="D2371" t="s">
        <v>15</v>
      </c>
      <c r="E2371" t="s">
        <v>16</v>
      </c>
      <c r="F2371" s="12">
        <v>10</v>
      </c>
      <c r="G2371" s="12">
        <v>2034</v>
      </c>
      <c r="H2371" s="12">
        <v>2160</v>
      </c>
      <c r="I2371" s="12">
        <v>78804</v>
      </c>
      <c r="J2371" s="12">
        <v>85140</v>
      </c>
      <c r="K2371" s="12">
        <f>sales_table[[#This Row],[Sales]]-sales_table[[#This Row],[COGS]]</f>
        <v>6336</v>
      </c>
      <c r="L2371" s="12">
        <f>sales_table[[#This Row],[sales after discount]]-sales_table[[#This Row],[COGS]]</f>
        <v>2079</v>
      </c>
      <c r="M2371" s="12">
        <f>sales_table[[#This Row],[Sales]]*0.95</f>
        <v>80883</v>
      </c>
      <c r="N2371" s="13">
        <f>(sales_table[[#This Row],[Profit]]/sales_table[[#This Row],[Sales]])</f>
        <v>7.441860465116279E-2</v>
      </c>
    </row>
    <row r="2372" spans="1:14">
      <c r="A2372" s="42">
        <v>41693</v>
      </c>
      <c r="B2372" t="s">
        <v>22</v>
      </c>
      <c r="C2372" t="s">
        <v>23</v>
      </c>
      <c r="D2372" t="s">
        <v>40</v>
      </c>
      <c r="E2372" t="s">
        <v>16</v>
      </c>
      <c r="F2372" s="12">
        <v>21</v>
      </c>
      <c r="G2372" s="12">
        <v>4482</v>
      </c>
      <c r="H2372" s="12">
        <v>4770</v>
      </c>
      <c r="I2372" s="12">
        <v>39240</v>
      </c>
      <c r="J2372" s="12">
        <v>42300</v>
      </c>
      <c r="K2372" s="12">
        <f>sales_table[[#This Row],[Sales]]-sales_table[[#This Row],[COGS]]</f>
        <v>3060</v>
      </c>
      <c r="L2372" s="12">
        <f>sales_table[[#This Row],[sales after discount]]-sales_table[[#This Row],[COGS]]</f>
        <v>945</v>
      </c>
      <c r="M2372" s="12">
        <f>sales_table[[#This Row],[Sales]]*0.95</f>
        <v>40185</v>
      </c>
      <c r="N2372" s="13">
        <f>(sales_table[[#This Row],[Profit]]/sales_table[[#This Row],[Sales]])</f>
        <v>7.2340425531914887E-2</v>
      </c>
    </row>
    <row r="2373" spans="1:14">
      <c r="A2373" s="42">
        <v>41693</v>
      </c>
      <c r="B2373" t="s">
        <v>27</v>
      </c>
      <c r="C2373" t="s">
        <v>23</v>
      </c>
      <c r="D2373" t="s">
        <v>21</v>
      </c>
      <c r="E2373" t="s">
        <v>13</v>
      </c>
      <c r="F2373" s="12">
        <v>7</v>
      </c>
      <c r="G2373" s="12">
        <v>3726</v>
      </c>
      <c r="H2373" s="12">
        <v>3960</v>
      </c>
      <c r="I2373" s="12">
        <v>15372</v>
      </c>
      <c r="J2373" s="12">
        <v>16380</v>
      </c>
      <c r="K2373" s="12">
        <f>sales_table[[#This Row],[Sales]]-sales_table[[#This Row],[COGS]]</f>
        <v>1008</v>
      </c>
      <c r="L2373" s="12">
        <f>sales_table[[#This Row],[sales after discount]]-sales_table[[#This Row],[COGS]]</f>
        <v>189</v>
      </c>
      <c r="M2373" s="12">
        <f>sales_table[[#This Row],[Sales]]*0.95</f>
        <v>15561</v>
      </c>
      <c r="N2373" s="13">
        <f>(sales_table[[#This Row],[Profit]]/sales_table[[#This Row],[Sales]])</f>
        <v>6.1538461538461542E-2</v>
      </c>
    </row>
    <row r="2374" spans="1:14">
      <c r="A2374" s="42">
        <v>41694</v>
      </c>
      <c r="B2374" t="s">
        <v>34</v>
      </c>
      <c r="C2374" t="s">
        <v>25</v>
      </c>
      <c r="D2374" t="s">
        <v>39</v>
      </c>
      <c r="E2374" t="s">
        <v>13</v>
      </c>
      <c r="F2374" s="12">
        <v>22</v>
      </c>
      <c r="G2374" s="12">
        <v>2952</v>
      </c>
      <c r="H2374" s="12">
        <v>3150</v>
      </c>
      <c r="I2374" s="12">
        <v>70794</v>
      </c>
      <c r="J2374" s="12">
        <v>75240</v>
      </c>
      <c r="K2374" s="12">
        <f>sales_table[[#This Row],[Sales]]-sales_table[[#This Row],[COGS]]</f>
        <v>4446</v>
      </c>
      <c r="L2374" s="12">
        <f>sales_table[[#This Row],[sales after discount]]-sales_table[[#This Row],[COGS]]</f>
        <v>684</v>
      </c>
      <c r="M2374" s="12">
        <f>sales_table[[#This Row],[Sales]]*0.95</f>
        <v>71478</v>
      </c>
      <c r="N2374" s="13">
        <f>(sales_table[[#This Row],[Profit]]/sales_table[[#This Row],[Sales]])</f>
        <v>5.909090909090909E-2</v>
      </c>
    </row>
    <row r="2375" spans="1:14">
      <c r="A2375" s="42">
        <v>41695</v>
      </c>
      <c r="B2375" t="s">
        <v>10</v>
      </c>
      <c r="C2375" t="s">
        <v>11</v>
      </c>
      <c r="D2375" t="s">
        <v>39</v>
      </c>
      <c r="E2375" t="s">
        <v>13</v>
      </c>
      <c r="F2375" s="12">
        <v>15</v>
      </c>
      <c r="G2375" s="12">
        <v>3384</v>
      </c>
      <c r="H2375" s="12">
        <v>3600</v>
      </c>
      <c r="I2375" s="12">
        <v>11178</v>
      </c>
      <c r="J2375" s="12">
        <v>11880</v>
      </c>
      <c r="K2375" s="12">
        <f>sales_table[[#This Row],[Sales]]-sales_table[[#This Row],[COGS]]</f>
        <v>702</v>
      </c>
      <c r="L2375" s="12">
        <f>sales_table[[#This Row],[sales after discount]]-sales_table[[#This Row],[COGS]]</f>
        <v>108</v>
      </c>
      <c r="M2375" s="12">
        <f>sales_table[[#This Row],[Sales]]*0.95</f>
        <v>11286</v>
      </c>
      <c r="N2375" s="13">
        <f>(sales_table[[#This Row],[Profit]]/sales_table[[#This Row],[Sales]])</f>
        <v>5.909090909090909E-2</v>
      </c>
    </row>
    <row r="2376" spans="1:14">
      <c r="A2376" s="42">
        <v>41695</v>
      </c>
      <c r="B2376" t="s">
        <v>31</v>
      </c>
      <c r="C2376" t="s">
        <v>30</v>
      </c>
      <c r="D2376" t="s">
        <v>42</v>
      </c>
      <c r="E2376" t="s">
        <v>16</v>
      </c>
      <c r="F2376" s="12">
        <v>7</v>
      </c>
      <c r="G2376" s="12">
        <v>3546</v>
      </c>
      <c r="H2376" s="12">
        <v>3780</v>
      </c>
      <c r="I2376" s="12">
        <v>30024</v>
      </c>
      <c r="J2376" s="12">
        <v>32400</v>
      </c>
      <c r="K2376" s="12">
        <f>sales_table[[#This Row],[Sales]]-sales_table[[#This Row],[COGS]]</f>
        <v>2376</v>
      </c>
      <c r="L2376" s="12">
        <f>sales_table[[#This Row],[sales after discount]]-sales_table[[#This Row],[COGS]]</f>
        <v>756</v>
      </c>
      <c r="M2376" s="12">
        <f>sales_table[[#This Row],[Sales]]*0.95</f>
        <v>30780</v>
      </c>
      <c r="N2376" s="13">
        <f>(sales_table[[#This Row],[Profit]]/sales_table[[#This Row],[Sales]])</f>
        <v>7.3333333333333334E-2</v>
      </c>
    </row>
    <row r="2377" spans="1:14">
      <c r="A2377" s="42">
        <v>41695</v>
      </c>
      <c r="B2377" t="s">
        <v>31</v>
      </c>
      <c r="C2377" t="s">
        <v>30</v>
      </c>
      <c r="D2377" t="s">
        <v>28</v>
      </c>
      <c r="E2377" t="s">
        <v>13</v>
      </c>
      <c r="F2377" s="12">
        <v>17</v>
      </c>
      <c r="G2377" s="12">
        <v>5148</v>
      </c>
      <c r="H2377" s="12">
        <v>5490</v>
      </c>
      <c r="I2377" s="12">
        <v>58320</v>
      </c>
      <c r="J2377" s="12">
        <v>62100</v>
      </c>
      <c r="K2377" s="12">
        <f>sales_table[[#This Row],[Sales]]-sales_table[[#This Row],[COGS]]</f>
        <v>3780</v>
      </c>
      <c r="L2377" s="12">
        <f>sales_table[[#This Row],[sales after discount]]-sales_table[[#This Row],[COGS]]</f>
        <v>675</v>
      </c>
      <c r="M2377" s="12">
        <f>sales_table[[#This Row],[Sales]]*0.95</f>
        <v>58995</v>
      </c>
      <c r="N2377" s="13">
        <f>(sales_table[[#This Row],[Profit]]/sales_table[[#This Row],[Sales]])</f>
        <v>6.0869565217391307E-2</v>
      </c>
    </row>
    <row r="2378" spans="1:14">
      <c r="A2378" s="42">
        <v>41696</v>
      </c>
      <c r="B2378" t="s">
        <v>20</v>
      </c>
      <c r="C2378" t="s">
        <v>18</v>
      </c>
      <c r="D2378" t="s">
        <v>12</v>
      </c>
      <c r="E2378" t="s">
        <v>13</v>
      </c>
      <c r="F2378" s="12">
        <v>20</v>
      </c>
      <c r="G2378" s="12">
        <v>2034</v>
      </c>
      <c r="H2378" s="12">
        <v>2160</v>
      </c>
      <c r="I2378" s="12">
        <v>28476</v>
      </c>
      <c r="J2378" s="12">
        <v>30240</v>
      </c>
      <c r="K2378" s="12">
        <f>sales_table[[#This Row],[Sales]]-sales_table[[#This Row],[COGS]]</f>
        <v>1764</v>
      </c>
      <c r="L2378" s="12">
        <f>sales_table[[#This Row],[sales after discount]]-sales_table[[#This Row],[COGS]]</f>
        <v>252</v>
      </c>
      <c r="M2378" s="12">
        <f>sales_table[[#This Row],[Sales]]*0.95</f>
        <v>28728</v>
      </c>
      <c r="N2378" s="13">
        <f>(sales_table[[#This Row],[Profit]]/sales_table[[#This Row],[Sales]])</f>
        <v>5.8333333333333334E-2</v>
      </c>
    </row>
    <row r="2379" spans="1:14">
      <c r="A2379" s="42">
        <v>41696</v>
      </c>
      <c r="B2379" t="s">
        <v>24</v>
      </c>
      <c r="C2379" t="s">
        <v>25</v>
      </c>
      <c r="D2379" t="s">
        <v>43</v>
      </c>
      <c r="E2379" t="s">
        <v>13</v>
      </c>
      <c r="F2379" s="12">
        <v>5</v>
      </c>
      <c r="G2379" s="12">
        <v>2196</v>
      </c>
      <c r="H2379" s="12">
        <v>2340</v>
      </c>
      <c r="I2379" s="12">
        <v>77832</v>
      </c>
      <c r="J2379" s="12">
        <v>82800</v>
      </c>
      <c r="K2379" s="12">
        <f>sales_table[[#This Row],[Sales]]-sales_table[[#This Row],[COGS]]</f>
        <v>4968</v>
      </c>
      <c r="L2379" s="12">
        <f>sales_table[[#This Row],[sales after discount]]-sales_table[[#This Row],[COGS]]</f>
        <v>828</v>
      </c>
      <c r="M2379" s="12">
        <f>sales_table[[#This Row],[Sales]]*0.95</f>
        <v>78660</v>
      </c>
      <c r="N2379" s="13">
        <f>(sales_table[[#This Row],[Profit]]/sales_table[[#This Row],[Sales]])</f>
        <v>0.06</v>
      </c>
    </row>
    <row r="2380" spans="1:14">
      <c r="A2380" s="42">
        <v>41696</v>
      </c>
      <c r="B2380" t="s">
        <v>14</v>
      </c>
      <c r="C2380" t="s">
        <v>11</v>
      </c>
      <c r="D2380" t="s">
        <v>32</v>
      </c>
      <c r="E2380" t="s">
        <v>13</v>
      </c>
      <c r="F2380" s="12">
        <v>14</v>
      </c>
      <c r="G2380" s="12">
        <v>3546</v>
      </c>
      <c r="H2380" s="12">
        <v>3780</v>
      </c>
      <c r="I2380" s="12">
        <v>17730</v>
      </c>
      <c r="J2380" s="12">
        <v>18900</v>
      </c>
      <c r="K2380" s="12">
        <f>sales_table[[#This Row],[Sales]]-sales_table[[#This Row],[COGS]]</f>
        <v>1170</v>
      </c>
      <c r="L2380" s="12">
        <f>sales_table[[#This Row],[sales after discount]]-sales_table[[#This Row],[COGS]]</f>
        <v>225</v>
      </c>
      <c r="M2380" s="12">
        <f>sales_table[[#This Row],[Sales]]*0.95</f>
        <v>17955</v>
      </c>
      <c r="N2380" s="13">
        <f>(sales_table[[#This Row],[Profit]]/sales_table[[#This Row],[Sales]])</f>
        <v>6.1904761904761907E-2</v>
      </c>
    </row>
    <row r="2381" spans="1:14">
      <c r="A2381" s="42">
        <v>41696</v>
      </c>
      <c r="B2381" t="s">
        <v>14</v>
      </c>
      <c r="C2381" t="s">
        <v>11</v>
      </c>
      <c r="D2381" t="s">
        <v>36</v>
      </c>
      <c r="E2381" t="s">
        <v>13</v>
      </c>
      <c r="F2381" s="12">
        <v>6</v>
      </c>
      <c r="G2381" s="12">
        <v>3546</v>
      </c>
      <c r="H2381" s="12">
        <v>3780</v>
      </c>
      <c r="I2381" s="12">
        <v>50544</v>
      </c>
      <c r="J2381" s="12">
        <v>54000</v>
      </c>
      <c r="K2381" s="12">
        <f>sales_table[[#This Row],[Sales]]-sales_table[[#This Row],[COGS]]</f>
        <v>3456</v>
      </c>
      <c r="L2381" s="12">
        <f>sales_table[[#This Row],[sales after discount]]-sales_table[[#This Row],[COGS]]</f>
        <v>756</v>
      </c>
      <c r="M2381" s="12">
        <f>sales_table[[#This Row],[Sales]]*0.95</f>
        <v>51300</v>
      </c>
      <c r="N2381" s="13">
        <f>(sales_table[[#This Row],[Profit]]/sales_table[[#This Row],[Sales]])</f>
        <v>6.4000000000000001E-2</v>
      </c>
    </row>
    <row r="2382" spans="1:14">
      <c r="A2382" s="42">
        <v>41697</v>
      </c>
      <c r="B2382" t="s">
        <v>14</v>
      </c>
      <c r="C2382" t="s">
        <v>11</v>
      </c>
      <c r="D2382" t="s">
        <v>15</v>
      </c>
      <c r="E2382" t="s">
        <v>16</v>
      </c>
      <c r="F2382" s="12">
        <v>22</v>
      </c>
      <c r="G2382" s="12">
        <v>7506</v>
      </c>
      <c r="H2382" s="12">
        <v>8100</v>
      </c>
      <c r="I2382" s="12">
        <v>89550</v>
      </c>
      <c r="J2382" s="12">
        <v>96750</v>
      </c>
      <c r="K2382" s="12">
        <f>sales_table[[#This Row],[Sales]]-sales_table[[#This Row],[COGS]]</f>
        <v>7200</v>
      </c>
      <c r="L2382" s="12">
        <f>sales_table[[#This Row],[sales after discount]]-sales_table[[#This Row],[COGS]]</f>
        <v>2362.5</v>
      </c>
      <c r="M2382" s="12">
        <f>sales_table[[#This Row],[Sales]]*0.95</f>
        <v>91912.5</v>
      </c>
      <c r="N2382" s="13">
        <f>(sales_table[[#This Row],[Profit]]/sales_table[[#This Row],[Sales]])</f>
        <v>7.441860465116279E-2</v>
      </c>
    </row>
    <row r="2383" spans="1:14">
      <c r="A2383" s="42">
        <v>41697</v>
      </c>
      <c r="B2383" t="s">
        <v>24</v>
      </c>
      <c r="C2383" t="s">
        <v>25</v>
      </c>
      <c r="D2383" t="s">
        <v>26</v>
      </c>
      <c r="E2383" t="s">
        <v>13</v>
      </c>
      <c r="F2383" s="12">
        <v>6</v>
      </c>
      <c r="G2383" s="12">
        <v>3924</v>
      </c>
      <c r="H2383" s="12">
        <v>4230</v>
      </c>
      <c r="I2383" s="12">
        <v>9126</v>
      </c>
      <c r="J2383" s="12">
        <v>9720</v>
      </c>
      <c r="K2383" s="12">
        <f>sales_table[[#This Row],[Sales]]-sales_table[[#This Row],[COGS]]</f>
        <v>594</v>
      </c>
      <c r="L2383" s="12">
        <f>sales_table[[#This Row],[sales after discount]]-sales_table[[#This Row],[COGS]]</f>
        <v>108</v>
      </c>
      <c r="M2383" s="12">
        <f>sales_table[[#This Row],[Sales]]*0.95</f>
        <v>9234</v>
      </c>
      <c r="N2383" s="13">
        <f>(sales_table[[#This Row],[Profit]]/sales_table[[#This Row],[Sales]])</f>
        <v>6.1111111111111109E-2</v>
      </c>
    </row>
    <row r="2384" spans="1:14">
      <c r="A2384" s="42">
        <v>41697</v>
      </c>
      <c r="B2384" t="s">
        <v>20</v>
      </c>
      <c r="C2384" t="s">
        <v>18</v>
      </c>
      <c r="D2384" t="s">
        <v>37</v>
      </c>
      <c r="E2384" t="s">
        <v>13</v>
      </c>
      <c r="F2384" s="12">
        <v>6</v>
      </c>
      <c r="G2384" s="12">
        <v>4482</v>
      </c>
      <c r="H2384" s="12">
        <v>4770</v>
      </c>
      <c r="I2384" s="12">
        <v>31374</v>
      </c>
      <c r="J2384" s="12">
        <v>33390</v>
      </c>
      <c r="K2384" s="12">
        <f>sales_table[[#This Row],[Sales]]-sales_table[[#This Row],[COGS]]</f>
        <v>2016</v>
      </c>
      <c r="L2384" s="12">
        <f>sales_table[[#This Row],[sales after discount]]-sales_table[[#This Row],[COGS]]</f>
        <v>346.5</v>
      </c>
      <c r="M2384" s="12">
        <f>sales_table[[#This Row],[Sales]]*0.95</f>
        <v>31720.5</v>
      </c>
      <c r="N2384" s="13">
        <f>(sales_table[[#This Row],[Profit]]/sales_table[[#This Row],[Sales]])</f>
        <v>6.0377358490566038E-2</v>
      </c>
    </row>
    <row r="2385" spans="1:14">
      <c r="A2385" s="42">
        <v>41697</v>
      </c>
      <c r="B2385" t="s">
        <v>31</v>
      </c>
      <c r="C2385" t="s">
        <v>30</v>
      </c>
      <c r="D2385" t="s">
        <v>35</v>
      </c>
      <c r="E2385" t="s">
        <v>13</v>
      </c>
      <c r="F2385" s="12">
        <v>2</v>
      </c>
      <c r="G2385" s="12">
        <v>3546</v>
      </c>
      <c r="H2385" s="12">
        <v>3780</v>
      </c>
      <c r="I2385" s="12">
        <v>51480</v>
      </c>
      <c r="J2385" s="12">
        <v>54900</v>
      </c>
      <c r="K2385" s="12">
        <f>sales_table[[#This Row],[Sales]]-sales_table[[#This Row],[COGS]]</f>
        <v>3420</v>
      </c>
      <c r="L2385" s="12">
        <f>sales_table[[#This Row],[sales after discount]]-sales_table[[#This Row],[COGS]]</f>
        <v>675</v>
      </c>
      <c r="M2385" s="12">
        <f>sales_table[[#This Row],[Sales]]*0.95</f>
        <v>52155</v>
      </c>
      <c r="N2385" s="13">
        <f>(sales_table[[#This Row],[Profit]]/sales_table[[#This Row],[Sales]])</f>
        <v>6.2295081967213117E-2</v>
      </c>
    </row>
    <row r="2386" spans="1:14">
      <c r="A2386" s="42">
        <v>41697</v>
      </c>
      <c r="B2386" t="s">
        <v>17</v>
      </c>
      <c r="C2386" t="s">
        <v>18</v>
      </c>
      <c r="D2386" t="s">
        <v>41</v>
      </c>
      <c r="E2386" t="s">
        <v>13</v>
      </c>
      <c r="F2386" s="12">
        <v>24</v>
      </c>
      <c r="G2386" s="12">
        <v>3726</v>
      </c>
      <c r="H2386" s="12">
        <v>3960</v>
      </c>
      <c r="I2386" s="12">
        <v>59040</v>
      </c>
      <c r="J2386" s="12">
        <v>63000</v>
      </c>
      <c r="K2386" s="12">
        <f>sales_table[[#This Row],[Sales]]-sales_table[[#This Row],[COGS]]</f>
        <v>3960</v>
      </c>
      <c r="L2386" s="12">
        <f>sales_table[[#This Row],[sales after discount]]-sales_table[[#This Row],[COGS]]</f>
        <v>810</v>
      </c>
      <c r="M2386" s="12">
        <f>sales_table[[#This Row],[Sales]]*0.95</f>
        <v>59850</v>
      </c>
      <c r="N2386" s="13">
        <f>(sales_table[[#This Row],[Profit]]/sales_table[[#This Row],[Sales]])</f>
        <v>6.2857142857142861E-2</v>
      </c>
    </row>
    <row r="2387" spans="1:14">
      <c r="A2387" s="42">
        <v>41697</v>
      </c>
      <c r="B2387" t="s">
        <v>31</v>
      </c>
      <c r="C2387" t="s">
        <v>30</v>
      </c>
      <c r="D2387" t="s">
        <v>33</v>
      </c>
      <c r="E2387" t="s">
        <v>13</v>
      </c>
      <c r="F2387" s="12">
        <v>11</v>
      </c>
      <c r="G2387" s="12">
        <v>2106</v>
      </c>
      <c r="H2387" s="12">
        <v>2250</v>
      </c>
      <c r="I2387" s="12">
        <v>59670</v>
      </c>
      <c r="J2387" s="12">
        <v>63450</v>
      </c>
      <c r="K2387" s="12">
        <f>sales_table[[#This Row],[Sales]]-sales_table[[#This Row],[COGS]]</f>
        <v>3780</v>
      </c>
      <c r="L2387" s="12">
        <f>sales_table[[#This Row],[sales after discount]]-sales_table[[#This Row],[COGS]]</f>
        <v>607.5</v>
      </c>
      <c r="M2387" s="12">
        <f>sales_table[[#This Row],[Sales]]*0.95</f>
        <v>60277.5</v>
      </c>
      <c r="N2387" s="13">
        <f>(sales_table[[#This Row],[Profit]]/sales_table[[#This Row],[Sales]])</f>
        <v>5.9574468085106386E-2</v>
      </c>
    </row>
    <row r="2388" spans="1:14">
      <c r="A2388" s="42">
        <v>41698</v>
      </c>
      <c r="B2388" t="s">
        <v>17</v>
      </c>
      <c r="C2388" t="s">
        <v>18</v>
      </c>
      <c r="D2388" t="s">
        <v>37</v>
      </c>
      <c r="E2388" t="s">
        <v>13</v>
      </c>
      <c r="F2388" s="12">
        <v>10</v>
      </c>
      <c r="G2388" s="12">
        <v>3546</v>
      </c>
      <c r="H2388" s="12">
        <v>3780</v>
      </c>
      <c r="I2388" s="12">
        <v>80676</v>
      </c>
      <c r="J2388" s="12">
        <v>85860</v>
      </c>
      <c r="K2388" s="12">
        <f>sales_table[[#This Row],[Sales]]-sales_table[[#This Row],[COGS]]</f>
        <v>5184</v>
      </c>
      <c r="L2388" s="12">
        <f>sales_table[[#This Row],[sales after discount]]-sales_table[[#This Row],[COGS]]</f>
        <v>891</v>
      </c>
      <c r="M2388" s="12">
        <f>sales_table[[#This Row],[Sales]]*0.95</f>
        <v>81567</v>
      </c>
      <c r="N2388" s="13">
        <f>(sales_table[[#This Row],[Profit]]/sales_table[[#This Row],[Sales]])</f>
        <v>6.0377358490566038E-2</v>
      </c>
    </row>
    <row r="2389" spans="1:14">
      <c r="A2389" s="42">
        <v>41698</v>
      </c>
      <c r="B2389" t="s">
        <v>22</v>
      </c>
      <c r="C2389" t="s">
        <v>23</v>
      </c>
      <c r="D2389" t="s">
        <v>15</v>
      </c>
      <c r="E2389" t="s">
        <v>16</v>
      </c>
      <c r="F2389" s="12">
        <v>7</v>
      </c>
      <c r="G2389" s="12">
        <v>3384</v>
      </c>
      <c r="H2389" s="12">
        <v>3600</v>
      </c>
      <c r="I2389" s="12">
        <v>46566</v>
      </c>
      <c r="J2389" s="12">
        <v>50310</v>
      </c>
      <c r="K2389" s="12">
        <f>sales_table[[#This Row],[Sales]]-sales_table[[#This Row],[COGS]]</f>
        <v>3744</v>
      </c>
      <c r="L2389" s="12">
        <f>sales_table[[#This Row],[sales after discount]]-sales_table[[#This Row],[COGS]]</f>
        <v>1228.5</v>
      </c>
      <c r="M2389" s="12">
        <f>sales_table[[#This Row],[Sales]]*0.95</f>
        <v>47794.5</v>
      </c>
      <c r="N2389" s="13">
        <f>(sales_table[[#This Row],[Profit]]/sales_table[[#This Row],[Sales]])</f>
        <v>7.441860465116279E-2</v>
      </c>
    </row>
    <row r="2390" spans="1:14">
      <c r="A2390" s="42">
        <v>41698</v>
      </c>
      <c r="B2390" t="s">
        <v>20</v>
      </c>
      <c r="C2390" t="s">
        <v>18</v>
      </c>
      <c r="D2390" t="s">
        <v>38</v>
      </c>
      <c r="E2390" t="s">
        <v>13</v>
      </c>
      <c r="F2390" s="12">
        <v>22</v>
      </c>
      <c r="G2390" s="12">
        <v>2106</v>
      </c>
      <c r="H2390" s="12">
        <v>2250</v>
      </c>
      <c r="I2390" s="12">
        <v>7092</v>
      </c>
      <c r="J2390" s="12">
        <v>7560</v>
      </c>
      <c r="K2390" s="12">
        <f>sales_table[[#This Row],[Sales]]-sales_table[[#This Row],[COGS]]</f>
        <v>468</v>
      </c>
      <c r="L2390" s="12">
        <f>sales_table[[#This Row],[sales after discount]]-sales_table[[#This Row],[COGS]]</f>
        <v>90</v>
      </c>
      <c r="M2390" s="12">
        <f>sales_table[[#This Row],[Sales]]*0.95</f>
        <v>7182</v>
      </c>
      <c r="N2390" s="13">
        <f>(sales_table[[#This Row],[Profit]]/sales_table[[#This Row],[Sales]])</f>
        <v>6.1904761904761907E-2</v>
      </c>
    </row>
    <row r="2391" spans="1:14">
      <c r="A2391" s="42">
        <v>41699</v>
      </c>
      <c r="B2391" t="s">
        <v>31</v>
      </c>
      <c r="C2391" t="s">
        <v>30</v>
      </c>
      <c r="D2391" t="s">
        <v>15</v>
      </c>
      <c r="E2391" t="s">
        <v>16</v>
      </c>
      <c r="F2391" s="12">
        <v>7</v>
      </c>
      <c r="G2391" s="12">
        <v>3924</v>
      </c>
      <c r="H2391" s="12">
        <v>4230</v>
      </c>
      <c r="I2391" s="12">
        <v>75222</v>
      </c>
      <c r="J2391" s="12">
        <v>81270</v>
      </c>
      <c r="K2391" s="12">
        <f>sales_table[[#This Row],[Sales]]-sales_table[[#This Row],[COGS]]</f>
        <v>6048</v>
      </c>
      <c r="L2391" s="12">
        <f>sales_table[[#This Row],[sales after discount]]-sales_table[[#This Row],[COGS]]</f>
        <v>1984.5</v>
      </c>
      <c r="M2391" s="12">
        <f>sales_table[[#This Row],[Sales]]*0.95</f>
        <v>77206.5</v>
      </c>
      <c r="N2391" s="13">
        <f>(sales_table[[#This Row],[Profit]]/sales_table[[#This Row],[Sales]])</f>
        <v>7.441860465116279E-2</v>
      </c>
    </row>
    <row r="2392" spans="1:14">
      <c r="A2392" s="42">
        <v>41699</v>
      </c>
      <c r="B2392" t="s">
        <v>34</v>
      </c>
      <c r="C2392" t="s">
        <v>25</v>
      </c>
      <c r="D2392" t="s">
        <v>19</v>
      </c>
      <c r="E2392" t="s">
        <v>13</v>
      </c>
      <c r="F2392" s="12">
        <v>18</v>
      </c>
      <c r="G2392" s="12">
        <v>3582</v>
      </c>
      <c r="H2392" s="12">
        <v>3870</v>
      </c>
      <c r="I2392" s="12">
        <v>83538</v>
      </c>
      <c r="J2392" s="12">
        <v>88830</v>
      </c>
      <c r="K2392" s="12">
        <f>sales_table[[#This Row],[Sales]]-sales_table[[#This Row],[COGS]]</f>
        <v>5292</v>
      </c>
      <c r="L2392" s="12">
        <f>sales_table[[#This Row],[sales after discount]]-sales_table[[#This Row],[COGS]]</f>
        <v>850.5</v>
      </c>
      <c r="M2392" s="12">
        <f>sales_table[[#This Row],[Sales]]*0.95</f>
        <v>84388.5</v>
      </c>
      <c r="N2392" s="13">
        <f>(sales_table[[#This Row],[Profit]]/sales_table[[#This Row],[Sales]])</f>
        <v>5.9574468085106386E-2</v>
      </c>
    </row>
    <row r="2393" spans="1:14">
      <c r="A2393" s="42">
        <v>41699</v>
      </c>
      <c r="B2393" t="s">
        <v>24</v>
      </c>
      <c r="C2393" t="s">
        <v>25</v>
      </c>
      <c r="D2393" t="s">
        <v>33</v>
      </c>
      <c r="E2393" t="s">
        <v>13</v>
      </c>
      <c r="F2393" s="12">
        <v>12</v>
      </c>
      <c r="G2393" s="12">
        <v>3582</v>
      </c>
      <c r="H2393" s="12">
        <v>3870</v>
      </c>
      <c r="I2393" s="12">
        <v>91494</v>
      </c>
      <c r="J2393" s="12">
        <v>97290</v>
      </c>
      <c r="K2393" s="12">
        <f>sales_table[[#This Row],[Sales]]-sales_table[[#This Row],[COGS]]</f>
        <v>5796</v>
      </c>
      <c r="L2393" s="12">
        <f>sales_table[[#This Row],[sales after discount]]-sales_table[[#This Row],[COGS]]</f>
        <v>931.5</v>
      </c>
      <c r="M2393" s="12">
        <f>sales_table[[#This Row],[Sales]]*0.95</f>
        <v>92425.5</v>
      </c>
      <c r="N2393" s="13">
        <f>(sales_table[[#This Row],[Profit]]/sales_table[[#This Row],[Sales]])</f>
        <v>5.9574468085106386E-2</v>
      </c>
    </row>
    <row r="2394" spans="1:14">
      <c r="A2394" s="42">
        <v>41699</v>
      </c>
      <c r="B2394" t="s">
        <v>27</v>
      </c>
      <c r="C2394" t="s">
        <v>23</v>
      </c>
      <c r="D2394" t="s">
        <v>12</v>
      </c>
      <c r="E2394" t="s">
        <v>13</v>
      </c>
      <c r="F2394" s="12">
        <v>19</v>
      </c>
      <c r="G2394" s="12">
        <v>3726</v>
      </c>
      <c r="H2394" s="12">
        <v>3960</v>
      </c>
      <c r="I2394" s="12">
        <v>10170</v>
      </c>
      <c r="J2394" s="12">
        <v>10800</v>
      </c>
      <c r="K2394" s="12">
        <f>sales_table[[#This Row],[Sales]]-sales_table[[#This Row],[COGS]]</f>
        <v>630</v>
      </c>
      <c r="L2394" s="12">
        <f>sales_table[[#This Row],[sales after discount]]-sales_table[[#This Row],[COGS]]</f>
        <v>90</v>
      </c>
      <c r="M2394" s="12">
        <f>sales_table[[#This Row],[Sales]]*0.95</f>
        <v>10260</v>
      </c>
      <c r="N2394" s="13">
        <f>(sales_table[[#This Row],[Profit]]/sales_table[[#This Row],[Sales]])</f>
        <v>5.8333333333333334E-2</v>
      </c>
    </row>
    <row r="2395" spans="1:14">
      <c r="A2395" s="42">
        <v>41699</v>
      </c>
      <c r="B2395" t="s">
        <v>20</v>
      </c>
      <c r="C2395" t="s">
        <v>18</v>
      </c>
      <c r="D2395" t="s">
        <v>33</v>
      </c>
      <c r="E2395" t="s">
        <v>13</v>
      </c>
      <c r="F2395" s="12">
        <v>23</v>
      </c>
      <c r="G2395" s="12">
        <v>3582</v>
      </c>
      <c r="H2395" s="12">
        <v>3870</v>
      </c>
      <c r="I2395" s="12">
        <v>31824</v>
      </c>
      <c r="J2395" s="12">
        <v>33840</v>
      </c>
      <c r="K2395" s="12">
        <f>sales_table[[#This Row],[Sales]]-sales_table[[#This Row],[COGS]]</f>
        <v>2016</v>
      </c>
      <c r="L2395" s="12">
        <f>sales_table[[#This Row],[sales after discount]]-sales_table[[#This Row],[COGS]]</f>
        <v>324</v>
      </c>
      <c r="M2395" s="12">
        <f>sales_table[[#This Row],[Sales]]*0.95</f>
        <v>32148</v>
      </c>
      <c r="N2395" s="13">
        <f>(sales_table[[#This Row],[Profit]]/sales_table[[#This Row],[Sales]])</f>
        <v>5.9574468085106386E-2</v>
      </c>
    </row>
    <row r="2396" spans="1:14">
      <c r="A2396" s="42">
        <v>41699</v>
      </c>
      <c r="B2396" t="s">
        <v>10</v>
      </c>
      <c r="C2396" t="s">
        <v>11</v>
      </c>
      <c r="D2396" t="s">
        <v>12</v>
      </c>
      <c r="E2396" t="s">
        <v>13</v>
      </c>
      <c r="F2396" s="12">
        <v>3</v>
      </c>
      <c r="G2396" s="12">
        <v>2952</v>
      </c>
      <c r="H2396" s="12">
        <v>3150</v>
      </c>
      <c r="I2396" s="12">
        <v>6102</v>
      </c>
      <c r="J2396" s="12">
        <v>6480</v>
      </c>
      <c r="K2396" s="12">
        <f>sales_table[[#This Row],[Sales]]-sales_table[[#This Row],[COGS]]</f>
        <v>378</v>
      </c>
      <c r="L2396" s="12">
        <f>sales_table[[#This Row],[sales after discount]]-sales_table[[#This Row],[COGS]]</f>
        <v>54</v>
      </c>
      <c r="M2396" s="12">
        <f>sales_table[[#This Row],[Sales]]*0.95</f>
        <v>6156</v>
      </c>
      <c r="N2396" s="13">
        <f>(sales_table[[#This Row],[Profit]]/sales_table[[#This Row],[Sales]])</f>
        <v>5.8333333333333334E-2</v>
      </c>
    </row>
    <row r="2397" spans="1:14">
      <c r="A2397" s="42">
        <v>41699</v>
      </c>
      <c r="B2397" t="s">
        <v>31</v>
      </c>
      <c r="C2397" t="s">
        <v>30</v>
      </c>
      <c r="D2397" t="s">
        <v>12</v>
      </c>
      <c r="E2397" t="s">
        <v>13</v>
      </c>
      <c r="F2397" s="12">
        <v>24</v>
      </c>
      <c r="G2397" s="12">
        <v>3978</v>
      </c>
      <c r="H2397" s="12">
        <v>4230</v>
      </c>
      <c r="I2397" s="12">
        <v>42714</v>
      </c>
      <c r="J2397" s="12">
        <v>45360</v>
      </c>
      <c r="K2397" s="12">
        <f>sales_table[[#This Row],[Sales]]-sales_table[[#This Row],[COGS]]</f>
        <v>2646</v>
      </c>
      <c r="L2397" s="12">
        <f>sales_table[[#This Row],[sales after discount]]-sales_table[[#This Row],[COGS]]</f>
        <v>378</v>
      </c>
      <c r="M2397" s="12">
        <f>sales_table[[#This Row],[Sales]]*0.95</f>
        <v>43092</v>
      </c>
      <c r="N2397" s="13">
        <f>(sales_table[[#This Row],[Profit]]/sales_table[[#This Row],[Sales]])</f>
        <v>5.8333333333333334E-2</v>
      </c>
    </row>
    <row r="2398" spans="1:14">
      <c r="A2398" s="42">
        <v>41700</v>
      </c>
      <c r="B2398" t="s">
        <v>14</v>
      </c>
      <c r="C2398" t="s">
        <v>11</v>
      </c>
      <c r="D2398" t="s">
        <v>35</v>
      </c>
      <c r="E2398" t="s">
        <v>13</v>
      </c>
      <c r="F2398" s="12">
        <v>25</v>
      </c>
      <c r="G2398" s="12">
        <v>2034</v>
      </c>
      <c r="H2398" s="12">
        <v>2160</v>
      </c>
      <c r="I2398" s="12">
        <v>92664</v>
      </c>
      <c r="J2398" s="12">
        <v>98820</v>
      </c>
      <c r="K2398" s="12">
        <f>sales_table[[#This Row],[Sales]]-sales_table[[#This Row],[COGS]]</f>
        <v>6156</v>
      </c>
      <c r="L2398" s="12">
        <f>sales_table[[#This Row],[sales after discount]]-sales_table[[#This Row],[COGS]]</f>
        <v>1215</v>
      </c>
      <c r="M2398" s="12">
        <f>sales_table[[#This Row],[Sales]]*0.95</f>
        <v>93879</v>
      </c>
      <c r="N2398" s="13">
        <f>(sales_table[[#This Row],[Profit]]/sales_table[[#This Row],[Sales]])</f>
        <v>6.2295081967213117E-2</v>
      </c>
    </row>
    <row r="2399" spans="1:14">
      <c r="A2399" s="42">
        <v>41701</v>
      </c>
      <c r="B2399" t="s">
        <v>24</v>
      </c>
      <c r="C2399" t="s">
        <v>25</v>
      </c>
      <c r="D2399" t="s">
        <v>33</v>
      </c>
      <c r="E2399" t="s">
        <v>13</v>
      </c>
      <c r="F2399" s="12">
        <v>5</v>
      </c>
      <c r="G2399" s="12">
        <v>3924</v>
      </c>
      <c r="H2399" s="12">
        <v>4230</v>
      </c>
      <c r="I2399" s="12">
        <v>43758</v>
      </c>
      <c r="J2399" s="12">
        <v>46530</v>
      </c>
      <c r="K2399" s="12">
        <f>sales_table[[#This Row],[Sales]]-sales_table[[#This Row],[COGS]]</f>
        <v>2772</v>
      </c>
      <c r="L2399" s="12">
        <f>sales_table[[#This Row],[sales after discount]]-sales_table[[#This Row],[COGS]]</f>
        <v>445.5</v>
      </c>
      <c r="M2399" s="12">
        <f>sales_table[[#This Row],[Sales]]*0.95</f>
        <v>44203.5</v>
      </c>
      <c r="N2399" s="13">
        <f>(sales_table[[#This Row],[Profit]]/sales_table[[#This Row],[Sales]])</f>
        <v>5.9574468085106386E-2</v>
      </c>
    </row>
    <row r="2400" spans="1:14">
      <c r="A2400" s="42">
        <v>41702</v>
      </c>
      <c r="B2400" t="s">
        <v>14</v>
      </c>
      <c r="C2400" t="s">
        <v>11</v>
      </c>
      <c r="D2400" t="s">
        <v>32</v>
      </c>
      <c r="E2400" t="s">
        <v>13</v>
      </c>
      <c r="F2400" s="12">
        <v>2</v>
      </c>
      <c r="G2400" s="12">
        <v>5832</v>
      </c>
      <c r="H2400" s="12">
        <v>6210</v>
      </c>
      <c r="I2400" s="12">
        <v>17730</v>
      </c>
      <c r="J2400" s="12">
        <v>18900</v>
      </c>
      <c r="K2400" s="12">
        <f>sales_table[[#This Row],[Sales]]-sales_table[[#This Row],[COGS]]</f>
        <v>1170</v>
      </c>
      <c r="L2400" s="12">
        <f>sales_table[[#This Row],[sales after discount]]-sales_table[[#This Row],[COGS]]</f>
        <v>225</v>
      </c>
      <c r="M2400" s="12">
        <f>sales_table[[#This Row],[Sales]]*0.95</f>
        <v>17955</v>
      </c>
      <c r="N2400" s="13">
        <f>(sales_table[[#This Row],[Profit]]/sales_table[[#This Row],[Sales]])</f>
        <v>6.1904761904761907E-2</v>
      </c>
    </row>
    <row r="2401" spans="1:14">
      <c r="A2401" s="42">
        <v>41702</v>
      </c>
      <c r="B2401" t="s">
        <v>14</v>
      </c>
      <c r="C2401" t="s">
        <v>11</v>
      </c>
      <c r="D2401" t="s">
        <v>35</v>
      </c>
      <c r="E2401" t="s">
        <v>13</v>
      </c>
      <c r="F2401" s="12">
        <v>14</v>
      </c>
      <c r="G2401" s="12">
        <v>3546</v>
      </c>
      <c r="H2401" s="12">
        <v>3780</v>
      </c>
      <c r="I2401" s="12">
        <v>25740</v>
      </c>
      <c r="J2401" s="12">
        <v>27450</v>
      </c>
      <c r="K2401" s="12">
        <f>sales_table[[#This Row],[Sales]]-sales_table[[#This Row],[COGS]]</f>
        <v>1710</v>
      </c>
      <c r="L2401" s="12">
        <f>sales_table[[#This Row],[sales after discount]]-sales_table[[#This Row],[COGS]]</f>
        <v>337.5</v>
      </c>
      <c r="M2401" s="12">
        <f>sales_table[[#This Row],[Sales]]*0.95</f>
        <v>26077.5</v>
      </c>
      <c r="N2401" s="13">
        <f>(sales_table[[#This Row],[Profit]]/sales_table[[#This Row],[Sales]])</f>
        <v>6.2295081967213117E-2</v>
      </c>
    </row>
    <row r="2402" spans="1:14">
      <c r="A2402" s="42">
        <v>41703</v>
      </c>
      <c r="B2402" t="s">
        <v>29</v>
      </c>
      <c r="C2402" t="s">
        <v>30</v>
      </c>
      <c r="D2402" t="s">
        <v>15</v>
      </c>
      <c r="E2402" t="s">
        <v>16</v>
      </c>
      <c r="F2402" s="12">
        <v>6</v>
      </c>
      <c r="G2402" s="12">
        <v>2034</v>
      </c>
      <c r="H2402" s="12">
        <v>2160</v>
      </c>
      <c r="I2402" s="12">
        <v>68058</v>
      </c>
      <c r="J2402" s="12">
        <v>73530</v>
      </c>
      <c r="K2402" s="12">
        <f>sales_table[[#This Row],[Sales]]-sales_table[[#This Row],[COGS]]</f>
        <v>5472</v>
      </c>
      <c r="L2402" s="12">
        <f>sales_table[[#This Row],[sales after discount]]-sales_table[[#This Row],[COGS]]</f>
        <v>1795.5</v>
      </c>
      <c r="M2402" s="12">
        <f>sales_table[[#This Row],[Sales]]*0.95</f>
        <v>69853.5</v>
      </c>
      <c r="N2402" s="13">
        <f>(sales_table[[#This Row],[Profit]]/sales_table[[#This Row],[Sales]])</f>
        <v>7.441860465116279E-2</v>
      </c>
    </row>
    <row r="2403" spans="1:14">
      <c r="A2403" s="42">
        <v>41703</v>
      </c>
      <c r="B2403" t="s">
        <v>27</v>
      </c>
      <c r="C2403" t="s">
        <v>23</v>
      </c>
      <c r="D2403" t="s">
        <v>39</v>
      </c>
      <c r="E2403" t="s">
        <v>13</v>
      </c>
      <c r="F2403" s="12">
        <v>13</v>
      </c>
      <c r="G2403" s="12">
        <v>2034</v>
      </c>
      <c r="H2403" s="12">
        <v>2160</v>
      </c>
      <c r="I2403" s="12">
        <v>26082</v>
      </c>
      <c r="J2403" s="12">
        <v>27720</v>
      </c>
      <c r="K2403" s="12">
        <f>sales_table[[#This Row],[Sales]]-sales_table[[#This Row],[COGS]]</f>
        <v>1638</v>
      </c>
      <c r="L2403" s="12">
        <f>sales_table[[#This Row],[sales after discount]]-sales_table[[#This Row],[COGS]]</f>
        <v>252</v>
      </c>
      <c r="M2403" s="12">
        <f>sales_table[[#This Row],[Sales]]*0.95</f>
        <v>26334</v>
      </c>
      <c r="N2403" s="13">
        <f>(sales_table[[#This Row],[Profit]]/sales_table[[#This Row],[Sales]])</f>
        <v>5.909090909090909E-2</v>
      </c>
    </row>
    <row r="2404" spans="1:14">
      <c r="A2404" s="42">
        <v>41704</v>
      </c>
      <c r="B2404" t="s">
        <v>31</v>
      </c>
      <c r="C2404" t="s">
        <v>30</v>
      </c>
      <c r="D2404" t="s">
        <v>19</v>
      </c>
      <c r="E2404" t="s">
        <v>13</v>
      </c>
      <c r="F2404" s="12">
        <v>4</v>
      </c>
      <c r="G2404" s="12">
        <v>3042</v>
      </c>
      <c r="H2404" s="12">
        <v>3240</v>
      </c>
      <c r="I2404" s="12">
        <v>87516</v>
      </c>
      <c r="J2404" s="12">
        <v>93060</v>
      </c>
      <c r="K2404" s="12">
        <f>sales_table[[#This Row],[Sales]]-sales_table[[#This Row],[COGS]]</f>
        <v>5544</v>
      </c>
      <c r="L2404" s="12">
        <f>sales_table[[#This Row],[sales after discount]]-sales_table[[#This Row],[COGS]]</f>
        <v>891</v>
      </c>
      <c r="M2404" s="12">
        <f>sales_table[[#This Row],[Sales]]*0.95</f>
        <v>88407</v>
      </c>
      <c r="N2404" s="13">
        <f>(sales_table[[#This Row],[Profit]]/sales_table[[#This Row],[Sales]])</f>
        <v>5.9574468085106386E-2</v>
      </c>
    </row>
    <row r="2405" spans="1:14">
      <c r="A2405" s="42">
        <v>41705</v>
      </c>
      <c r="B2405" t="s">
        <v>24</v>
      </c>
      <c r="C2405" t="s">
        <v>25</v>
      </c>
      <c r="D2405" t="s">
        <v>19</v>
      </c>
      <c r="E2405" t="s">
        <v>13</v>
      </c>
      <c r="F2405" s="12">
        <v>21</v>
      </c>
      <c r="G2405" s="12">
        <v>3042</v>
      </c>
      <c r="H2405" s="12">
        <v>3240</v>
      </c>
      <c r="I2405" s="12">
        <v>7956</v>
      </c>
      <c r="J2405" s="12">
        <v>8460</v>
      </c>
      <c r="K2405" s="12">
        <f>sales_table[[#This Row],[Sales]]-sales_table[[#This Row],[COGS]]</f>
        <v>504</v>
      </c>
      <c r="L2405" s="12">
        <f>sales_table[[#This Row],[sales after discount]]-sales_table[[#This Row],[COGS]]</f>
        <v>81</v>
      </c>
      <c r="M2405" s="12">
        <f>sales_table[[#This Row],[Sales]]*0.95</f>
        <v>8037</v>
      </c>
      <c r="N2405" s="13">
        <f>(sales_table[[#This Row],[Profit]]/sales_table[[#This Row],[Sales]])</f>
        <v>5.9574468085106386E-2</v>
      </c>
    </row>
    <row r="2406" spans="1:14">
      <c r="A2406" s="42">
        <v>41705</v>
      </c>
      <c r="B2406" t="s">
        <v>31</v>
      </c>
      <c r="C2406" t="s">
        <v>30</v>
      </c>
      <c r="D2406" t="s">
        <v>36</v>
      </c>
      <c r="E2406" t="s">
        <v>13</v>
      </c>
      <c r="F2406" s="12">
        <v>16</v>
      </c>
      <c r="G2406" s="12">
        <v>3726</v>
      </c>
      <c r="H2406" s="12">
        <v>3960</v>
      </c>
      <c r="I2406" s="12">
        <v>18954</v>
      </c>
      <c r="J2406" s="12">
        <v>20250</v>
      </c>
      <c r="K2406" s="12">
        <f>sales_table[[#This Row],[Sales]]-sales_table[[#This Row],[COGS]]</f>
        <v>1296</v>
      </c>
      <c r="L2406" s="12">
        <f>sales_table[[#This Row],[sales after discount]]-sales_table[[#This Row],[COGS]]</f>
        <v>283.5</v>
      </c>
      <c r="M2406" s="12">
        <f>sales_table[[#This Row],[Sales]]*0.95</f>
        <v>19237.5</v>
      </c>
      <c r="N2406" s="13">
        <f>(sales_table[[#This Row],[Profit]]/sales_table[[#This Row],[Sales]])</f>
        <v>6.4000000000000001E-2</v>
      </c>
    </row>
    <row r="2407" spans="1:14">
      <c r="A2407" s="42">
        <v>41705</v>
      </c>
      <c r="B2407" t="s">
        <v>17</v>
      </c>
      <c r="C2407" t="s">
        <v>18</v>
      </c>
      <c r="D2407" t="s">
        <v>33</v>
      </c>
      <c r="E2407" t="s">
        <v>13</v>
      </c>
      <c r="F2407" s="12">
        <v>10</v>
      </c>
      <c r="G2407" s="12">
        <v>2196</v>
      </c>
      <c r="H2407" s="12">
        <v>2340</v>
      </c>
      <c r="I2407" s="12">
        <v>59670</v>
      </c>
      <c r="J2407" s="12">
        <v>63450</v>
      </c>
      <c r="K2407" s="12">
        <f>sales_table[[#This Row],[Sales]]-sales_table[[#This Row],[COGS]]</f>
        <v>3780</v>
      </c>
      <c r="L2407" s="12">
        <f>sales_table[[#This Row],[sales after discount]]-sales_table[[#This Row],[COGS]]</f>
        <v>607.5</v>
      </c>
      <c r="M2407" s="12">
        <f>sales_table[[#This Row],[Sales]]*0.95</f>
        <v>60277.5</v>
      </c>
      <c r="N2407" s="13">
        <f>(sales_table[[#This Row],[Profit]]/sales_table[[#This Row],[Sales]])</f>
        <v>5.9574468085106386E-2</v>
      </c>
    </row>
    <row r="2408" spans="1:14">
      <c r="A2408" s="42">
        <v>41707</v>
      </c>
      <c r="B2408" t="s">
        <v>20</v>
      </c>
      <c r="C2408" t="s">
        <v>18</v>
      </c>
      <c r="D2408" t="s">
        <v>21</v>
      </c>
      <c r="E2408" t="s">
        <v>13</v>
      </c>
      <c r="F2408" s="12">
        <v>3</v>
      </c>
      <c r="G2408" s="12">
        <v>4482</v>
      </c>
      <c r="H2408" s="12">
        <v>4770</v>
      </c>
      <c r="I2408" s="12">
        <v>26352</v>
      </c>
      <c r="J2408" s="12">
        <v>28080</v>
      </c>
      <c r="K2408" s="12">
        <f>sales_table[[#This Row],[Sales]]-sales_table[[#This Row],[COGS]]</f>
        <v>1728</v>
      </c>
      <c r="L2408" s="12">
        <f>sales_table[[#This Row],[sales after discount]]-sales_table[[#This Row],[COGS]]</f>
        <v>324</v>
      </c>
      <c r="M2408" s="12">
        <f>sales_table[[#This Row],[Sales]]*0.95</f>
        <v>26676</v>
      </c>
      <c r="N2408" s="13">
        <f>(sales_table[[#This Row],[Profit]]/sales_table[[#This Row],[Sales]])</f>
        <v>6.1538461538461542E-2</v>
      </c>
    </row>
    <row r="2409" spans="1:14">
      <c r="A2409" s="42">
        <v>41707</v>
      </c>
      <c r="B2409" t="s">
        <v>24</v>
      </c>
      <c r="C2409" t="s">
        <v>25</v>
      </c>
      <c r="D2409" t="s">
        <v>26</v>
      </c>
      <c r="E2409" t="s">
        <v>13</v>
      </c>
      <c r="F2409" s="12">
        <v>1</v>
      </c>
      <c r="G2409" s="12">
        <v>5148</v>
      </c>
      <c r="H2409" s="12">
        <v>5490</v>
      </c>
      <c r="I2409" s="12">
        <v>18252</v>
      </c>
      <c r="J2409" s="12">
        <v>19440</v>
      </c>
      <c r="K2409" s="12">
        <f>sales_table[[#This Row],[Sales]]-sales_table[[#This Row],[COGS]]</f>
        <v>1188</v>
      </c>
      <c r="L2409" s="12">
        <f>sales_table[[#This Row],[sales after discount]]-sales_table[[#This Row],[COGS]]</f>
        <v>216</v>
      </c>
      <c r="M2409" s="12">
        <f>sales_table[[#This Row],[Sales]]*0.95</f>
        <v>18468</v>
      </c>
      <c r="N2409" s="13">
        <f>(sales_table[[#This Row],[Profit]]/sales_table[[#This Row],[Sales]])</f>
        <v>6.1111111111111109E-2</v>
      </c>
    </row>
    <row r="2410" spans="1:14">
      <c r="A2410" s="42">
        <v>41707</v>
      </c>
      <c r="B2410" t="s">
        <v>17</v>
      </c>
      <c r="C2410" t="s">
        <v>18</v>
      </c>
      <c r="D2410" t="s">
        <v>21</v>
      </c>
      <c r="E2410" t="s">
        <v>13</v>
      </c>
      <c r="F2410" s="12">
        <v>13</v>
      </c>
      <c r="G2410" s="12">
        <v>3978</v>
      </c>
      <c r="H2410" s="12">
        <v>4230</v>
      </c>
      <c r="I2410" s="12">
        <v>48312</v>
      </c>
      <c r="J2410" s="12">
        <v>51480</v>
      </c>
      <c r="K2410" s="12">
        <f>sales_table[[#This Row],[Sales]]-sales_table[[#This Row],[COGS]]</f>
        <v>3168</v>
      </c>
      <c r="L2410" s="12">
        <f>sales_table[[#This Row],[sales after discount]]-sales_table[[#This Row],[COGS]]</f>
        <v>594</v>
      </c>
      <c r="M2410" s="12">
        <f>sales_table[[#This Row],[Sales]]*0.95</f>
        <v>48906</v>
      </c>
      <c r="N2410" s="13">
        <f>(sales_table[[#This Row],[Profit]]/sales_table[[#This Row],[Sales]])</f>
        <v>6.1538461538461542E-2</v>
      </c>
    </row>
    <row r="2411" spans="1:14">
      <c r="A2411" s="42">
        <v>41708</v>
      </c>
      <c r="B2411" t="s">
        <v>20</v>
      </c>
      <c r="C2411" t="s">
        <v>18</v>
      </c>
      <c r="D2411" t="s">
        <v>39</v>
      </c>
      <c r="E2411" t="s">
        <v>13</v>
      </c>
      <c r="F2411" s="12">
        <v>15</v>
      </c>
      <c r="G2411" s="12">
        <v>2106</v>
      </c>
      <c r="H2411" s="12">
        <v>2250</v>
      </c>
      <c r="I2411" s="12">
        <v>78246</v>
      </c>
      <c r="J2411" s="12">
        <v>83160</v>
      </c>
      <c r="K2411" s="12">
        <f>sales_table[[#This Row],[Sales]]-sales_table[[#This Row],[COGS]]</f>
        <v>4914</v>
      </c>
      <c r="L2411" s="12">
        <f>sales_table[[#This Row],[sales after discount]]-sales_table[[#This Row],[COGS]]</f>
        <v>756</v>
      </c>
      <c r="M2411" s="12">
        <f>sales_table[[#This Row],[Sales]]*0.95</f>
        <v>79002</v>
      </c>
      <c r="N2411" s="13">
        <f>(sales_table[[#This Row],[Profit]]/sales_table[[#This Row],[Sales]])</f>
        <v>5.909090909090909E-2</v>
      </c>
    </row>
    <row r="2412" spans="1:14">
      <c r="A2412" s="42">
        <v>41708</v>
      </c>
      <c r="B2412" t="s">
        <v>22</v>
      </c>
      <c r="C2412" t="s">
        <v>23</v>
      </c>
      <c r="D2412" t="s">
        <v>43</v>
      </c>
      <c r="E2412" t="s">
        <v>13</v>
      </c>
      <c r="F2412" s="12">
        <v>5</v>
      </c>
      <c r="G2412" s="12">
        <v>3978</v>
      </c>
      <c r="H2412" s="12">
        <v>4230</v>
      </c>
      <c r="I2412" s="12">
        <v>81216</v>
      </c>
      <c r="J2412" s="12">
        <v>86400</v>
      </c>
      <c r="K2412" s="12">
        <f>sales_table[[#This Row],[Sales]]-sales_table[[#This Row],[COGS]]</f>
        <v>5184</v>
      </c>
      <c r="L2412" s="12">
        <f>sales_table[[#This Row],[sales after discount]]-sales_table[[#This Row],[COGS]]</f>
        <v>864</v>
      </c>
      <c r="M2412" s="12">
        <f>sales_table[[#This Row],[Sales]]*0.95</f>
        <v>82080</v>
      </c>
      <c r="N2412" s="13">
        <f>(sales_table[[#This Row],[Profit]]/sales_table[[#This Row],[Sales]])</f>
        <v>0.06</v>
      </c>
    </row>
    <row r="2413" spans="1:14">
      <c r="A2413" s="42">
        <v>41708</v>
      </c>
      <c r="B2413" t="s">
        <v>24</v>
      </c>
      <c r="C2413" t="s">
        <v>25</v>
      </c>
      <c r="D2413" t="s">
        <v>26</v>
      </c>
      <c r="E2413" t="s">
        <v>13</v>
      </c>
      <c r="F2413" s="12">
        <v>25</v>
      </c>
      <c r="G2413" s="12">
        <v>2034</v>
      </c>
      <c r="H2413" s="12">
        <v>2160</v>
      </c>
      <c r="I2413" s="12">
        <v>12168</v>
      </c>
      <c r="J2413" s="12">
        <v>12960</v>
      </c>
      <c r="K2413" s="12">
        <f>sales_table[[#This Row],[Sales]]-sales_table[[#This Row],[COGS]]</f>
        <v>792</v>
      </c>
      <c r="L2413" s="12">
        <f>sales_table[[#This Row],[sales after discount]]-sales_table[[#This Row],[COGS]]</f>
        <v>144</v>
      </c>
      <c r="M2413" s="12">
        <f>sales_table[[#This Row],[Sales]]*0.95</f>
        <v>12312</v>
      </c>
      <c r="N2413" s="13">
        <f>(sales_table[[#This Row],[Profit]]/sales_table[[#This Row],[Sales]])</f>
        <v>6.1111111111111109E-2</v>
      </c>
    </row>
    <row r="2414" spans="1:14">
      <c r="A2414" s="42">
        <v>41708</v>
      </c>
      <c r="B2414" t="s">
        <v>17</v>
      </c>
      <c r="C2414" t="s">
        <v>18</v>
      </c>
      <c r="D2414" t="s">
        <v>12</v>
      </c>
      <c r="E2414" t="s">
        <v>13</v>
      </c>
      <c r="F2414" s="12">
        <v>8</v>
      </c>
      <c r="G2414" s="12">
        <v>2034</v>
      </c>
      <c r="H2414" s="12">
        <v>2160</v>
      </c>
      <c r="I2414" s="12">
        <v>32544</v>
      </c>
      <c r="J2414" s="12">
        <v>34560</v>
      </c>
      <c r="K2414" s="12">
        <f>sales_table[[#This Row],[Sales]]-sales_table[[#This Row],[COGS]]</f>
        <v>2016</v>
      </c>
      <c r="L2414" s="12">
        <f>sales_table[[#This Row],[sales after discount]]-sales_table[[#This Row],[COGS]]</f>
        <v>288</v>
      </c>
      <c r="M2414" s="12">
        <f>sales_table[[#This Row],[Sales]]*0.95</f>
        <v>32832</v>
      </c>
      <c r="N2414" s="13">
        <f>(sales_table[[#This Row],[Profit]]/sales_table[[#This Row],[Sales]])</f>
        <v>5.8333333333333334E-2</v>
      </c>
    </row>
    <row r="2415" spans="1:14">
      <c r="A2415" s="42">
        <v>41708</v>
      </c>
      <c r="B2415" t="s">
        <v>31</v>
      </c>
      <c r="C2415" t="s">
        <v>30</v>
      </c>
      <c r="D2415" t="s">
        <v>32</v>
      </c>
      <c r="E2415" t="s">
        <v>13</v>
      </c>
      <c r="F2415" s="12">
        <v>21</v>
      </c>
      <c r="G2415" s="12">
        <v>3582</v>
      </c>
      <c r="H2415" s="12">
        <v>3870</v>
      </c>
      <c r="I2415" s="12">
        <v>3546</v>
      </c>
      <c r="J2415" s="12">
        <v>3780</v>
      </c>
      <c r="K2415" s="12">
        <f>sales_table[[#This Row],[Sales]]-sales_table[[#This Row],[COGS]]</f>
        <v>234</v>
      </c>
      <c r="L2415" s="12">
        <f>sales_table[[#This Row],[sales after discount]]-sales_table[[#This Row],[COGS]]</f>
        <v>45</v>
      </c>
      <c r="M2415" s="12">
        <f>sales_table[[#This Row],[Sales]]*0.95</f>
        <v>3591</v>
      </c>
      <c r="N2415" s="13">
        <f>(sales_table[[#This Row],[Profit]]/sales_table[[#This Row],[Sales]])</f>
        <v>6.1904761904761907E-2</v>
      </c>
    </row>
    <row r="2416" spans="1:14">
      <c r="A2416" s="42">
        <v>41709</v>
      </c>
      <c r="B2416" t="s">
        <v>10</v>
      </c>
      <c r="C2416" t="s">
        <v>11</v>
      </c>
      <c r="D2416" t="s">
        <v>19</v>
      </c>
      <c r="E2416" t="s">
        <v>13</v>
      </c>
      <c r="F2416" s="12">
        <v>16</v>
      </c>
      <c r="G2416" s="12">
        <v>3978</v>
      </c>
      <c r="H2416" s="12">
        <v>4230</v>
      </c>
      <c r="I2416" s="12">
        <v>27846</v>
      </c>
      <c r="J2416" s="12">
        <v>29610</v>
      </c>
      <c r="K2416" s="12">
        <f>sales_table[[#This Row],[Sales]]-sales_table[[#This Row],[COGS]]</f>
        <v>1764</v>
      </c>
      <c r="L2416" s="12">
        <f>sales_table[[#This Row],[sales after discount]]-sales_table[[#This Row],[COGS]]</f>
        <v>283.5</v>
      </c>
      <c r="M2416" s="12">
        <f>sales_table[[#This Row],[Sales]]*0.95</f>
        <v>28129.5</v>
      </c>
      <c r="N2416" s="13">
        <f>(sales_table[[#This Row],[Profit]]/sales_table[[#This Row],[Sales]])</f>
        <v>5.9574468085106386E-2</v>
      </c>
    </row>
    <row r="2417" spans="1:14">
      <c r="A2417" s="42">
        <v>41710</v>
      </c>
      <c r="B2417" t="s">
        <v>17</v>
      </c>
      <c r="C2417" t="s">
        <v>18</v>
      </c>
      <c r="D2417" t="s">
        <v>40</v>
      </c>
      <c r="E2417" t="s">
        <v>16</v>
      </c>
      <c r="F2417" s="12">
        <v>23</v>
      </c>
      <c r="G2417" s="12">
        <v>2196</v>
      </c>
      <c r="H2417" s="12">
        <v>2340</v>
      </c>
      <c r="I2417" s="12">
        <v>70632</v>
      </c>
      <c r="J2417" s="12">
        <v>76140</v>
      </c>
      <c r="K2417" s="12">
        <f>sales_table[[#This Row],[Sales]]-sales_table[[#This Row],[COGS]]</f>
        <v>5508</v>
      </c>
      <c r="L2417" s="12">
        <f>sales_table[[#This Row],[sales after discount]]-sales_table[[#This Row],[COGS]]</f>
        <v>1701</v>
      </c>
      <c r="M2417" s="12">
        <f>sales_table[[#This Row],[Sales]]*0.95</f>
        <v>72333</v>
      </c>
      <c r="N2417" s="13">
        <f>(sales_table[[#This Row],[Profit]]/sales_table[[#This Row],[Sales]])</f>
        <v>7.2340425531914887E-2</v>
      </c>
    </row>
    <row r="2418" spans="1:14">
      <c r="A2418" s="42">
        <v>41710</v>
      </c>
      <c r="B2418" t="s">
        <v>31</v>
      </c>
      <c r="C2418" t="s">
        <v>30</v>
      </c>
      <c r="D2418" t="s">
        <v>43</v>
      </c>
      <c r="E2418" t="s">
        <v>13</v>
      </c>
      <c r="F2418" s="12">
        <v>22</v>
      </c>
      <c r="G2418" s="12">
        <v>3978</v>
      </c>
      <c r="H2418" s="12">
        <v>4230</v>
      </c>
      <c r="I2418" s="12">
        <v>16920</v>
      </c>
      <c r="J2418" s="12">
        <v>18000</v>
      </c>
      <c r="K2418" s="12">
        <f>sales_table[[#This Row],[Sales]]-sales_table[[#This Row],[COGS]]</f>
        <v>1080</v>
      </c>
      <c r="L2418" s="12">
        <f>sales_table[[#This Row],[sales after discount]]-sales_table[[#This Row],[COGS]]</f>
        <v>180</v>
      </c>
      <c r="M2418" s="12">
        <f>sales_table[[#This Row],[Sales]]*0.95</f>
        <v>17100</v>
      </c>
      <c r="N2418" s="13">
        <f>(sales_table[[#This Row],[Profit]]/sales_table[[#This Row],[Sales]])</f>
        <v>0.06</v>
      </c>
    </row>
    <row r="2419" spans="1:14">
      <c r="A2419" s="42">
        <v>41710</v>
      </c>
      <c r="B2419" t="s">
        <v>29</v>
      </c>
      <c r="C2419" t="s">
        <v>30</v>
      </c>
      <c r="D2419" t="s">
        <v>35</v>
      </c>
      <c r="E2419" t="s">
        <v>13</v>
      </c>
      <c r="F2419" s="12">
        <v>13</v>
      </c>
      <c r="G2419" s="12">
        <v>3978</v>
      </c>
      <c r="H2419" s="12">
        <v>4230</v>
      </c>
      <c r="I2419" s="12">
        <v>61776</v>
      </c>
      <c r="J2419" s="12">
        <v>65880</v>
      </c>
      <c r="K2419" s="12">
        <f>sales_table[[#This Row],[Sales]]-sales_table[[#This Row],[COGS]]</f>
        <v>4104</v>
      </c>
      <c r="L2419" s="12">
        <f>sales_table[[#This Row],[sales after discount]]-sales_table[[#This Row],[COGS]]</f>
        <v>810</v>
      </c>
      <c r="M2419" s="12">
        <f>sales_table[[#This Row],[Sales]]*0.95</f>
        <v>62586</v>
      </c>
      <c r="N2419" s="13">
        <f>(sales_table[[#This Row],[Profit]]/sales_table[[#This Row],[Sales]])</f>
        <v>6.2295081967213117E-2</v>
      </c>
    </row>
    <row r="2420" spans="1:14">
      <c r="A2420" s="42">
        <v>41711</v>
      </c>
      <c r="B2420" t="s">
        <v>17</v>
      </c>
      <c r="C2420" t="s">
        <v>18</v>
      </c>
      <c r="D2420" t="s">
        <v>28</v>
      </c>
      <c r="E2420" t="s">
        <v>13</v>
      </c>
      <c r="F2420" s="12">
        <v>27</v>
      </c>
      <c r="G2420" s="12">
        <v>3042</v>
      </c>
      <c r="H2420" s="12">
        <v>3240</v>
      </c>
      <c r="I2420" s="12">
        <v>99144</v>
      </c>
      <c r="J2420" s="12">
        <v>105570</v>
      </c>
      <c r="K2420" s="12">
        <f>sales_table[[#This Row],[Sales]]-sales_table[[#This Row],[COGS]]</f>
        <v>6426</v>
      </c>
      <c r="L2420" s="12">
        <f>sales_table[[#This Row],[sales after discount]]-sales_table[[#This Row],[COGS]]</f>
        <v>1147.5</v>
      </c>
      <c r="M2420" s="12">
        <f>sales_table[[#This Row],[Sales]]*0.95</f>
        <v>100291.5</v>
      </c>
      <c r="N2420" s="13">
        <f>(sales_table[[#This Row],[Profit]]/sales_table[[#This Row],[Sales]])</f>
        <v>6.0869565217391307E-2</v>
      </c>
    </row>
    <row r="2421" spans="1:14">
      <c r="A2421" s="42">
        <v>41711</v>
      </c>
      <c r="B2421" t="s">
        <v>24</v>
      </c>
      <c r="C2421" t="s">
        <v>25</v>
      </c>
      <c r="D2421" t="s">
        <v>32</v>
      </c>
      <c r="E2421" t="s">
        <v>13</v>
      </c>
      <c r="F2421" s="12">
        <v>27</v>
      </c>
      <c r="G2421" s="12">
        <v>3978</v>
      </c>
      <c r="H2421" s="12">
        <v>4230</v>
      </c>
      <c r="I2421" s="12">
        <v>35460</v>
      </c>
      <c r="J2421" s="12">
        <v>37800</v>
      </c>
      <c r="K2421" s="12">
        <f>sales_table[[#This Row],[Sales]]-sales_table[[#This Row],[COGS]]</f>
        <v>2340</v>
      </c>
      <c r="L2421" s="12">
        <f>sales_table[[#This Row],[sales after discount]]-sales_table[[#This Row],[COGS]]</f>
        <v>450</v>
      </c>
      <c r="M2421" s="12">
        <f>sales_table[[#This Row],[Sales]]*0.95</f>
        <v>35910</v>
      </c>
      <c r="N2421" s="13">
        <f>(sales_table[[#This Row],[Profit]]/sales_table[[#This Row],[Sales]])</f>
        <v>6.1904761904761907E-2</v>
      </c>
    </row>
    <row r="2422" spans="1:14">
      <c r="A2422" s="42">
        <v>41711</v>
      </c>
      <c r="B2422" t="s">
        <v>10</v>
      </c>
      <c r="C2422" t="s">
        <v>11</v>
      </c>
      <c r="D2422" t="s">
        <v>12</v>
      </c>
      <c r="E2422" t="s">
        <v>13</v>
      </c>
      <c r="F2422" s="12">
        <v>27</v>
      </c>
      <c r="G2422" s="12">
        <v>3978</v>
      </c>
      <c r="H2422" s="12">
        <v>4230</v>
      </c>
      <c r="I2422" s="12">
        <v>32544</v>
      </c>
      <c r="J2422" s="12">
        <v>34560</v>
      </c>
      <c r="K2422" s="12">
        <f>sales_table[[#This Row],[Sales]]-sales_table[[#This Row],[COGS]]</f>
        <v>2016</v>
      </c>
      <c r="L2422" s="12">
        <f>sales_table[[#This Row],[sales after discount]]-sales_table[[#This Row],[COGS]]</f>
        <v>288</v>
      </c>
      <c r="M2422" s="12">
        <f>sales_table[[#This Row],[Sales]]*0.95</f>
        <v>32832</v>
      </c>
      <c r="N2422" s="13">
        <f>(sales_table[[#This Row],[Profit]]/sales_table[[#This Row],[Sales]])</f>
        <v>5.8333333333333334E-2</v>
      </c>
    </row>
    <row r="2423" spans="1:14">
      <c r="A2423" s="42">
        <v>41711</v>
      </c>
      <c r="B2423" t="s">
        <v>27</v>
      </c>
      <c r="C2423" t="s">
        <v>23</v>
      </c>
      <c r="D2423" t="s">
        <v>33</v>
      </c>
      <c r="E2423" t="s">
        <v>13</v>
      </c>
      <c r="F2423" s="12">
        <v>27</v>
      </c>
      <c r="G2423" s="12">
        <v>5832</v>
      </c>
      <c r="H2423" s="12">
        <v>6210</v>
      </c>
      <c r="I2423" s="12">
        <v>35802</v>
      </c>
      <c r="J2423" s="12">
        <v>38070</v>
      </c>
      <c r="K2423" s="12">
        <f>sales_table[[#This Row],[Sales]]-sales_table[[#This Row],[COGS]]</f>
        <v>2268</v>
      </c>
      <c r="L2423" s="12">
        <f>sales_table[[#This Row],[sales after discount]]-sales_table[[#This Row],[COGS]]</f>
        <v>364.5</v>
      </c>
      <c r="M2423" s="12">
        <f>sales_table[[#This Row],[Sales]]*0.95</f>
        <v>36166.5</v>
      </c>
      <c r="N2423" s="13">
        <f>(sales_table[[#This Row],[Profit]]/sales_table[[#This Row],[Sales]])</f>
        <v>5.9574468085106386E-2</v>
      </c>
    </row>
    <row r="2424" spans="1:14">
      <c r="A2424" s="42">
        <v>41711</v>
      </c>
      <c r="B2424" t="s">
        <v>29</v>
      </c>
      <c r="C2424" t="s">
        <v>30</v>
      </c>
      <c r="D2424" t="s">
        <v>26</v>
      </c>
      <c r="E2424" t="s">
        <v>13</v>
      </c>
      <c r="F2424" s="12">
        <v>27</v>
      </c>
      <c r="G2424" s="12">
        <v>2196</v>
      </c>
      <c r="H2424" s="12">
        <v>2340</v>
      </c>
      <c r="I2424" s="12">
        <v>27378</v>
      </c>
      <c r="J2424" s="12">
        <v>29160</v>
      </c>
      <c r="K2424" s="12">
        <f>sales_table[[#This Row],[Sales]]-sales_table[[#This Row],[COGS]]</f>
        <v>1782</v>
      </c>
      <c r="L2424" s="12">
        <f>sales_table[[#This Row],[sales after discount]]-sales_table[[#This Row],[COGS]]</f>
        <v>324</v>
      </c>
      <c r="M2424" s="12">
        <f>sales_table[[#This Row],[Sales]]*0.95</f>
        <v>27702</v>
      </c>
      <c r="N2424" s="13">
        <f>(sales_table[[#This Row],[Profit]]/sales_table[[#This Row],[Sales]])</f>
        <v>6.1111111111111109E-2</v>
      </c>
    </row>
    <row r="2425" spans="1:14">
      <c r="A2425" s="42">
        <v>41712</v>
      </c>
      <c r="B2425" t="s">
        <v>20</v>
      </c>
      <c r="C2425" t="s">
        <v>18</v>
      </c>
      <c r="D2425" t="s">
        <v>33</v>
      </c>
      <c r="E2425" t="s">
        <v>13</v>
      </c>
      <c r="F2425" s="12">
        <v>27</v>
      </c>
      <c r="G2425" s="12">
        <v>3546</v>
      </c>
      <c r="H2425" s="12">
        <v>3780</v>
      </c>
      <c r="I2425" s="12">
        <v>59670</v>
      </c>
      <c r="J2425" s="12">
        <v>63450</v>
      </c>
      <c r="K2425" s="12">
        <f>sales_table[[#This Row],[Sales]]-sales_table[[#This Row],[COGS]]</f>
        <v>3780</v>
      </c>
      <c r="L2425" s="12">
        <f>sales_table[[#This Row],[sales after discount]]-sales_table[[#This Row],[COGS]]</f>
        <v>607.5</v>
      </c>
      <c r="M2425" s="12">
        <f>sales_table[[#This Row],[Sales]]*0.95</f>
        <v>60277.5</v>
      </c>
      <c r="N2425" s="13">
        <f>(sales_table[[#This Row],[Profit]]/sales_table[[#This Row],[Sales]])</f>
        <v>5.9574468085106386E-2</v>
      </c>
    </row>
    <row r="2426" spans="1:14">
      <c r="A2426" s="42">
        <v>41712</v>
      </c>
      <c r="B2426" t="s">
        <v>10</v>
      </c>
      <c r="C2426" t="s">
        <v>11</v>
      </c>
      <c r="D2426" t="s">
        <v>12</v>
      </c>
      <c r="E2426" t="s">
        <v>13</v>
      </c>
      <c r="F2426" s="12">
        <v>12</v>
      </c>
      <c r="G2426" s="12">
        <v>3582</v>
      </c>
      <c r="H2426" s="12">
        <v>3870</v>
      </c>
      <c r="I2426" s="12">
        <v>2034</v>
      </c>
      <c r="J2426" s="12">
        <v>2160</v>
      </c>
      <c r="K2426" s="12">
        <f>sales_table[[#This Row],[Sales]]-sales_table[[#This Row],[COGS]]</f>
        <v>126</v>
      </c>
      <c r="L2426" s="12">
        <f>sales_table[[#This Row],[sales after discount]]-sales_table[[#This Row],[COGS]]</f>
        <v>18</v>
      </c>
      <c r="M2426" s="12">
        <f>sales_table[[#This Row],[Sales]]*0.95</f>
        <v>2052</v>
      </c>
      <c r="N2426" s="13">
        <f>(sales_table[[#This Row],[Profit]]/sales_table[[#This Row],[Sales]])</f>
        <v>5.8333333333333334E-2</v>
      </c>
    </row>
    <row r="2427" spans="1:14">
      <c r="A2427" s="42">
        <v>41712</v>
      </c>
      <c r="B2427" t="s">
        <v>14</v>
      </c>
      <c r="C2427" t="s">
        <v>11</v>
      </c>
      <c r="D2427" t="s">
        <v>28</v>
      </c>
      <c r="E2427" t="s">
        <v>13</v>
      </c>
      <c r="F2427" s="12">
        <v>18</v>
      </c>
      <c r="G2427" s="12">
        <v>3978</v>
      </c>
      <c r="H2427" s="12">
        <v>4230</v>
      </c>
      <c r="I2427" s="12">
        <v>64152</v>
      </c>
      <c r="J2427" s="12">
        <v>68310</v>
      </c>
      <c r="K2427" s="12">
        <f>sales_table[[#This Row],[Sales]]-sales_table[[#This Row],[COGS]]</f>
        <v>4158</v>
      </c>
      <c r="L2427" s="12">
        <f>sales_table[[#This Row],[sales after discount]]-sales_table[[#This Row],[COGS]]</f>
        <v>742.5</v>
      </c>
      <c r="M2427" s="12">
        <f>sales_table[[#This Row],[Sales]]*0.95</f>
        <v>64894.5</v>
      </c>
      <c r="N2427" s="13">
        <f>(sales_table[[#This Row],[Profit]]/sales_table[[#This Row],[Sales]])</f>
        <v>6.0869565217391307E-2</v>
      </c>
    </row>
    <row r="2428" spans="1:14">
      <c r="A2428" s="42">
        <v>41712</v>
      </c>
      <c r="B2428" t="s">
        <v>27</v>
      </c>
      <c r="C2428" t="s">
        <v>23</v>
      </c>
      <c r="D2428" t="s">
        <v>32</v>
      </c>
      <c r="E2428" t="s">
        <v>13</v>
      </c>
      <c r="F2428" s="12">
        <v>8</v>
      </c>
      <c r="G2428" s="12">
        <v>3978</v>
      </c>
      <c r="H2428" s="12">
        <v>4230</v>
      </c>
      <c r="I2428" s="12">
        <v>88650</v>
      </c>
      <c r="J2428" s="12">
        <v>94500</v>
      </c>
      <c r="K2428" s="12">
        <f>sales_table[[#This Row],[Sales]]-sales_table[[#This Row],[COGS]]</f>
        <v>5850</v>
      </c>
      <c r="L2428" s="12">
        <f>sales_table[[#This Row],[sales after discount]]-sales_table[[#This Row],[COGS]]</f>
        <v>1125</v>
      </c>
      <c r="M2428" s="12">
        <f>sales_table[[#This Row],[Sales]]*0.95</f>
        <v>89775</v>
      </c>
      <c r="N2428" s="13">
        <f>(sales_table[[#This Row],[Profit]]/sales_table[[#This Row],[Sales]])</f>
        <v>6.1904761904761907E-2</v>
      </c>
    </row>
    <row r="2429" spans="1:14">
      <c r="A2429" s="42">
        <v>41713</v>
      </c>
      <c r="B2429" t="s">
        <v>24</v>
      </c>
      <c r="C2429" t="s">
        <v>25</v>
      </c>
      <c r="D2429" t="s">
        <v>19</v>
      </c>
      <c r="E2429" t="s">
        <v>13</v>
      </c>
      <c r="F2429" s="12">
        <v>21</v>
      </c>
      <c r="G2429" s="12">
        <v>2034</v>
      </c>
      <c r="H2429" s="12">
        <v>2160</v>
      </c>
      <c r="I2429" s="12">
        <v>79560</v>
      </c>
      <c r="J2429" s="12">
        <v>84600</v>
      </c>
      <c r="K2429" s="12">
        <f>sales_table[[#This Row],[Sales]]-sales_table[[#This Row],[COGS]]</f>
        <v>5040</v>
      </c>
      <c r="L2429" s="12">
        <f>sales_table[[#This Row],[sales after discount]]-sales_table[[#This Row],[COGS]]</f>
        <v>810</v>
      </c>
      <c r="M2429" s="12">
        <f>sales_table[[#This Row],[Sales]]*0.95</f>
        <v>80370</v>
      </c>
      <c r="N2429" s="13">
        <f>(sales_table[[#This Row],[Profit]]/sales_table[[#This Row],[Sales]])</f>
        <v>5.9574468085106386E-2</v>
      </c>
    </row>
    <row r="2430" spans="1:14">
      <c r="A2430" s="42">
        <v>41714</v>
      </c>
      <c r="B2430" t="s">
        <v>20</v>
      </c>
      <c r="C2430" t="s">
        <v>18</v>
      </c>
      <c r="D2430" t="s">
        <v>21</v>
      </c>
      <c r="E2430" t="s">
        <v>13</v>
      </c>
      <c r="F2430" s="12">
        <v>25</v>
      </c>
      <c r="G2430" s="12">
        <v>3042</v>
      </c>
      <c r="H2430" s="12">
        <v>3240</v>
      </c>
      <c r="I2430" s="12">
        <v>2196</v>
      </c>
      <c r="J2430" s="12">
        <v>2340</v>
      </c>
      <c r="K2430" s="12">
        <f>sales_table[[#This Row],[Sales]]-sales_table[[#This Row],[COGS]]</f>
        <v>144</v>
      </c>
      <c r="L2430" s="12">
        <f>sales_table[[#This Row],[sales after discount]]-sales_table[[#This Row],[COGS]]</f>
        <v>27</v>
      </c>
      <c r="M2430" s="12">
        <f>sales_table[[#This Row],[Sales]]*0.95</f>
        <v>2223</v>
      </c>
      <c r="N2430" s="13">
        <f>(sales_table[[#This Row],[Profit]]/sales_table[[#This Row],[Sales]])</f>
        <v>6.1538461538461542E-2</v>
      </c>
    </row>
    <row r="2431" spans="1:14">
      <c r="A2431" s="42">
        <v>41714</v>
      </c>
      <c r="B2431" t="s">
        <v>27</v>
      </c>
      <c r="C2431" t="s">
        <v>23</v>
      </c>
      <c r="D2431" t="s">
        <v>41</v>
      </c>
      <c r="E2431" t="s">
        <v>13</v>
      </c>
      <c r="F2431" s="12">
        <v>12</v>
      </c>
      <c r="G2431" s="12">
        <v>5148</v>
      </c>
      <c r="H2431" s="12">
        <v>5490</v>
      </c>
      <c r="I2431" s="12">
        <v>67896</v>
      </c>
      <c r="J2431" s="12">
        <v>72450</v>
      </c>
      <c r="K2431" s="12">
        <f>sales_table[[#This Row],[Sales]]-sales_table[[#This Row],[COGS]]</f>
        <v>4554</v>
      </c>
      <c r="L2431" s="12">
        <f>sales_table[[#This Row],[sales after discount]]-sales_table[[#This Row],[COGS]]</f>
        <v>931.5</v>
      </c>
      <c r="M2431" s="12">
        <f>sales_table[[#This Row],[Sales]]*0.95</f>
        <v>68827.5</v>
      </c>
      <c r="N2431" s="13">
        <f>(sales_table[[#This Row],[Profit]]/sales_table[[#This Row],[Sales]])</f>
        <v>6.2857142857142861E-2</v>
      </c>
    </row>
    <row r="2432" spans="1:14">
      <c r="A2432" s="42">
        <v>41714</v>
      </c>
      <c r="B2432" t="s">
        <v>10</v>
      </c>
      <c r="C2432" t="s">
        <v>11</v>
      </c>
      <c r="D2432" t="s">
        <v>32</v>
      </c>
      <c r="E2432" t="s">
        <v>13</v>
      </c>
      <c r="F2432" s="12">
        <v>9</v>
      </c>
      <c r="G2432" s="12">
        <v>2106</v>
      </c>
      <c r="H2432" s="12">
        <v>2250</v>
      </c>
      <c r="I2432" s="12">
        <v>88650</v>
      </c>
      <c r="J2432" s="12">
        <v>94500</v>
      </c>
      <c r="K2432" s="12">
        <f>sales_table[[#This Row],[Sales]]-sales_table[[#This Row],[COGS]]</f>
        <v>5850</v>
      </c>
      <c r="L2432" s="12">
        <f>sales_table[[#This Row],[sales after discount]]-sales_table[[#This Row],[COGS]]</f>
        <v>1125</v>
      </c>
      <c r="M2432" s="12">
        <f>sales_table[[#This Row],[Sales]]*0.95</f>
        <v>89775</v>
      </c>
      <c r="N2432" s="13">
        <f>(sales_table[[#This Row],[Profit]]/sales_table[[#This Row],[Sales]])</f>
        <v>6.1904761904761907E-2</v>
      </c>
    </row>
    <row r="2433" spans="1:14">
      <c r="A2433" s="42">
        <v>41715</v>
      </c>
      <c r="B2433" t="s">
        <v>24</v>
      </c>
      <c r="C2433" t="s">
        <v>25</v>
      </c>
      <c r="D2433" t="s">
        <v>37</v>
      </c>
      <c r="E2433" t="s">
        <v>13</v>
      </c>
      <c r="F2433" s="12">
        <v>23</v>
      </c>
      <c r="G2433" s="12">
        <v>4482</v>
      </c>
      <c r="H2433" s="12">
        <v>4770</v>
      </c>
      <c r="I2433" s="12">
        <v>107568</v>
      </c>
      <c r="J2433" s="12">
        <v>114480</v>
      </c>
      <c r="K2433" s="12">
        <f>sales_table[[#This Row],[Sales]]-sales_table[[#This Row],[COGS]]</f>
        <v>6912</v>
      </c>
      <c r="L2433" s="12">
        <f>sales_table[[#This Row],[sales after discount]]-sales_table[[#This Row],[COGS]]</f>
        <v>1188</v>
      </c>
      <c r="M2433" s="12">
        <f>sales_table[[#This Row],[Sales]]*0.95</f>
        <v>108756</v>
      </c>
      <c r="N2433" s="13">
        <f>(sales_table[[#This Row],[Profit]]/sales_table[[#This Row],[Sales]])</f>
        <v>6.0377358490566038E-2</v>
      </c>
    </row>
    <row r="2434" spans="1:14">
      <c r="A2434" s="42">
        <v>41715</v>
      </c>
      <c r="B2434" t="s">
        <v>10</v>
      </c>
      <c r="C2434" t="s">
        <v>11</v>
      </c>
      <c r="D2434" t="s">
        <v>37</v>
      </c>
      <c r="E2434" t="s">
        <v>13</v>
      </c>
      <c r="F2434" s="12">
        <v>23</v>
      </c>
      <c r="G2434" s="12">
        <v>3546</v>
      </c>
      <c r="H2434" s="12">
        <v>3780</v>
      </c>
      <c r="I2434" s="12">
        <v>35856</v>
      </c>
      <c r="J2434" s="12">
        <v>38160</v>
      </c>
      <c r="K2434" s="12">
        <f>sales_table[[#This Row],[Sales]]-sales_table[[#This Row],[COGS]]</f>
        <v>2304</v>
      </c>
      <c r="L2434" s="12">
        <f>sales_table[[#This Row],[sales after discount]]-sales_table[[#This Row],[COGS]]</f>
        <v>396</v>
      </c>
      <c r="M2434" s="12">
        <f>sales_table[[#This Row],[Sales]]*0.95</f>
        <v>36252</v>
      </c>
      <c r="N2434" s="13">
        <f>(sales_table[[#This Row],[Profit]]/sales_table[[#This Row],[Sales]])</f>
        <v>6.0377358490566038E-2</v>
      </c>
    </row>
    <row r="2435" spans="1:14">
      <c r="A2435" s="42">
        <v>41715</v>
      </c>
      <c r="B2435" t="s">
        <v>29</v>
      </c>
      <c r="C2435" t="s">
        <v>30</v>
      </c>
      <c r="D2435" t="s">
        <v>40</v>
      </c>
      <c r="E2435" t="s">
        <v>16</v>
      </c>
      <c r="F2435" s="12">
        <v>20</v>
      </c>
      <c r="G2435" s="12">
        <v>4482</v>
      </c>
      <c r="H2435" s="12">
        <v>4770</v>
      </c>
      <c r="I2435" s="12">
        <v>47088</v>
      </c>
      <c r="J2435" s="12">
        <v>50760</v>
      </c>
      <c r="K2435" s="12">
        <f>sales_table[[#This Row],[Sales]]-sales_table[[#This Row],[COGS]]</f>
        <v>3672</v>
      </c>
      <c r="L2435" s="12">
        <f>sales_table[[#This Row],[sales after discount]]-sales_table[[#This Row],[COGS]]</f>
        <v>1134</v>
      </c>
      <c r="M2435" s="12">
        <f>sales_table[[#This Row],[Sales]]*0.95</f>
        <v>48222</v>
      </c>
      <c r="N2435" s="13">
        <f>(sales_table[[#This Row],[Profit]]/sales_table[[#This Row],[Sales]])</f>
        <v>7.2340425531914887E-2</v>
      </c>
    </row>
    <row r="2436" spans="1:14">
      <c r="A2436" s="42">
        <v>41715</v>
      </c>
      <c r="B2436" t="s">
        <v>17</v>
      </c>
      <c r="C2436" t="s">
        <v>18</v>
      </c>
      <c r="D2436" t="s">
        <v>41</v>
      </c>
      <c r="E2436" t="s">
        <v>13</v>
      </c>
      <c r="F2436" s="12">
        <v>25</v>
      </c>
      <c r="G2436" s="12">
        <v>4482</v>
      </c>
      <c r="H2436" s="12">
        <v>4770</v>
      </c>
      <c r="I2436" s="12">
        <v>67896</v>
      </c>
      <c r="J2436" s="12">
        <v>72450</v>
      </c>
      <c r="K2436" s="12">
        <f>sales_table[[#This Row],[Sales]]-sales_table[[#This Row],[COGS]]</f>
        <v>4554</v>
      </c>
      <c r="L2436" s="12">
        <f>sales_table[[#This Row],[sales after discount]]-sales_table[[#This Row],[COGS]]</f>
        <v>931.5</v>
      </c>
      <c r="M2436" s="12">
        <f>sales_table[[#This Row],[Sales]]*0.95</f>
        <v>68827.5</v>
      </c>
      <c r="N2436" s="13">
        <f>(sales_table[[#This Row],[Profit]]/sales_table[[#This Row],[Sales]])</f>
        <v>6.2857142857142861E-2</v>
      </c>
    </row>
    <row r="2437" spans="1:14">
      <c r="A2437" s="42">
        <v>41716</v>
      </c>
      <c r="B2437" t="s">
        <v>14</v>
      </c>
      <c r="C2437" t="s">
        <v>11</v>
      </c>
      <c r="D2437" t="s">
        <v>15</v>
      </c>
      <c r="E2437" t="s">
        <v>16</v>
      </c>
      <c r="F2437" s="12">
        <v>4</v>
      </c>
      <c r="G2437" s="12">
        <v>2034</v>
      </c>
      <c r="H2437" s="12">
        <v>2160</v>
      </c>
      <c r="I2437" s="12">
        <v>78804</v>
      </c>
      <c r="J2437" s="12">
        <v>85140</v>
      </c>
      <c r="K2437" s="12">
        <f>sales_table[[#This Row],[Sales]]-sales_table[[#This Row],[COGS]]</f>
        <v>6336</v>
      </c>
      <c r="L2437" s="12">
        <f>sales_table[[#This Row],[sales after discount]]-sales_table[[#This Row],[COGS]]</f>
        <v>2079</v>
      </c>
      <c r="M2437" s="12">
        <f>sales_table[[#This Row],[Sales]]*0.95</f>
        <v>80883</v>
      </c>
      <c r="N2437" s="13">
        <f>(sales_table[[#This Row],[Profit]]/sales_table[[#This Row],[Sales]])</f>
        <v>7.441860465116279E-2</v>
      </c>
    </row>
    <row r="2438" spans="1:14">
      <c r="A2438" s="42">
        <v>41716</v>
      </c>
      <c r="B2438" t="s">
        <v>22</v>
      </c>
      <c r="C2438" t="s">
        <v>23</v>
      </c>
      <c r="D2438" t="s">
        <v>35</v>
      </c>
      <c r="E2438" t="s">
        <v>13</v>
      </c>
      <c r="F2438" s="12">
        <v>24</v>
      </c>
      <c r="G2438" s="12">
        <v>3978</v>
      </c>
      <c r="H2438" s="12">
        <v>4230</v>
      </c>
      <c r="I2438" s="12">
        <v>128700</v>
      </c>
      <c r="J2438" s="12">
        <v>137250</v>
      </c>
      <c r="K2438" s="12">
        <f>sales_table[[#This Row],[Sales]]-sales_table[[#This Row],[COGS]]</f>
        <v>8550</v>
      </c>
      <c r="L2438" s="12">
        <f>sales_table[[#This Row],[sales after discount]]-sales_table[[#This Row],[COGS]]</f>
        <v>1687.5</v>
      </c>
      <c r="M2438" s="12">
        <f>sales_table[[#This Row],[Sales]]*0.95</f>
        <v>130387.5</v>
      </c>
      <c r="N2438" s="13">
        <f>(sales_table[[#This Row],[Profit]]/sales_table[[#This Row],[Sales]])</f>
        <v>6.2295081967213117E-2</v>
      </c>
    </row>
    <row r="2439" spans="1:14">
      <c r="A2439" s="42">
        <v>41717</v>
      </c>
      <c r="B2439" t="s">
        <v>31</v>
      </c>
      <c r="C2439" t="s">
        <v>30</v>
      </c>
      <c r="D2439" t="s">
        <v>42</v>
      </c>
      <c r="E2439" t="s">
        <v>16</v>
      </c>
      <c r="F2439" s="12">
        <v>24</v>
      </c>
      <c r="G2439" s="12">
        <v>5832</v>
      </c>
      <c r="H2439" s="12">
        <v>6210</v>
      </c>
      <c r="I2439" s="12">
        <v>67554</v>
      </c>
      <c r="J2439" s="12">
        <v>72900</v>
      </c>
      <c r="K2439" s="12">
        <f>sales_table[[#This Row],[Sales]]-sales_table[[#This Row],[COGS]]</f>
        <v>5346</v>
      </c>
      <c r="L2439" s="12">
        <f>sales_table[[#This Row],[sales after discount]]-sales_table[[#This Row],[COGS]]</f>
        <v>1701</v>
      </c>
      <c r="M2439" s="12">
        <f>sales_table[[#This Row],[Sales]]*0.95</f>
        <v>69255</v>
      </c>
      <c r="N2439" s="13">
        <f>(sales_table[[#This Row],[Profit]]/sales_table[[#This Row],[Sales]])</f>
        <v>7.3333333333333334E-2</v>
      </c>
    </row>
    <row r="2440" spans="1:14">
      <c r="A2440" s="42">
        <v>41717</v>
      </c>
      <c r="B2440" t="s">
        <v>29</v>
      </c>
      <c r="C2440" t="s">
        <v>30</v>
      </c>
      <c r="D2440" t="s">
        <v>42</v>
      </c>
      <c r="E2440" t="s">
        <v>16</v>
      </c>
      <c r="F2440" s="12">
        <v>16</v>
      </c>
      <c r="G2440" s="12">
        <v>3978</v>
      </c>
      <c r="H2440" s="12">
        <v>4230</v>
      </c>
      <c r="I2440" s="12">
        <v>22518</v>
      </c>
      <c r="J2440" s="12">
        <v>24300</v>
      </c>
      <c r="K2440" s="12">
        <f>sales_table[[#This Row],[Sales]]-sales_table[[#This Row],[COGS]]</f>
        <v>1782</v>
      </c>
      <c r="L2440" s="12">
        <f>sales_table[[#This Row],[sales after discount]]-sales_table[[#This Row],[COGS]]</f>
        <v>567</v>
      </c>
      <c r="M2440" s="12">
        <f>sales_table[[#This Row],[Sales]]*0.95</f>
        <v>23085</v>
      </c>
      <c r="N2440" s="13">
        <f>(sales_table[[#This Row],[Profit]]/sales_table[[#This Row],[Sales]])</f>
        <v>7.3333333333333334E-2</v>
      </c>
    </row>
    <row r="2441" spans="1:14">
      <c r="A2441" s="42">
        <v>41718</v>
      </c>
      <c r="B2441" t="s">
        <v>14</v>
      </c>
      <c r="C2441" t="s">
        <v>11</v>
      </c>
      <c r="D2441" t="s">
        <v>41</v>
      </c>
      <c r="E2441" t="s">
        <v>13</v>
      </c>
      <c r="F2441" s="12">
        <v>6</v>
      </c>
      <c r="G2441" s="12">
        <v>3978</v>
      </c>
      <c r="H2441" s="12">
        <v>4230</v>
      </c>
      <c r="I2441" s="12">
        <v>35424</v>
      </c>
      <c r="J2441" s="12">
        <v>37800</v>
      </c>
      <c r="K2441" s="12">
        <f>sales_table[[#This Row],[Sales]]-sales_table[[#This Row],[COGS]]</f>
        <v>2376</v>
      </c>
      <c r="L2441" s="12">
        <f>sales_table[[#This Row],[sales after discount]]-sales_table[[#This Row],[COGS]]</f>
        <v>486</v>
      </c>
      <c r="M2441" s="12">
        <f>sales_table[[#This Row],[Sales]]*0.95</f>
        <v>35910</v>
      </c>
      <c r="N2441" s="13">
        <f>(sales_table[[#This Row],[Profit]]/sales_table[[#This Row],[Sales]])</f>
        <v>6.2857142857142861E-2</v>
      </c>
    </row>
    <row r="2442" spans="1:14">
      <c r="A2442" s="42">
        <v>41718</v>
      </c>
      <c r="B2442" t="s">
        <v>31</v>
      </c>
      <c r="C2442" t="s">
        <v>30</v>
      </c>
      <c r="D2442" t="s">
        <v>32</v>
      </c>
      <c r="E2442" t="s">
        <v>13</v>
      </c>
      <c r="F2442" s="12">
        <v>4</v>
      </c>
      <c r="G2442" s="12">
        <v>5148</v>
      </c>
      <c r="H2442" s="12">
        <v>5490</v>
      </c>
      <c r="I2442" s="12">
        <v>49644</v>
      </c>
      <c r="J2442" s="12">
        <v>52920</v>
      </c>
      <c r="K2442" s="12">
        <f>sales_table[[#This Row],[Sales]]-sales_table[[#This Row],[COGS]]</f>
        <v>3276</v>
      </c>
      <c r="L2442" s="12">
        <f>sales_table[[#This Row],[sales after discount]]-sales_table[[#This Row],[COGS]]</f>
        <v>630</v>
      </c>
      <c r="M2442" s="12">
        <f>sales_table[[#This Row],[Sales]]*0.95</f>
        <v>50274</v>
      </c>
      <c r="N2442" s="13">
        <f>(sales_table[[#This Row],[Profit]]/sales_table[[#This Row],[Sales]])</f>
        <v>6.1904761904761907E-2</v>
      </c>
    </row>
    <row r="2443" spans="1:14">
      <c r="A2443" s="42">
        <v>41719</v>
      </c>
      <c r="B2443" t="s">
        <v>10</v>
      </c>
      <c r="C2443" t="s">
        <v>11</v>
      </c>
      <c r="D2443" t="s">
        <v>38</v>
      </c>
      <c r="E2443" t="s">
        <v>13</v>
      </c>
      <c r="F2443" s="12">
        <v>24</v>
      </c>
      <c r="G2443" s="12">
        <v>5832</v>
      </c>
      <c r="H2443" s="12">
        <v>6210</v>
      </c>
      <c r="I2443" s="12">
        <v>63828</v>
      </c>
      <c r="J2443" s="12">
        <v>68040</v>
      </c>
      <c r="K2443" s="12">
        <f>sales_table[[#This Row],[Sales]]-sales_table[[#This Row],[COGS]]</f>
        <v>4212</v>
      </c>
      <c r="L2443" s="12">
        <f>sales_table[[#This Row],[sales after discount]]-sales_table[[#This Row],[COGS]]</f>
        <v>810</v>
      </c>
      <c r="M2443" s="12">
        <f>sales_table[[#This Row],[Sales]]*0.95</f>
        <v>64638</v>
      </c>
      <c r="N2443" s="13">
        <f>(sales_table[[#This Row],[Profit]]/sales_table[[#This Row],[Sales]])</f>
        <v>6.1904761904761907E-2</v>
      </c>
    </row>
    <row r="2444" spans="1:14">
      <c r="A2444" s="42">
        <v>41719</v>
      </c>
      <c r="B2444" t="s">
        <v>14</v>
      </c>
      <c r="C2444" t="s">
        <v>11</v>
      </c>
      <c r="D2444" t="s">
        <v>38</v>
      </c>
      <c r="E2444" t="s">
        <v>13</v>
      </c>
      <c r="F2444" s="12">
        <v>21</v>
      </c>
      <c r="G2444" s="12">
        <v>2034</v>
      </c>
      <c r="H2444" s="12">
        <v>2160</v>
      </c>
      <c r="I2444" s="12">
        <v>7092</v>
      </c>
      <c r="J2444" s="12">
        <v>7560</v>
      </c>
      <c r="K2444" s="12">
        <f>sales_table[[#This Row],[Sales]]-sales_table[[#This Row],[COGS]]</f>
        <v>468</v>
      </c>
      <c r="L2444" s="12">
        <f>sales_table[[#This Row],[sales after discount]]-sales_table[[#This Row],[COGS]]</f>
        <v>90</v>
      </c>
      <c r="M2444" s="12">
        <f>sales_table[[#This Row],[Sales]]*0.95</f>
        <v>7182</v>
      </c>
      <c r="N2444" s="13">
        <f>(sales_table[[#This Row],[Profit]]/sales_table[[#This Row],[Sales]])</f>
        <v>6.1904761904761907E-2</v>
      </c>
    </row>
    <row r="2445" spans="1:14">
      <c r="A2445" s="42">
        <v>41719</v>
      </c>
      <c r="B2445" t="s">
        <v>29</v>
      </c>
      <c r="C2445" t="s">
        <v>30</v>
      </c>
      <c r="D2445" t="s">
        <v>32</v>
      </c>
      <c r="E2445" t="s">
        <v>13</v>
      </c>
      <c r="F2445" s="12">
        <v>13</v>
      </c>
      <c r="G2445" s="12">
        <v>5832</v>
      </c>
      <c r="H2445" s="12">
        <v>6210</v>
      </c>
      <c r="I2445" s="12">
        <v>85104</v>
      </c>
      <c r="J2445" s="12">
        <v>90720</v>
      </c>
      <c r="K2445" s="12">
        <f>sales_table[[#This Row],[Sales]]-sales_table[[#This Row],[COGS]]</f>
        <v>5616</v>
      </c>
      <c r="L2445" s="12">
        <f>sales_table[[#This Row],[sales after discount]]-sales_table[[#This Row],[COGS]]</f>
        <v>1080</v>
      </c>
      <c r="M2445" s="12">
        <f>sales_table[[#This Row],[Sales]]*0.95</f>
        <v>86184</v>
      </c>
      <c r="N2445" s="13">
        <f>(sales_table[[#This Row],[Profit]]/sales_table[[#This Row],[Sales]])</f>
        <v>6.1904761904761907E-2</v>
      </c>
    </row>
    <row r="2446" spans="1:14">
      <c r="A2446" s="42">
        <v>41720</v>
      </c>
      <c r="B2446" t="s">
        <v>17</v>
      </c>
      <c r="C2446" t="s">
        <v>18</v>
      </c>
      <c r="D2446" t="s">
        <v>38</v>
      </c>
      <c r="E2446" t="s">
        <v>13</v>
      </c>
      <c r="F2446" s="12">
        <v>2</v>
      </c>
      <c r="G2446" s="12">
        <v>3546</v>
      </c>
      <c r="H2446" s="12">
        <v>3780</v>
      </c>
      <c r="I2446" s="12">
        <v>7092</v>
      </c>
      <c r="J2446" s="12">
        <v>7560</v>
      </c>
      <c r="K2446" s="12">
        <f>sales_table[[#This Row],[Sales]]-sales_table[[#This Row],[COGS]]</f>
        <v>468</v>
      </c>
      <c r="L2446" s="12">
        <f>sales_table[[#This Row],[sales after discount]]-sales_table[[#This Row],[COGS]]</f>
        <v>90</v>
      </c>
      <c r="M2446" s="12">
        <f>sales_table[[#This Row],[Sales]]*0.95</f>
        <v>7182</v>
      </c>
      <c r="N2446" s="13">
        <f>(sales_table[[#This Row],[Profit]]/sales_table[[#This Row],[Sales]])</f>
        <v>6.1904761904761907E-2</v>
      </c>
    </row>
    <row r="2447" spans="1:14">
      <c r="A2447" s="42">
        <v>41720</v>
      </c>
      <c r="B2447" t="s">
        <v>34</v>
      </c>
      <c r="C2447" t="s">
        <v>25</v>
      </c>
      <c r="D2447" t="s">
        <v>38</v>
      </c>
      <c r="E2447" t="s">
        <v>13</v>
      </c>
      <c r="F2447" s="12">
        <v>20</v>
      </c>
      <c r="G2447" s="12">
        <v>3726</v>
      </c>
      <c r="H2447" s="12">
        <v>3960</v>
      </c>
      <c r="I2447" s="12">
        <v>53190</v>
      </c>
      <c r="J2447" s="12">
        <v>56700</v>
      </c>
      <c r="K2447" s="12">
        <f>sales_table[[#This Row],[Sales]]-sales_table[[#This Row],[COGS]]</f>
        <v>3510</v>
      </c>
      <c r="L2447" s="12">
        <f>sales_table[[#This Row],[sales after discount]]-sales_table[[#This Row],[COGS]]</f>
        <v>675</v>
      </c>
      <c r="M2447" s="12">
        <f>sales_table[[#This Row],[Sales]]*0.95</f>
        <v>53865</v>
      </c>
      <c r="N2447" s="13">
        <f>(sales_table[[#This Row],[Profit]]/sales_table[[#This Row],[Sales]])</f>
        <v>6.1904761904761907E-2</v>
      </c>
    </row>
    <row r="2448" spans="1:14">
      <c r="A2448" s="42">
        <v>41721</v>
      </c>
      <c r="B2448" t="s">
        <v>17</v>
      </c>
      <c r="C2448" t="s">
        <v>18</v>
      </c>
      <c r="D2448" t="s">
        <v>21</v>
      </c>
      <c r="E2448" t="s">
        <v>13</v>
      </c>
      <c r="F2448" s="12">
        <v>21</v>
      </c>
      <c r="G2448" s="12">
        <v>3978</v>
      </c>
      <c r="H2448" s="12">
        <v>4230</v>
      </c>
      <c r="I2448" s="12">
        <v>50508</v>
      </c>
      <c r="J2448" s="12">
        <v>53820</v>
      </c>
      <c r="K2448" s="12">
        <f>sales_table[[#This Row],[Sales]]-sales_table[[#This Row],[COGS]]</f>
        <v>3312</v>
      </c>
      <c r="L2448" s="12">
        <f>sales_table[[#This Row],[sales after discount]]-sales_table[[#This Row],[COGS]]</f>
        <v>621</v>
      </c>
      <c r="M2448" s="12">
        <f>sales_table[[#This Row],[Sales]]*0.95</f>
        <v>51129</v>
      </c>
      <c r="N2448" s="13">
        <f>(sales_table[[#This Row],[Profit]]/sales_table[[#This Row],[Sales]])</f>
        <v>6.1538461538461542E-2</v>
      </c>
    </row>
    <row r="2449" spans="1:14">
      <c r="A2449" s="42">
        <v>41722</v>
      </c>
      <c r="B2449" t="s">
        <v>31</v>
      </c>
      <c r="C2449" t="s">
        <v>30</v>
      </c>
      <c r="D2449" t="s">
        <v>39</v>
      </c>
      <c r="E2449" t="s">
        <v>13</v>
      </c>
      <c r="F2449" s="12">
        <v>12</v>
      </c>
      <c r="G2449" s="12">
        <v>3042</v>
      </c>
      <c r="H2449" s="12">
        <v>3240</v>
      </c>
      <c r="I2449" s="12">
        <v>7452</v>
      </c>
      <c r="J2449" s="12">
        <v>7920</v>
      </c>
      <c r="K2449" s="12">
        <f>sales_table[[#This Row],[Sales]]-sales_table[[#This Row],[COGS]]</f>
        <v>468</v>
      </c>
      <c r="L2449" s="12">
        <f>sales_table[[#This Row],[sales after discount]]-sales_table[[#This Row],[COGS]]</f>
        <v>72</v>
      </c>
      <c r="M2449" s="12">
        <f>sales_table[[#This Row],[Sales]]*0.95</f>
        <v>7524</v>
      </c>
      <c r="N2449" s="13">
        <f>(sales_table[[#This Row],[Profit]]/sales_table[[#This Row],[Sales]])</f>
        <v>5.909090909090909E-2</v>
      </c>
    </row>
    <row r="2450" spans="1:14">
      <c r="A2450" s="42">
        <v>41722</v>
      </c>
      <c r="B2450" t="s">
        <v>31</v>
      </c>
      <c r="C2450" t="s">
        <v>30</v>
      </c>
      <c r="D2450" t="s">
        <v>42</v>
      </c>
      <c r="E2450" t="s">
        <v>16</v>
      </c>
      <c r="F2450" s="12">
        <v>23</v>
      </c>
      <c r="G2450" s="12">
        <v>3546</v>
      </c>
      <c r="H2450" s="12">
        <v>3780</v>
      </c>
      <c r="I2450" s="12">
        <v>112590</v>
      </c>
      <c r="J2450" s="12">
        <v>121500</v>
      </c>
      <c r="K2450" s="12">
        <f>sales_table[[#This Row],[Sales]]-sales_table[[#This Row],[COGS]]</f>
        <v>8910</v>
      </c>
      <c r="L2450" s="12">
        <f>sales_table[[#This Row],[sales after discount]]-sales_table[[#This Row],[COGS]]</f>
        <v>2835</v>
      </c>
      <c r="M2450" s="12">
        <f>sales_table[[#This Row],[Sales]]*0.95</f>
        <v>115425</v>
      </c>
      <c r="N2450" s="13">
        <f>(sales_table[[#This Row],[Profit]]/sales_table[[#This Row],[Sales]])</f>
        <v>7.3333333333333334E-2</v>
      </c>
    </row>
    <row r="2451" spans="1:14">
      <c r="A2451" s="42">
        <v>41722</v>
      </c>
      <c r="B2451" t="s">
        <v>17</v>
      </c>
      <c r="C2451" t="s">
        <v>18</v>
      </c>
      <c r="D2451" t="s">
        <v>15</v>
      </c>
      <c r="E2451" t="s">
        <v>16</v>
      </c>
      <c r="F2451" s="12">
        <v>23</v>
      </c>
      <c r="G2451" s="12">
        <v>4482</v>
      </c>
      <c r="H2451" s="12">
        <v>4770</v>
      </c>
      <c r="I2451" s="12">
        <v>89550</v>
      </c>
      <c r="J2451" s="12">
        <v>96750</v>
      </c>
      <c r="K2451" s="12">
        <f>sales_table[[#This Row],[Sales]]-sales_table[[#This Row],[COGS]]</f>
        <v>7200</v>
      </c>
      <c r="L2451" s="12">
        <f>sales_table[[#This Row],[sales after discount]]-sales_table[[#This Row],[COGS]]</f>
        <v>2362.5</v>
      </c>
      <c r="M2451" s="12">
        <f>sales_table[[#This Row],[Sales]]*0.95</f>
        <v>91912.5</v>
      </c>
      <c r="N2451" s="13">
        <f>(sales_table[[#This Row],[Profit]]/sales_table[[#This Row],[Sales]])</f>
        <v>7.441860465116279E-2</v>
      </c>
    </row>
    <row r="2452" spans="1:14">
      <c r="A2452" s="42">
        <v>41723</v>
      </c>
      <c r="B2452" t="s">
        <v>17</v>
      </c>
      <c r="C2452" t="s">
        <v>18</v>
      </c>
      <c r="D2452" t="s">
        <v>41</v>
      </c>
      <c r="E2452" t="s">
        <v>13</v>
      </c>
      <c r="F2452" s="12">
        <v>24</v>
      </c>
      <c r="G2452" s="12">
        <v>3924</v>
      </c>
      <c r="H2452" s="12">
        <v>4230</v>
      </c>
      <c r="I2452" s="12">
        <v>61992</v>
      </c>
      <c r="J2452" s="12">
        <v>66150</v>
      </c>
      <c r="K2452" s="12">
        <f>sales_table[[#This Row],[Sales]]-sales_table[[#This Row],[COGS]]</f>
        <v>4158</v>
      </c>
      <c r="L2452" s="12">
        <f>sales_table[[#This Row],[sales after discount]]-sales_table[[#This Row],[COGS]]</f>
        <v>850.5</v>
      </c>
      <c r="M2452" s="12">
        <f>sales_table[[#This Row],[Sales]]*0.95</f>
        <v>62842.5</v>
      </c>
      <c r="N2452" s="13">
        <f>(sales_table[[#This Row],[Profit]]/sales_table[[#This Row],[Sales]])</f>
        <v>6.2857142857142861E-2</v>
      </c>
    </row>
    <row r="2453" spans="1:14">
      <c r="A2453" s="42">
        <v>41723</v>
      </c>
      <c r="B2453" t="s">
        <v>31</v>
      </c>
      <c r="C2453" t="s">
        <v>30</v>
      </c>
      <c r="D2453" t="s">
        <v>21</v>
      </c>
      <c r="E2453" t="s">
        <v>13</v>
      </c>
      <c r="F2453" s="12">
        <v>25</v>
      </c>
      <c r="G2453" s="12">
        <v>2952</v>
      </c>
      <c r="H2453" s="12">
        <v>3150</v>
      </c>
      <c r="I2453" s="12">
        <v>35136</v>
      </c>
      <c r="J2453" s="12">
        <v>37440</v>
      </c>
      <c r="K2453" s="12">
        <f>sales_table[[#This Row],[Sales]]-sales_table[[#This Row],[COGS]]</f>
        <v>2304</v>
      </c>
      <c r="L2453" s="12">
        <f>sales_table[[#This Row],[sales after discount]]-sales_table[[#This Row],[COGS]]</f>
        <v>432</v>
      </c>
      <c r="M2453" s="12">
        <f>sales_table[[#This Row],[Sales]]*0.95</f>
        <v>35568</v>
      </c>
      <c r="N2453" s="13">
        <f>(sales_table[[#This Row],[Profit]]/sales_table[[#This Row],[Sales]])</f>
        <v>6.1538461538461542E-2</v>
      </c>
    </row>
    <row r="2454" spans="1:14">
      <c r="A2454" s="42">
        <v>41723</v>
      </c>
      <c r="B2454" t="s">
        <v>10</v>
      </c>
      <c r="C2454" t="s">
        <v>11</v>
      </c>
      <c r="D2454" t="s">
        <v>42</v>
      </c>
      <c r="E2454" t="s">
        <v>16</v>
      </c>
      <c r="F2454" s="12">
        <v>17</v>
      </c>
      <c r="G2454" s="12">
        <v>3726</v>
      </c>
      <c r="H2454" s="12">
        <v>3960</v>
      </c>
      <c r="I2454" s="12">
        <v>172638</v>
      </c>
      <c r="J2454" s="12">
        <v>186300</v>
      </c>
      <c r="K2454" s="12">
        <f>sales_table[[#This Row],[Sales]]-sales_table[[#This Row],[COGS]]</f>
        <v>13662</v>
      </c>
      <c r="L2454" s="12">
        <f>sales_table[[#This Row],[sales after discount]]-sales_table[[#This Row],[COGS]]</f>
        <v>4347</v>
      </c>
      <c r="M2454" s="12">
        <f>sales_table[[#This Row],[Sales]]*0.95</f>
        <v>176985</v>
      </c>
      <c r="N2454" s="13">
        <f>(sales_table[[#This Row],[Profit]]/sales_table[[#This Row],[Sales]])</f>
        <v>7.3333333333333334E-2</v>
      </c>
    </row>
    <row r="2455" spans="1:14">
      <c r="A2455" s="42">
        <v>41724</v>
      </c>
      <c r="B2455" t="s">
        <v>31</v>
      </c>
      <c r="C2455" t="s">
        <v>30</v>
      </c>
      <c r="D2455" t="s">
        <v>35</v>
      </c>
      <c r="E2455" t="s">
        <v>13</v>
      </c>
      <c r="F2455" s="12">
        <v>21</v>
      </c>
      <c r="G2455" s="12">
        <v>3978</v>
      </c>
      <c r="H2455" s="12">
        <v>4230</v>
      </c>
      <c r="I2455" s="12">
        <v>66924</v>
      </c>
      <c r="J2455" s="12">
        <v>71370</v>
      </c>
      <c r="K2455" s="12">
        <f>sales_table[[#This Row],[Sales]]-sales_table[[#This Row],[COGS]]</f>
        <v>4446</v>
      </c>
      <c r="L2455" s="12">
        <f>sales_table[[#This Row],[sales after discount]]-sales_table[[#This Row],[COGS]]</f>
        <v>877.5</v>
      </c>
      <c r="M2455" s="12">
        <f>sales_table[[#This Row],[Sales]]*0.95</f>
        <v>67801.5</v>
      </c>
      <c r="N2455" s="13">
        <f>(sales_table[[#This Row],[Profit]]/sales_table[[#This Row],[Sales]])</f>
        <v>6.2295081967213117E-2</v>
      </c>
    </row>
    <row r="2456" spans="1:14">
      <c r="A2456" s="42">
        <v>41724</v>
      </c>
      <c r="B2456" t="s">
        <v>17</v>
      </c>
      <c r="C2456" t="s">
        <v>18</v>
      </c>
      <c r="D2456" t="s">
        <v>40</v>
      </c>
      <c r="E2456" t="s">
        <v>16</v>
      </c>
      <c r="F2456" s="12">
        <v>9</v>
      </c>
      <c r="G2456" s="12">
        <v>3726</v>
      </c>
      <c r="H2456" s="12">
        <v>3960</v>
      </c>
      <c r="I2456" s="12">
        <v>78480</v>
      </c>
      <c r="J2456" s="12">
        <v>84600</v>
      </c>
      <c r="K2456" s="12">
        <f>sales_table[[#This Row],[Sales]]-sales_table[[#This Row],[COGS]]</f>
        <v>6120</v>
      </c>
      <c r="L2456" s="12">
        <f>sales_table[[#This Row],[sales after discount]]-sales_table[[#This Row],[COGS]]</f>
        <v>1890</v>
      </c>
      <c r="M2456" s="12">
        <f>sales_table[[#This Row],[Sales]]*0.95</f>
        <v>80370</v>
      </c>
      <c r="N2456" s="13">
        <f>(sales_table[[#This Row],[Profit]]/sales_table[[#This Row],[Sales]])</f>
        <v>7.2340425531914887E-2</v>
      </c>
    </row>
    <row r="2457" spans="1:14">
      <c r="A2457" s="42">
        <v>41724</v>
      </c>
      <c r="B2457" t="s">
        <v>34</v>
      </c>
      <c r="C2457" t="s">
        <v>25</v>
      </c>
      <c r="D2457" t="s">
        <v>38</v>
      </c>
      <c r="E2457" t="s">
        <v>13</v>
      </c>
      <c r="F2457" s="12">
        <v>11</v>
      </c>
      <c r="G2457" s="12">
        <v>4482</v>
      </c>
      <c r="H2457" s="12">
        <v>4770</v>
      </c>
      <c r="I2457" s="12">
        <v>31914</v>
      </c>
      <c r="J2457" s="12">
        <v>34020</v>
      </c>
      <c r="K2457" s="12">
        <f>sales_table[[#This Row],[Sales]]-sales_table[[#This Row],[COGS]]</f>
        <v>2106</v>
      </c>
      <c r="L2457" s="12">
        <f>sales_table[[#This Row],[sales after discount]]-sales_table[[#This Row],[COGS]]</f>
        <v>405</v>
      </c>
      <c r="M2457" s="12">
        <f>sales_table[[#This Row],[Sales]]*0.95</f>
        <v>32319</v>
      </c>
      <c r="N2457" s="13">
        <f>(sales_table[[#This Row],[Profit]]/sales_table[[#This Row],[Sales]])</f>
        <v>6.1904761904761907E-2</v>
      </c>
    </row>
    <row r="2458" spans="1:14">
      <c r="A2458" s="42">
        <v>41725</v>
      </c>
      <c r="B2458" t="s">
        <v>27</v>
      </c>
      <c r="C2458" t="s">
        <v>23</v>
      </c>
      <c r="D2458" t="s">
        <v>19</v>
      </c>
      <c r="E2458" t="s">
        <v>13</v>
      </c>
      <c r="F2458" s="12">
        <v>4</v>
      </c>
      <c r="G2458" s="12">
        <v>3582</v>
      </c>
      <c r="H2458" s="12">
        <v>3870</v>
      </c>
      <c r="I2458" s="12">
        <v>87516</v>
      </c>
      <c r="J2458" s="12">
        <v>93060</v>
      </c>
      <c r="K2458" s="12">
        <f>sales_table[[#This Row],[Sales]]-sales_table[[#This Row],[COGS]]</f>
        <v>5544</v>
      </c>
      <c r="L2458" s="12">
        <f>sales_table[[#This Row],[sales after discount]]-sales_table[[#This Row],[COGS]]</f>
        <v>891</v>
      </c>
      <c r="M2458" s="12">
        <f>sales_table[[#This Row],[Sales]]*0.95</f>
        <v>88407</v>
      </c>
      <c r="N2458" s="13">
        <f>(sales_table[[#This Row],[Profit]]/sales_table[[#This Row],[Sales]])</f>
        <v>5.9574468085106386E-2</v>
      </c>
    </row>
    <row r="2459" spans="1:14">
      <c r="A2459" s="42">
        <v>41726</v>
      </c>
      <c r="B2459" t="s">
        <v>24</v>
      </c>
      <c r="C2459" t="s">
        <v>25</v>
      </c>
      <c r="D2459" t="s">
        <v>39</v>
      </c>
      <c r="E2459" t="s">
        <v>13</v>
      </c>
      <c r="F2459" s="12">
        <v>22</v>
      </c>
      <c r="G2459" s="12">
        <v>4482</v>
      </c>
      <c r="H2459" s="12">
        <v>4770</v>
      </c>
      <c r="I2459" s="12">
        <v>33534</v>
      </c>
      <c r="J2459" s="12">
        <v>35640</v>
      </c>
      <c r="K2459" s="12">
        <f>sales_table[[#This Row],[Sales]]-sales_table[[#This Row],[COGS]]</f>
        <v>2106</v>
      </c>
      <c r="L2459" s="12">
        <f>sales_table[[#This Row],[sales after discount]]-sales_table[[#This Row],[COGS]]</f>
        <v>324</v>
      </c>
      <c r="M2459" s="12">
        <f>sales_table[[#This Row],[Sales]]*0.95</f>
        <v>33858</v>
      </c>
      <c r="N2459" s="13">
        <f>(sales_table[[#This Row],[Profit]]/sales_table[[#This Row],[Sales]])</f>
        <v>5.909090909090909E-2</v>
      </c>
    </row>
    <row r="2460" spans="1:14">
      <c r="A2460" s="42">
        <v>41726</v>
      </c>
      <c r="B2460" t="s">
        <v>29</v>
      </c>
      <c r="C2460" t="s">
        <v>30</v>
      </c>
      <c r="D2460" t="s">
        <v>33</v>
      </c>
      <c r="E2460" t="s">
        <v>13</v>
      </c>
      <c r="F2460" s="12">
        <v>15</v>
      </c>
      <c r="G2460" s="12">
        <v>3924</v>
      </c>
      <c r="H2460" s="12">
        <v>4230</v>
      </c>
      <c r="I2460" s="12">
        <v>75582</v>
      </c>
      <c r="J2460" s="12">
        <v>80370</v>
      </c>
      <c r="K2460" s="12">
        <f>sales_table[[#This Row],[Sales]]-sales_table[[#This Row],[COGS]]</f>
        <v>4788</v>
      </c>
      <c r="L2460" s="12">
        <f>sales_table[[#This Row],[sales after discount]]-sales_table[[#This Row],[COGS]]</f>
        <v>769.5</v>
      </c>
      <c r="M2460" s="12">
        <f>sales_table[[#This Row],[Sales]]*0.95</f>
        <v>76351.5</v>
      </c>
      <c r="N2460" s="13">
        <f>(sales_table[[#This Row],[Profit]]/sales_table[[#This Row],[Sales]])</f>
        <v>5.9574468085106386E-2</v>
      </c>
    </row>
    <row r="2461" spans="1:14">
      <c r="A2461" s="42">
        <v>41726</v>
      </c>
      <c r="B2461" t="s">
        <v>14</v>
      </c>
      <c r="C2461" t="s">
        <v>11</v>
      </c>
      <c r="D2461" t="s">
        <v>12</v>
      </c>
      <c r="E2461" t="s">
        <v>13</v>
      </c>
      <c r="F2461" s="12">
        <v>23</v>
      </c>
      <c r="G2461" s="12">
        <v>7506</v>
      </c>
      <c r="H2461" s="12">
        <v>8100</v>
      </c>
      <c r="I2461" s="12">
        <v>50850</v>
      </c>
      <c r="J2461" s="12">
        <v>54000</v>
      </c>
      <c r="K2461" s="12">
        <f>sales_table[[#This Row],[Sales]]-sales_table[[#This Row],[COGS]]</f>
        <v>3150</v>
      </c>
      <c r="L2461" s="12">
        <f>sales_table[[#This Row],[sales after discount]]-sales_table[[#This Row],[COGS]]</f>
        <v>450</v>
      </c>
      <c r="M2461" s="12">
        <f>sales_table[[#This Row],[Sales]]*0.95</f>
        <v>51300</v>
      </c>
      <c r="N2461" s="13">
        <f>(sales_table[[#This Row],[Profit]]/sales_table[[#This Row],[Sales]])</f>
        <v>5.8333333333333334E-2</v>
      </c>
    </row>
    <row r="2462" spans="1:14">
      <c r="A2462" s="42">
        <v>41726</v>
      </c>
      <c r="B2462" t="s">
        <v>29</v>
      </c>
      <c r="C2462" t="s">
        <v>30</v>
      </c>
      <c r="D2462" t="s">
        <v>41</v>
      </c>
      <c r="E2462" t="s">
        <v>13</v>
      </c>
      <c r="F2462" s="12">
        <v>9</v>
      </c>
      <c r="G2462" s="12">
        <v>3546</v>
      </c>
      <c r="H2462" s="12">
        <v>3780</v>
      </c>
      <c r="I2462" s="12">
        <v>50184</v>
      </c>
      <c r="J2462" s="12">
        <v>53550</v>
      </c>
      <c r="K2462" s="12">
        <f>sales_table[[#This Row],[Sales]]-sales_table[[#This Row],[COGS]]</f>
        <v>3366</v>
      </c>
      <c r="L2462" s="12">
        <f>sales_table[[#This Row],[sales after discount]]-sales_table[[#This Row],[COGS]]</f>
        <v>688.5</v>
      </c>
      <c r="M2462" s="12">
        <f>sales_table[[#This Row],[Sales]]*0.95</f>
        <v>50872.5</v>
      </c>
      <c r="N2462" s="13">
        <f>(sales_table[[#This Row],[Profit]]/sales_table[[#This Row],[Sales]])</f>
        <v>6.2857142857142861E-2</v>
      </c>
    </row>
    <row r="2463" spans="1:14">
      <c r="A2463" s="42">
        <v>41726</v>
      </c>
      <c r="B2463" t="s">
        <v>10</v>
      </c>
      <c r="C2463" t="s">
        <v>11</v>
      </c>
      <c r="D2463" t="s">
        <v>28</v>
      </c>
      <c r="E2463" t="s">
        <v>13</v>
      </c>
      <c r="F2463" s="12">
        <v>7</v>
      </c>
      <c r="G2463" s="12">
        <v>3042</v>
      </c>
      <c r="H2463" s="12">
        <v>3240</v>
      </c>
      <c r="I2463" s="12">
        <v>69984</v>
      </c>
      <c r="J2463" s="12">
        <v>74520</v>
      </c>
      <c r="K2463" s="12">
        <f>sales_table[[#This Row],[Sales]]-sales_table[[#This Row],[COGS]]</f>
        <v>4536</v>
      </c>
      <c r="L2463" s="12">
        <f>sales_table[[#This Row],[sales after discount]]-sales_table[[#This Row],[COGS]]</f>
        <v>810</v>
      </c>
      <c r="M2463" s="12">
        <f>sales_table[[#This Row],[Sales]]*0.95</f>
        <v>70794</v>
      </c>
      <c r="N2463" s="13">
        <f>(sales_table[[#This Row],[Profit]]/sales_table[[#This Row],[Sales]])</f>
        <v>6.0869565217391307E-2</v>
      </c>
    </row>
    <row r="2464" spans="1:14">
      <c r="A2464" s="42">
        <v>41726</v>
      </c>
      <c r="B2464" t="s">
        <v>17</v>
      </c>
      <c r="C2464" t="s">
        <v>18</v>
      </c>
      <c r="D2464" t="s">
        <v>28</v>
      </c>
      <c r="E2464" t="s">
        <v>13</v>
      </c>
      <c r="F2464" s="12">
        <v>25</v>
      </c>
      <c r="G2464" s="12">
        <v>3042</v>
      </c>
      <c r="H2464" s="12">
        <v>3240</v>
      </c>
      <c r="I2464" s="12">
        <v>58320</v>
      </c>
      <c r="J2464" s="12">
        <v>62100</v>
      </c>
      <c r="K2464" s="12">
        <f>sales_table[[#This Row],[Sales]]-sales_table[[#This Row],[COGS]]</f>
        <v>3780</v>
      </c>
      <c r="L2464" s="12">
        <f>sales_table[[#This Row],[sales after discount]]-sales_table[[#This Row],[COGS]]</f>
        <v>675</v>
      </c>
      <c r="M2464" s="12">
        <f>sales_table[[#This Row],[Sales]]*0.95</f>
        <v>58995</v>
      </c>
      <c r="N2464" s="13">
        <f>(sales_table[[#This Row],[Profit]]/sales_table[[#This Row],[Sales]])</f>
        <v>6.0869565217391307E-2</v>
      </c>
    </row>
    <row r="2465" spans="1:14">
      <c r="A2465" s="42">
        <v>41727</v>
      </c>
      <c r="B2465" t="s">
        <v>34</v>
      </c>
      <c r="C2465" t="s">
        <v>25</v>
      </c>
      <c r="D2465" t="s">
        <v>38</v>
      </c>
      <c r="E2465" t="s">
        <v>13</v>
      </c>
      <c r="F2465" s="12">
        <v>10</v>
      </c>
      <c r="G2465" s="12">
        <v>3978</v>
      </c>
      <c r="H2465" s="12">
        <v>4230</v>
      </c>
      <c r="I2465" s="12">
        <v>63828</v>
      </c>
      <c r="J2465" s="12">
        <v>68040</v>
      </c>
      <c r="K2465" s="12">
        <f>sales_table[[#This Row],[Sales]]-sales_table[[#This Row],[COGS]]</f>
        <v>4212</v>
      </c>
      <c r="L2465" s="12">
        <f>sales_table[[#This Row],[sales after discount]]-sales_table[[#This Row],[COGS]]</f>
        <v>810</v>
      </c>
      <c r="M2465" s="12">
        <f>sales_table[[#This Row],[Sales]]*0.95</f>
        <v>64638</v>
      </c>
      <c r="N2465" s="13">
        <f>(sales_table[[#This Row],[Profit]]/sales_table[[#This Row],[Sales]])</f>
        <v>6.1904761904761907E-2</v>
      </c>
    </row>
    <row r="2466" spans="1:14">
      <c r="A2466" s="42">
        <v>41728</v>
      </c>
      <c r="B2466" t="s">
        <v>20</v>
      </c>
      <c r="C2466" t="s">
        <v>18</v>
      </c>
      <c r="D2466" t="s">
        <v>42</v>
      </c>
      <c r="E2466" t="s">
        <v>16</v>
      </c>
      <c r="F2466" s="12">
        <v>8</v>
      </c>
      <c r="G2466" s="12">
        <v>5148</v>
      </c>
      <c r="H2466" s="12">
        <v>5490</v>
      </c>
      <c r="I2466" s="12">
        <v>82566</v>
      </c>
      <c r="J2466" s="12">
        <v>89100</v>
      </c>
      <c r="K2466" s="12">
        <f>sales_table[[#This Row],[Sales]]-sales_table[[#This Row],[COGS]]</f>
        <v>6534</v>
      </c>
      <c r="L2466" s="12">
        <f>sales_table[[#This Row],[sales after discount]]-sales_table[[#This Row],[COGS]]</f>
        <v>2079</v>
      </c>
      <c r="M2466" s="12">
        <f>sales_table[[#This Row],[Sales]]*0.95</f>
        <v>84645</v>
      </c>
      <c r="N2466" s="13">
        <f>(sales_table[[#This Row],[Profit]]/sales_table[[#This Row],[Sales]])</f>
        <v>7.3333333333333334E-2</v>
      </c>
    </row>
    <row r="2467" spans="1:14">
      <c r="A2467" s="42">
        <v>41728</v>
      </c>
      <c r="B2467" t="s">
        <v>24</v>
      </c>
      <c r="C2467" t="s">
        <v>25</v>
      </c>
      <c r="D2467" t="s">
        <v>15</v>
      </c>
      <c r="E2467" t="s">
        <v>16</v>
      </c>
      <c r="F2467" s="12">
        <v>18</v>
      </c>
      <c r="G2467" s="12">
        <v>3042</v>
      </c>
      <c r="H2467" s="12">
        <v>3240</v>
      </c>
      <c r="I2467" s="12">
        <v>17910</v>
      </c>
      <c r="J2467" s="12">
        <v>19350</v>
      </c>
      <c r="K2467" s="12">
        <f>sales_table[[#This Row],[Sales]]-sales_table[[#This Row],[COGS]]</f>
        <v>1440</v>
      </c>
      <c r="L2467" s="12">
        <f>sales_table[[#This Row],[sales after discount]]-sales_table[[#This Row],[COGS]]</f>
        <v>472.5</v>
      </c>
      <c r="M2467" s="12">
        <f>sales_table[[#This Row],[Sales]]*0.95</f>
        <v>18382.5</v>
      </c>
      <c r="N2467" s="13">
        <f>(sales_table[[#This Row],[Profit]]/sales_table[[#This Row],[Sales]])</f>
        <v>7.441860465116279E-2</v>
      </c>
    </row>
    <row r="2468" spans="1:14">
      <c r="A2468" s="42">
        <v>41728</v>
      </c>
      <c r="B2468" t="s">
        <v>22</v>
      </c>
      <c r="C2468" t="s">
        <v>23</v>
      </c>
      <c r="D2468" t="s">
        <v>43</v>
      </c>
      <c r="E2468" t="s">
        <v>13</v>
      </c>
      <c r="F2468" s="12">
        <v>8</v>
      </c>
      <c r="G2468" s="12">
        <v>5148</v>
      </c>
      <c r="H2468" s="12">
        <v>5490</v>
      </c>
      <c r="I2468" s="12">
        <v>54144</v>
      </c>
      <c r="J2468" s="12">
        <v>57600</v>
      </c>
      <c r="K2468" s="12">
        <f>sales_table[[#This Row],[Sales]]-sales_table[[#This Row],[COGS]]</f>
        <v>3456</v>
      </c>
      <c r="L2468" s="12">
        <f>sales_table[[#This Row],[sales after discount]]-sales_table[[#This Row],[COGS]]</f>
        <v>576</v>
      </c>
      <c r="M2468" s="12">
        <f>sales_table[[#This Row],[Sales]]*0.95</f>
        <v>54720</v>
      </c>
      <c r="N2468" s="13">
        <f>(sales_table[[#This Row],[Profit]]/sales_table[[#This Row],[Sales]])</f>
        <v>0.06</v>
      </c>
    </row>
    <row r="2469" spans="1:14">
      <c r="A2469" s="42">
        <v>41728</v>
      </c>
      <c r="B2469" t="s">
        <v>27</v>
      </c>
      <c r="C2469" t="s">
        <v>23</v>
      </c>
      <c r="D2469" t="s">
        <v>35</v>
      </c>
      <c r="E2469" t="s">
        <v>13</v>
      </c>
      <c r="F2469" s="12">
        <v>25</v>
      </c>
      <c r="G2469" s="12">
        <v>7506</v>
      </c>
      <c r="H2469" s="12">
        <v>8100</v>
      </c>
      <c r="I2469" s="12">
        <v>118404</v>
      </c>
      <c r="J2469" s="12">
        <v>126270</v>
      </c>
      <c r="K2469" s="12">
        <f>sales_table[[#This Row],[Sales]]-sales_table[[#This Row],[COGS]]</f>
        <v>7866</v>
      </c>
      <c r="L2469" s="12">
        <f>sales_table[[#This Row],[sales after discount]]-sales_table[[#This Row],[COGS]]</f>
        <v>1552.5</v>
      </c>
      <c r="M2469" s="12">
        <f>sales_table[[#This Row],[Sales]]*0.95</f>
        <v>119956.5</v>
      </c>
      <c r="N2469" s="13">
        <f>(sales_table[[#This Row],[Profit]]/sales_table[[#This Row],[Sales]])</f>
        <v>6.2295081967213117E-2</v>
      </c>
    </row>
    <row r="2470" spans="1:14">
      <c r="A2470" s="42">
        <v>41728</v>
      </c>
      <c r="B2470" t="s">
        <v>10</v>
      </c>
      <c r="C2470" t="s">
        <v>11</v>
      </c>
      <c r="D2470" t="s">
        <v>41</v>
      </c>
      <c r="E2470" t="s">
        <v>13</v>
      </c>
      <c r="F2470" s="12">
        <v>7</v>
      </c>
      <c r="G2470" s="12">
        <v>3042</v>
      </c>
      <c r="H2470" s="12">
        <v>3240</v>
      </c>
      <c r="I2470" s="12">
        <v>53136</v>
      </c>
      <c r="J2470" s="12">
        <v>56700</v>
      </c>
      <c r="K2470" s="12">
        <f>sales_table[[#This Row],[Sales]]-sales_table[[#This Row],[COGS]]</f>
        <v>3564</v>
      </c>
      <c r="L2470" s="12">
        <f>sales_table[[#This Row],[sales after discount]]-sales_table[[#This Row],[COGS]]</f>
        <v>729</v>
      </c>
      <c r="M2470" s="12">
        <f>sales_table[[#This Row],[Sales]]*0.95</f>
        <v>53865</v>
      </c>
      <c r="N2470" s="13">
        <f>(sales_table[[#This Row],[Profit]]/sales_table[[#This Row],[Sales]])</f>
        <v>6.2857142857142861E-2</v>
      </c>
    </row>
    <row r="2471" spans="1:14">
      <c r="A2471" s="42">
        <v>41729</v>
      </c>
      <c r="B2471" t="s">
        <v>31</v>
      </c>
      <c r="C2471" t="s">
        <v>30</v>
      </c>
      <c r="D2471" t="s">
        <v>39</v>
      </c>
      <c r="E2471" t="s">
        <v>13</v>
      </c>
      <c r="F2471" s="12">
        <v>17</v>
      </c>
      <c r="G2471" s="12">
        <v>3978</v>
      </c>
      <c r="H2471" s="12">
        <v>4230</v>
      </c>
      <c r="I2471" s="12">
        <v>3726</v>
      </c>
      <c r="J2471" s="12">
        <v>3960</v>
      </c>
      <c r="K2471" s="12">
        <f>sales_table[[#This Row],[Sales]]-sales_table[[#This Row],[COGS]]</f>
        <v>234</v>
      </c>
      <c r="L2471" s="12">
        <f>sales_table[[#This Row],[sales after discount]]-sales_table[[#This Row],[COGS]]</f>
        <v>36</v>
      </c>
      <c r="M2471" s="12">
        <f>sales_table[[#This Row],[Sales]]*0.95</f>
        <v>3762</v>
      </c>
      <c r="N2471" s="13">
        <f>(sales_table[[#This Row],[Profit]]/sales_table[[#This Row],[Sales]])</f>
        <v>5.909090909090909E-2</v>
      </c>
    </row>
    <row r="2472" spans="1:14">
      <c r="A2472" s="42">
        <v>41730</v>
      </c>
      <c r="B2472" t="s">
        <v>27</v>
      </c>
      <c r="C2472" t="s">
        <v>23</v>
      </c>
      <c r="D2472" t="s">
        <v>19</v>
      </c>
      <c r="E2472" t="s">
        <v>13</v>
      </c>
      <c r="F2472" s="12">
        <v>3</v>
      </c>
      <c r="G2472" s="12">
        <v>2952</v>
      </c>
      <c r="H2472" s="12">
        <v>3150</v>
      </c>
      <c r="I2472" s="12">
        <v>11934</v>
      </c>
      <c r="J2472" s="12">
        <v>12690</v>
      </c>
      <c r="K2472" s="12">
        <f>sales_table[[#This Row],[Sales]]-sales_table[[#This Row],[COGS]]</f>
        <v>756</v>
      </c>
      <c r="L2472" s="12">
        <f>sales_table[[#This Row],[sales after discount]]-sales_table[[#This Row],[COGS]]</f>
        <v>121.5</v>
      </c>
      <c r="M2472" s="12">
        <f>sales_table[[#This Row],[Sales]]*0.95</f>
        <v>12055.5</v>
      </c>
      <c r="N2472" s="13">
        <f>(sales_table[[#This Row],[Profit]]/sales_table[[#This Row],[Sales]])</f>
        <v>5.9574468085106386E-2</v>
      </c>
    </row>
    <row r="2473" spans="1:14">
      <c r="A2473" s="42">
        <v>41731</v>
      </c>
      <c r="B2473" t="s">
        <v>24</v>
      </c>
      <c r="C2473" t="s">
        <v>25</v>
      </c>
      <c r="D2473" t="s">
        <v>19</v>
      </c>
      <c r="E2473" t="s">
        <v>13</v>
      </c>
      <c r="F2473" s="12">
        <v>13</v>
      </c>
      <c r="G2473" s="12">
        <v>2034</v>
      </c>
      <c r="H2473" s="12">
        <v>2160</v>
      </c>
      <c r="I2473" s="12">
        <v>63648</v>
      </c>
      <c r="J2473" s="12">
        <v>67680</v>
      </c>
      <c r="K2473" s="12">
        <f>sales_table[[#This Row],[Sales]]-sales_table[[#This Row],[COGS]]</f>
        <v>4032</v>
      </c>
      <c r="L2473" s="12">
        <f>sales_table[[#This Row],[sales after discount]]-sales_table[[#This Row],[COGS]]</f>
        <v>648</v>
      </c>
      <c r="M2473" s="12">
        <f>sales_table[[#This Row],[Sales]]*0.95</f>
        <v>64296</v>
      </c>
      <c r="N2473" s="13">
        <f>(sales_table[[#This Row],[Profit]]/sales_table[[#This Row],[Sales]])</f>
        <v>5.9574468085106386E-2</v>
      </c>
    </row>
    <row r="2474" spans="1:14">
      <c r="A2474" s="42">
        <v>41731</v>
      </c>
      <c r="B2474" t="s">
        <v>22</v>
      </c>
      <c r="C2474" t="s">
        <v>23</v>
      </c>
      <c r="D2474" t="s">
        <v>36</v>
      </c>
      <c r="E2474" t="s">
        <v>13</v>
      </c>
      <c r="F2474" s="12">
        <v>17</v>
      </c>
      <c r="G2474" s="12">
        <v>3582</v>
      </c>
      <c r="H2474" s="12">
        <v>3870</v>
      </c>
      <c r="I2474" s="12">
        <v>29484</v>
      </c>
      <c r="J2474" s="12">
        <v>31500</v>
      </c>
      <c r="K2474" s="12">
        <f>sales_table[[#This Row],[Sales]]-sales_table[[#This Row],[COGS]]</f>
        <v>2016</v>
      </c>
      <c r="L2474" s="12">
        <f>sales_table[[#This Row],[sales after discount]]-sales_table[[#This Row],[COGS]]</f>
        <v>441</v>
      </c>
      <c r="M2474" s="12">
        <f>sales_table[[#This Row],[Sales]]*0.95</f>
        <v>29925</v>
      </c>
      <c r="N2474" s="13">
        <f>(sales_table[[#This Row],[Profit]]/sales_table[[#This Row],[Sales]])</f>
        <v>6.4000000000000001E-2</v>
      </c>
    </row>
    <row r="2475" spans="1:14">
      <c r="A2475" s="42">
        <v>41731</v>
      </c>
      <c r="B2475" t="s">
        <v>22</v>
      </c>
      <c r="C2475" t="s">
        <v>23</v>
      </c>
      <c r="D2475" t="s">
        <v>43</v>
      </c>
      <c r="E2475" t="s">
        <v>13</v>
      </c>
      <c r="F2475" s="12">
        <v>22</v>
      </c>
      <c r="G2475" s="12">
        <v>3978</v>
      </c>
      <c r="H2475" s="12">
        <v>4230</v>
      </c>
      <c r="I2475" s="12">
        <v>57528</v>
      </c>
      <c r="J2475" s="12">
        <v>61200</v>
      </c>
      <c r="K2475" s="12">
        <f>sales_table[[#This Row],[Sales]]-sales_table[[#This Row],[COGS]]</f>
        <v>3672</v>
      </c>
      <c r="L2475" s="12">
        <f>sales_table[[#This Row],[sales after discount]]-sales_table[[#This Row],[COGS]]</f>
        <v>612</v>
      </c>
      <c r="M2475" s="12">
        <f>sales_table[[#This Row],[Sales]]*0.95</f>
        <v>58140</v>
      </c>
      <c r="N2475" s="13">
        <f>(sales_table[[#This Row],[Profit]]/sales_table[[#This Row],[Sales]])</f>
        <v>0.06</v>
      </c>
    </row>
    <row r="2476" spans="1:14">
      <c r="A2476" s="42">
        <v>41732</v>
      </c>
      <c r="B2476" t="s">
        <v>17</v>
      </c>
      <c r="C2476" t="s">
        <v>18</v>
      </c>
      <c r="D2476" t="s">
        <v>37</v>
      </c>
      <c r="E2476" t="s">
        <v>13</v>
      </c>
      <c r="F2476" s="12">
        <v>23</v>
      </c>
      <c r="G2476" s="12">
        <v>2196</v>
      </c>
      <c r="H2476" s="12">
        <v>2340</v>
      </c>
      <c r="I2476" s="12">
        <v>4482</v>
      </c>
      <c r="J2476" s="12">
        <v>4770</v>
      </c>
      <c r="K2476" s="12">
        <f>sales_table[[#This Row],[Sales]]-sales_table[[#This Row],[COGS]]</f>
        <v>288</v>
      </c>
      <c r="L2476" s="12">
        <f>sales_table[[#This Row],[sales after discount]]-sales_table[[#This Row],[COGS]]</f>
        <v>49.5</v>
      </c>
      <c r="M2476" s="12">
        <f>sales_table[[#This Row],[Sales]]*0.95</f>
        <v>4531.5</v>
      </c>
      <c r="N2476" s="13">
        <f>(sales_table[[#This Row],[Profit]]/sales_table[[#This Row],[Sales]])</f>
        <v>6.0377358490566038E-2</v>
      </c>
    </row>
    <row r="2477" spans="1:14">
      <c r="A2477" s="42">
        <v>41732</v>
      </c>
      <c r="B2477" t="s">
        <v>10</v>
      </c>
      <c r="C2477" t="s">
        <v>11</v>
      </c>
      <c r="D2477" t="s">
        <v>15</v>
      </c>
      <c r="E2477" t="s">
        <v>16</v>
      </c>
      <c r="F2477" s="12">
        <v>1</v>
      </c>
      <c r="G2477" s="12">
        <v>2034</v>
      </c>
      <c r="H2477" s="12">
        <v>2160</v>
      </c>
      <c r="I2477" s="12">
        <v>75222</v>
      </c>
      <c r="J2477" s="12">
        <v>81270</v>
      </c>
      <c r="K2477" s="12">
        <f>sales_table[[#This Row],[Sales]]-sales_table[[#This Row],[COGS]]</f>
        <v>6048</v>
      </c>
      <c r="L2477" s="12">
        <f>sales_table[[#This Row],[sales after discount]]-sales_table[[#This Row],[COGS]]</f>
        <v>1984.5</v>
      </c>
      <c r="M2477" s="12">
        <f>sales_table[[#This Row],[Sales]]*0.95</f>
        <v>77206.5</v>
      </c>
      <c r="N2477" s="13">
        <f>(sales_table[[#This Row],[Profit]]/sales_table[[#This Row],[Sales]])</f>
        <v>7.441860465116279E-2</v>
      </c>
    </row>
    <row r="2478" spans="1:14">
      <c r="A2478" s="42">
        <v>41732</v>
      </c>
      <c r="B2478" t="s">
        <v>17</v>
      </c>
      <c r="C2478" t="s">
        <v>18</v>
      </c>
      <c r="D2478" t="s">
        <v>38</v>
      </c>
      <c r="E2478" t="s">
        <v>13</v>
      </c>
      <c r="F2478" s="12">
        <v>25</v>
      </c>
      <c r="G2478" s="12">
        <v>5148</v>
      </c>
      <c r="H2478" s="12">
        <v>5490</v>
      </c>
      <c r="I2478" s="12">
        <v>24822</v>
      </c>
      <c r="J2478" s="12">
        <v>26460</v>
      </c>
      <c r="K2478" s="12">
        <f>sales_table[[#This Row],[Sales]]-sales_table[[#This Row],[COGS]]</f>
        <v>1638</v>
      </c>
      <c r="L2478" s="12">
        <f>sales_table[[#This Row],[sales after discount]]-sales_table[[#This Row],[COGS]]</f>
        <v>315</v>
      </c>
      <c r="M2478" s="12">
        <f>sales_table[[#This Row],[Sales]]*0.95</f>
        <v>25137</v>
      </c>
      <c r="N2478" s="13">
        <f>(sales_table[[#This Row],[Profit]]/sales_table[[#This Row],[Sales]])</f>
        <v>6.1904761904761907E-2</v>
      </c>
    </row>
    <row r="2479" spans="1:14">
      <c r="A2479" s="42">
        <v>41732</v>
      </c>
      <c r="B2479" t="s">
        <v>31</v>
      </c>
      <c r="C2479" t="s">
        <v>30</v>
      </c>
      <c r="D2479" t="s">
        <v>35</v>
      </c>
      <c r="E2479" t="s">
        <v>13</v>
      </c>
      <c r="F2479" s="12">
        <v>22</v>
      </c>
      <c r="G2479" s="12">
        <v>3384</v>
      </c>
      <c r="H2479" s="12">
        <v>3600</v>
      </c>
      <c r="I2479" s="12">
        <v>46332</v>
      </c>
      <c r="J2479" s="12">
        <v>49410</v>
      </c>
      <c r="K2479" s="12">
        <f>sales_table[[#This Row],[Sales]]-sales_table[[#This Row],[COGS]]</f>
        <v>3078</v>
      </c>
      <c r="L2479" s="12">
        <f>sales_table[[#This Row],[sales after discount]]-sales_table[[#This Row],[COGS]]</f>
        <v>607.5</v>
      </c>
      <c r="M2479" s="12">
        <f>sales_table[[#This Row],[Sales]]*0.95</f>
        <v>46939.5</v>
      </c>
      <c r="N2479" s="13">
        <f>(sales_table[[#This Row],[Profit]]/sales_table[[#This Row],[Sales]])</f>
        <v>6.2295081967213117E-2</v>
      </c>
    </row>
    <row r="2480" spans="1:14">
      <c r="A2480" s="42">
        <v>41732</v>
      </c>
      <c r="B2480" t="s">
        <v>20</v>
      </c>
      <c r="C2480" t="s">
        <v>18</v>
      </c>
      <c r="D2480" t="s">
        <v>33</v>
      </c>
      <c r="E2480" t="s">
        <v>13</v>
      </c>
      <c r="F2480" s="12">
        <v>2</v>
      </c>
      <c r="G2480" s="12">
        <v>3978</v>
      </c>
      <c r="H2480" s="12">
        <v>4230</v>
      </c>
      <c r="I2480" s="12">
        <v>43758</v>
      </c>
      <c r="J2480" s="12">
        <v>46530</v>
      </c>
      <c r="K2480" s="12">
        <f>sales_table[[#This Row],[Sales]]-sales_table[[#This Row],[COGS]]</f>
        <v>2772</v>
      </c>
      <c r="L2480" s="12">
        <f>sales_table[[#This Row],[sales after discount]]-sales_table[[#This Row],[COGS]]</f>
        <v>445.5</v>
      </c>
      <c r="M2480" s="12">
        <f>sales_table[[#This Row],[Sales]]*0.95</f>
        <v>44203.5</v>
      </c>
      <c r="N2480" s="13">
        <f>(sales_table[[#This Row],[Profit]]/sales_table[[#This Row],[Sales]])</f>
        <v>5.9574468085106386E-2</v>
      </c>
    </row>
    <row r="2481" spans="1:14">
      <c r="A2481" s="42">
        <v>41733</v>
      </c>
      <c r="B2481" t="s">
        <v>34</v>
      </c>
      <c r="C2481" t="s">
        <v>25</v>
      </c>
      <c r="D2481" t="s">
        <v>15</v>
      </c>
      <c r="E2481" t="s">
        <v>16</v>
      </c>
      <c r="F2481" s="12">
        <v>11</v>
      </c>
      <c r="G2481" s="12">
        <v>3582</v>
      </c>
      <c r="H2481" s="12">
        <v>3870</v>
      </c>
      <c r="I2481" s="12">
        <v>32238</v>
      </c>
      <c r="J2481" s="12">
        <v>34830</v>
      </c>
      <c r="K2481" s="12">
        <f>sales_table[[#This Row],[Sales]]-sales_table[[#This Row],[COGS]]</f>
        <v>2592</v>
      </c>
      <c r="L2481" s="12">
        <f>sales_table[[#This Row],[sales after discount]]-sales_table[[#This Row],[COGS]]</f>
        <v>850.5</v>
      </c>
      <c r="M2481" s="12">
        <f>sales_table[[#This Row],[Sales]]*0.95</f>
        <v>33088.5</v>
      </c>
      <c r="N2481" s="13">
        <f>(sales_table[[#This Row],[Profit]]/sales_table[[#This Row],[Sales]])</f>
        <v>7.441860465116279E-2</v>
      </c>
    </row>
    <row r="2482" spans="1:14">
      <c r="A2482" s="42">
        <v>41733</v>
      </c>
      <c r="B2482" t="s">
        <v>14</v>
      </c>
      <c r="C2482" t="s">
        <v>11</v>
      </c>
      <c r="D2482" t="s">
        <v>41</v>
      </c>
      <c r="E2482" t="s">
        <v>13</v>
      </c>
      <c r="F2482" s="12">
        <v>11</v>
      </c>
      <c r="G2482" s="12">
        <v>3546</v>
      </c>
      <c r="H2482" s="12">
        <v>3780</v>
      </c>
      <c r="I2482" s="12">
        <v>44280</v>
      </c>
      <c r="J2482" s="12">
        <v>47250</v>
      </c>
      <c r="K2482" s="12">
        <f>sales_table[[#This Row],[Sales]]-sales_table[[#This Row],[COGS]]</f>
        <v>2970</v>
      </c>
      <c r="L2482" s="12">
        <f>sales_table[[#This Row],[sales after discount]]-sales_table[[#This Row],[COGS]]</f>
        <v>607.5</v>
      </c>
      <c r="M2482" s="12">
        <f>sales_table[[#This Row],[Sales]]*0.95</f>
        <v>44887.5</v>
      </c>
      <c r="N2482" s="13">
        <f>(sales_table[[#This Row],[Profit]]/sales_table[[#This Row],[Sales]])</f>
        <v>6.2857142857142861E-2</v>
      </c>
    </row>
    <row r="2483" spans="1:14">
      <c r="A2483" s="42">
        <v>41733</v>
      </c>
      <c r="B2483" t="s">
        <v>10</v>
      </c>
      <c r="C2483" t="s">
        <v>11</v>
      </c>
      <c r="D2483" t="s">
        <v>37</v>
      </c>
      <c r="E2483" t="s">
        <v>13</v>
      </c>
      <c r="F2483" s="12">
        <v>1</v>
      </c>
      <c r="G2483" s="12">
        <v>7506</v>
      </c>
      <c r="H2483" s="12">
        <v>8100</v>
      </c>
      <c r="I2483" s="12">
        <v>35856</v>
      </c>
      <c r="J2483" s="12">
        <v>38160</v>
      </c>
      <c r="K2483" s="12">
        <f>sales_table[[#This Row],[Sales]]-sales_table[[#This Row],[COGS]]</f>
        <v>2304</v>
      </c>
      <c r="L2483" s="12">
        <f>sales_table[[#This Row],[sales after discount]]-sales_table[[#This Row],[COGS]]</f>
        <v>396</v>
      </c>
      <c r="M2483" s="12">
        <f>sales_table[[#This Row],[Sales]]*0.95</f>
        <v>36252</v>
      </c>
      <c r="N2483" s="13">
        <f>(sales_table[[#This Row],[Profit]]/sales_table[[#This Row],[Sales]])</f>
        <v>6.0377358490566038E-2</v>
      </c>
    </row>
    <row r="2484" spans="1:14">
      <c r="A2484" s="42">
        <v>41733</v>
      </c>
      <c r="B2484" t="s">
        <v>17</v>
      </c>
      <c r="C2484" t="s">
        <v>18</v>
      </c>
      <c r="D2484" t="s">
        <v>39</v>
      </c>
      <c r="E2484" t="s">
        <v>13</v>
      </c>
      <c r="F2484" s="12">
        <v>14</v>
      </c>
      <c r="G2484" s="12">
        <v>3978</v>
      </c>
      <c r="H2484" s="12">
        <v>4230</v>
      </c>
      <c r="I2484" s="12">
        <v>7452</v>
      </c>
      <c r="J2484" s="12">
        <v>7920</v>
      </c>
      <c r="K2484" s="12">
        <f>sales_table[[#This Row],[Sales]]-sales_table[[#This Row],[COGS]]</f>
        <v>468</v>
      </c>
      <c r="L2484" s="12">
        <f>sales_table[[#This Row],[sales after discount]]-sales_table[[#This Row],[COGS]]</f>
        <v>72</v>
      </c>
      <c r="M2484" s="12">
        <f>sales_table[[#This Row],[Sales]]*0.95</f>
        <v>7524</v>
      </c>
      <c r="N2484" s="13">
        <f>(sales_table[[#This Row],[Profit]]/sales_table[[#This Row],[Sales]])</f>
        <v>5.909090909090909E-2</v>
      </c>
    </row>
    <row r="2485" spans="1:14">
      <c r="A2485" s="42">
        <v>41734</v>
      </c>
      <c r="B2485" t="s">
        <v>27</v>
      </c>
      <c r="C2485" t="s">
        <v>23</v>
      </c>
      <c r="D2485" t="s">
        <v>42</v>
      </c>
      <c r="E2485" t="s">
        <v>16</v>
      </c>
      <c r="F2485" s="12">
        <v>11</v>
      </c>
      <c r="G2485" s="12">
        <v>2034</v>
      </c>
      <c r="H2485" s="12">
        <v>2160</v>
      </c>
      <c r="I2485" s="12">
        <v>187650</v>
      </c>
      <c r="J2485" s="12">
        <v>202500</v>
      </c>
      <c r="K2485" s="12">
        <f>sales_table[[#This Row],[Sales]]-sales_table[[#This Row],[COGS]]</f>
        <v>14850</v>
      </c>
      <c r="L2485" s="12">
        <f>sales_table[[#This Row],[sales after discount]]-sales_table[[#This Row],[COGS]]</f>
        <v>4725</v>
      </c>
      <c r="M2485" s="12">
        <f>sales_table[[#This Row],[Sales]]*0.95</f>
        <v>192375</v>
      </c>
      <c r="N2485" s="13">
        <f>(sales_table[[#This Row],[Profit]]/sales_table[[#This Row],[Sales]])</f>
        <v>7.3333333333333334E-2</v>
      </c>
    </row>
    <row r="2486" spans="1:14">
      <c r="A2486" s="42">
        <v>41734</v>
      </c>
      <c r="B2486" t="s">
        <v>10</v>
      </c>
      <c r="C2486" t="s">
        <v>11</v>
      </c>
      <c r="D2486" t="s">
        <v>42</v>
      </c>
      <c r="E2486" t="s">
        <v>16</v>
      </c>
      <c r="F2486" s="12">
        <v>8</v>
      </c>
      <c r="G2486" s="12">
        <v>2952</v>
      </c>
      <c r="H2486" s="12">
        <v>3150</v>
      </c>
      <c r="I2486" s="12">
        <v>90072</v>
      </c>
      <c r="J2486" s="12">
        <v>97200</v>
      </c>
      <c r="K2486" s="12">
        <f>sales_table[[#This Row],[Sales]]-sales_table[[#This Row],[COGS]]</f>
        <v>7128</v>
      </c>
      <c r="L2486" s="12">
        <f>sales_table[[#This Row],[sales after discount]]-sales_table[[#This Row],[COGS]]</f>
        <v>2268</v>
      </c>
      <c r="M2486" s="12">
        <f>sales_table[[#This Row],[Sales]]*0.95</f>
        <v>92340</v>
      </c>
      <c r="N2486" s="13">
        <f>(sales_table[[#This Row],[Profit]]/sales_table[[#This Row],[Sales]])</f>
        <v>7.3333333333333334E-2</v>
      </c>
    </row>
    <row r="2487" spans="1:14">
      <c r="A2487" s="42">
        <v>41734</v>
      </c>
      <c r="B2487" t="s">
        <v>24</v>
      </c>
      <c r="C2487" t="s">
        <v>25</v>
      </c>
      <c r="D2487" t="s">
        <v>21</v>
      </c>
      <c r="E2487" t="s">
        <v>13</v>
      </c>
      <c r="F2487" s="12">
        <v>1</v>
      </c>
      <c r="G2487" s="12">
        <v>3546</v>
      </c>
      <c r="H2487" s="12">
        <v>3780</v>
      </c>
      <c r="I2487" s="12">
        <v>43920</v>
      </c>
      <c r="J2487" s="12">
        <v>46800</v>
      </c>
      <c r="K2487" s="12">
        <f>sales_table[[#This Row],[Sales]]-sales_table[[#This Row],[COGS]]</f>
        <v>2880</v>
      </c>
      <c r="L2487" s="12">
        <f>sales_table[[#This Row],[sales after discount]]-sales_table[[#This Row],[COGS]]</f>
        <v>540</v>
      </c>
      <c r="M2487" s="12">
        <f>sales_table[[#This Row],[Sales]]*0.95</f>
        <v>44460</v>
      </c>
      <c r="N2487" s="13">
        <f>(sales_table[[#This Row],[Profit]]/sales_table[[#This Row],[Sales]])</f>
        <v>6.1538461538461542E-2</v>
      </c>
    </row>
    <row r="2488" spans="1:14">
      <c r="A2488" s="42">
        <v>41735</v>
      </c>
      <c r="B2488" t="s">
        <v>34</v>
      </c>
      <c r="C2488" t="s">
        <v>25</v>
      </c>
      <c r="D2488" t="s">
        <v>26</v>
      </c>
      <c r="E2488" t="s">
        <v>13</v>
      </c>
      <c r="F2488" s="12">
        <v>24</v>
      </c>
      <c r="G2488" s="12">
        <v>3546</v>
      </c>
      <c r="H2488" s="12">
        <v>3780</v>
      </c>
      <c r="I2488" s="12">
        <v>73008</v>
      </c>
      <c r="J2488" s="12">
        <v>77760</v>
      </c>
      <c r="K2488" s="12">
        <f>sales_table[[#This Row],[Sales]]-sales_table[[#This Row],[COGS]]</f>
        <v>4752</v>
      </c>
      <c r="L2488" s="12">
        <f>sales_table[[#This Row],[sales after discount]]-sales_table[[#This Row],[COGS]]</f>
        <v>864</v>
      </c>
      <c r="M2488" s="12">
        <f>sales_table[[#This Row],[Sales]]*0.95</f>
        <v>73872</v>
      </c>
      <c r="N2488" s="13">
        <f>(sales_table[[#This Row],[Profit]]/sales_table[[#This Row],[Sales]])</f>
        <v>6.1111111111111109E-2</v>
      </c>
    </row>
    <row r="2489" spans="1:14">
      <c r="A2489" s="42">
        <v>41736</v>
      </c>
      <c r="B2489" t="s">
        <v>10</v>
      </c>
      <c r="C2489" t="s">
        <v>11</v>
      </c>
      <c r="D2489" t="s">
        <v>15</v>
      </c>
      <c r="E2489" t="s">
        <v>16</v>
      </c>
      <c r="F2489" s="12">
        <v>15</v>
      </c>
      <c r="G2489" s="12">
        <v>3978</v>
      </c>
      <c r="H2489" s="12">
        <v>4230</v>
      </c>
      <c r="I2489" s="12">
        <v>21492</v>
      </c>
      <c r="J2489" s="12">
        <v>23220</v>
      </c>
      <c r="K2489" s="12">
        <f>sales_table[[#This Row],[Sales]]-sales_table[[#This Row],[COGS]]</f>
        <v>1728</v>
      </c>
      <c r="L2489" s="12">
        <f>sales_table[[#This Row],[sales after discount]]-sales_table[[#This Row],[COGS]]</f>
        <v>567</v>
      </c>
      <c r="M2489" s="12">
        <f>sales_table[[#This Row],[Sales]]*0.95</f>
        <v>22059</v>
      </c>
      <c r="N2489" s="13">
        <f>(sales_table[[#This Row],[Profit]]/sales_table[[#This Row],[Sales]])</f>
        <v>7.441860465116279E-2</v>
      </c>
    </row>
    <row r="2490" spans="1:14">
      <c r="A2490" s="42">
        <v>41736</v>
      </c>
      <c r="B2490" t="s">
        <v>24</v>
      </c>
      <c r="C2490" t="s">
        <v>25</v>
      </c>
      <c r="D2490" t="s">
        <v>39</v>
      </c>
      <c r="E2490" t="s">
        <v>13</v>
      </c>
      <c r="F2490" s="12">
        <v>20</v>
      </c>
      <c r="G2490" s="12">
        <v>3546</v>
      </c>
      <c r="H2490" s="12">
        <v>3780</v>
      </c>
      <c r="I2490" s="12">
        <v>3726</v>
      </c>
      <c r="J2490" s="12">
        <v>3960</v>
      </c>
      <c r="K2490" s="12">
        <f>sales_table[[#This Row],[Sales]]-sales_table[[#This Row],[COGS]]</f>
        <v>234</v>
      </c>
      <c r="L2490" s="12">
        <f>sales_table[[#This Row],[sales after discount]]-sales_table[[#This Row],[COGS]]</f>
        <v>36</v>
      </c>
      <c r="M2490" s="12">
        <f>sales_table[[#This Row],[Sales]]*0.95</f>
        <v>3762</v>
      </c>
      <c r="N2490" s="13">
        <f>(sales_table[[#This Row],[Profit]]/sales_table[[#This Row],[Sales]])</f>
        <v>5.909090909090909E-2</v>
      </c>
    </row>
    <row r="2491" spans="1:14">
      <c r="A2491" s="42">
        <v>41737</v>
      </c>
      <c r="B2491" t="s">
        <v>10</v>
      </c>
      <c r="C2491" t="s">
        <v>11</v>
      </c>
      <c r="D2491" t="s">
        <v>42</v>
      </c>
      <c r="E2491" t="s">
        <v>16</v>
      </c>
      <c r="F2491" s="12">
        <v>1</v>
      </c>
      <c r="G2491" s="12">
        <v>5148</v>
      </c>
      <c r="H2491" s="12">
        <v>5490</v>
      </c>
      <c r="I2491" s="12">
        <v>142614</v>
      </c>
      <c r="J2491" s="12">
        <v>153900</v>
      </c>
      <c r="K2491" s="12">
        <f>sales_table[[#This Row],[Sales]]-sales_table[[#This Row],[COGS]]</f>
        <v>11286</v>
      </c>
      <c r="L2491" s="12">
        <f>sales_table[[#This Row],[sales after discount]]-sales_table[[#This Row],[COGS]]</f>
        <v>3591</v>
      </c>
      <c r="M2491" s="12">
        <f>sales_table[[#This Row],[Sales]]*0.95</f>
        <v>146205</v>
      </c>
      <c r="N2491" s="13">
        <f>(sales_table[[#This Row],[Profit]]/sales_table[[#This Row],[Sales]])</f>
        <v>7.3333333333333334E-2</v>
      </c>
    </row>
    <row r="2492" spans="1:14">
      <c r="A2492" s="42">
        <v>41737</v>
      </c>
      <c r="B2492" t="s">
        <v>17</v>
      </c>
      <c r="C2492" t="s">
        <v>18</v>
      </c>
      <c r="D2492" t="s">
        <v>42</v>
      </c>
      <c r="E2492" t="s">
        <v>16</v>
      </c>
      <c r="F2492" s="12">
        <v>5</v>
      </c>
      <c r="G2492" s="12">
        <v>2196</v>
      </c>
      <c r="H2492" s="12">
        <v>2340</v>
      </c>
      <c r="I2492" s="12">
        <v>150120</v>
      </c>
      <c r="J2492" s="12">
        <v>162000</v>
      </c>
      <c r="K2492" s="12">
        <f>sales_table[[#This Row],[Sales]]-sales_table[[#This Row],[COGS]]</f>
        <v>11880</v>
      </c>
      <c r="L2492" s="12">
        <f>sales_table[[#This Row],[sales after discount]]-sales_table[[#This Row],[COGS]]</f>
        <v>3780</v>
      </c>
      <c r="M2492" s="12">
        <f>sales_table[[#This Row],[Sales]]*0.95</f>
        <v>153900</v>
      </c>
      <c r="N2492" s="13">
        <f>(sales_table[[#This Row],[Profit]]/sales_table[[#This Row],[Sales]])</f>
        <v>7.3333333333333334E-2</v>
      </c>
    </row>
    <row r="2493" spans="1:14">
      <c r="A2493" s="42">
        <v>41737</v>
      </c>
      <c r="B2493" t="s">
        <v>27</v>
      </c>
      <c r="C2493" t="s">
        <v>23</v>
      </c>
      <c r="D2493" t="s">
        <v>26</v>
      </c>
      <c r="E2493" t="s">
        <v>13</v>
      </c>
      <c r="F2493" s="12">
        <v>2</v>
      </c>
      <c r="G2493" s="12">
        <v>3924</v>
      </c>
      <c r="H2493" s="12">
        <v>4230</v>
      </c>
      <c r="I2493" s="12">
        <v>48672</v>
      </c>
      <c r="J2493" s="12">
        <v>51840</v>
      </c>
      <c r="K2493" s="12">
        <f>sales_table[[#This Row],[Sales]]-sales_table[[#This Row],[COGS]]</f>
        <v>3168</v>
      </c>
      <c r="L2493" s="12">
        <f>sales_table[[#This Row],[sales after discount]]-sales_table[[#This Row],[COGS]]</f>
        <v>576</v>
      </c>
      <c r="M2493" s="12">
        <f>sales_table[[#This Row],[Sales]]*0.95</f>
        <v>49248</v>
      </c>
      <c r="N2493" s="13">
        <f>(sales_table[[#This Row],[Profit]]/sales_table[[#This Row],[Sales]])</f>
        <v>6.1111111111111109E-2</v>
      </c>
    </row>
    <row r="2494" spans="1:14">
      <c r="A2494" s="42">
        <v>41737</v>
      </c>
      <c r="B2494" t="s">
        <v>14</v>
      </c>
      <c r="C2494" t="s">
        <v>11</v>
      </c>
      <c r="D2494" t="s">
        <v>32</v>
      </c>
      <c r="E2494" t="s">
        <v>13</v>
      </c>
      <c r="F2494" s="12">
        <v>15</v>
      </c>
      <c r="G2494" s="12">
        <v>3978</v>
      </c>
      <c r="H2494" s="12">
        <v>4230</v>
      </c>
      <c r="I2494" s="12">
        <v>35460</v>
      </c>
      <c r="J2494" s="12">
        <v>37800</v>
      </c>
      <c r="K2494" s="12">
        <f>sales_table[[#This Row],[Sales]]-sales_table[[#This Row],[COGS]]</f>
        <v>2340</v>
      </c>
      <c r="L2494" s="12">
        <f>sales_table[[#This Row],[sales after discount]]-sales_table[[#This Row],[COGS]]</f>
        <v>450</v>
      </c>
      <c r="M2494" s="12">
        <f>sales_table[[#This Row],[Sales]]*0.95</f>
        <v>35910</v>
      </c>
      <c r="N2494" s="13">
        <f>(sales_table[[#This Row],[Profit]]/sales_table[[#This Row],[Sales]])</f>
        <v>6.1904761904761907E-2</v>
      </c>
    </row>
    <row r="2495" spans="1:14">
      <c r="A2495" s="42">
        <v>41738</v>
      </c>
      <c r="B2495" t="s">
        <v>24</v>
      </c>
      <c r="C2495" t="s">
        <v>25</v>
      </c>
      <c r="D2495" t="s">
        <v>12</v>
      </c>
      <c r="E2495" t="s">
        <v>13</v>
      </c>
      <c r="F2495" s="12">
        <v>24</v>
      </c>
      <c r="G2495" s="12">
        <v>2106</v>
      </c>
      <c r="H2495" s="12">
        <v>2250</v>
      </c>
      <c r="I2495" s="12">
        <v>2034</v>
      </c>
      <c r="J2495" s="12">
        <v>2160</v>
      </c>
      <c r="K2495" s="12">
        <f>sales_table[[#This Row],[Sales]]-sales_table[[#This Row],[COGS]]</f>
        <v>126</v>
      </c>
      <c r="L2495" s="12">
        <f>sales_table[[#This Row],[sales after discount]]-sales_table[[#This Row],[COGS]]</f>
        <v>18</v>
      </c>
      <c r="M2495" s="12">
        <f>sales_table[[#This Row],[Sales]]*0.95</f>
        <v>2052</v>
      </c>
      <c r="N2495" s="13">
        <f>(sales_table[[#This Row],[Profit]]/sales_table[[#This Row],[Sales]])</f>
        <v>5.8333333333333334E-2</v>
      </c>
    </row>
    <row r="2496" spans="1:14">
      <c r="A2496" s="42">
        <v>41738</v>
      </c>
      <c r="B2496" t="s">
        <v>17</v>
      </c>
      <c r="C2496" t="s">
        <v>18</v>
      </c>
      <c r="D2496" t="s">
        <v>41</v>
      </c>
      <c r="E2496" t="s">
        <v>13</v>
      </c>
      <c r="F2496" s="12">
        <v>23</v>
      </c>
      <c r="G2496" s="12">
        <v>5148</v>
      </c>
      <c r="H2496" s="12">
        <v>5490</v>
      </c>
      <c r="I2496" s="12">
        <v>26568</v>
      </c>
      <c r="J2496" s="12">
        <v>28350</v>
      </c>
      <c r="K2496" s="12">
        <f>sales_table[[#This Row],[Sales]]-sales_table[[#This Row],[COGS]]</f>
        <v>1782</v>
      </c>
      <c r="L2496" s="12">
        <f>sales_table[[#This Row],[sales after discount]]-sales_table[[#This Row],[COGS]]</f>
        <v>364.5</v>
      </c>
      <c r="M2496" s="12">
        <f>sales_table[[#This Row],[Sales]]*0.95</f>
        <v>26932.5</v>
      </c>
      <c r="N2496" s="13">
        <f>(sales_table[[#This Row],[Profit]]/sales_table[[#This Row],[Sales]])</f>
        <v>6.2857142857142861E-2</v>
      </c>
    </row>
    <row r="2497" spans="1:14">
      <c r="A2497" s="42">
        <v>41738</v>
      </c>
      <c r="B2497" t="s">
        <v>20</v>
      </c>
      <c r="C2497" t="s">
        <v>18</v>
      </c>
      <c r="D2497" t="s">
        <v>26</v>
      </c>
      <c r="E2497" t="s">
        <v>13</v>
      </c>
      <c r="F2497" s="12">
        <v>20</v>
      </c>
      <c r="G2497" s="12">
        <v>3546</v>
      </c>
      <c r="H2497" s="12">
        <v>3780</v>
      </c>
      <c r="I2497" s="12">
        <v>36504</v>
      </c>
      <c r="J2497" s="12">
        <v>38880</v>
      </c>
      <c r="K2497" s="12">
        <f>sales_table[[#This Row],[Sales]]-sales_table[[#This Row],[COGS]]</f>
        <v>2376</v>
      </c>
      <c r="L2497" s="12">
        <f>sales_table[[#This Row],[sales after discount]]-sales_table[[#This Row],[COGS]]</f>
        <v>432</v>
      </c>
      <c r="M2497" s="12">
        <f>sales_table[[#This Row],[Sales]]*0.95</f>
        <v>36936</v>
      </c>
      <c r="N2497" s="13">
        <f>(sales_table[[#This Row],[Profit]]/sales_table[[#This Row],[Sales]])</f>
        <v>6.1111111111111109E-2</v>
      </c>
    </row>
    <row r="2498" spans="1:14">
      <c r="A2498" s="42">
        <v>41738</v>
      </c>
      <c r="B2498" t="s">
        <v>27</v>
      </c>
      <c r="C2498" t="s">
        <v>23</v>
      </c>
      <c r="D2498" t="s">
        <v>26</v>
      </c>
      <c r="E2498" t="s">
        <v>13</v>
      </c>
      <c r="F2498" s="12">
        <v>23</v>
      </c>
      <c r="G2498" s="12">
        <v>3546</v>
      </c>
      <c r="H2498" s="12">
        <v>3780</v>
      </c>
      <c r="I2498" s="12">
        <v>36504</v>
      </c>
      <c r="J2498" s="12">
        <v>38880</v>
      </c>
      <c r="K2498" s="12">
        <f>sales_table[[#This Row],[Sales]]-sales_table[[#This Row],[COGS]]</f>
        <v>2376</v>
      </c>
      <c r="L2498" s="12">
        <f>sales_table[[#This Row],[sales after discount]]-sales_table[[#This Row],[COGS]]</f>
        <v>432</v>
      </c>
      <c r="M2498" s="12">
        <f>sales_table[[#This Row],[Sales]]*0.95</f>
        <v>36936</v>
      </c>
      <c r="N2498" s="13">
        <f>(sales_table[[#This Row],[Profit]]/sales_table[[#This Row],[Sales]])</f>
        <v>6.1111111111111109E-2</v>
      </c>
    </row>
    <row r="2499" spans="1:14">
      <c r="A2499" s="42">
        <v>41738</v>
      </c>
      <c r="B2499" t="s">
        <v>20</v>
      </c>
      <c r="C2499" t="s">
        <v>18</v>
      </c>
      <c r="D2499" t="s">
        <v>35</v>
      </c>
      <c r="E2499" t="s">
        <v>13</v>
      </c>
      <c r="F2499" s="12">
        <v>22</v>
      </c>
      <c r="G2499" s="12">
        <v>5148</v>
      </c>
      <c r="H2499" s="12">
        <v>5490</v>
      </c>
      <c r="I2499" s="12">
        <v>56628</v>
      </c>
      <c r="J2499" s="12">
        <v>60390</v>
      </c>
      <c r="K2499" s="12">
        <f>sales_table[[#This Row],[Sales]]-sales_table[[#This Row],[COGS]]</f>
        <v>3762</v>
      </c>
      <c r="L2499" s="12">
        <f>sales_table[[#This Row],[sales after discount]]-sales_table[[#This Row],[COGS]]</f>
        <v>742.5</v>
      </c>
      <c r="M2499" s="12">
        <f>sales_table[[#This Row],[Sales]]*0.95</f>
        <v>57370.5</v>
      </c>
      <c r="N2499" s="13">
        <f>(sales_table[[#This Row],[Profit]]/sales_table[[#This Row],[Sales]])</f>
        <v>6.2295081967213117E-2</v>
      </c>
    </row>
    <row r="2500" spans="1:14">
      <c r="A2500" s="42">
        <v>41738</v>
      </c>
      <c r="B2500" t="s">
        <v>31</v>
      </c>
      <c r="C2500" t="s">
        <v>30</v>
      </c>
      <c r="D2500" t="s">
        <v>35</v>
      </c>
      <c r="E2500" t="s">
        <v>13</v>
      </c>
      <c r="F2500" s="12">
        <v>10</v>
      </c>
      <c r="G2500" s="12">
        <v>3384</v>
      </c>
      <c r="H2500" s="12">
        <v>3600</v>
      </c>
      <c r="I2500" s="12">
        <v>72072</v>
      </c>
      <c r="J2500" s="12">
        <v>76860</v>
      </c>
      <c r="K2500" s="12">
        <f>sales_table[[#This Row],[Sales]]-sales_table[[#This Row],[COGS]]</f>
        <v>4788</v>
      </c>
      <c r="L2500" s="12">
        <f>sales_table[[#This Row],[sales after discount]]-sales_table[[#This Row],[COGS]]</f>
        <v>945</v>
      </c>
      <c r="M2500" s="12">
        <f>sales_table[[#This Row],[Sales]]*0.95</f>
        <v>73017</v>
      </c>
      <c r="N2500" s="13">
        <f>(sales_table[[#This Row],[Profit]]/sales_table[[#This Row],[Sales]])</f>
        <v>6.2295081967213117E-2</v>
      </c>
    </row>
    <row r="2501" spans="1:14">
      <c r="A2501" s="42">
        <v>41739</v>
      </c>
      <c r="B2501" t="s">
        <v>24</v>
      </c>
      <c r="C2501" t="s">
        <v>25</v>
      </c>
      <c r="D2501" t="s">
        <v>15</v>
      </c>
      <c r="E2501" t="s">
        <v>16</v>
      </c>
      <c r="F2501" s="12">
        <v>5</v>
      </c>
      <c r="G2501" s="12">
        <v>3042</v>
      </c>
      <c r="H2501" s="12">
        <v>3240</v>
      </c>
      <c r="I2501" s="12">
        <v>78804</v>
      </c>
      <c r="J2501" s="12">
        <v>85140</v>
      </c>
      <c r="K2501" s="12">
        <f>sales_table[[#This Row],[Sales]]-sales_table[[#This Row],[COGS]]</f>
        <v>6336</v>
      </c>
      <c r="L2501" s="12">
        <f>sales_table[[#This Row],[sales after discount]]-sales_table[[#This Row],[COGS]]</f>
        <v>2079</v>
      </c>
      <c r="M2501" s="12">
        <f>sales_table[[#This Row],[Sales]]*0.95</f>
        <v>80883</v>
      </c>
      <c r="N2501" s="13">
        <f>(sales_table[[#This Row],[Profit]]/sales_table[[#This Row],[Sales]])</f>
        <v>7.441860465116279E-2</v>
      </c>
    </row>
    <row r="2502" spans="1:14">
      <c r="A2502" s="42">
        <v>41739</v>
      </c>
      <c r="B2502" t="s">
        <v>14</v>
      </c>
      <c r="C2502" t="s">
        <v>11</v>
      </c>
      <c r="D2502" t="s">
        <v>39</v>
      </c>
      <c r="E2502" t="s">
        <v>13</v>
      </c>
      <c r="F2502" s="12">
        <v>12</v>
      </c>
      <c r="G2502" s="12">
        <v>3978</v>
      </c>
      <c r="H2502" s="12">
        <v>4230</v>
      </c>
      <c r="I2502" s="12">
        <v>59616</v>
      </c>
      <c r="J2502" s="12">
        <v>63360</v>
      </c>
      <c r="K2502" s="12">
        <f>sales_table[[#This Row],[Sales]]-sales_table[[#This Row],[COGS]]</f>
        <v>3744</v>
      </c>
      <c r="L2502" s="12">
        <f>sales_table[[#This Row],[sales after discount]]-sales_table[[#This Row],[COGS]]</f>
        <v>576</v>
      </c>
      <c r="M2502" s="12">
        <f>sales_table[[#This Row],[Sales]]*0.95</f>
        <v>60192</v>
      </c>
      <c r="N2502" s="13">
        <f>(sales_table[[#This Row],[Profit]]/sales_table[[#This Row],[Sales]])</f>
        <v>5.909090909090909E-2</v>
      </c>
    </row>
    <row r="2503" spans="1:14">
      <c r="A2503" s="42">
        <v>41740</v>
      </c>
      <c r="B2503" t="s">
        <v>34</v>
      </c>
      <c r="C2503" t="s">
        <v>25</v>
      </c>
      <c r="D2503" t="s">
        <v>28</v>
      </c>
      <c r="E2503" t="s">
        <v>13</v>
      </c>
      <c r="F2503" s="12">
        <v>19</v>
      </c>
      <c r="G2503" s="12">
        <v>3978</v>
      </c>
      <c r="H2503" s="12">
        <v>4230</v>
      </c>
      <c r="I2503" s="12">
        <v>29160</v>
      </c>
      <c r="J2503" s="12">
        <v>31050</v>
      </c>
      <c r="K2503" s="12">
        <f>sales_table[[#This Row],[Sales]]-sales_table[[#This Row],[COGS]]</f>
        <v>1890</v>
      </c>
      <c r="L2503" s="12">
        <f>sales_table[[#This Row],[sales after discount]]-sales_table[[#This Row],[COGS]]</f>
        <v>337.5</v>
      </c>
      <c r="M2503" s="12">
        <f>sales_table[[#This Row],[Sales]]*0.95</f>
        <v>29497.5</v>
      </c>
      <c r="N2503" s="13">
        <f>(sales_table[[#This Row],[Profit]]/sales_table[[#This Row],[Sales]])</f>
        <v>6.0869565217391307E-2</v>
      </c>
    </row>
    <row r="2504" spans="1:14">
      <c r="A2504" s="42">
        <v>41740</v>
      </c>
      <c r="B2504" t="s">
        <v>29</v>
      </c>
      <c r="C2504" t="s">
        <v>30</v>
      </c>
      <c r="D2504" t="s">
        <v>39</v>
      </c>
      <c r="E2504" t="s">
        <v>13</v>
      </c>
      <c r="F2504" s="12">
        <v>18</v>
      </c>
      <c r="G2504" s="12">
        <v>3924</v>
      </c>
      <c r="H2504" s="12">
        <v>4230</v>
      </c>
      <c r="I2504" s="12">
        <v>40986</v>
      </c>
      <c r="J2504" s="12">
        <v>43560</v>
      </c>
      <c r="K2504" s="12">
        <f>sales_table[[#This Row],[Sales]]-sales_table[[#This Row],[COGS]]</f>
        <v>2574</v>
      </c>
      <c r="L2504" s="12">
        <f>sales_table[[#This Row],[sales after discount]]-sales_table[[#This Row],[COGS]]</f>
        <v>396</v>
      </c>
      <c r="M2504" s="12">
        <f>sales_table[[#This Row],[Sales]]*0.95</f>
        <v>41382</v>
      </c>
      <c r="N2504" s="13">
        <f>(sales_table[[#This Row],[Profit]]/sales_table[[#This Row],[Sales]])</f>
        <v>5.909090909090909E-2</v>
      </c>
    </row>
    <row r="2505" spans="1:14">
      <c r="A2505" s="42">
        <v>41741</v>
      </c>
      <c r="B2505" t="s">
        <v>22</v>
      </c>
      <c r="C2505" t="s">
        <v>23</v>
      </c>
      <c r="D2505" t="s">
        <v>15</v>
      </c>
      <c r="E2505" t="s">
        <v>16</v>
      </c>
      <c r="F2505" s="12">
        <v>1</v>
      </c>
      <c r="G2505" s="12">
        <v>2952</v>
      </c>
      <c r="H2505" s="12">
        <v>3150</v>
      </c>
      <c r="I2505" s="12">
        <v>32238</v>
      </c>
      <c r="J2505" s="12">
        <v>34830</v>
      </c>
      <c r="K2505" s="12">
        <f>sales_table[[#This Row],[Sales]]-sales_table[[#This Row],[COGS]]</f>
        <v>2592</v>
      </c>
      <c r="L2505" s="12">
        <f>sales_table[[#This Row],[sales after discount]]-sales_table[[#This Row],[COGS]]</f>
        <v>850.5</v>
      </c>
      <c r="M2505" s="12">
        <f>sales_table[[#This Row],[Sales]]*0.95</f>
        <v>33088.5</v>
      </c>
      <c r="N2505" s="13">
        <f>(sales_table[[#This Row],[Profit]]/sales_table[[#This Row],[Sales]])</f>
        <v>7.441860465116279E-2</v>
      </c>
    </row>
    <row r="2506" spans="1:14">
      <c r="A2506" s="42">
        <v>41741</v>
      </c>
      <c r="B2506" t="s">
        <v>17</v>
      </c>
      <c r="C2506" t="s">
        <v>18</v>
      </c>
      <c r="D2506" t="s">
        <v>43</v>
      </c>
      <c r="E2506" t="s">
        <v>13</v>
      </c>
      <c r="F2506" s="12">
        <v>15</v>
      </c>
      <c r="G2506" s="12">
        <v>3042</v>
      </c>
      <c r="H2506" s="12">
        <v>3240</v>
      </c>
      <c r="I2506" s="12">
        <v>74448</v>
      </c>
      <c r="J2506" s="12">
        <v>79200</v>
      </c>
      <c r="K2506" s="12">
        <f>sales_table[[#This Row],[Sales]]-sales_table[[#This Row],[COGS]]</f>
        <v>4752</v>
      </c>
      <c r="L2506" s="12">
        <f>sales_table[[#This Row],[sales after discount]]-sales_table[[#This Row],[COGS]]</f>
        <v>792</v>
      </c>
      <c r="M2506" s="12">
        <f>sales_table[[#This Row],[Sales]]*0.95</f>
        <v>75240</v>
      </c>
      <c r="N2506" s="13">
        <f>(sales_table[[#This Row],[Profit]]/sales_table[[#This Row],[Sales]])</f>
        <v>0.06</v>
      </c>
    </row>
    <row r="2507" spans="1:14">
      <c r="A2507" s="42">
        <v>41741</v>
      </c>
      <c r="B2507" t="s">
        <v>20</v>
      </c>
      <c r="C2507" t="s">
        <v>18</v>
      </c>
      <c r="D2507" t="s">
        <v>42</v>
      </c>
      <c r="E2507" t="s">
        <v>16</v>
      </c>
      <c r="F2507" s="12">
        <v>4</v>
      </c>
      <c r="G2507" s="12">
        <v>3978</v>
      </c>
      <c r="H2507" s="12">
        <v>4230</v>
      </c>
      <c r="I2507" s="12">
        <v>15012</v>
      </c>
      <c r="J2507" s="12">
        <v>16200</v>
      </c>
      <c r="K2507" s="12">
        <f>sales_table[[#This Row],[Sales]]-sales_table[[#This Row],[COGS]]</f>
        <v>1188</v>
      </c>
      <c r="L2507" s="12">
        <f>sales_table[[#This Row],[sales after discount]]-sales_table[[#This Row],[COGS]]</f>
        <v>378</v>
      </c>
      <c r="M2507" s="12">
        <f>sales_table[[#This Row],[Sales]]*0.95</f>
        <v>15390</v>
      </c>
      <c r="N2507" s="13">
        <f>(sales_table[[#This Row],[Profit]]/sales_table[[#This Row],[Sales]])</f>
        <v>7.3333333333333334E-2</v>
      </c>
    </row>
    <row r="2508" spans="1:14">
      <c r="A2508" s="42">
        <v>41741</v>
      </c>
      <c r="B2508" t="s">
        <v>22</v>
      </c>
      <c r="C2508" t="s">
        <v>23</v>
      </c>
      <c r="D2508" t="s">
        <v>33</v>
      </c>
      <c r="E2508" t="s">
        <v>13</v>
      </c>
      <c r="F2508" s="12">
        <v>16</v>
      </c>
      <c r="G2508" s="12">
        <v>2106</v>
      </c>
      <c r="H2508" s="12">
        <v>2250</v>
      </c>
      <c r="I2508" s="12">
        <v>11934</v>
      </c>
      <c r="J2508" s="12">
        <v>12690</v>
      </c>
      <c r="K2508" s="12">
        <f>sales_table[[#This Row],[Sales]]-sales_table[[#This Row],[COGS]]</f>
        <v>756</v>
      </c>
      <c r="L2508" s="12">
        <f>sales_table[[#This Row],[sales after discount]]-sales_table[[#This Row],[COGS]]</f>
        <v>121.5</v>
      </c>
      <c r="M2508" s="12">
        <f>sales_table[[#This Row],[Sales]]*0.95</f>
        <v>12055.5</v>
      </c>
      <c r="N2508" s="13">
        <f>(sales_table[[#This Row],[Profit]]/sales_table[[#This Row],[Sales]])</f>
        <v>5.9574468085106386E-2</v>
      </c>
    </row>
    <row r="2509" spans="1:14">
      <c r="A2509" s="42">
        <v>41741</v>
      </c>
      <c r="B2509" t="s">
        <v>24</v>
      </c>
      <c r="C2509" t="s">
        <v>25</v>
      </c>
      <c r="D2509" t="s">
        <v>41</v>
      </c>
      <c r="E2509" t="s">
        <v>13</v>
      </c>
      <c r="F2509" s="12">
        <v>10</v>
      </c>
      <c r="G2509" s="12">
        <v>2034</v>
      </c>
      <c r="H2509" s="12">
        <v>2160</v>
      </c>
      <c r="I2509" s="12">
        <v>2952</v>
      </c>
      <c r="J2509" s="12">
        <v>3150</v>
      </c>
      <c r="K2509" s="12">
        <f>sales_table[[#This Row],[Sales]]-sales_table[[#This Row],[COGS]]</f>
        <v>198</v>
      </c>
      <c r="L2509" s="12">
        <f>sales_table[[#This Row],[sales after discount]]-sales_table[[#This Row],[COGS]]</f>
        <v>40.5</v>
      </c>
      <c r="M2509" s="12">
        <f>sales_table[[#This Row],[Sales]]*0.95</f>
        <v>2992.5</v>
      </c>
      <c r="N2509" s="13">
        <f>(sales_table[[#This Row],[Profit]]/sales_table[[#This Row],[Sales]])</f>
        <v>6.2857142857142861E-2</v>
      </c>
    </row>
    <row r="2510" spans="1:14">
      <c r="A2510" s="42">
        <v>41741</v>
      </c>
      <c r="B2510" t="s">
        <v>29</v>
      </c>
      <c r="C2510" t="s">
        <v>30</v>
      </c>
      <c r="D2510" t="s">
        <v>32</v>
      </c>
      <c r="E2510" t="s">
        <v>13</v>
      </c>
      <c r="F2510" s="12">
        <v>21</v>
      </c>
      <c r="G2510" s="12">
        <v>4482</v>
      </c>
      <c r="H2510" s="12">
        <v>4770</v>
      </c>
      <c r="I2510" s="12">
        <v>31914</v>
      </c>
      <c r="J2510" s="12">
        <v>34020</v>
      </c>
      <c r="K2510" s="12">
        <f>sales_table[[#This Row],[Sales]]-sales_table[[#This Row],[COGS]]</f>
        <v>2106</v>
      </c>
      <c r="L2510" s="12">
        <f>sales_table[[#This Row],[sales after discount]]-sales_table[[#This Row],[COGS]]</f>
        <v>405</v>
      </c>
      <c r="M2510" s="12">
        <f>sales_table[[#This Row],[Sales]]*0.95</f>
        <v>32319</v>
      </c>
      <c r="N2510" s="13">
        <f>(sales_table[[#This Row],[Profit]]/sales_table[[#This Row],[Sales]])</f>
        <v>6.1904761904761907E-2</v>
      </c>
    </row>
    <row r="2511" spans="1:14">
      <c r="A2511" s="42">
        <v>41741</v>
      </c>
      <c r="B2511" t="s">
        <v>29</v>
      </c>
      <c r="C2511" t="s">
        <v>30</v>
      </c>
      <c r="D2511" t="s">
        <v>38</v>
      </c>
      <c r="E2511" t="s">
        <v>13</v>
      </c>
      <c r="F2511" s="12">
        <v>7</v>
      </c>
      <c r="G2511" s="12">
        <v>3726</v>
      </c>
      <c r="H2511" s="12">
        <v>3960</v>
      </c>
      <c r="I2511" s="12">
        <v>21276</v>
      </c>
      <c r="J2511" s="12">
        <v>22680</v>
      </c>
      <c r="K2511" s="12">
        <f>sales_table[[#This Row],[Sales]]-sales_table[[#This Row],[COGS]]</f>
        <v>1404</v>
      </c>
      <c r="L2511" s="12">
        <f>sales_table[[#This Row],[sales after discount]]-sales_table[[#This Row],[COGS]]</f>
        <v>270</v>
      </c>
      <c r="M2511" s="12">
        <f>sales_table[[#This Row],[Sales]]*0.95</f>
        <v>21546</v>
      </c>
      <c r="N2511" s="13">
        <f>(sales_table[[#This Row],[Profit]]/sales_table[[#This Row],[Sales]])</f>
        <v>6.1904761904761907E-2</v>
      </c>
    </row>
    <row r="2512" spans="1:14">
      <c r="A2512" s="42">
        <v>41741</v>
      </c>
      <c r="B2512" t="s">
        <v>10</v>
      </c>
      <c r="C2512" t="s">
        <v>11</v>
      </c>
      <c r="D2512" t="s">
        <v>36</v>
      </c>
      <c r="E2512" t="s">
        <v>13</v>
      </c>
      <c r="F2512" s="12">
        <v>22</v>
      </c>
      <c r="G2512" s="12">
        <v>2952</v>
      </c>
      <c r="H2512" s="12">
        <v>3150</v>
      </c>
      <c r="I2512" s="12">
        <v>23166</v>
      </c>
      <c r="J2512" s="12">
        <v>24750</v>
      </c>
      <c r="K2512" s="12">
        <f>sales_table[[#This Row],[Sales]]-sales_table[[#This Row],[COGS]]</f>
        <v>1584</v>
      </c>
      <c r="L2512" s="12">
        <f>sales_table[[#This Row],[sales after discount]]-sales_table[[#This Row],[COGS]]</f>
        <v>346.5</v>
      </c>
      <c r="M2512" s="12">
        <f>sales_table[[#This Row],[Sales]]*0.95</f>
        <v>23512.5</v>
      </c>
      <c r="N2512" s="13">
        <f>(sales_table[[#This Row],[Profit]]/sales_table[[#This Row],[Sales]])</f>
        <v>6.4000000000000001E-2</v>
      </c>
    </row>
    <row r="2513" spans="1:14">
      <c r="A2513" s="42">
        <v>41741</v>
      </c>
      <c r="B2513" t="s">
        <v>27</v>
      </c>
      <c r="C2513" t="s">
        <v>23</v>
      </c>
      <c r="D2513" t="s">
        <v>35</v>
      </c>
      <c r="E2513" t="s">
        <v>13</v>
      </c>
      <c r="F2513" s="12">
        <v>15</v>
      </c>
      <c r="G2513" s="12">
        <v>3384</v>
      </c>
      <c r="H2513" s="12">
        <v>3600</v>
      </c>
      <c r="I2513" s="12">
        <v>30888</v>
      </c>
      <c r="J2513" s="12">
        <v>32940</v>
      </c>
      <c r="K2513" s="12">
        <f>sales_table[[#This Row],[Sales]]-sales_table[[#This Row],[COGS]]</f>
        <v>2052</v>
      </c>
      <c r="L2513" s="12">
        <f>sales_table[[#This Row],[sales after discount]]-sales_table[[#This Row],[COGS]]</f>
        <v>405</v>
      </c>
      <c r="M2513" s="12">
        <f>sales_table[[#This Row],[Sales]]*0.95</f>
        <v>31293</v>
      </c>
      <c r="N2513" s="13">
        <f>(sales_table[[#This Row],[Profit]]/sales_table[[#This Row],[Sales]])</f>
        <v>6.2295081967213117E-2</v>
      </c>
    </row>
    <row r="2514" spans="1:14">
      <c r="A2514" s="42">
        <v>41742</v>
      </c>
      <c r="B2514" t="s">
        <v>31</v>
      </c>
      <c r="C2514" t="s">
        <v>30</v>
      </c>
      <c r="D2514" t="s">
        <v>26</v>
      </c>
      <c r="E2514" t="s">
        <v>13</v>
      </c>
      <c r="F2514" s="12">
        <v>7</v>
      </c>
      <c r="G2514" s="12">
        <v>3546</v>
      </c>
      <c r="H2514" s="12">
        <v>3780</v>
      </c>
      <c r="I2514" s="12">
        <v>6084</v>
      </c>
      <c r="J2514" s="12">
        <v>6480</v>
      </c>
      <c r="K2514" s="12">
        <f>sales_table[[#This Row],[Sales]]-sales_table[[#This Row],[COGS]]</f>
        <v>396</v>
      </c>
      <c r="L2514" s="12">
        <f>sales_table[[#This Row],[sales after discount]]-sales_table[[#This Row],[COGS]]</f>
        <v>72</v>
      </c>
      <c r="M2514" s="12">
        <f>sales_table[[#This Row],[Sales]]*0.95</f>
        <v>6156</v>
      </c>
      <c r="N2514" s="13">
        <f>(sales_table[[#This Row],[Profit]]/sales_table[[#This Row],[Sales]])</f>
        <v>6.1111111111111109E-2</v>
      </c>
    </row>
    <row r="2515" spans="1:14">
      <c r="A2515" s="42">
        <v>41743</v>
      </c>
      <c r="B2515" t="s">
        <v>10</v>
      </c>
      <c r="C2515" t="s">
        <v>11</v>
      </c>
      <c r="D2515" t="s">
        <v>12</v>
      </c>
      <c r="E2515" t="s">
        <v>13</v>
      </c>
      <c r="F2515" s="12">
        <v>17</v>
      </c>
      <c r="G2515" s="12">
        <v>5148</v>
      </c>
      <c r="H2515" s="12">
        <v>5490</v>
      </c>
      <c r="I2515" s="12">
        <v>46782</v>
      </c>
      <c r="J2515" s="12">
        <v>49680</v>
      </c>
      <c r="K2515" s="12">
        <f>sales_table[[#This Row],[Sales]]-sales_table[[#This Row],[COGS]]</f>
        <v>2898</v>
      </c>
      <c r="L2515" s="12">
        <f>sales_table[[#This Row],[sales after discount]]-sales_table[[#This Row],[COGS]]</f>
        <v>414</v>
      </c>
      <c r="M2515" s="12">
        <f>sales_table[[#This Row],[Sales]]*0.95</f>
        <v>47196</v>
      </c>
      <c r="N2515" s="13">
        <f>(sales_table[[#This Row],[Profit]]/sales_table[[#This Row],[Sales]])</f>
        <v>5.8333333333333334E-2</v>
      </c>
    </row>
    <row r="2516" spans="1:14">
      <c r="A2516" s="42">
        <v>41743</v>
      </c>
      <c r="B2516" t="s">
        <v>31</v>
      </c>
      <c r="C2516" t="s">
        <v>30</v>
      </c>
      <c r="D2516" t="s">
        <v>33</v>
      </c>
      <c r="E2516" t="s">
        <v>13</v>
      </c>
      <c r="F2516" s="12">
        <v>20</v>
      </c>
      <c r="G2516" s="12">
        <v>2034</v>
      </c>
      <c r="H2516" s="12">
        <v>2160</v>
      </c>
      <c r="I2516" s="12">
        <v>23868</v>
      </c>
      <c r="J2516" s="12">
        <v>25380</v>
      </c>
      <c r="K2516" s="12">
        <f>sales_table[[#This Row],[Sales]]-sales_table[[#This Row],[COGS]]</f>
        <v>1512</v>
      </c>
      <c r="L2516" s="12">
        <f>sales_table[[#This Row],[sales after discount]]-sales_table[[#This Row],[COGS]]</f>
        <v>243</v>
      </c>
      <c r="M2516" s="12">
        <f>sales_table[[#This Row],[Sales]]*0.95</f>
        <v>24111</v>
      </c>
      <c r="N2516" s="13">
        <f>(sales_table[[#This Row],[Profit]]/sales_table[[#This Row],[Sales]])</f>
        <v>5.9574468085106386E-2</v>
      </c>
    </row>
    <row r="2517" spans="1:14">
      <c r="A2517" s="42">
        <v>41743</v>
      </c>
      <c r="B2517" t="s">
        <v>17</v>
      </c>
      <c r="C2517" t="s">
        <v>18</v>
      </c>
      <c r="D2517" t="s">
        <v>28</v>
      </c>
      <c r="E2517" t="s">
        <v>13</v>
      </c>
      <c r="F2517" s="12">
        <v>5</v>
      </c>
      <c r="G2517" s="12">
        <v>2196</v>
      </c>
      <c r="H2517" s="12">
        <v>2340</v>
      </c>
      <c r="I2517" s="12">
        <v>128304</v>
      </c>
      <c r="J2517" s="12">
        <v>136620</v>
      </c>
      <c r="K2517" s="12">
        <f>sales_table[[#This Row],[Sales]]-sales_table[[#This Row],[COGS]]</f>
        <v>8316</v>
      </c>
      <c r="L2517" s="12">
        <f>sales_table[[#This Row],[sales after discount]]-sales_table[[#This Row],[COGS]]</f>
        <v>1485</v>
      </c>
      <c r="M2517" s="12">
        <f>sales_table[[#This Row],[Sales]]*0.95</f>
        <v>129789</v>
      </c>
      <c r="N2517" s="13">
        <f>(sales_table[[#This Row],[Profit]]/sales_table[[#This Row],[Sales]])</f>
        <v>6.0869565217391307E-2</v>
      </c>
    </row>
    <row r="2518" spans="1:14">
      <c r="A2518" s="42">
        <v>41743</v>
      </c>
      <c r="B2518" t="s">
        <v>29</v>
      </c>
      <c r="C2518" t="s">
        <v>30</v>
      </c>
      <c r="D2518" t="s">
        <v>12</v>
      </c>
      <c r="E2518" t="s">
        <v>13</v>
      </c>
      <c r="F2518" s="12">
        <v>14</v>
      </c>
      <c r="G2518" s="12">
        <v>3546</v>
      </c>
      <c r="H2518" s="12">
        <v>3780</v>
      </c>
      <c r="I2518" s="12">
        <v>30510</v>
      </c>
      <c r="J2518" s="12">
        <v>32400</v>
      </c>
      <c r="K2518" s="12">
        <f>sales_table[[#This Row],[Sales]]-sales_table[[#This Row],[COGS]]</f>
        <v>1890</v>
      </c>
      <c r="L2518" s="12">
        <f>sales_table[[#This Row],[sales after discount]]-sales_table[[#This Row],[COGS]]</f>
        <v>270</v>
      </c>
      <c r="M2518" s="12">
        <f>sales_table[[#This Row],[Sales]]*0.95</f>
        <v>30780</v>
      </c>
      <c r="N2518" s="13">
        <f>(sales_table[[#This Row],[Profit]]/sales_table[[#This Row],[Sales]])</f>
        <v>5.8333333333333334E-2</v>
      </c>
    </row>
    <row r="2519" spans="1:14">
      <c r="A2519" s="42">
        <v>41743</v>
      </c>
      <c r="B2519" t="s">
        <v>29</v>
      </c>
      <c r="C2519" t="s">
        <v>30</v>
      </c>
      <c r="D2519" t="s">
        <v>37</v>
      </c>
      <c r="E2519" t="s">
        <v>13</v>
      </c>
      <c r="F2519" s="12">
        <v>6</v>
      </c>
      <c r="G2519" s="12">
        <v>3546</v>
      </c>
      <c r="H2519" s="12">
        <v>3780</v>
      </c>
      <c r="I2519" s="12">
        <v>80676</v>
      </c>
      <c r="J2519" s="12">
        <v>85860</v>
      </c>
      <c r="K2519" s="12">
        <f>sales_table[[#This Row],[Sales]]-sales_table[[#This Row],[COGS]]</f>
        <v>5184</v>
      </c>
      <c r="L2519" s="12">
        <f>sales_table[[#This Row],[sales after discount]]-sales_table[[#This Row],[COGS]]</f>
        <v>891</v>
      </c>
      <c r="M2519" s="12">
        <f>sales_table[[#This Row],[Sales]]*0.95</f>
        <v>81567</v>
      </c>
      <c r="N2519" s="13">
        <f>(sales_table[[#This Row],[Profit]]/sales_table[[#This Row],[Sales]])</f>
        <v>6.0377358490566038E-2</v>
      </c>
    </row>
    <row r="2520" spans="1:14">
      <c r="A2520" s="42">
        <v>41743</v>
      </c>
      <c r="B2520" t="s">
        <v>31</v>
      </c>
      <c r="C2520" t="s">
        <v>30</v>
      </c>
      <c r="D2520" t="s">
        <v>36</v>
      </c>
      <c r="E2520" t="s">
        <v>13</v>
      </c>
      <c r="F2520" s="12">
        <v>22</v>
      </c>
      <c r="G2520" s="12">
        <v>7506</v>
      </c>
      <c r="H2520" s="12">
        <v>8100</v>
      </c>
      <c r="I2520" s="12">
        <v>8424</v>
      </c>
      <c r="J2520" s="12">
        <v>9000</v>
      </c>
      <c r="K2520" s="12">
        <f>sales_table[[#This Row],[Sales]]-sales_table[[#This Row],[COGS]]</f>
        <v>576</v>
      </c>
      <c r="L2520" s="12">
        <f>sales_table[[#This Row],[sales after discount]]-sales_table[[#This Row],[COGS]]</f>
        <v>126</v>
      </c>
      <c r="M2520" s="12">
        <f>sales_table[[#This Row],[Sales]]*0.95</f>
        <v>8550</v>
      </c>
      <c r="N2520" s="13">
        <f>(sales_table[[#This Row],[Profit]]/sales_table[[#This Row],[Sales]])</f>
        <v>6.4000000000000001E-2</v>
      </c>
    </row>
    <row r="2521" spans="1:14">
      <c r="A2521" s="42">
        <v>41743</v>
      </c>
      <c r="B2521" t="s">
        <v>29</v>
      </c>
      <c r="C2521" t="s">
        <v>30</v>
      </c>
      <c r="D2521" t="s">
        <v>40</v>
      </c>
      <c r="E2521" t="s">
        <v>16</v>
      </c>
      <c r="F2521" s="12">
        <v>6</v>
      </c>
      <c r="G2521" s="12">
        <v>3924</v>
      </c>
      <c r="H2521" s="12">
        <v>4230</v>
      </c>
      <c r="I2521" s="12">
        <v>39240</v>
      </c>
      <c r="J2521" s="12">
        <v>42300</v>
      </c>
      <c r="K2521" s="12">
        <f>sales_table[[#This Row],[Sales]]-sales_table[[#This Row],[COGS]]</f>
        <v>3060</v>
      </c>
      <c r="L2521" s="12">
        <f>sales_table[[#This Row],[sales after discount]]-sales_table[[#This Row],[COGS]]</f>
        <v>945</v>
      </c>
      <c r="M2521" s="12">
        <f>sales_table[[#This Row],[Sales]]*0.95</f>
        <v>40185</v>
      </c>
      <c r="N2521" s="13">
        <f>(sales_table[[#This Row],[Profit]]/sales_table[[#This Row],[Sales]])</f>
        <v>7.2340425531914887E-2</v>
      </c>
    </row>
    <row r="2522" spans="1:14">
      <c r="A2522" s="42">
        <v>41744</v>
      </c>
      <c r="B2522" t="s">
        <v>17</v>
      </c>
      <c r="C2522" t="s">
        <v>18</v>
      </c>
      <c r="D2522" t="s">
        <v>41</v>
      </c>
      <c r="E2522" t="s">
        <v>13</v>
      </c>
      <c r="F2522" s="12">
        <v>6</v>
      </c>
      <c r="G2522" s="12">
        <v>4482</v>
      </c>
      <c r="H2522" s="12">
        <v>4770</v>
      </c>
      <c r="I2522" s="12">
        <v>5904</v>
      </c>
      <c r="J2522" s="12">
        <v>6300</v>
      </c>
      <c r="K2522" s="12">
        <f>sales_table[[#This Row],[Sales]]-sales_table[[#This Row],[COGS]]</f>
        <v>396</v>
      </c>
      <c r="L2522" s="12">
        <f>sales_table[[#This Row],[sales after discount]]-sales_table[[#This Row],[COGS]]</f>
        <v>81</v>
      </c>
      <c r="M2522" s="12">
        <f>sales_table[[#This Row],[Sales]]*0.95</f>
        <v>5985</v>
      </c>
      <c r="N2522" s="13">
        <f>(sales_table[[#This Row],[Profit]]/sales_table[[#This Row],[Sales]])</f>
        <v>6.2857142857142861E-2</v>
      </c>
    </row>
    <row r="2523" spans="1:14">
      <c r="A2523" s="42">
        <v>41744</v>
      </c>
      <c r="B2523" t="s">
        <v>31</v>
      </c>
      <c r="C2523" t="s">
        <v>30</v>
      </c>
      <c r="D2523" t="s">
        <v>12</v>
      </c>
      <c r="E2523" t="s">
        <v>13</v>
      </c>
      <c r="F2523" s="12">
        <v>2</v>
      </c>
      <c r="G2523" s="12">
        <v>3546</v>
      </c>
      <c r="H2523" s="12">
        <v>3780</v>
      </c>
      <c r="I2523" s="12">
        <v>6102</v>
      </c>
      <c r="J2523" s="12">
        <v>6480</v>
      </c>
      <c r="K2523" s="12">
        <f>sales_table[[#This Row],[Sales]]-sales_table[[#This Row],[COGS]]</f>
        <v>378</v>
      </c>
      <c r="L2523" s="12">
        <f>sales_table[[#This Row],[sales after discount]]-sales_table[[#This Row],[COGS]]</f>
        <v>54</v>
      </c>
      <c r="M2523" s="12">
        <f>sales_table[[#This Row],[Sales]]*0.95</f>
        <v>6156</v>
      </c>
      <c r="N2523" s="13">
        <f>(sales_table[[#This Row],[Profit]]/sales_table[[#This Row],[Sales]])</f>
        <v>5.8333333333333334E-2</v>
      </c>
    </row>
    <row r="2524" spans="1:14">
      <c r="A2524" s="42">
        <v>41744</v>
      </c>
      <c r="B2524" t="s">
        <v>10</v>
      </c>
      <c r="C2524" t="s">
        <v>11</v>
      </c>
      <c r="D2524" t="s">
        <v>41</v>
      </c>
      <c r="E2524" t="s">
        <v>13</v>
      </c>
      <c r="F2524" s="12">
        <v>24</v>
      </c>
      <c r="G2524" s="12">
        <v>3726</v>
      </c>
      <c r="H2524" s="12">
        <v>3960</v>
      </c>
      <c r="I2524" s="12">
        <v>47232</v>
      </c>
      <c r="J2524" s="12">
        <v>50400</v>
      </c>
      <c r="K2524" s="12">
        <f>sales_table[[#This Row],[Sales]]-sales_table[[#This Row],[COGS]]</f>
        <v>3168</v>
      </c>
      <c r="L2524" s="12">
        <f>sales_table[[#This Row],[sales after discount]]-sales_table[[#This Row],[COGS]]</f>
        <v>648</v>
      </c>
      <c r="M2524" s="12">
        <f>sales_table[[#This Row],[Sales]]*0.95</f>
        <v>47880</v>
      </c>
      <c r="N2524" s="13">
        <f>(sales_table[[#This Row],[Profit]]/sales_table[[#This Row],[Sales]])</f>
        <v>6.2857142857142861E-2</v>
      </c>
    </row>
    <row r="2525" spans="1:14">
      <c r="A2525" s="42">
        <v>41744</v>
      </c>
      <c r="B2525" t="s">
        <v>24</v>
      </c>
      <c r="C2525" t="s">
        <v>25</v>
      </c>
      <c r="D2525" t="s">
        <v>32</v>
      </c>
      <c r="E2525" t="s">
        <v>13</v>
      </c>
      <c r="F2525" s="12">
        <v>11</v>
      </c>
      <c r="G2525" s="12">
        <v>2106</v>
      </c>
      <c r="H2525" s="12">
        <v>2250</v>
      </c>
      <c r="I2525" s="12">
        <v>3546</v>
      </c>
      <c r="J2525" s="12">
        <v>3780</v>
      </c>
      <c r="K2525" s="12">
        <f>sales_table[[#This Row],[Sales]]-sales_table[[#This Row],[COGS]]</f>
        <v>234</v>
      </c>
      <c r="L2525" s="12">
        <f>sales_table[[#This Row],[sales after discount]]-sales_table[[#This Row],[COGS]]</f>
        <v>45</v>
      </c>
      <c r="M2525" s="12">
        <f>sales_table[[#This Row],[Sales]]*0.95</f>
        <v>3591</v>
      </c>
      <c r="N2525" s="13">
        <f>(sales_table[[#This Row],[Profit]]/sales_table[[#This Row],[Sales]])</f>
        <v>6.1904761904761907E-2</v>
      </c>
    </row>
    <row r="2526" spans="1:14">
      <c r="A2526" s="42">
        <v>41744</v>
      </c>
      <c r="B2526" t="s">
        <v>14</v>
      </c>
      <c r="C2526" t="s">
        <v>11</v>
      </c>
      <c r="D2526" t="s">
        <v>35</v>
      </c>
      <c r="E2526" t="s">
        <v>13</v>
      </c>
      <c r="F2526" s="12">
        <v>10</v>
      </c>
      <c r="G2526" s="12">
        <v>3546</v>
      </c>
      <c r="H2526" s="12">
        <v>3780</v>
      </c>
      <c r="I2526" s="12">
        <v>123552</v>
      </c>
      <c r="J2526" s="12">
        <v>131760</v>
      </c>
      <c r="K2526" s="12">
        <f>sales_table[[#This Row],[Sales]]-sales_table[[#This Row],[COGS]]</f>
        <v>8208</v>
      </c>
      <c r="L2526" s="12">
        <f>sales_table[[#This Row],[sales after discount]]-sales_table[[#This Row],[COGS]]</f>
        <v>1620</v>
      </c>
      <c r="M2526" s="12">
        <f>sales_table[[#This Row],[Sales]]*0.95</f>
        <v>125172</v>
      </c>
      <c r="N2526" s="13">
        <f>(sales_table[[#This Row],[Profit]]/sales_table[[#This Row],[Sales]])</f>
        <v>6.2295081967213117E-2</v>
      </c>
    </row>
    <row r="2527" spans="1:14">
      <c r="A2527" s="42">
        <v>41745</v>
      </c>
      <c r="B2527" t="s">
        <v>31</v>
      </c>
      <c r="C2527" t="s">
        <v>30</v>
      </c>
      <c r="D2527" t="s">
        <v>33</v>
      </c>
      <c r="E2527" t="s">
        <v>13</v>
      </c>
      <c r="F2527" s="12">
        <v>7</v>
      </c>
      <c r="G2527" s="12">
        <v>3384</v>
      </c>
      <c r="H2527" s="12">
        <v>3600</v>
      </c>
      <c r="I2527" s="12">
        <v>19890</v>
      </c>
      <c r="J2527" s="12">
        <v>21150</v>
      </c>
      <c r="K2527" s="12">
        <f>sales_table[[#This Row],[Sales]]-sales_table[[#This Row],[COGS]]</f>
        <v>1260</v>
      </c>
      <c r="L2527" s="12">
        <f>sales_table[[#This Row],[sales after discount]]-sales_table[[#This Row],[COGS]]</f>
        <v>202.5</v>
      </c>
      <c r="M2527" s="12">
        <f>sales_table[[#This Row],[Sales]]*0.95</f>
        <v>20092.5</v>
      </c>
      <c r="N2527" s="13">
        <f>(sales_table[[#This Row],[Profit]]/sales_table[[#This Row],[Sales]])</f>
        <v>5.9574468085106386E-2</v>
      </c>
    </row>
    <row r="2528" spans="1:14">
      <c r="A2528" s="42">
        <v>41745</v>
      </c>
      <c r="B2528" t="s">
        <v>10</v>
      </c>
      <c r="C2528" t="s">
        <v>11</v>
      </c>
      <c r="D2528" t="s">
        <v>40</v>
      </c>
      <c r="E2528" t="s">
        <v>16</v>
      </c>
      <c r="F2528" s="12">
        <v>22</v>
      </c>
      <c r="G2528" s="12">
        <v>2106</v>
      </c>
      <c r="H2528" s="12">
        <v>2250</v>
      </c>
      <c r="I2528" s="12">
        <v>47088</v>
      </c>
      <c r="J2528" s="12">
        <v>50760</v>
      </c>
      <c r="K2528" s="12">
        <f>sales_table[[#This Row],[Sales]]-sales_table[[#This Row],[COGS]]</f>
        <v>3672</v>
      </c>
      <c r="L2528" s="12">
        <f>sales_table[[#This Row],[sales after discount]]-sales_table[[#This Row],[COGS]]</f>
        <v>1134</v>
      </c>
      <c r="M2528" s="12">
        <f>sales_table[[#This Row],[Sales]]*0.95</f>
        <v>48222</v>
      </c>
      <c r="N2528" s="13">
        <f>(sales_table[[#This Row],[Profit]]/sales_table[[#This Row],[Sales]])</f>
        <v>7.2340425531914887E-2</v>
      </c>
    </row>
    <row r="2529" spans="1:14">
      <c r="A2529" s="42">
        <v>41745</v>
      </c>
      <c r="B2529" t="s">
        <v>20</v>
      </c>
      <c r="C2529" t="s">
        <v>18</v>
      </c>
      <c r="D2529" t="s">
        <v>15</v>
      </c>
      <c r="E2529" t="s">
        <v>16</v>
      </c>
      <c r="F2529" s="12">
        <v>7</v>
      </c>
      <c r="G2529" s="12">
        <v>3924</v>
      </c>
      <c r="H2529" s="12">
        <v>4230</v>
      </c>
      <c r="I2529" s="12">
        <v>10746</v>
      </c>
      <c r="J2529" s="12">
        <v>11610</v>
      </c>
      <c r="K2529" s="12">
        <f>sales_table[[#This Row],[Sales]]-sales_table[[#This Row],[COGS]]</f>
        <v>864</v>
      </c>
      <c r="L2529" s="12">
        <f>sales_table[[#This Row],[sales after discount]]-sales_table[[#This Row],[COGS]]</f>
        <v>283.5</v>
      </c>
      <c r="M2529" s="12">
        <f>sales_table[[#This Row],[Sales]]*0.95</f>
        <v>11029.5</v>
      </c>
      <c r="N2529" s="13">
        <f>(sales_table[[#This Row],[Profit]]/sales_table[[#This Row],[Sales]])</f>
        <v>7.441860465116279E-2</v>
      </c>
    </row>
    <row r="2530" spans="1:14">
      <c r="A2530" s="42">
        <v>41746</v>
      </c>
      <c r="B2530" t="s">
        <v>14</v>
      </c>
      <c r="C2530" t="s">
        <v>11</v>
      </c>
      <c r="D2530" t="s">
        <v>41</v>
      </c>
      <c r="E2530" t="s">
        <v>13</v>
      </c>
      <c r="F2530" s="12">
        <v>18</v>
      </c>
      <c r="G2530" s="12">
        <v>3582</v>
      </c>
      <c r="H2530" s="12">
        <v>3870</v>
      </c>
      <c r="I2530" s="12">
        <v>32472</v>
      </c>
      <c r="J2530" s="12">
        <v>34650</v>
      </c>
      <c r="K2530" s="12">
        <f>sales_table[[#This Row],[Sales]]-sales_table[[#This Row],[COGS]]</f>
        <v>2178</v>
      </c>
      <c r="L2530" s="12">
        <f>sales_table[[#This Row],[sales after discount]]-sales_table[[#This Row],[COGS]]</f>
        <v>445.5</v>
      </c>
      <c r="M2530" s="12">
        <f>sales_table[[#This Row],[Sales]]*0.95</f>
        <v>32917.5</v>
      </c>
      <c r="N2530" s="13">
        <f>(sales_table[[#This Row],[Profit]]/sales_table[[#This Row],[Sales]])</f>
        <v>6.2857142857142861E-2</v>
      </c>
    </row>
    <row r="2531" spans="1:14">
      <c r="A2531" s="42">
        <v>41747</v>
      </c>
      <c r="B2531" t="s">
        <v>29</v>
      </c>
      <c r="C2531" t="s">
        <v>30</v>
      </c>
      <c r="D2531" t="s">
        <v>41</v>
      </c>
      <c r="E2531" t="s">
        <v>13</v>
      </c>
      <c r="F2531" s="12">
        <v>12</v>
      </c>
      <c r="G2531" s="12">
        <v>3582</v>
      </c>
      <c r="H2531" s="12">
        <v>3870</v>
      </c>
      <c r="I2531" s="12">
        <v>67896</v>
      </c>
      <c r="J2531" s="12">
        <v>72450</v>
      </c>
      <c r="K2531" s="12">
        <f>sales_table[[#This Row],[Sales]]-sales_table[[#This Row],[COGS]]</f>
        <v>4554</v>
      </c>
      <c r="L2531" s="12">
        <f>sales_table[[#This Row],[sales after discount]]-sales_table[[#This Row],[COGS]]</f>
        <v>931.5</v>
      </c>
      <c r="M2531" s="12">
        <f>sales_table[[#This Row],[Sales]]*0.95</f>
        <v>68827.5</v>
      </c>
      <c r="N2531" s="13">
        <f>(sales_table[[#This Row],[Profit]]/sales_table[[#This Row],[Sales]])</f>
        <v>6.2857142857142861E-2</v>
      </c>
    </row>
    <row r="2532" spans="1:14">
      <c r="A2532" s="42">
        <v>41747</v>
      </c>
      <c r="B2532" t="s">
        <v>14</v>
      </c>
      <c r="C2532" t="s">
        <v>11</v>
      </c>
      <c r="D2532" t="s">
        <v>33</v>
      </c>
      <c r="E2532" t="s">
        <v>13</v>
      </c>
      <c r="F2532" s="12">
        <v>19</v>
      </c>
      <c r="G2532" s="12">
        <v>3726</v>
      </c>
      <c r="H2532" s="12">
        <v>3960</v>
      </c>
      <c r="I2532" s="12">
        <v>83538</v>
      </c>
      <c r="J2532" s="12">
        <v>88830</v>
      </c>
      <c r="K2532" s="12">
        <f>sales_table[[#This Row],[Sales]]-sales_table[[#This Row],[COGS]]</f>
        <v>5292</v>
      </c>
      <c r="L2532" s="12">
        <f>sales_table[[#This Row],[sales after discount]]-sales_table[[#This Row],[COGS]]</f>
        <v>850.5</v>
      </c>
      <c r="M2532" s="12">
        <f>sales_table[[#This Row],[Sales]]*0.95</f>
        <v>84388.5</v>
      </c>
      <c r="N2532" s="13">
        <f>(sales_table[[#This Row],[Profit]]/sales_table[[#This Row],[Sales]])</f>
        <v>5.9574468085106386E-2</v>
      </c>
    </row>
    <row r="2533" spans="1:14">
      <c r="A2533" s="42">
        <v>41747</v>
      </c>
      <c r="B2533" t="s">
        <v>10</v>
      </c>
      <c r="C2533" t="s">
        <v>11</v>
      </c>
      <c r="D2533" t="s">
        <v>38</v>
      </c>
      <c r="E2533" t="s">
        <v>13</v>
      </c>
      <c r="F2533" s="12">
        <v>23</v>
      </c>
      <c r="G2533" s="12">
        <v>3582</v>
      </c>
      <c r="H2533" s="12">
        <v>3870</v>
      </c>
      <c r="I2533" s="12">
        <v>10638</v>
      </c>
      <c r="J2533" s="12">
        <v>11340</v>
      </c>
      <c r="K2533" s="12">
        <f>sales_table[[#This Row],[Sales]]-sales_table[[#This Row],[COGS]]</f>
        <v>702</v>
      </c>
      <c r="L2533" s="12">
        <f>sales_table[[#This Row],[sales after discount]]-sales_table[[#This Row],[COGS]]</f>
        <v>135</v>
      </c>
      <c r="M2533" s="12">
        <f>sales_table[[#This Row],[Sales]]*0.95</f>
        <v>10773</v>
      </c>
      <c r="N2533" s="13">
        <f>(sales_table[[#This Row],[Profit]]/sales_table[[#This Row],[Sales]])</f>
        <v>6.1904761904761907E-2</v>
      </c>
    </row>
    <row r="2534" spans="1:14">
      <c r="A2534" s="42">
        <v>41747</v>
      </c>
      <c r="B2534" t="s">
        <v>14</v>
      </c>
      <c r="C2534" t="s">
        <v>11</v>
      </c>
      <c r="D2534" t="s">
        <v>40</v>
      </c>
      <c r="E2534" t="s">
        <v>16</v>
      </c>
      <c r="F2534" s="12">
        <v>3</v>
      </c>
      <c r="G2534" s="12">
        <v>2952</v>
      </c>
      <c r="H2534" s="12">
        <v>3150</v>
      </c>
      <c r="I2534" s="12">
        <v>11772</v>
      </c>
      <c r="J2534" s="12">
        <v>12690</v>
      </c>
      <c r="K2534" s="12">
        <f>sales_table[[#This Row],[Sales]]-sales_table[[#This Row],[COGS]]</f>
        <v>918</v>
      </c>
      <c r="L2534" s="12">
        <f>sales_table[[#This Row],[sales after discount]]-sales_table[[#This Row],[COGS]]</f>
        <v>283.5</v>
      </c>
      <c r="M2534" s="12">
        <f>sales_table[[#This Row],[Sales]]*0.95</f>
        <v>12055.5</v>
      </c>
      <c r="N2534" s="13">
        <f>(sales_table[[#This Row],[Profit]]/sales_table[[#This Row],[Sales]])</f>
        <v>7.2340425531914887E-2</v>
      </c>
    </row>
    <row r="2535" spans="1:14">
      <c r="A2535" s="42">
        <v>41747</v>
      </c>
      <c r="B2535" t="s">
        <v>22</v>
      </c>
      <c r="C2535" t="s">
        <v>23</v>
      </c>
      <c r="D2535" t="s">
        <v>12</v>
      </c>
      <c r="E2535" t="s">
        <v>13</v>
      </c>
      <c r="F2535" s="12">
        <v>24</v>
      </c>
      <c r="G2535" s="12">
        <v>3978</v>
      </c>
      <c r="H2535" s="12">
        <v>4230</v>
      </c>
      <c r="I2535" s="12">
        <v>30510</v>
      </c>
      <c r="J2535" s="12">
        <v>32400</v>
      </c>
      <c r="K2535" s="12">
        <f>sales_table[[#This Row],[Sales]]-sales_table[[#This Row],[COGS]]</f>
        <v>1890</v>
      </c>
      <c r="L2535" s="12">
        <f>sales_table[[#This Row],[sales after discount]]-sales_table[[#This Row],[COGS]]</f>
        <v>270</v>
      </c>
      <c r="M2535" s="12">
        <f>sales_table[[#This Row],[Sales]]*0.95</f>
        <v>30780</v>
      </c>
      <c r="N2535" s="13">
        <f>(sales_table[[#This Row],[Profit]]/sales_table[[#This Row],[Sales]])</f>
        <v>5.8333333333333334E-2</v>
      </c>
    </row>
    <row r="2536" spans="1:14">
      <c r="A2536" s="42">
        <v>41748</v>
      </c>
      <c r="B2536" t="s">
        <v>31</v>
      </c>
      <c r="C2536" t="s">
        <v>30</v>
      </c>
      <c r="D2536" t="s">
        <v>36</v>
      </c>
      <c r="E2536" t="s">
        <v>13</v>
      </c>
      <c r="F2536" s="12">
        <v>25</v>
      </c>
      <c r="G2536" s="12">
        <v>2034</v>
      </c>
      <c r="H2536" s="12">
        <v>2160</v>
      </c>
      <c r="I2536" s="12">
        <v>14742</v>
      </c>
      <c r="J2536" s="12">
        <v>15750</v>
      </c>
      <c r="K2536" s="12">
        <f>sales_table[[#This Row],[Sales]]-sales_table[[#This Row],[COGS]]</f>
        <v>1008</v>
      </c>
      <c r="L2536" s="12">
        <f>sales_table[[#This Row],[sales after discount]]-sales_table[[#This Row],[COGS]]</f>
        <v>220.5</v>
      </c>
      <c r="M2536" s="12">
        <f>sales_table[[#This Row],[Sales]]*0.95</f>
        <v>14962.5</v>
      </c>
      <c r="N2536" s="13">
        <f>(sales_table[[#This Row],[Profit]]/sales_table[[#This Row],[Sales]])</f>
        <v>6.4000000000000001E-2</v>
      </c>
    </row>
    <row r="2537" spans="1:14">
      <c r="A2537" s="42">
        <v>41748</v>
      </c>
      <c r="B2537" t="s">
        <v>27</v>
      </c>
      <c r="C2537" t="s">
        <v>23</v>
      </c>
      <c r="D2537" t="s">
        <v>37</v>
      </c>
      <c r="E2537" t="s">
        <v>13</v>
      </c>
      <c r="F2537" s="12">
        <v>5</v>
      </c>
      <c r="G2537" s="12">
        <v>3924</v>
      </c>
      <c r="H2537" s="12">
        <v>4230</v>
      </c>
      <c r="I2537" s="12">
        <v>107568</v>
      </c>
      <c r="J2537" s="12">
        <v>114480</v>
      </c>
      <c r="K2537" s="12">
        <f>sales_table[[#This Row],[Sales]]-sales_table[[#This Row],[COGS]]</f>
        <v>6912</v>
      </c>
      <c r="L2537" s="12">
        <f>sales_table[[#This Row],[sales after discount]]-sales_table[[#This Row],[COGS]]</f>
        <v>1188</v>
      </c>
      <c r="M2537" s="12">
        <f>sales_table[[#This Row],[Sales]]*0.95</f>
        <v>108756</v>
      </c>
      <c r="N2537" s="13">
        <f>(sales_table[[#This Row],[Profit]]/sales_table[[#This Row],[Sales]])</f>
        <v>6.0377358490566038E-2</v>
      </c>
    </row>
    <row r="2538" spans="1:14">
      <c r="A2538" s="42">
        <v>41748</v>
      </c>
      <c r="B2538" t="s">
        <v>24</v>
      </c>
      <c r="C2538" t="s">
        <v>25</v>
      </c>
      <c r="D2538" t="s">
        <v>40</v>
      </c>
      <c r="E2538" t="s">
        <v>16</v>
      </c>
      <c r="F2538" s="12">
        <v>2</v>
      </c>
      <c r="G2538" s="12">
        <v>5832</v>
      </c>
      <c r="H2538" s="12">
        <v>6210</v>
      </c>
      <c r="I2538" s="12">
        <v>90252</v>
      </c>
      <c r="J2538" s="12">
        <v>97290</v>
      </c>
      <c r="K2538" s="12">
        <f>sales_table[[#This Row],[Sales]]-sales_table[[#This Row],[COGS]]</f>
        <v>7038</v>
      </c>
      <c r="L2538" s="12">
        <f>sales_table[[#This Row],[sales after discount]]-sales_table[[#This Row],[COGS]]</f>
        <v>2173.5</v>
      </c>
      <c r="M2538" s="12">
        <f>sales_table[[#This Row],[Sales]]*0.95</f>
        <v>92425.5</v>
      </c>
      <c r="N2538" s="13">
        <f>(sales_table[[#This Row],[Profit]]/sales_table[[#This Row],[Sales]])</f>
        <v>7.2340425531914887E-2</v>
      </c>
    </row>
    <row r="2539" spans="1:14">
      <c r="A2539" s="42">
        <v>41748</v>
      </c>
      <c r="B2539" t="s">
        <v>20</v>
      </c>
      <c r="C2539" t="s">
        <v>18</v>
      </c>
      <c r="D2539" t="s">
        <v>15</v>
      </c>
      <c r="E2539" t="s">
        <v>16</v>
      </c>
      <c r="F2539" s="12">
        <v>14</v>
      </c>
      <c r="G2539" s="12">
        <v>3546</v>
      </c>
      <c r="H2539" s="12">
        <v>3780</v>
      </c>
      <c r="I2539" s="12">
        <v>53730</v>
      </c>
      <c r="J2539" s="12">
        <v>58050</v>
      </c>
      <c r="K2539" s="12">
        <f>sales_table[[#This Row],[Sales]]-sales_table[[#This Row],[COGS]]</f>
        <v>4320</v>
      </c>
      <c r="L2539" s="12">
        <f>sales_table[[#This Row],[sales after discount]]-sales_table[[#This Row],[COGS]]</f>
        <v>1417.5</v>
      </c>
      <c r="M2539" s="12">
        <f>sales_table[[#This Row],[Sales]]*0.95</f>
        <v>55147.5</v>
      </c>
      <c r="N2539" s="13">
        <f>(sales_table[[#This Row],[Profit]]/sales_table[[#This Row],[Sales]])</f>
        <v>7.441860465116279E-2</v>
      </c>
    </row>
    <row r="2540" spans="1:14">
      <c r="A2540" s="42">
        <v>41748</v>
      </c>
      <c r="B2540" t="s">
        <v>34</v>
      </c>
      <c r="C2540" t="s">
        <v>25</v>
      </c>
      <c r="D2540" t="s">
        <v>42</v>
      </c>
      <c r="E2540" t="s">
        <v>16</v>
      </c>
      <c r="F2540" s="12">
        <v>6</v>
      </c>
      <c r="G2540" s="12">
        <v>2034</v>
      </c>
      <c r="H2540" s="12">
        <v>2160</v>
      </c>
      <c r="I2540" s="12">
        <v>52542</v>
      </c>
      <c r="J2540" s="12">
        <v>56700</v>
      </c>
      <c r="K2540" s="12">
        <f>sales_table[[#This Row],[Sales]]-sales_table[[#This Row],[COGS]]</f>
        <v>4158</v>
      </c>
      <c r="L2540" s="12">
        <f>sales_table[[#This Row],[sales after discount]]-sales_table[[#This Row],[COGS]]</f>
        <v>1323</v>
      </c>
      <c r="M2540" s="12">
        <f>sales_table[[#This Row],[Sales]]*0.95</f>
        <v>53865</v>
      </c>
      <c r="N2540" s="13">
        <f>(sales_table[[#This Row],[Profit]]/sales_table[[#This Row],[Sales]])</f>
        <v>7.3333333333333334E-2</v>
      </c>
    </row>
    <row r="2541" spans="1:14">
      <c r="A2541" s="42">
        <v>41748</v>
      </c>
      <c r="B2541" t="s">
        <v>20</v>
      </c>
      <c r="C2541" t="s">
        <v>18</v>
      </c>
      <c r="D2541" t="s">
        <v>40</v>
      </c>
      <c r="E2541" t="s">
        <v>16</v>
      </c>
      <c r="F2541" s="12">
        <v>13</v>
      </c>
      <c r="G2541" s="12">
        <v>2034</v>
      </c>
      <c r="H2541" s="12">
        <v>2160</v>
      </c>
      <c r="I2541" s="12">
        <v>90252</v>
      </c>
      <c r="J2541" s="12">
        <v>97290</v>
      </c>
      <c r="K2541" s="12">
        <f>sales_table[[#This Row],[Sales]]-sales_table[[#This Row],[COGS]]</f>
        <v>7038</v>
      </c>
      <c r="L2541" s="12">
        <f>sales_table[[#This Row],[sales after discount]]-sales_table[[#This Row],[COGS]]</f>
        <v>2173.5</v>
      </c>
      <c r="M2541" s="12">
        <f>sales_table[[#This Row],[Sales]]*0.95</f>
        <v>92425.5</v>
      </c>
      <c r="N2541" s="13">
        <f>(sales_table[[#This Row],[Profit]]/sales_table[[#This Row],[Sales]])</f>
        <v>7.2340425531914887E-2</v>
      </c>
    </row>
    <row r="2542" spans="1:14">
      <c r="A2542" s="42">
        <v>41749</v>
      </c>
      <c r="B2542" t="s">
        <v>17</v>
      </c>
      <c r="C2542" t="s">
        <v>18</v>
      </c>
      <c r="D2542" t="s">
        <v>19</v>
      </c>
      <c r="E2542" t="s">
        <v>13</v>
      </c>
      <c r="F2542" s="12">
        <v>4</v>
      </c>
      <c r="G2542" s="12">
        <v>3042</v>
      </c>
      <c r="H2542" s="12">
        <v>3240</v>
      </c>
      <c r="I2542" s="12">
        <v>51714</v>
      </c>
      <c r="J2542" s="12">
        <v>54990</v>
      </c>
      <c r="K2542" s="12">
        <f>sales_table[[#This Row],[Sales]]-sales_table[[#This Row],[COGS]]</f>
        <v>3276</v>
      </c>
      <c r="L2542" s="12">
        <f>sales_table[[#This Row],[sales after discount]]-sales_table[[#This Row],[COGS]]</f>
        <v>526.5</v>
      </c>
      <c r="M2542" s="12">
        <f>sales_table[[#This Row],[Sales]]*0.95</f>
        <v>52240.5</v>
      </c>
      <c r="N2542" s="13">
        <f>(sales_table[[#This Row],[Profit]]/sales_table[[#This Row],[Sales]])</f>
        <v>5.9574468085106386E-2</v>
      </c>
    </row>
    <row r="2543" spans="1:14">
      <c r="A2543" s="42">
        <v>41749</v>
      </c>
      <c r="B2543" t="s">
        <v>14</v>
      </c>
      <c r="C2543" t="s">
        <v>11</v>
      </c>
      <c r="D2543" t="s">
        <v>15</v>
      </c>
      <c r="E2543" t="s">
        <v>16</v>
      </c>
      <c r="F2543" s="12">
        <v>21</v>
      </c>
      <c r="G2543" s="12">
        <v>3042</v>
      </c>
      <c r="H2543" s="12">
        <v>3240</v>
      </c>
      <c r="I2543" s="12">
        <v>17910</v>
      </c>
      <c r="J2543" s="12">
        <v>19350</v>
      </c>
      <c r="K2543" s="12">
        <f>sales_table[[#This Row],[Sales]]-sales_table[[#This Row],[COGS]]</f>
        <v>1440</v>
      </c>
      <c r="L2543" s="12">
        <f>sales_table[[#This Row],[sales after discount]]-sales_table[[#This Row],[COGS]]</f>
        <v>472.5</v>
      </c>
      <c r="M2543" s="12">
        <f>sales_table[[#This Row],[Sales]]*0.95</f>
        <v>18382.5</v>
      </c>
      <c r="N2543" s="13">
        <f>(sales_table[[#This Row],[Profit]]/sales_table[[#This Row],[Sales]])</f>
        <v>7.441860465116279E-2</v>
      </c>
    </row>
    <row r="2544" spans="1:14">
      <c r="A2544" s="42">
        <v>41749</v>
      </c>
      <c r="B2544" t="s">
        <v>10</v>
      </c>
      <c r="C2544" t="s">
        <v>11</v>
      </c>
      <c r="D2544" t="s">
        <v>28</v>
      </c>
      <c r="E2544" t="s">
        <v>13</v>
      </c>
      <c r="F2544" s="12">
        <v>16</v>
      </c>
      <c r="G2544" s="12">
        <v>3726</v>
      </c>
      <c r="H2544" s="12">
        <v>3960</v>
      </c>
      <c r="I2544" s="12">
        <v>40824</v>
      </c>
      <c r="J2544" s="12">
        <v>43470</v>
      </c>
      <c r="K2544" s="12">
        <f>sales_table[[#This Row],[Sales]]-sales_table[[#This Row],[COGS]]</f>
        <v>2646</v>
      </c>
      <c r="L2544" s="12">
        <f>sales_table[[#This Row],[sales after discount]]-sales_table[[#This Row],[COGS]]</f>
        <v>472.5</v>
      </c>
      <c r="M2544" s="12">
        <f>sales_table[[#This Row],[Sales]]*0.95</f>
        <v>41296.5</v>
      </c>
      <c r="N2544" s="13">
        <f>(sales_table[[#This Row],[Profit]]/sales_table[[#This Row],[Sales]])</f>
        <v>6.0869565217391307E-2</v>
      </c>
    </row>
    <row r="2545" spans="1:14">
      <c r="A2545" s="42">
        <v>41750</v>
      </c>
      <c r="B2545" t="s">
        <v>14</v>
      </c>
      <c r="C2545" t="s">
        <v>11</v>
      </c>
      <c r="D2545" t="s">
        <v>40</v>
      </c>
      <c r="E2545" t="s">
        <v>16</v>
      </c>
      <c r="F2545" s="12">
        <v>10</v>
      </c>
      <c r="G2545" s="12">
        <v>2196</v>
      </c>
      <c r="H2545" s="12">
        <v>2340</v>
      </c>
      <c r="I2545" s="12">
        <v>74556</v>
      </c>
      <c r="J2545" s="12">
        <v>80370</v>
      </c>
      <c r="K2545" s="12">
        <f>sales_table[[#This Row],[Sales]]-sales_table[[#This Row],[COGS]]</f>
        <v>5814</v>
      </c>
      <c r="L2545" s="12">
        <f>sales_table[[#This Row],[sales after discount]]-sales_table[[#This Row],[COGS]]</f>
        <v>1795.5</v>
      </c>
      <c r="M2545" s="12">
        <f>sales_table[[#This Row],[Sales]]*0.95</f>
        <v>76351.5</v>
      </c>
      <c r="N2545" s="13">
        <f>(sales_table[[#This Row],[Profit]]/sales_table[[#This Row],[Sales]])</f>
        <v>7.2340425531914887E-2</v>
      </c>
    </row>
    <row r="2546" spans="1:14">
      <c r="A2546" s="42">
        <v>41750</v>
      </c>
      <c r="B2546" t="s">
        <v>31</v>
      </c>
      <c r="C2546" t="s">
        <v>30</v>
      </c>
      <c r="D2546" t="s">
        <v>35</v>
      </c>
      <c r="E2546" t="s">
        <v>13</v>
      </c>
      <c r="F2546" s="12">
        <v>3</v>
      </c>
      <c r="G2546" s="12">
        <v>4482</v>
      </c>
      <c r="H2546" s="12">
        <v>4770</v>
      </c>
      <c r="I2546" s="12">
        <v>56628</v>
      </c>
      <c r="J2546" s="12">
        <v>60390</v>
      </c>
      <c r="K2546" s="12">
        <f>sales_table[[#This Row],[Sales]]-sales_table[[#This Row],[COGS]]</f>
        <v>3762</v>
      </c>
      <c r="L2546" s="12">
        <f>sales_table[[#This Row],[sales after discount]]-sales_table[[#This Row],[COGS]]</f>
        <v>742.5</v>
      </c>
      <c r="M2546" s="12">
        <f>sales_table[[#This Row],[Sales]]*0.95</f>
        <v>57370.5</v>
      </c>
      <c r="N2546" s="13">
        <f>(sales_table[[#This Row],[Profit]]/sales_table[[#This Row],[Sales]])</f>
        <v>6.2295081967213117E-2</v>
      </c>
    </row>
    <row r="2547" spans="1:14">
      <c r="A2547" s="42">
        <v>41750</v>
      </c>
      <c r="B2547" t="s">
        <v>24</v>
      </c>
      <c r="C2547" t="s">
        <v>25</v>
      </c>
      <c r="D2547" t="s">
        <v>35</v>
      </c>
      <c r="E2547" t="s">
        <v>13</v>
      </c>
      <c r="F2547" s="12">
        <v>1</v>
      </c>
      <c r="G2547" s="12">
        <v>5148</v>
      </c>
      <c r="H2547" s="12">
        <v>5490</v>
      </c>
      <c r="I2547" s="12">
        <v>30888</v>
      </c>
      <c r="J2547" s="12">
        <v>32940</v>
      </c>
      <c r="K2547" s="12">
        <f>sales_table[[#This Row],[Sales]]-sales_table[[#This Row],[COGS]]</f>
        <v>2052</v>
      </c>
      <c r="L2547" s="12">
        <f>sales_table[[#This Row],[sales after discount]]-sales_table[[#This Row],[COGS]]</f>
        <v>405</v>
      </c>
      <c r="M2547" s="12">
        <f>sales_table[[#This Row],[Sales]]*0.95</f>
        <v>31293</v>
      </c>
      <c r="N2547" s="13">
        <f>(sales_table[[#This Row],[Profit]]/sales_table[[#This Row],[Sales]])</f>
        <v>6.2295081967213117E-2</v>
      </c>
    </row>
    <row r="2548" spans="1:14">
      <c r="A2548" s="42">
        <v>41751</v>
      </c>
      <c r="B2548" t="s">
        <v>34</v>
      </c>
      <c r="C2548" t="s">
        <v>25</v>
      </c>
      <c r="D2548" t="s">
        <v>28</v>
      </c>
      <c r="E2548" t="s">
        <v>13</v>
      </c>
      <c r="F2548" s="12">
        <v>13</v>
      </c>
      <c r="G2548" s="12">
        <v>3978</v>
      </c>
      <c r="H2548" s="12">
        <v>4230</v>
      </c>
      <c r="I2548" s="12">
        <v>128304</v>
      </c>
      <c r="J2548" s="12">
        <v>136620</v>
      </c>
      <c r="K2548" s="12">
        <f>sales_table[[#This Row],[Sales]]-sales_table[[#This Row],[COGS]]</f>
        <v>8316</v>
      </c>
      <c r="L2548" s="12">
        <f>sales_table[[#This Row],[sales after discount]]-sales_table[[#This Row],[COGS]]</f>
        <v>1485</v>
      </c>
      <c r="M2548" s="12">
        <f>sales_table[[#This Row],[Sales]]*0.95</f>
        <v>129789</v>
      </c>
      <c r="N2548" s="13">
        <f>(sales_table[[#This Row],[Profit]]/sales_table[[#This Row],[Sales]])</f>
        <v>6.0869565217391307E-2</v>
      </c>
    </row>
    <row r="2549" spans="1:14">
      <c r="A2549" s="42">
        <v>41751</v>
      </c>
      <c r="B2549" t="s">
        <v>29</v>
      </c>
      <c r="C2549" t="s">
        <v>30</v>
      </c>
      <c r="D2549" t="s">
        <v>40</v>
      </c>
      <c r="E2549" t="s">
        <v>16</v>
      </c>
      <c r="F2549" s="12">
        <v>15</v>
      </c>
      <c r="G2549" s="12">
        <v>2106</v>
      </c>
      <c r="H2549" s="12">
        <v>2250</v>
      </c>
      <c r="I2549" s="12">
        <v>58860</v>
      </c>
      <c r="J2549" s="12">
        <v>63450</v>
      </c>
      <c r="K2549" s="12">
        <f>sales_table[[#This Row],[Sales]]-sales_table[[#This Row],[COGS]]</f>
        <v>4590</v>
      </c>
      <c r="L2549" s="12">
        <f>sales_table[[#This Row],[sales after discount]]-sales_table[[#This Row],[COGS]]</f>
        <v>1417.5</v>
      </c>
      <c r="M2549" s="12">
        <f>sales_table[[#This Row],[Sales]]*0.95</f>
        <v>60277.5</v>
      </c>
      <c r="N2549" s="13">
        <f>(sales_table[[#This Row],[Profit]]/sales_table[[#This Row],[Sales]])</f>
        <v>7.2340425531914887E-2</v>
      </c>
    </row>
    <row r="2550" spans="1:14">
      <c r="A2550" s="42">
        <v>41752</v>
      </c>
      <c r="B2550" t="s">
        <v>29</v>
      </c>
      <c r="C2550" t="s">
        <v>30</v>
      </c>
      <c r="D2550" t="s">
        <v>40</v>
      </c>
      <c r="E2550" t="s">
        <v>16</v>
      </c>
      <c r="F2550" s="12">
        <v>5</v>
      </c>
      <c r="G2550" s="12">
        <v>3978</v>
      </c>
      <c r="H2550" s="12">
        <v>4230</v>
      </c>
      <c r="I2550" s="12">
        <v>54936</v>
      </c>
      <c r="J2550" s="12">
        <v>59220</v>
      </c>
      <c r="K2550" s="12">
        <f>sales_table[[#This Row],[Sales]]-sales_table[[#This Row],[COGS]]</f>
        <v>4284</v>
      </c>
      <c r="L2550" s="12">
        <f>sales_table[[#This Row],[sales after discount]]-sales_table[[#This Row],[COGS]]</f>
        <v>1323</v>
      </c>
      <c r="M2550" s="12">
        <f>sales_table[[#This Row],[Sales]]*0.95</f>
        <v>56259</v>
      </c>
      <c r="N2550" s="13">
        <f>(sales_table[[#This Row],[Profit]]/sales_table[[#This Row],[Sales]])</f>
        <v>7.2340425531914887E-2</v>
      </c>
    </row>
    <row r="2551" spans="1:14">
      <c r="A2551" s="42">
        <v>41752</v>
      </c>
      <c r="B2551" t="s">
        <v>10</v>
      </c>
      <c r="C2551" t="s">
        <v>11</v>
      </c>
      <c r="D2551" t="s">
        <v>43</v>
      </c>
      <c r="E2551" t="s">
        <v>13</v>
      </c>
      <c r="F2551" s="12">
        <v>25</v>
      </c>
      <c r="G2551" s="12">
        <v>2034</v>
      </c>
      <c r="H2551" s="12">
        <v>2160</v>
      </c>
      <c r="I2551" s="12">
        <v>16920</v>
      </c>
      <c r="J2551" s="12">
        <v>18000</v>
      </c>
      <c r="K2551" s="12">
        <f>sales_table[[#This Row],[Sales]]-sales_table[[#This Row],[COGS]]</f>
        <v>1080</v>
      </c>
      <c r="L2551" s="12">
        <f>sales_table[[#This Row],[sales after discount]]-sales_table[[#This Row],[COGS]]</f>
        <v>180</v>
      </c>
      <c r="M2551" s="12">
        <f>sales_table[[#This Row],[Sales]]*0.95</f>
        <v>17100</v>
      </c>
      <c r="N2551" s="13">
        <f>(sales_table[[#This Row],[Profit]]/sales_table[[#This Row],[Sales]])</f>
        <v>0.06</v>
      </c>
    </row>
    <row r="2552" spans="1:14">
      <c r="A2552" s="42">
        <v>41753</v>
      </c>
      <c r="B2552" t="s">
        <v>14</v>
      </c>
      <c r="C2552" t="s">
        <v>11</v>
      </c>
      <c r="D2552" t="s">
        <v>15</v>
      </c>
      <c r="E2552" t="s">
        <v>16</v>
      </c>
      <c r="F2552" s="12">
        <v>8</v>
      </c>
      <c r="G2552" s="12">
        <v>2034</v>
      </c>
      <c r="H2552" s="12">
        <v>2160</v>
      </c>
      <c r="I2552" s="12">
        <v>46566</v>
      </c>
      <c r="J2552" s="12">
        <v>50310</v>
      </c>
      <c r="K2552" s="12">
        <f>sales_table[[#This Row],[Sales]]-sales_table[[#This Row],[COGS]]</f>
        <v>3744</v>
      </c>
      <c r="L2552" s="12">
        <f>sales_table[[#This Row],[sales after discount]]-sales_table[[#This Row],[COGS]]</f>
        <v>1228.5</v>
      </c>
      <c r="M2552" s="12">
        <f>sales_table[[#This Row],[Sales]]*0.95</f>
        <v>47794.5</v>
      </c>
      <c r="N2552" s="13">
        <f>(sales_table[[#This Row],[Profit]]/sales_table[[#This Row],[Sales]])</f>
        <v>7.441860465116279E-2</v>
      </c>
    </row>
    <row r="2553" spans="1:14">
      <c r="A2553" s="42">
        <v>41753</v>
      </c>
      <c r="B2553" t="s">
        <v>20</v>
      </c>
      <c r="C2553" t="s">
        <v>18</v>
      </c>
      <c r="D2553" t="s">
        <v>35</v>
      </c>
      <c r="E2553" t="s">
        <v>13</v>
      </c>
      <c r="F2553" s="12">
        <v>21</v>
      </c>
      <c r="G2553" s="12">
        <v>3582</v>
      </c>
      <c r="H2553" s="12">
        <v>3870</v>
      </c>
      <c r="I2553" s="12">
        <v>102960</v>
      </c>
      <c r="J2553" s="12">
        <v>109800</v>
      </c>
      <c r="K2553" s="12">
        <f>sales_table[[#This Row],[Sales]]-sales_table[[#This Row],[COGS]]</f>
        <v>6840</v>
      </c>
      <c r="L2553" s="12">
        <f>sales_table[[#This Row],[sales after discount]]-sales_table[[#This Row],[COGS]]</f>
        <v>1350</v>
      </c>
      <c r="M2553" s="12">
        <f>sales_table[[#This Row],[Sales]]*0.95</f>
        <v>104310</v>
      </c>
      <c r="N2553" s="13">
        <f>(sales_table[[#This Row],[Profit]]/sales_table[[#This Row],[Sales]])</f>
        <v>6.2295081967213117E-2</v>
      </c>
    </row>
    <row r="2554" spans="1:14">
      <c r="A2554" s="42">
        <v>41753</v>
      </c>
      <c r="B2554" t="s">
        <v>17</v>
      </c>
      <c r="C2554" t="s">
        <v>18</v>
      </c>
      <c r="D2554" t="s">
        <v>38</v>
      </c>
      <c r="E2554" t="s">
        <v>13</v>
      </c>
      <c r="F2554" s="12">
        <v>16</v>
      </c>
      <c r="G2554" s="12">
        <v>3978</v>
      </c>
      <c r="H2554" s="12">
        <v>4230</v>
      </c>
      <c r="I2554" s="12">
        <v>81558</v>
      </c>
      <c r="J2554" s="12">
        <v>86940</v>
      </c>
      <c r="K2554" s="12">
        <f>sales_table[[#This Row],[Sales]]-sales_table[[#This Row],[COGS]]</f>
        <v>5382</v>
      </c>
      <c r="L2554" s="12">
        <f>sales_table[[#This Row],[sales after discount]]-sales_table[[#This Row],[COGS]]</f>
        <v>1035</v>
      </c>
      <c r="M2554" s="12">
        <f>sales_table[[#This Row],[Sales]]*0.95</f>
        <v>82593</v>
      </c>
      <c r="N2554" s="13">
        <f>(sales_table[[#This Row],[Profit]]/sales_table[[#This Row],[Sales]])</f>
        <v>6.1904761904761907E-2</v>
      </c>
    </row>
    <row r="2555" spans="1:14">
      <c r="A2555" s="42">
        <v>41753</v>
      </c>
      <c r="B2555" t="s">
        <v>27</v>
      </c>
      <c r="C2555" t="s">
        <v>23</v>
      </c>
      <c r="D2555" t="s">
        <v>32</v>
      </c>
      <c r="E2555" t="s">
        <v>13</v>
      </c>
      <c r="F2555" s="12">
        <v>23</v>
      </c>
      <c r="G2555" s="12">
        <v>2196</v>
      </c>
      <c r="H2555" s="12">
        <v>2340</v>
      </c>
      <c r="I2555" s="12">
        <v>49644</v>
      </c>
      <c r="J2555" s="12">
        <v>52920</v>
      </c>
      <c r="K2555" s="12">
        <f>sales_table[[#This Row],[Sales]]-sales_table[[#This Row],[COGS]]</f>
        <v>3276</v>
      </c>
      <c r="L2555" s="12">
        <f>sales_table[[#This Row],[sales after discount]]-sales_table[[#This Row],[COGS]]</f>
        <v>630</v>
      </c>
      <c r="M2555" s="12">
        <f>sales_table[[#This Row],[Sales]]*0.95</f>
        <v>50274</v>
      </c>
      <c r="N2555" s="13">
        <f>(sales_table[[#This Row],[Profit]]/sales_table[[#This Row],[Sales]])</f>
        <v>6.1904761904761907E-2</v>
      </c>
    </row>
    <row r="2556" spans="1:14">
      <c r="A2556" s="42">
        <v>41754</v>
      </c>
      <c r="B2556" t="s">
        <v>27</v>
      </c>
      <c r="C2556" t="s">
        <v>23</v>
      </c>
      <c r="D2556" t="s">
        <v>36</v>
      </c>
      <c r="E2556" t="s">
        <v>13</v>
      </c>
      <c r="F2556" s="12">
        <v>22</v>
      </c>
      <c r="G2556" s="12">
        <v>3978</v>
      </c>
      <c r="H2556" s="12">
        <v>4230</v>
      </c>
      <c r="I2556" s="12">
        <v>50544</v>
      </c>
      <c r="J2556" s="12">
        <v>54000</v>
      </c>
      <c r="K2556" s="12">
        <f>sales_table[[#This Row],[Sales]]-sales_table[[#This Row],[COGS]]</f>
        <v>3456</v>
      </c>
      <c r="L2556" s="12">
        <f>sales_table[[#This Row],[sales after discount]]-sales_table[[#This Row],[COGS]]</f>
        <v>756</v>
      </c>
      <c r="M2556" s="12">
        <f>sales_table[[#This Row],[Sales]]*0.95</f>
        <v>51300</v>
      </c>
      <c r="N2556" s="13">
        <f>(sales_table[[#This Row],[Profit]]/sales_table[[#This Row],[Sales]])</f>
        <v>6.4000000000000001E-2</v>
      </c>
    </row>
    <row r="2557" spans="1:14">
      <c r="A2557" s="42">
        <v>41754</v>
      </c>
      <c r="B2557" t="s">
        <v>27</v>
      </c>
      <c r="C2557" t="s">
        <v>23</v>
      </c>
      <c r="D2557" t="s">
        <v>28</v>
      </c>
      <c r="E2557" t="s">
        <v>13</v>
      </c>
      <c r="F2557" s="12">
        <v>13</v>
      </c>
      <c r="G2557" s="12">
        <v>3978</v>
      </c>
      <c r="H2557" s="12">
        <v>4230</v>
      </c>
      <c r="I2557" s="12">
        <v>34992</v>
      </c>
      <c r="J2557" s="12">
        <v>37260</v>
      </c>
      <c r="K2557" s="12">
        <f>sales_table[[#This Row],[Sales]]-sales_table[[#This Row],[COGS]]</f>
        <v>2268</v>
      </c>
      <c r="L2557" s="12">
        <f>sales_table[[#This Row],[sales after discount]]-sales_table[[#This Row],[COGS]]</f>
        <v>405</v>
      </c>
      <c r="M2557" s="12">
        <f>sales_table[[#This Row],[Sales]]*0.95</f>
        <v>35397</v>
      </c>
      <c r="N2557" s="13">
        <f>(sales_table[[#This Row],[Profit]]/sales_table[[#This Row],[Sales]])</f>
        <v>6.0869565217391307E-2</v>
      </c>
    </row>
    <row r="2558" spans="1:14">
      <c r="A2558" s="42">
        <v>41754</v>
      </c>
      <c r="B2558" t="s">
        <v>17</v>
      </c>
      <c r="C2558" t="s">
        <v>18</v>
      </c>
      <c r="D2558" t="s">
        <v>21</v>
      </c>
      <c r="E2558" t="s">
        <v>13</v>
      </c>
      <c r="F2558" s="12">
        <v>27</v>
      </c>
      <c r="G2558" s="12">
        <v>3042</v>
      </c>
      <c r="H2558" s="12">
        <v>3240</v>
      </c>
      <c r="I2558" s="12">
        <v>43920</v>
      </c>
      <c r="J2558" s="12">
        <v>46800</v>
      </c>
      <c r="K2558" s="12">
        <f>sales_table[[#This Row],[Sales]]-sales_table[[#This Row],[COGS]]</f>
        <v>2880</v>
      </c>
      <c r="L2558" s="12">
        <f>sales_table[[#This Row],[sales after discount]]-sales_table[[#This Row],[COGS]]</f>
        <v>540</v>
      </c>
      <c r="M2558" s="12">
        <f>sales_table[[#This Row],[Sales]]*0.95</f>
        <v>44460</v>
      </c>
      <c r="N2558" s="13">
        <f>(sales_table[[#This Row],[Profit]]/sales_table[[#This Row],[Sales]])</f>
        <v>6.1538461538461542E-2</v>
      </c>
    </row>
    <row r="2559" spans="1:14">
      <c r="A2559" s="42">
        <v>41754</v>
      </c>
      <c r="B2559" t="s">
        <v>17</v>
      </c>
      <c r="C2559" t="s">
        <v>18</v>
      </c>
      <c r="D2559" t="s">
        <v>43</v>
      </c>
      <c r="E2559" t="s">
        <v>13</v>
      </c>
      <c r="F2559" s="12">
        <v>27</v>
      </c>
      <c r="G2559" s="12">
        <v>3978</v>
      </c>
      <c r="H2559" s="12">
        <v>4230</v>
      </c>
      <c r="I2559" s="12">
        <v>60912</v>
      </c>
      <c r="J2559" s="12">
        <v>64800</v>
      </c>
      <c r="K2559" s="12">
        <f>sales_table[[#This Row],[Sales]]-sales_table[[#This Row],[COGS]]</f>
        <v>3888</v>
      </c>
      <c r="L2559" s="12">
        <f>sales_table[[#This Row],[sales after discount]]-sales_table[[#This Row],[COGS]]</f>
        <v>648</v>
      </c>
      <c r="M2559" s="12">
        <f>sales_table[[#This Row],[Sales]]*0.95</f>
        <v>61560</v>
      </c>
      <c r="N2559" s="13">
        <f>(sales_table[[#This Row],[Profit]]/sales_table[[#This Row],[Sales]])</f>
        <v>0.06</v>
      </c>
    </row>
    <row r="2560" spans="1:14">
      <c r="A2560" s="42">
        <v>41754</v>
      </c>
      <c r="B2560" t="s">
        <v>10</v>
      </c>
      <c r="C2560" t="s">
        <v>11</v>
      </c>
      <c r="D2560" t="s">
        <v>26</v>
      </c>
      <c r="E2560" t="s">
        <v>13</v>
      </c>
      <c r="F2560" s="12">
        <v>27</v>
      </c>
      <c r="G2560" s="12">
        <v>3978</v>
      </c>
      <c r="H2560" s="12">
        <v>4230</v>
      </c>
      <c r="I2560" s="12">
        <v>30420</v>
      </c>
      <c r="J2560" s="12">
        <v>32400</v>
      </c>
      <c r="K2560" s="12">
        <f>sales_table[[#This Row],[Sales]]-sales_table[[#This Row],[COGS]]</f>
        <v>1980</v>
      </c>
      <c r="L2560" s="12">
        <f>sales_table[[#This Row],[sales after discount]]-sales_table[[#This Row],[COGS]]</f>
        <v>360</v>
      </c>
      <c r="M2560" s="12">
        <f>sales_table[[#This Row],[Sales]]*0.95</f>
        <v>30780</v>
      </c>
      <c r="N2560" s="13">
        <f>(sales_table[[#This Row],[Profit]]/sales_table[[#This Row],[Sales]])</f>
        <v>6.1111111111111109E-2</v>
      </c>
    </row>
    <row r="2561" spans="1:14">
      <c r="A2561" s="42">
        <v>41754</v>
      </c>
      <c r="B2561" t="s">
        <v>10</v>
      </c>
      <c r="C2561" t="s">
        <v>11</v>
      </c>
      <c r="D2561" t="s">
        <v>15</v>
      </c>
      <c r="E2561" t="s">
        <v>16</v>
      </c>
      <c r="F2561" s="12">
        <v>27</v>
      </c>
      <c r="G2561" s="12">
        <v>5832</v>
      </c>
      <c r="H2561" s="12">
        <v>6210</v>
      </c>
      <c r="I2561" s="12">
        <v>32238</v>
      </c>
      <c r="J2561" s="12">
        <v>34830</v>
      </c>
      <c r="K2561" s="12">
        <f>sales_table[[#This Row],[Sales]]-sales_table[[#This Row],[COGS]]</f>
        <v>2592</v>
      </c>
      <c r="L2561" s="12">
        <f>sales_table[[#This Row],[sales after discount]]-sales_table[[#This Row],[COGS]]</f>
        <v>850.5</v>
      </c>
      <c r="M2561" s="12">
        <f>sales_table[[#This Row],[Sales]]*0.95</f>
        <v>33088.5</v>
      </c>
      <c r="N2561" s="13">
        <f>(sales_table[[#This Row],[Profit]]/sales_table[[#This Row],[Sales]])</f>
        <v>7.441860465116279E-2</v>
      </c>
    </row>
    <row r="2562" spans="1:14">
      <c r="A2562" s="42">
        <v>41755</v>
      </c>
      <c r="B2562" t="s">
        <v>10</v>
      </c>
      <c r="C2562" t="s">
        <v>11</v>
      </c>
      <c r="D2562" t="s">
        <v>43</v>
      </c>
      <c r="E2562" t="s">
        <v>13</v>
      </c>
      <c r="F2562" s="12">
        <v>27</v>
      </c>
      <c r="G2562" s="12">
        <v>2196</v>
      </c>
      <c r="H2562" s="12">
        <v>2340</v>
      </c>
      <c r="I2562" s="12">
        <v>71064</v>
      </c>
      <c r="J2562" s="12">
        <v>75600</v>
      </c>
      <c r="K2562" s="12">
        <f>sales_table[[#This Row],[Sales]]-sales_table[[#This Row],[COGS]]</f>
        <v>4536</v>
      </c>
      <c r="L2562" s="12">
        <f>sales_table[[#This Row],[sales after discount]]-sales_table[[#This Row],[COGS]]</f>
        <v>756</v>
      </c>
      <c r="M2562" s="12">
        <f>sales_table[[#This Row],[Sales]]*0.95</f>
        <v>71820</v>
      </c>
      <c r="N2562" s="13">
        <f>(sales_table[[#This Row],[Profit]]/sales_table[[#This Row],[Sales]])</f>
        <v>0.06</v>
      </c>
    </row>
    <row r="2563" spans="1:14">
      <c r="A2563" s="42">
        <v>41755</v>
      </c>
      <c r="B2563" t="s">
        <v>22</v>
      </c>
      <c r="C2563" t="s">
        <v>23</v>
      </c>
      <c r="D2563" t="s">
        <v>42</v>
      </c>
      <c r="E2563" t="s">
        <v>16</v>
      </c>
      <c r="F2563" s="12">
        <v>27</v>
      </c>
      <c r="G2563" s="12">
        <v>3546</v>
      </c>
      <c r="H2563" s="12">
        <v>3780</v>
      </c>
      <c r="I2563" s="12">
        <v>30024</v>
      </c>
      <c r="J2563" s="12">
        <v>32400</v>
      </c>
      <c r="K2563" s="12">
        <f>sales_table[[#This Row],[Sales]]-sales_table[[#This Row],[COGS]]</f>
        <v>2376</v>
      </c>
      <c r="L2563" s="12">
        <f>sales_table[[#This Row],[sales after discount]]-sales_table[[#This Row],[COGS]]</f>
        <v>756</v>
      </c>
      <c r="M2563" s="12">
        <f>sales_table[[#This Row],[Sales]]*0.95</f>
        <v>30780</v>
      </c>
      <c r="N2563" s="13">
        <f>(sales_table[[#This Row],[Profit]]/sales_table[[#This Row],[Sales]])</f>
        <v>7.3333333333333334E-2</v>
      </c>
    </row>
    <row r="2564" spans="1:14">
      <c r="A2564" s="42">
        <v>41755</v>
      </c>
      <c r="B2564" t="s">
        <v>34</v>
      </c>
      <c r="C2564" t="s">
        <v>25</v>
      </c>
      <c r="D2564" t="s">
        <v>38</v>
      </c>
      <c r="E2564" t="s">
        <v>13</v>
      </c>
      <c r="F2564" s="12">
        <v>12</v>
      </c>
      <c r="G2564" s="12">
        <v>3582</v>
      </c>
      <c r="H2564" s="12">
        <v>3870</v>
      </c>
      <c r="I2564" s="12">
        <v>35460</v>
      </c>
      <c r="J2564" s="12">
        <v>37800</v>
      </c>
      <c r="K2564" s="12">
        <f>sales_table[[#This Row],[Sales]]-sales_table[[#This Row],[COGS]]</f>
        <v>2340</v>
      </c>
      <c r="L2564" s="12">
        <f>sales_table[[#This Row],[sales after discount]]-sales_table[[#This Row],[COGS]]</f>
        <v>450</v>
      </c>
      <c r="M2564" s="12">
        <f>sales_table[[#This Row],[Sales]]*0.95</f>
        <v>35910</v>
      </c>
      <c r="N2564" s="13">
        <f>(sales_table[[#This Row],[Profit]]/sales_table[[#This Row],[Sales]])</f>
        <v>6.1904761904761907E-2</v>
      </c>
    </row>
    <row r="2565" spans="1:14">
      <c r="A2565" s="42">
        <v>41755</v>
      </c>
      <c r="B2565" t="s">
        <v>14</v>
      </c>
      <c r="C2565" t="s">
        <v>11</v>
      </c>
      <c r="D2565" t="s">
        <v>37</v>
      </c>
      <c r="E2565" t="s">
        <v>13</v>
      </c>
      <c r="F2565" s="12">
        <v>18</v>
      </c>
      <c r="G2565" s="12">
        <v>3978</v>
      </c>
      <c r="H2565" s="12">
        <v>4230</v>
      </c>
      <c r="I2565" s="12">
        <v>98604</v>
      </c>
      <c r="J2565" s="12">
        <v>104940</v>
      </c>
      <c r="K2565" s="12">
        <f>sales_table[[#This Row],[Sales]]-sales_table[[#This Row],[COGS]]</f>
        <v>6336</v>
      </c>
      <c r="L2565" s="12">
        <f>sales_table[[#This Row],[sales after discount]]-sales_table[[#This Row],[COGS]]</f>
        <v>1089</v>
      </c>
      <c r="M2565" s="12">
        <f>sales_table[[#This Row],[Sales]]*0.95</f>
        <v>99693</v>
      </c>
      <c r="N2565" s="13">
        <f>(sales_table[[#This Row],[Profit]]/sales_table[[#This Row],[Sales]])</f>
        <v>6.0377358490566038E-2</v>
      </c>
    </row>
    <row r="2566" spans="1:14">
      <c r="A2566" s="42">
        <v>41756</v>
      </c>
      <c r="B2566" t="s">
        <v>14</v>
      </c>
      <c r="C2566" t="s">
        <v>11</v>
      </c>
      <c r="D2566" t="s">
        <v>39</v>
      </c>
      <c r="E2566" t="s">
        <v>13</v>
      </c>
      <c r="F2566" s="12">
        <v>8</v>
      </c>
      <c r="G2566" s="12">
        <v>3978</v>
      </c>
      <c r="H2566" s="12">
        <v>4230</v>
      </c>
      <c r="I2566" s="12">
        <v>3726</v>
      </c>
      <c r="J2566" s="12">
        <v>3960</v>
      </c>
      <c r="K2566" s="12">
        <f>sales_table[[#This Row],[Sales]]-sales_table[[#This Row],[COGS]]</f>
        <v>234</v>
      </c>
      <c r="L2566" s="12">
        <f>sales_table[[#This Row],[sales after discount]]-sales_table[[#This Row],[COGS]]</f>
        <v>36</v>
      </c>
      <c r="M2566" s="12">
        <f>sales_table[[#This Row],[Sales]]*0.95</f>
        <v>3762</v>
      </c>
      <c r="N2566" s="13">
        <f>(sales_table[[#This Row],[Profit]]/sales_table[[#This Row],[Sales]])</f>
        <v>5.909090909090909E-2</v>
      </c>
    </row>
    <row r="2567" spans="1:14">
      <c r="A2567" s="42">
        <v>41756</v>
      </c>
      <c r="B2567" t="s">
        <v>31</v>
      </c>
      <c r="C2567" t="s">
        <v>30</v>
      </c>
      <c r="D2567" t="s">
        <v>35</v>
      </c>
      <c r="E2567" t="s">
        <v>13</v>
      </c>
      <c r="F2567" s="12">
        <v>21</v>
      </c>
      <c r="G2567" s="12">
        <v>2034</v>
      </c>
      <c r="H2567" s="12">
        <v>2160</v>
      </c>
      <c r="I2567" s="12">
        <v>5148</v>
      </c>
      <c r="J2567" s="12">
        <v>5490</v>
      </c>
      <c r="K2567" s="12">
        <f>sales_table[[#This Row],[Sales]]-sales_table[[#This Row],[COGS]]</f>
        <v>342</v>
      </c>
      <c r="L2567" s="12">
        <f>sales_table[[#This Row],[sales after discount]]-sales_table[[#This Row],[COGS]]</f>
        <v>67.5</v>
      </c>
      <c r="M2567" s="12">
        <f>sales_table[[#This Row],[Sales]]*0.95</f>
        <v>5215.5</v>
      </c>
      <c r="N2567" s="13">
        <f>(sales_table[[#This Row],[Profit]]/sales_table[[#This Row],[Sales]])</f>
        <v>6.2295081967213117E-2</v>
      </c>
    </row>
    <row r="2568" spans="1:14">
      <c r="A2568" s="42">
        <v>41756</v>
      </c>
      <c r="B2568" t="s">
        <v>14</v>
      </c>
      <c r="C2568" t="s">
        <v>11</v>
      </c>
      <c r="D2568" t="s">
        <v>35</v>
      </c>
      <c r="E2568" t="s">
        <v>13</v>
      </c>
      <c r="F2568" s="12">
        <v>25</v>
      </c>
      <c r="G2568" s="12">
        <v>3042</v>
      </c>
      <c r="H2568" s="12">
        <v>3240</v>
      </c>
      <c r="I2568" s="12">
        <v>113256</v>
      </c>
      <c r="J2568" s="12">
        <v>120780</v>
      </c>
      <c r="K2568" s="12">
        <f>sales_table[[#This Row],[Sales]]-sales_table[[#This Row],[COGS]]</f>
        <v>7524</v>
      </c>
      <c r="L2568" s="12">
        <f>sales_table[[#This Row],[sales after discount]]-sales_table[[#This Row],[COGS]]</f>
        <v>1485</v>
      </c>
      <c r="M2568" s="12">
        <f>sales_table[[#This Row],[Sales]]*0.95</f>
        <v>114741</v>
      </c>
      <c r="N2568" s="13">
        <f>(sales_table[[#This Row],[Profit]]/sales_table[[#This Row],[Sales]])</f>
        <v>6.2295081967213117E-2</v>
      </c>
    </row>
    <row r="2569" spans="1:14">
      <c r="A2569" s="42">
        <v>41757</v>
      </c>
      <c r="B2569" t="s">
        <v>31</v>
      </c>
      <c r="C2569" t="s">
        <v>30</v>
      </c>
      <c r="D2569" t="s">
        <v>28</v>
      </c>
      <c r="E2569" t="s">
        <v>13</v>
      </c>
      <c r="F2569" s="12">
        <v>12</v>
      </c>
      <c r="G2569" s="12">
        <v>5148</v>
      </c>
      <c r="H2569" s="12">
        <v>5490</v>
      </c>
      <c r="I2569" s="12">
        <v>52488</v>
      </c>
      <c r="J2569" s="12">
        <v>55890</v>
      </c>
      <c r="K2569" s="12">
        <f>sales_table[[#This Row],[Sales]]-sales_table[[#This Row],[COGS]]</f>
        <v>3402</v>
      </c>
      <c r="L2569" s="12">
        <f>sales_table[[#This Row],[sales after discount]]-sales_table[[#This Row],[COGS]]</f>
        <v>607.5</v>
      </c>
      <c r="M2569" s="12">
        <f>sales_table[[#This Row],[Sales]]*0.95</f>
        <v>53095.5</v>
      </c>
      <c r="N2569" s="13">
        <f>(sales_table[[#This Row],[Profit]]/sales_table[[#This Row],[Sales]])</f>
        <v>6.0869565217391307E-2</v>
      </c>
    </row>
    <row r="2570" spans="1:14">
      <c r="A2570" s="42">
        <v>41757</v>
      </c>
      <c r="B2570" t="s">
        <v>22</v>
      </c>
      <c r="C2570" t="s">
        <v>23</v>
      </c>
      <c r="D2570" t="s">
        <v>32</v>
      </c>
      <c r="E2570" t="s">
        <v>13</v>
      </c>
      <c r="F2570" s="12">
        <v>9</v>
      </c>
      <c r="G2570" s="12">
        <v>2106</v>
      </c>
      <c r="H2570" s="12">
        <v>2250</v>
      </c>
      <c r="I2570" s="12">
        <v>14184</v>
      </c>
      <c r="J2570" s="12">
        <v>15120</v>
      </c>
      <c r="K2570" s="12">
        <f>sales_table[[#This Row],[Sales]]-sales_table[[#This Row],[COGS]]</f>
        <v>936</v>
      </c>
      <c r="L2570" s="12">
        <f>sales_table[[#This Row],[sales after discount]]-sales_table[[#This Row],[COGS]]</f>
        <v>180</v>
      </c>
      <c r="M2570" s="12">
        <f>sales_table[[#This Row],[Sales]]*0.95</f>
        <v>14364</v>
      </c>
      <c r="N2570" s="13">
        <f>(sales_table[[#This Row],[Profit]]/sales_table[[#This Row],[Sales]])</f>
        <v>6.1904761904761907E-2</v>
      </c>
    </row>
    <row r="2571" spans="1:14">
      <c r="A2571" s="42">
        <v>41757</v>
      </c>
      <c r="B2571" t="s">
        <v>24</v>
      </c>
      <c r="C2571" t="s">
        <v>25</v>
      </c>
      <c r="D2571" t="s">
        <v>21</v>
      </c>
      <c r="E2571" t="s">
        <v>13</v>
      </c>
      <c r="F2571" s="12">
        <v>23</v>
      </c>
      <c r="G2571" s="12">
        <v>4482</v>
      </c>
      <c r="H2571" s="12">
        <v>4770</v>
      </c>
      <c r="I2571" s="12">
        <v>39528</v>
      </c>
      <c r="J2571" s="12">
        <v>42120</v>
      </c>
      <c r="K2571" s="12">
        <f>sales_table[[#This Row],[Sales]]-sales_table[[#This Row],[COGS]]</f>
        <v>2592</v>
      </c>
      <c r="L2571" s="12">
        <f>sales_table[[#This Row],[sales after discount]]-sales_table[[#This Row],[COGS]]</f>
        <v>486</v>
      </c>
      <c r="M2571" s="12">
        <f>sales_table[[#This Row],[Sales]]*0.95</f>
        <v>40014</v>
      </c>
      <c r="N2571" s="13">
        <f>(sales_table[[#This Row],[Profit]]/sales_table[[#This Row],[Sales]])</f>
        <v>6.1538461538461542E-2</v>
      </c>
    </row>
    <row r="2572" spans="1:14">
      <c r="A2572" s="42">
        <v>41757</v>
      </c>
      <c r="B2572" t="s">
        <v>31</v>
      </c>
      <c r="C2572" t="s">
        <v>30</v>
      </c>
      <c r="D2572" t="s">
        <v>21</v>
      </c>
      <c r="E2572" t="s">
        <v>13</v>
      </c>
      <c r="F2572" s="12">
        <v>23</v>
      </c>
      <c r="G2572" s="12">
        <v>3546</v>
      </c>
      <c r="H2572" s="12">
        <v>3780</v>
      </c>
      <c r="I2572" s="12">
        <v>28548</v>
      </c>
      <c r="J2572" s="12">
        <v>30420</v>
      </c>
      <c r="K2572" s="12">
        <f>sales_table[[#This Row],[Sales]]-sales_table[[#This Row],[COGS]]</f>
        <v>1872</v>
      </c>
      <c r="L2572" s="12">
        <f>sales_table[[#This Row],[sales after discount]]-sales_table[[#This Row],[COGS]]</f>
        <v>351</v>
      </c>
      <c r="M2572" s="12">
        <f>sales_table[[#This Row],[Sales]]*0.95</f>
        <v>28899</v>
      </c>
      <c r="N2572" s="13">
        <f>(sales_table[[#This Row],[Profit]]/sales_table[[#This Row],[Sales]])</f>
        <v>6.1538461538461542E-2</v>
      </c>
    </row>
    <row r="2573" spans="1:14">
      <c r="A2573" s="42">
        <v>41758</v>
      </c>
      <c r="B2573" t="s">
        <v>14</v>
      </c>
      <c r="C2573" t="s">
        <v>11</v>
      </c>
      <c r="D2573" t="s">
        <v>36</v>
      </c>
      <c r="E2573" t="s">
        <v>13</v>
      </c>
      <c r="F2573" s="12">
        <v>20</v>
      </c>
      <c r="G2573" s="12">
        <v>4482</v>
      </c>
      <c r="H2573" s="12">
        <v>4770</v>
      </c>
      <c r="I2573" s="12">
        <v>12636</v>
      </c>
      <c r="J2573" s="12">
        <v>13500</v>
      </c>
      <c r="K2573" s="12">
        <f>sales_table[[#This Row],[Sales]]-sales_table[[#This Row],[COGS]]</f>
        <v>864</v>
      </c>
      <c r="L2573" s="12">
        <f>sales_table[[#This Row],[sales after discount]]-sales_table[[#This Row],[COGS]]</f>
        <v>189</v>
      </c>
      <c r="M2573" s="12">
        <f>sales_table[[#This Row],[Sales]]*0.95</f>
        <v>12825</v>
      </c>
      <c r="N2573" s="13">
        <f>(sales_table[[#This Row],[Profit]]/sales_table[[#This Row],[Sales]])</f>
        <v>6.4000000000000001E-2</v>
      </c>
    </row>
    <row r="2574" spans="1:14">
      <c r="A2574" s="42">
        <v>41758</v>
      </c>
      <c r="B2574" t="s">
        <v>22</v>
      </c>
      <c r="C2574" t="s">
        <v>23</v>
      </c>
      <c r="D2574" t="s">
        <v>39</v>
      </c>
      <c r="E2574" t="s">
        <v>13</v>
      </c>
      <c r="F2574" s="12">
        <v>25</v>
      </c>
      <c r="G2574" s="12">
        <v>4482</v>
      </c>
      <c r="H2574" s="12">
        <v>4770</v>
      </c>
      <c r="I2574" s="12">
        <v>14904</v>
      </c>
      <c r="J2574" s="12">
        <v>15840</v>
      </c>
      <c r="K2574" s="12">
        <f>sales_table[[#This Row],[Sales]]-sales_table[[#This Row],[COGS]]</f>
        <v>936</v>
      </c>
      <c r="L2574" s="12">
        <f>sales_table[[#This Row],[sales after discount]]-sales_table[[#This Row],[COGS]]</f>
        <v>144</v>
      </c>
      <c r="M2574" s="12">
        <f>sales_table[[#This Row],[Sales]]*0.95</f>
        <v>15048</v>
      </c>
      <c r="N2574" s="13">
        <f>(sales_table[[#This Row],[Profit]]/sales_table[[#This Row],[Sales]])</f>
        <v>5.909090909090909E-2</v>
      </c>
    </row>
    <row r="2575" spans="1:14">
      <c r="A2575" s="42">
        <v>41758</v>
      </c>
      <c r="B2575" t="s">
        <v>29</v>
      </c>
      <c r="C2575" t="s">
        <v>30</v>
      </c>
      <c r="D2575" t="s">
        <v>35</v>
      </c>
      <c r="E2575" t="s">
        <v>13</v>
      </c>
      <c r="F2575" s="12">
        <v>4</v>
      </c>
      <c r="G2575" s="12">
        <v>2034</v>
      </c>
      <c r="H2575" s="12">
        <v>2160</v>
      </c>
      <c r="I2575" s="12">
        <v>56628</v>
      </c>
      <c r="J2575" s="12">
        <v>60390</v>
      </c>
      <c r="K2575" s="12">
        <f>sales_table[[#This Row],[Sales]]-sales_table[[#This Row],[COGS]]</f>
        <v>3762</v>
      </c>
      <c r="L2575" s="12">
        <f>sales_table[[#This Row],[sales after discount]]-sales_table[[#This Row],[COGS]]</f>
        <v>742.5</v>
      </c>
      <c r="M2575" s="12">
        <f>sales_table[[#This Row],[Sales]]*0.95</f>
        <v>57370.5</v>
      </c>
      <c r="N2575" s="13">
        <f>(sales_table[[#This Row],[Profit]]/sales_table[[#This Row],[Sales]])</f>
        <v>6.2295081967213117E-2</v>
      </c>
    </row>
    <row r="2576" spans="1:14">
      <c r="A2576" s="42">
        <v>41759</v>
      </c>
      <c r="B2576" t="s">
        <v>14</v>
      </c>
      <c r="C2576" t="s">
        <v>11</v>
      </c>
      <c r="D2576" t="s">
        <v>12</v>
      </c>
      <c r="E2576" t="s">
        <v>13</v>
      </c>
      <c r="F2576" s="12">
        <v>24</v>
      </c>
      <c r="G2576" s="12">
        <v>3978</v>
      </c>
      <c r="H2576" s="12">
        <v>4230</v>
      </c>
      <c r="I2576" s="12">
        <v>36612</v>
      </c>
      <c r="J2576" s="12">
        <v>38880</v>
      </c>
      <c r="K2576" s="12">
        <f>sales_table[[#This Row],[Sales]]-sales_table[[#This Row],[COGS]]</f>
        <v>2268</v>
      </c>
      <c r="L2576" s="12">
        <f>sales_table[[#This Row],[sales after discount]]-sales_table[[#This Row],[COGS]]</f>
        <v>324</v>
      </c>
      <c r="M2576" s="12">
        <f>sales_table[[#This Row],[Sales]]*0.95</f>
        <v>36936</v>
      </c>
      <c r="N2576" s="13">
        <f>(sales_table[[#This Row],[Profit]]/sales_table[[#This Row],[Sales]])</f>
        <v>5.8333333333333334E-2</v>
      </c>
    </row>
    <row r="2577" spans="1:14">
      <c r="A2577" s="42">
        <v>41759</v>
      </c>
      <c r="B2577" t="s">
        <v>24</v>
      </c>
      <c r="C2577" t="s">
        <v>25</v>
      </c>
      <c r="D2577" t="s">
        <v>43</v>
      </c>
      <c r="E2577" t="s">
        <v>13</v>
      </c>
      <c r="F2577" s="12">
        <v>24</v>
      </c>
      <c r="G2577" s="12">
        <v>5832</v>
      </c>
      <c r="H2577" s="12">
        <v>6210</v>
      </c>
      <c r="I2577" s="12">
        <v>71064</v>
      </c>
      <c r="J2577" s="12">
        <v>75600</v>
      </c>
      <c r="K2577" s="12">
        <f>sales_table[[#This Row],[Sales]]-sales_table[[#This Row],[COGS]]</f>
        <v>4536</v>
      </c>
      <c r="L2577" s="12">
        <f>sales_table[[#This Row],[sales after discount]]-sales_table[[#This Row],[COGS]]</f>
        <v>756</v>
      </c>
      <c r="M2577" s="12">
        <f>sales_table[[#This Row],[Sales]]*0.95</f>
        <v>71820</v>
      </c>
      <c r="N2577" s="13">
        <f>(sales_table[[#This Row],[Profit]]/sales_table[[#This Row],[Sales]])</f>
        <v>0.06</v>
      </c>
    </row>
    <row r="2578" spans="1:14">
      <c r="A2578" s="42">
        <v>41760</v>
      </c>
      <c r="B2578" t="s">
        <v>17</v>
      </c>
      <c r="C2578" t="s">
        <v>18</v>
      </c>
      <c r="D2578" t="s">
        <v>43</v>
      </c>
      <c r="E2578" t="s">
        <v>13</v>
      </c>
      <c r="F2578" s="12">
        <v>16</v>
      </c>
      <c r="G2578" s="12">
        <v>3978</v>
      </c>
      <c r="H2578" s="12">
        <v>4230</v>
      </c>
      <c r="I2578" s="12">
        <v>60912</v>
      </c>
      <c r="J2578" s="12">
        <v>64800</v>
      </c>
      <c r="K2578" s="12">
        <f>sales_table[[#This Row],[Sales]]-sales_table[[#This Row],[COGS]]</f>
        <v>3888</v>
      </c>
      <c r="L2578" s="12">
        <f>sales_table[[#This Row],[sales after discount]]-sales_table[[#This Row],[COGS]]</f>
        <v>648</v>
      </c>
      <c r="M2578" s="12">
        <f>sales_table[[#This Row],[Sales]]*0.95</f>
        <v>61560</v>
      </c>
      <c r="N2578" s="13">
        <f>(sales_table[[#This Row],[Profit]]/sales_table[[#This Row],[Sales]])</f>
        <v>0.06</v>
      </c>
    </row>
    <row r="2579" spans="1:14">
      <c r="A2579" s="42">
        <v>41760</v>
      </c>
      <c r="B2579" t="s">
        <v>14</v>
      </c>
      <c r="C2579" t="s">
        <v>11</v>
      </c>
      <c r="D2579" t="s">
        <v>26</v>
      </c>
      <c r="E2579" t="s">
        <v>13</v>
      </c>
      <c r="F2579" s="12">
        <v>6</v>
      </c>
      <c r="G2579" s="12">
        <v>3978</v>
      </c>
      <c r="H2579" s="12">
        <v>4230</v>
      </c>
      <c r="I2579" s="12">
        <v>60840</v>
      </c>
      <c r="J2579" s="12">
        <v>64800</v>
      </c>
      <c r="K2579" s="12">
        <f>sales_table[[#This Row],[Sales]]-sales_table[[#This Row],[COGS]]</f>
        <v>3960</v>
      </c>
      <c r="L2579" s="12">
        <f>sales_table[[#This Row],[sales after discount]]-sales_table[[#This Row],[COGS]]</f>
        <v>720</v>
      </c>
      <c r="M2579" s="12">
        <f>sales_table[[#This Row],[Sales]]*0.95</f>
        <v>61560</v>
      </c>
      <c r="N2579" s="13">
        <f>(sales_table[[#This Row],[Profit]]/sales_table[[#This Row],[Sales]])</f>
        <v>6.1111111111111109E-2</v>
      </c>
    </row>
    <row r="2580" spans="1:14">
      <c r="A2580" s="42">
        <v>41760</v>
      </c>
      <c r="B2580" t="s">
        <v>10</v>
      </c>
      <c r="C2580" t="s">
        <v>11</v>
      </c>
      <c r="D2580" t="s">
        <v>39</v>
      </c>
      <c r="E2580" t="s">
        <v>13</v>
      </c>
      <c r="F2580" s="12">
        <v>4</v>
      </c>
      <c r="G2580" s="12">
        <v>5148</v>
      </c>
      <c r="H2580" s="12">
        <v>5490</v>
      </c>
      <c r="I2580" s="12">
        <v>29808</v>
      </c>
      <c r="J2580" s="12">
        <v>31680</v>
      </c>
      <c r="K2580" s="12">
        <f>sales_table[[#This Row],[Sales]]-sales_table[[#This Row],[COGS]]</f>
        <v>1872</v>
      </c>
      <c r="L2580" s="12">
        <f>sales_table[[#This Row],[sales after discount]]-sales_table[[#This Row],[COGS]]</f>
        <v>288</v>
      </c>
      <c r="M2580" s="12">
        <f>sales_table[[#This Row],[Sales]]*0.95</f>
        <v>30096</v>
      </c>
      <c r="N2580" s="13">
        <f>(sales_table[[#This Row],[Profit]]/sales_table[[#This Row],[Sales]])</f>
        <v>5.909090909090909E-2</v>
      </c>
    </row>
    <row r="2581" spans="1:14">
      <c r="A2581" s="42">
        <v>41760</v>
      </c>
      <c r="B2581" t="s">
        <v>34</v>
      </c>
      <c r="C2581" t="s">
        <v>25</v>
      </c>
      <c r="D2581" t="s">
        <v>37</v>
      </c>
      <c r="E2581" t="s">
        <v>13</v>
      </c>
      <c r="F2581" s="12">
        <v>24</v>
      </c>
      <c r="G2581" s="12">
        <v>5832</v>
      </c>
      <c r="H2581" s="12">
        <v>6210</v>
      </c>
      <c r="I2581" s="12">
        <v>94122</v>
      </c>
      <c r="J2581" s="12">
        <v>100170</v>
      </c>
      <c r="K2581" s="12">
        <f>sales_table[[#This Row],[Sales]]-sales_table[[#This Row],[COGS]]</f>
        <v>6048</v>
      </c>
      <c r="L2581" s="12">
        <f>sales_table[[#This Row],[sales after discount]]-sales_table[[#This Row],[COGS]]</f>
        <v>1039.5</v>
      </c>
      <c r="M2581" s="12">
        <f>sales_table[[#This Row],[Sales]]*0.95</f>
        <v>95161.5</v>
      </c>
      <c r="N2581" s="13">
        <f>(sales_table[[#This Row],[Profit]]/sales_table[[#This Row],[Sales]])</f>
        <v>6.0377358490566038E-2</v>
      </c>
    </row>
    <row r="2582" spans="1:14">
      <c r="A2582" s="42">
        <v>41760</v>
      </c>
      <c r="B2582" t="s">
        <v>34</v>
      </c>
      <c r="C2582" t="s">
        <v>25</v>
      </c>
      <c r="D2582" t="s">
        <v>41</v>
      </c>
      <c r="E2582" t="s">
        <v>13</v>
      </c>
      <c r="F2582" s="12">
        <v>21</v>
      </c>
      <c r="G2582" s="12">
        <v>2034</v>
      </c>
      <c r="H2582" s="12">
        <v>2160</v>
      </c>
      <c r="I2582" s="12">
        <v>17712</v>
      </c>
      <c r="J2582" s="12">
        <v>18900</v>
      </c>
      <c r="K2582" s="12">
        <f>sales_table[[#This Row],[Sales]]-sales_table[[#This Row],[COGS]]</f>
        <v>1188</v>
      </c>
      <c r="L2582" s="12">
        <f>sales_table[[#This Row],[sales after discount]]-sales_table[[#This Row],[COGS]]</f>
        <v>243</v>
      </c>
      <c r="M2582" s="12">
        <f>sales_table[[#This Row],[Sales]]*0.95</f>
        <v>17955</v>
      </c>
      <c r="N2582" s="13">
        <f>(sales_table[[#This Row],[Profit]]/sales_table[[#This Row],[Sales]])</f>
        <v>6.2857142857142861E-2</v>
      </c>
    </row>
    <row r="2583" spans="1:14">
      <c r="A2583" s="42">
        <v>41760</v>
      </c>
      <c r="B2583" t="s">
        <v>22</v>
      </c>
      <c r="C2583" t="s">
        <v>23</v>
      </c>
      <c r="D2583" t="s">
        <v>12</v>
      </c>
      <c r="E2583" t="s">
        <v>13</v>
      </c>
      <c r="F2583" s="12">
        <v>13</v>
      </c>
      <c r="G2583" s="12">
        <v>5832</v>
      </c>
      <c r="H2583" s="12">
        <v>6210</v>
      </c>
      <c r="I2583" s="12">
        <v>42714</v>
      </c>
      <c r="J2583" s="12">
        <v>45360</v>
      </c>
      <c r="K2583" s="12">
        <f>sales_table[[#This Row],[Sales]]-sales_table[[#This Row],[COGS]]</f>
        <v>2646</v>
      </c>
      <c r="L2583" s="12">
        <f>sales_table[[#This Row],[sales after discount]]-sales_table[[#This Row],[COGS]]</f>
        <v>378</v>
      </c>
      <c r="M2583" s="12">
        <f>sales_table[[#This Row],[Sales]]*0.95</f>
        <v>43092</v>
      </c>
      <c r="N2583" s="13">
        <f>(sales_table[[#This Row],[Profit]]/sales_table[[#This Row],[Sales]])</f>
        <v>5.8333333333333334E-2</v>
      </c>
    </row>
    <row r="2584" spans="1:14">
      <c r="A2584" s="42">
        <v>41761</v>
      </c>
      <c r="B2584" t="s">
        <v>27</v>
      </c>
      <c r="C2584" t="s">
        <v>23</v>
      </c>
      <c r="D2584" t="s">
        <v>42</v>
      </c>
      <c r="E2584" t="s">
        <v>16</v>
      </c>
      <c r="F2584" s="12">
        <v>2</v>
      </c>
      <c r="G2584" s="12">
        <v>3546</v>
      </c>
      <c r="H2584" s="12">
        <v>3780</v>
      </c>
      <c r="I2584" s="12">
        <v>127602</v>
      </c>
      <c r="J2584" s="12">
        <v>137700</v>
      </c>
      <c r="K2584" s="12">
        <f>sales_table[[#This Row],[Sales]]-sales_table[[#This Row],[COGS]]</f>
        <v>10098</v>
      </c>
      <c r="L2584" s="12">
        <f>sales_table[[#This Row],[sales after discount]]-sales_table[[#This Row],[COGS]]</f>
        <v>3213</v>
      </c>
      <c r="M2584" s="12">
        <f>sales_table[[#This Row],[Sales]]*0.95</f>
        <v>130815</v>
      </c>
      <c r="N2584" s="13">
        <f>(sales_table[[#This Row],[Profit]]/sales_table[[#This Row],[Sales]])</f>
        <v>7.3333333333333334E-2</v>
      </c>
    </row>
    <row r="2585" spans="1:14">
      <c r="A2585" s="42">
        <v>41761</v>
      </c>
      <c r="B2585" t="s">
        <v>24</v>
      </c>
      <c r="C2585" t="s">
        <v>25</v>
      </c>
      <c r="D2585" t="s">
        <v>35</v>
      </c>
      <c r="E2585" t="s">
        <v>13</v>
      </c>
      <c r="F2585" s="12">
        <v>20</v>
      </c>
      <c r="G2585" s="12">
        <v>3726</v>
      </c>
      <c r="H2585" s="12">
        <v>3960</v>
      </c>
      <c r="I2585" s="12">
        <v>123552</v>
      </c>
      <c r="J2585" s="12">
        <v>131760</v>
      </c>
      <c r="K2585" s="12">
        <f>sales_table[[#This Row],[Sales]]-sales_table[[#This Row],[COGS]]</f>
        <v>8208</v>
      </c>
      <c r="L2585" s="12">
        <f>sales_table[[#This Row],[sales after discount]]-sales_table[[#This Row],[COGS]]</f>
        <v>1620</v>
      </c>
      <c r="M2585" s="12">
        <f>sales_table[[#This Row],[Sales]]*0.95</f>
        <v>125172</v>
      </c>
      <c r="N2585" s="13">
        <f>(sales_table[[#This Row],[Profit]]/sales_table[[#This Row],[Sales]])</f>
        <v>6.2295081967213117E-2</v>
      </c>
    </row>
    <row r="2586" spans="1:14">
      <c r="A2586" s="42">
        <v>41762</v>
      </c>
      <c r="B2586" t="s">
        <v>29</v>
      </c>
      <c r="C2586" t="s">
        <v>30</v>
      </c>
      <c r="D2586" t="s">
        <v>21</v>
      </c>
      <c r="E2586" t="s">
        <v>13</v>
      </c>
      <c r="F2586" s="12">
        <v>21</v>
      </c>
      <c r="G2586" s="12">
        <v>3978</v>
      </c>
      <c r="H2586" s="12">
        <v>4230</v>
      </c>
      <c r="I2586" s="12">
        <v>10980</v>
      </c>
      <c r="J2586" s="12">
        <v>11700</v>
      </c>
      <c r="K2586" s="12">
        <f>sales_table[[#This Row],[Sales]]-sales_table[[#This Row],[COGS]]</f>
        <v>720</v>
      </c>
      <c r="L2586" s="12">
        <f>sales_table[[#This Row],[sales after discount]]-sales_table[[#This Row],[COGS]]</f>
        <v>135</v>
      </c>
      <c r="M2586" s="12">
        <f>sales_table[[#This Row],[Sales]]*0.95</f>
        <v>11115</v>
      </c>
      <c r="N2586" s="13">
        <f>(sales_table[[#This Row],[Profit]]/sales_table[[#This Row],[Sales]])</f>
        <v>6.1538461538461542E-2</v>
      </c>
    </row>
    <row r="2587" spans="1:14">
      <c r="A2587" s="42">
        <v>41763</v>
      </c>
      <c r="B2587" t="s">
        <v>24</v>
      </c>
      <c r="C2587" t="s">
        <v>25</v>
      </c>
      <c r="D2587" t="s">
        <v>33</v>
      </c>
      <c r="E2587" t="s">
        <v>13</v>
      </c>
      <c r="F2587" s="12">
        <v>12</v>
      </c>
      <c r="G2587" s="12">
        <v>3042</v>
      </c>
      <c r="H2587" s="12">
        <v>3240</v>
      </c>
      <c r="I2587" s="12">
        <v>99450</v>
      </c>
      <c r="J2587" s="12">
        <v>105750</v>
      </c>
      <c r="K2587" s="12">
        <f>sales_table[[#This Row],[Sales]]-sales_table[[#This Row],[COGS]]</f>
        <v>6300</v>
      </c>
      <c r="L2587" s="12">
        <f>sales_table[[#This Row],[sales after discount]]-sales_table[[#This Row],[COGS]]</f>
        <v>1012.5</v>
      </c>
      <c r="M2587" s="12">
        <f>sales_table[[#This Row],[Sales]]*0.95</f>
        <v>100462.5</v>
      </c>
      <c r="N2587" s="13">
        <f>(sales_table[[#This Row],[Profit]]/sales_table[[#This Row],[Sales]])</f>
        <v>5.9574468085106386E-2</v>
      </c>
    </row>
    <row r="2588" spans="1:14">
      <c r="A2588" s="42">
        <v>41763</v>
      </c>
      <c r="B2588" t="s">
        <v>22</v>
      </c>
      <c r="C2588" t="s">
        <v>23</v>
      </c>
      <c r="D2588" t="s">
        <v>19</v>
      </c>
      <c r="E2588" t="s">
        <v>13</v>
      </c>
      <c r="F2588" s="12">
        <v>23</v>
      </c>
      <c r="G2588" s="12">
        <v>3546</v>
      </c>
      <c r="H2588" s="12">
        <v>3780</v>
      </c>
      <c r="I2588" s="12">
        <v>95472</v>
      </c>
      <c r="J2588" s="12">
        <v>101520</v>
      </c>
      <c r="K2588" s="12">
        <f>sales_table[[#This Row],[Sales]]-sales_table[[#This Row],[COGS]]</f>
        <v>6048</v>
      </c>
      <c r="L2588" s="12">
        <f>sales_table[[#This Row],[sales after discount]]-sales_table[[#This Row],[COGS]]</f>
        <v>972</v>
      </c>
      <c r="M2588" s="12">
        <f>sales_table[[#This Row],[Sales]]*0.95</f>
        <v>96444</v>
      </c>
      <c r="N2588" s="13">
        <f>(sales_table[[#This Row],[Profit]]/sales_table[[#This Row],[Sales]])</f>
        <v>5.9574468085106386E-2</v>
      </c>
    </row>
    <row r="2589" spans="1:14">
      <c r="A2589" s="42">
        <v>41763</v>
      </c>
      <c r="B2589" t="s">
        <v>17</v>
      </c>
      <c r="C2589" t="s">
        <v>18</v>
      </c>
      <c r="D2589" t="s">
        <v>38</v>
      </c>
      <c r="E2589" t="s">
        <v>13</v>
      </c>
      <c r="F2589" s="12">
        <v>23</v>
      </c>
      <c r="G2589" s="12">
        <v>4482</v>
      </c>
      <c r="H2589" s="12">
        <v>4770</v>
      </c>
      <c r="I2589" s="12">
        <v>67374</v>
      </c>
      <c r="J2589" s="12">
        <v>71820</v>
      </c>
      <c r="K2589" s="12">
        <f>sales_table[[#This Row],[Sales]]-sales_table[[#This Row],[COGS]]</f>
        <v>4446</v>
      </c>
      <c r="L2589" s="12">
        <f>sales_table[[#This Row],[sales after discount]]-sales_table[[#This Row],[COGS]]</f>
        <v>855</v>
      </c>
      <c r="M2589" s="12">
        <f>sales_table[[#This Row],[Sales]]*0.95</f>
        <v>68229</v>
      </c>
      <c r="N2589" s="13">
        <f>(sales_table[[#This Row],[Profit]]/sales_table[[#This Row],[Sales]])</f>
        <v>6.1904761904761907E-2</v>
      </c>
    </row>
    <row r="2590" spans="1:14">
      <c r="A2590" s="42">
        <v>41764</v>
      </c>
      <c r="B2590" t="s">
        <v>17</v>
      </c>
      <c r="C2590" t="s">
        <v>18</v>
      </c>
      <c r="D2590" t="s">
        <v>39</v>
      </c>
      <c r="E2590" t="s">
        <v>13</v>
      </c>
      <c r="F2590" s="12">
        <v>24</v>
      </c>
      <c r="G2590" s="12">
        <v>3924</v>
      </c>
      <c r="H2590" s="12">
        <v>4230</v>
      </c>
      <c r="I2590" s="12">
        <v>85698</v>
      </c>
      <c r="J2590" s="12">
        <v>91080</v>
      </c>
      <c r="K2590" s="12">
        <f>sales_table[[#This Row],[Sales]]-sales_table[[#This Row],[COGS]]</f>
        <v>5382</v>
      </c>
      <c r="L2590" s="12">
        <f>sales_table[[#This Row],[sales after discount]]-sales_table[[#This Row],[COGS]]</f>
        <v>828</v>
      </c>
      <c r="M2590" s="12">
        <f>sales_table[[#This Row],[Sales]]*0.95</f>
        <v>86526</v>
      </c>
      <c r="N2590" s="13">
        <f>(sales_table[[#This Row],[Profit]]/sales_table[[#This Row],[Sales]])</f>
        <v>5.909090909090909E-2</v>
      </c>
    </row>
    <row r="2591" spans="1:14">
      <c r="A2591" s="42">
        <v>41764</v>
      </c>
      <c r="B2591" t="s">
        <v>10</v>
      </c>
      <c r="C2591" t="s">
        <v>11</v>
      </c>
      <c r="D2591" t="s">
        <v>35</v>
      </c>
      <c r="E2591" t="s">
        <v>13</v>
      </c>
      <c r="F2591" s="12">
        <v>25</v>
      </c>
      <c r="G2591" s="12">
        <v>2952</v>
      </c>
      <c r="H2591" s="12">
        <v>3150</v>
      </c>
      <c r="I2591" s="12">
        <v>123552</v>
      </c>
      <c r="J2591" s="12">
        <v>131760</v>
      </c>
      <c r="K2591" s="12">
        <f>sales_table[[#This Row],[Sales]]-sales_table[[#This Row],[COGS]]</f>
        <v>8208</v>
      </c>
      <c r="L2591" s="12">
        <f>sales_table[[#This Row],[sales after discount]]-sales_table[[#This Row],[COGS]]</f>
        <v>1620</v>
      </c>
      <c r="M2591" s="12">
        <f>sales_table[[#This Row],[Sales]]*0.95</f>
        <v>125172</v>
      </c>
      <c r="N2591" s="13">
        <f>(sales_table[[#This Row],[Profit]]/sales_table[[#This Row],[Sales]])</f>
        <v>6.2295081967213117E-2</v>
      </c>
    </row>
    <row r="2592" spans="1:14">
      <c r="A2592" s="42">
        <v>41765</v>
      </c>
      <c r="B2592" t="s">
        <v>10</v>
      </c>
      <c r="C2592" t="s">
        <v>11</v>
      </c>
      <c r="D2592" t="s">
        <v>41</v>
      </c>
      <c r="E2592" t="s">
        <v>13</v>
      </c>
      <c r="F2592" s="12">
        <v>17</v>
      </c>
      <c r="G2592" s="12">
        <v>3726</v>
      </c>
      <c r="H2592" s="12">
        <v>3960</v>
      </c>
      <c r="I2592" s="12">
        <v>47232</v>
      </c>
      <c r="J2592" s="12">
        <v>50400</v>
      </c>
      <c r="K2592" s="12">
        <f>sales_table[[#This Row],[Sales]]-sales_table[[#This Row],[COGS]]</f>
        <v>3168</v>
      </c>
      <c r="L2592" s="12">
        <f>sales_table[[#This Row],[sales after discount]]-sales_table[[#This Row],[COGS]]</f>
        <v>648</v>
      </c>
      <c r="M2592" s="12">
        <f>sales_table[[#This Row],[Sales]]*0.95</f>
        <v>47880</v>
      </c>
      <c r="N2592" s="13">
        <f>(sales_table[[#This Row],[Profit]]/sales_table[[#This Row],[Sales]])</f>
        <v>6.2857142857142861E-2</v>
      </c>
    </row>
    <row r="2593" spans="1:14">
      <c r="A2593" s="42">
        <v>41765</v>
      </c>
      <c r="B2593" t="s">
        <v>34</v>
      </c>
      <c r="C2593" t="s">
        <v>25</v>
      </c>
      <c r="D2593" t="s">
        <v>35</v>
      </c>
      <c r="E2593" t="s">
        <v>13</v>
      </c>
      <c r="F2593" s="12">
        <v>21</v>
      </c>
      <c r="G2593" s="12">
        <v>3978</v>
      </c>
      <c r="H2593" s="12">
        <v>4230</v>
      </c>
      <c r="I2593" s="12">
        <v>97812</v>
      </c>
      <c r="J2593" s="12">
        <v>104310</v>
      </c>
      <c r="K2593" s="12">
        <f>sales_table[[#This Row],[Sales]]-sales_table[[#This Row],[COGS]]</f>
        <v>6498</v>
      </c>
      <c r="L2593" s="12">
        <f>sales_table[[#This Row],[sales after discount]]-sales_table[[#This Row],[COGS]]</f>
        <v>1282.5</v>
      </c>
      <c r="M2593" s="12">
        <f>sales_table[[#This Row],[Sales]]*0.95</f>
        <v>99094.5</v>
      </c>
      <c r="N2593" s="13">
        <f>(sales_table[[#This Row],[Profit]]/sales_table[[#This Row],[Sales]])</f>
        <v>6.2295081967213117E-2</v>
      </c>
    </row>
    <row r="2594" spans="1:14">
      <c r="A2594" s="42">
        <v>41765</v>
      </c>
      <c r="B2594" t="s">
        <v>22</v>
      </c>
      <c r="C2594" t="s">
        <v>23</v>
      </c>
      <c r="D2594" t="s">
        <v>41</v>
      </c>
      <c r="E2594" t="s">
        <v>13</v>
      </c>
      <c r="F2594" s="12">
        <v>9</v>
      </c>
      <c r="G2594" s="12">
        <v>3726</v>
      </c>
      <c r="H2594" s="12">
        <v>3960</v>
      </c>
      <c r="I2594" s="12">
        <v>47232</v>
      </c>
      <c r="J2594" s="12">
        <v>50400</v>
      </c>
      <c r="K2594" s="12">
        <f>sales_table[[#This Row],[Sales]]-sales_table[[#This Row],[COGS]]</f>
        <v>3168</v>
      </c>
      <c r="L2594" s="12">
        <f>sales_table[[#This Row],[sales after discount]]-sales_table[[#This Row],[COGS]]</f>
        <v>648</v>
      </c>
      <c r="M2594" s="12">
        <f>sales_table[[#This Row],[Sales]]*0.95</f>
        <v>47880</v>
      </c>
      <c r="N2594" s="13">
        <f>(sales_table[[#This Row],[Profit]]/sales_table[[#This Row],[Sales]])</f>
        <v>6.2857142857142861E-2</v>
      </c>
    </row>
    <row r="2595" spans="1:14">
      <c r="A2595" s="42">
        <v>41765</v>
      </c>
      <c r="B2595" t="s">
        <v>17</v>
      </c>
      <c r="C2595" t="s">
        <v>18</v>
      </c>
      <c r="D2595" t="s">
        <v>43</v>
      </c>
      <c r="E2595" t="s">
        <v>13</v>
      </c>
      <c r="F2595" s="12">
        <v>11</v>
      </c>
      <c r="G2595" s="12">
        <v>4482</v>
      </c>
      <c r="H2595" s="12">
        <v>4770</v>
      </c>
      <c r="I2595" s="12">
        <v>47376</v>
      </c>
      <c r="J2595" s="12">
        <v>50400</v>
      </c>
      <c r="K2595" s="12">
        <f>sales_table[[#This Row],[Sales]]-sales_table[[#This Row],[COGS]]</f>
        <v>3024</v>
      </c>
      <c r="L2595" s="12">
        <f>sales_table[[#This Row],[sales after discount]]-sales_table[[#This Row],[COGS]]</f>
        <v>504</v>
      </c>
      <c r="M2595" s="12">
        <f>sales_table[[#This Row],[Sales]]*0.95</f>
        <v>47880</v>
      </c>
      <c r="N2595" s="13">
        <f>(sales_table[[#This Row],[Profit]]/sales_table[[#This Row],[Sales]])</f>
        <v>0.06</v>
      </c>
    </row>
    <row r="2596" spans="1:14">
      <c r="A2596" s="42">
        <v>41766</v>
      </c>
      <c r="B2596" t="s">
        <v>14</v>
      </c>
      <c r="C2596" t="s">
        <v>11</v>
      </c>
      <c r="D2596" t="s">
        <v>33</v>
      </c>
      <c r="E2596" t="s">
        <v>13</v>
      </c>
      <c r="F2596" s="12">
        <v>4</v>
      </c>
      <c r="G2596" s="12">
        <v>3582</v>
      </c>
      <c r="H2596" s="12">
        <v>3870</v>
      </c>
      <c r="I2596" s="12">
        <v>91494</v>
      </c>
      <c r="J2596" s="12">
        <v>97290</v>
      </c>
      <c r="K2596" s="12">
        <f>sales_table[[#This Row],[Sales]]-sales_table[[#This Row],[COGS]]</f>
        <v>5796</v>
      </c>
      <c r="L2596" s="12">
        <f>sales_table[[#This Row],[sales after discount]]-sales_table[[#This Row],[COGS]]</f>
        <v>931.5</v>
      </c>
      <c r="M2596" s="12">
        <f>sales_table[[#This Row],[Sales]]*0.95</f>
        <v>92425.5</v>
      </c>
      <c r="N2596" s="13">
        <f>(sales_table[[#This Row],[Profit]]/sales_table[[#This Row],[Sales]])</f>
        <v>5.9574468085106386E-2</v>
      </c>
    </row>
    <row r="2597" spans="1:14">
      <c r="A2597" s="42">
        <v>41766</v>
      </c>
      <c r="B2597" t="s">
        <v>27</v>
      </c>
      <c r="C2597" t="s">
        <v>23</v>
      </c>
      <c r="D2597" t="s">
        <v>28</v>
      </c>
      <c r="E2597" t="s">
        <v>13</v>
      </c>
      <c r="F2597" s="12">
        <v>22</v>
      </c>
      <c r="G2597" s="12">
        <v>4482</v>
      </c>
      <c r="H2597" s="12">
        <v>4770</v>
      </c>
      <c r="I2597" s="12">
        <v>40824</v>
      </c>
      <c r="J2597" s="12">
        <v>43470</v>
      </c>
      <c r="K2597" s="12">
        <f>sales_table[[#This Row],[Sales]]-sales_table[[#This Row],[COGS]]</f>
        <v>2646</v>
      </c>
      <c r="L2597" s="12">
        <f>sales_table[[#This Row],[sales after discount]]-sales_table[[#This Row],[COGS]]</f>
        <v>472.5</v>
      </c>
      <c r="M2597" s="12">
        <f>sales_table[[#This Row],[Sales]]*0.95</f>
        <v>41296.5</v>
      </c>
      <c r="N2597" s="13">
        <f>(sales_table[[#This Row],[Profit]]/sales_table[[#This Row],[Sales]])</f>
        <v>6.0869565217391307E-2</v>
      </c>
    </row>
    <row r="2598" spans="1:14">
      <c r="A2598" s="42">
        <v>41766</v>
      </c>
      <c r="B2598" t="s">
        <v>34</v>
      </c>
      <c r="C2598" t="s">
        <v>25</v>
      </c>
      <c r="D2598" t="s">
        <v>19</v>
      </c>
      <c r="E2598" t="s">
        <v>13</v>
      </c>
      <c r="F2598" s="12">
        <v>15</v>
      </c>
      <c r="G2598" s="12">
        <v>3924</v>
      </c>
      <c r="H2598" s="12">
        <v>4230</v>
      </c>
      <c r="I2598" s="12">
        <v>71604</v>
      </c>
      <c r="J2598" s="12">
        <v>76140</v>
      </c>
      <c r="K2598" s="12">
        <f>sales_table[[#This Row],[Sales]]-sales_table[[#This Row],[COGS]]</f>
        <v>4536</v>
      </c>
      <c r="L2598" s="12">
        <f>sales_table[[#This Row],[sales after discount]]-sales_table[[#This Row],[COGS]]</f>
        <v>729</v>
      </c>
      <c r="M2598" s="12">
        <f>sales_table[[#This Row],[Sales]]*0.95</f>
        <v>72333</v>
      </c>
      <c r="N2598" s="13">
        <f>(sales_table[[#This Row],[Profit]]/sales_table[[#This Row],[Sales]])</f>
        <v>5.9574468085106386E-2</v>
      </c>
    </row>
    <row r="2599" spans="1:14">
      <c r="A2599" s="42">
        <v>41767</v>
      </c>
      <c r="B2599" t="s">
        <v>17</v>
      </c>
      <c r="C2599" t="s">
        <v>18</v>
      </c>
      <c r="D2599" t="s">
        <v>21</v>
      </c>
      <c r="E2599" t="s">
        <v>13</v>
      </c>
      <c r="F2599" s="12">
        <v>23</v>
      </c>
      <c r="G2599" s="12">
        <v>7506</v>
      </c>
      <c r="H2599" s="12">
        <v>8100</v>
      </c>
      <c r="I2599" s="12">
        <v>4392</v>
      </c>
      <c r="J2599" s="12">
        <v>4680</v>
      </c>
      <c r="K2599" s="12">
        <f>sales_table[[#This Row],[Sales]]-sales_table[[#This Row],[COGS]]</f>
        <v>288</v>
      </c>
      <c r="L2599" s="12">
        <f>sales_table[[#This Row],[sales after discount]]-sales_table[[#This Row],[COGS]]</f>
        <v>54</v>
      </c>
      <c r="M2599" s="12">
        <f>sales_table[[#This Row],[Sales]]*0.95</f>
        <v>4446</v>
      </c>
      <c r="N2599" s="13">
        <f>(sales_table[[#This Row],[Profit]]/sales_table[[#This Row],[Sales]])</f>
        <v>6.1538461538461542E-2</v>
      </c>
    </row>
    <row r="2600" spans="1:14">
      <c r="A2600" s="42">
        <v>41767</v>
      </c>
      <c r="B2600" t="s">
        <v>31</v>
      </c>
      <c r="C2600" t="s">
        <v>30</v>
      </c>
      <c r="D2600" t="s">
        <v>43</v>
      </c>
      <c r="E2600" t="s">
        <v>13</v>
      </c>
      <c r="F2600" s="12">
        <v>9</v>
      </c>
      <c r="G2600" s="12">
        <v>3546</v>
      </c>
      <c r="H2600" s="12">
        <v>3780</v>
      </c>
      <c r="I2600" s="12">
        <v>81216</v>
      </c>
      <c r="J2600" s="12">
        <v>86400</v>
      </c>
      <c r="K2600" s="12">
        <f>sales_table[[#This Row],[Sales]]-sales_table[[#This Row],[COGS]]</f>
        <v>5184</v>
      </c>
      <c r="L2600" s="12">
        <f>sales_table[[#This Row],[sales after discount]]-sales_table[[#This Row],[COGS]]</f>
        <v>864</v>
      </c>
      <c r="M2600" s="12">
        <f>sales_table[[#This Row],[Sales]]*0.95</f>
        <v>82080</v>
      </c>
      <c r="N2600" s="13">
        <f>(sales_table[[#This Row],[Profit]]/sales_table[[#This Row],[Sales]])</f>
        <v>0.06</v>
      </c>
    </row>
    <row r="2601" spans="1:14">
      <c r="A2601" s="42">
        <v>41767</v>
      </c>
      <c r="B2601" t="s">
        <v>20</v>
      </c>
      <c r="C2601" t="s">
        <v>18</v>
      </c>
      <c r="D2601" t="s">
        <v>36</v>
      </c>
      <c r="E2601" t="s">
        <v>13</v>
      </c>
      <c r="F2601" s="12">
        <v>7</v>
      </c>
      <c r="G2601" s="12">
        <v>3042</v>
      </c>
      <c r="H2601" s="12">
        <v>3240</v>
      </c>
      <c r="I2601" s="12">
        <v>23166</v>
      </c>
      <c r="J2601" s="12">
        <v>24750</v>
      </c>
      <c r="K2601" s="12">
        <f>sales_table[[#This Row],[Sales]]-sales_table[[#This Row],[COGS]]</f>
        <v>1584</v>
      </c>
      <c r="L2601" s="12">
        <f>sales_table[[#This Row],[sales after discount]]-sales_table[[#This Row],[COGS]]</f>
        <v>346.5</v>
      </c>
      <c r="M2601" s="12">
        <f>sales_table[[#This Row],[Sales]]*0.95</f>
        <v>23512.5</v>
      </c>
      <c r="N2601" s="13">
        <f>(sales_table[[#This Row],[Profit]]/sales_table[[#This Row],[Sales]])</f>
        <v>6.4000000000000001E-2</v>
      </c>
    </row>
    <row r="2602" spans="1:14">
      <c r="A2602" s="42">
        <v>41767</v>
      </c>
      <c r="B2602" t="s">
        <v>22</v>
      </c>
      <c r="C2602" t="s">
        <v>23</v>
      </c>
      <c r="D2602" t="s">
        <v>12</v>
      </c>
      <c r="E2602" t="s">
        <v>13</v>
      </c>
      <c r="F2602" s="12">
        <v>25</v>
      </c>
      <c r="G2602" s="12">
        <v>3042</v>
      </c>
      <c r="H2602" s="12">
        <v>3240</v>
      </c>
      <c r="I2602" s="12">
        <v>32544</v>
      </c>
      <c r="J2602" s="12">
        <v>34560</v>
      </c>
      <c r="K2602" s="12">
        <f>sales_table[[#This Row],[Sales]]-sales_table[[#This Row],[COGS]]</f>
        <v>2016</v>
      </c>
      <c r="L2602" s="12">
        <f>sales_table[[#This Row],[sales after discount]]-sales_table[[#This Row],[COGS]]</f>
        <v>288</v>
      </c>
      <c r="M2602" s="12">
        <f>sales_table[[#This Row],[Sales]]*0.95</f>
        <v>32832</v>
      </c>
      <c r="N2602" s="13">
        <f>(sales_table[[#This Row],[Profit]]/sales_table[[#This Row],[Sales]])</f>
        <v>5.8333333333333334E-2</v>
      </c>
    </row>
    <row r="2603" spans="1:14">
      <c r="A2603" s="42">
        <v>41767</v>
      </c>
      <c r="B2603" t="s">
        <v>27</v>
      </c>
      <c r="C2603" t="s">
        <v>23</v>
      </c>
      <c r="D2603" t="s">
        <v>15</v>
      </c>
      <c r="E2603" t="s">
        <v>16</v>
      </c>
      <c r="F2603" s="12">
        <v>10</v>
      </c>
      <c r="G2603" s="12">
        <v>3978</v>
      </c>
      <c r="H2603" s="12">
        <v>4230</v>
      </c>
      <c r="I2603" s="12">
        <v>14328</v>
      </c>
      <c r="J2603" s="12">
        <v>15480</v>
      </c>
      <c r="K2603" s="12">
        <f>sales_table[[#This Row],[Sales]]-sales_table[[#This Row],[COGS]]</f>
        <v>1152</v>
      </c>
      <c r="L2603" s="12">
        <f>sales_table[[#This Row],[sales after discount]]-sales_table[[#This Row],[COGS]]</f>
        <v>378</v>
      </c>
      <c r="M2603" s="12">
        <f>sales_table[[#This Row],[Sales]]*0.95</f>
        <v>14706</v>
      </c>
      <c r="N2603" s="13">
        <f>(sales_table[[#This Row],[Profit]]/sales_table[[#This Row],[Sales]])</f>
        <v>7.441860465116279E-2</v>
      </c>
    </row>
    <row r="2604" spans="1:14">
      <c r="A2604" s="42">
        <v>41767</v>
      </c>
      <c r="B2604" t="s">
        <v>34</v>
      </c>
      <c r="C2604" t="s">
        <v>25</v>
      </c>
      <c r="D2604" t="s">
        <v>15</v>
      </c>
      <c r="E2604" t="s">
        <v>16</v>
      </c>
      <c r="F2604" s="12">
        <v>8</v>
      </c>
      <c r="G2604" s="12">
        <v>5148</v>
      </c>
      <c r="H2604" s="12">
        <v>5490</v>
      </c>
      <c r="I2604" s="12">
        <v>60894</v>
      </c>
      <c r="J2604" s="12">
        <v>65790</v>
      </c>
      <c r="K2604" s="12">
        <f>sales_table[[#This Row],[Sales]]-sales_table[[#This Row],[COGS]]</f>
        <v>4896</v>
      </c>
      <c r="L2604" s="12">
        <f>sales_table[[#This Row],[sales after discount]]-sales_table[[#This Row],[COGS]]</f>
        <v>1606.5</v>
      </c>
      <c r="M2604" s="12">
        <f>sales_table[[#This Row],[Sales]]*0.95</f>
        <v>62500.5</v>
      </c>
      <c r="N2604" s="13">
        <f>(sales_table[[#This Row],[Profit]]/sales_table[[#This Row],[Sales]])</f>
        <v>7.441860465116279E-2</v>
      </c>
    </row>
    <row r="2605" spans="1:14">
      <c r="A2605" s="42">
        <v>41768</v>
      </c>
      <c r="B2605" t="s">
        <v>20</v>
      </c>
      <c r="C2605" t="s">
        <v>18</v>
      </c>
      <c r="D2605" t="s">
        <v>33</v>
      </c>
      <c r="E2605" t="s">
        <v>13</v>
      </c>
      <c r="F2605" s="12">
        <v>18</v>
      </c>
      <c r="G2605" s="12">
        <v>3042</v>
      </c>
      <c r="H2605" s="12">
        <v>3240</v>
      </c>
      <c r="I2605" s="12">
        <v>63648</v>
      </c>
      <c r="J2605" s="12">
        <v>67680</v>
      </c>
      <c r="K2605" s="12">
        <f>sales_table[[#This Row],[Sales]]-sales_table[[#This Row],[COGS]]</f>
        <v>4032</v>
      </c>
      <c r="L2605" s="12">
        <f>sales_table[[#This Row],[sales after discount]]-sales_table[[#This Row],[COGS]]</f>
        <v>648</v>
      </c>
      <c r="M2605" s="12">
        <f>sales_table[[#This Row],[Sales]]*0.95</f>
        <v>64296</v>
      </c>
      <c r="N2605" s="13">
        <f>(sales_table[[#This Row],[Profit]]/sales_table[[#This Row],[Sales]])</f>
        <v>5.9574468085106386E-2</v>
      </c>
    </row>
    <row r="2606" spans="1:14">
      <c r="A2606" s="42">
        <v>41768</v>
      </c>
      <c r="B2606" t="s">
        <v>17</v>
      </c>
      <c r="C2606" t="s">
        <v>18</v>
      </c>
      <c r="D2606" t="s">
        <v>40</v>
      </c>
      <c r="E2606" t="s">
        <v>16</v>
      </c>
      <c r="F2606" s="12">
        <v>8</v>
      </c>
      <c r="G2606" s="12">
        <v>5148</v>
      </c>
      <c r="H2606" s="12">
        <v>5490</v>
      </c>
      <c r="I2606" s="12">
        <v>39240</v>
      </c>
      <c r="J2606" s="12">
        <v>42300</v>
      </c>
      <c r="K2606" s="12">
        <f>sales_table[[#This Row],[Sales]]-sales_table[[#This Row],[COGS]]</f>
        <v>3060</v>
      </c>
      <c r="L2606" s="12">
        <f>sales_table[[#This Row],[sales after discount]]-sales_table[[#This Row],[COGS]]</f>
        <v>945</v>
      </c>
      <c r="M2606" s="12">
        <f>sales_table[[#This Row],[Sales]]*0.95</f>
        <v>40185</v>
      </c>
      <c r="N2606" s="13">
        <f>(sales_table[[#This Row],[Profit]]/sales_table[[#This Row],[Sales]])</f>
        <v>7.2340425531914887E-2</v>
      </c>
    </row>
    <row r="2607" spans="1:14">
      <c r="A2607" s="42">
        <v>41769</v>
      </c>
      <c r="B2607" t="s">
        <v>34</v>
      </c>
      <c r="C2607" t="s">
        <v>25</v>
      </c>
      <c r="D2607" t="s">
        <v>39</v>
      </c>
      <c r="E2607" t="s">
        <v>13</v>
      </c>
      <c r="F2607" s="12">
        <v>25</v>
      </c>
      <c r="G2607" s="12">
        <v>7506</v>
      </c>
      <c r="H2607" s="12">
        <v>8100</v>
      </c>
      <c r="I2607" s="12">
        <v>59616</v>
      </c>
      <c r="J2607" s="12">
        <v>63360</v>
      </c>
      <c r="K2607" s="12">
        <f>sales_table[[#This Row],[Sales]]-sales_table[[#This Row],[COGS]]</f>
        <v>3744</v>
      </c>
      <c r="L2607" s="12">
        <f>sales_table[[#This Row],[sales after discount]]-sales_table[[#This Row],[COGS]]</f>
        <v>576</v>
      </c>
      <c r="M2607" s="12">
        <f>sales_table[[#This Row],[Sales]]*0.95</f>
        <v>60192</v>
      </c>
      <c r="N2607" s="13">
        <f>(sales_table[[#This Row],[Profit]]/sales_table[[#This Row],[Sales]])</f>
        <v>5.909090909090909E-2</v>
      </c>
    </row>
    <row r="2608" spans="1:14">
      <c r="A2608" s="42">
        <v>41769</v>
      </c>
      <c r="B2608" t="s">
        <v>31</v>
      </c>
      <c r="C2608" t="s">
        <v>30</v>
      </c>
      <c r="D2608" t="s">
        <v>40</v>
      </c>
      <c r="E2608" t="s">
        <v>16</v>
      </c>
      <c r="F2608" s="12">
        <v>7</v>
      </c>
      <c r="G2608" s="12">
        <v>3042</v>
      </c>
      <c r="H2608" s="12">
        <v>3240</v>
      </c>
      <c r="I2608" s="12">
        <v>39240</v>
      </c>
      <c r="J2608" s="12">
        <v>42300</v>
      </c>
      <c r="K2608" s="12">
        <f>sales_table[[#This Row],[Sales]]-sales_table[[#This Row],[COGS]]</f>
        <v>3060</v>
      </c>
      <c r="L2608" s="12">
        <f>sales_table[[#This Row],[sales after discount]]-sales_table[[#This Row],[COGS]]</f>
        <v>945</v>
      </c>
      <c r="M2608" s="12">
        <f>sales_table[[#This Row],[Sales]]*0.95</f>
        <v>40185</v>
      </c>
      <c r="N2608" s="13">
        <f>(sales_table[[#This Row],[Profit]]/sales_table[[#This Row],[Sales]])</f>
        <v>7.2340425531914887E-2</v>
      </c>
    </row>
    <row r="2609" spans="1:14">
      <c r="A2609" s="42">
        <v>41769</v>
      </c>
      <c r="B2609" t="s">
        <v>10</v>
      </c>
      <c r="C2609" t="s">
        <v>11</v>
      </c>
      <c r="D2609" t="s">
        <v>38</v>
      </c>
      <c r="E2609" t="s">
        <v>13</v>
      </c>
      <c r="F2609" s="12">
        <v>17</v>
      </c>
      <c r="G2609" s="12">
        <v>3978</v>
      </c>
      <c r="H2609" s="12">
        <v>4230</v>
      </c>
      <c r="I2609" s="12">
        <v>14184</v>
      </c>
      <c r="J2609" s="12">
        <v>15120</v>
      </c>
      <c r="K2609" s="12">
        <f>sales_table[[#This Row],[Sales]]-sales_table[[#This Row],[COGS]]</f>
        <v>936</v>
      </c>
      <c r="L2609" s="12">
        <f>sales_table[[#This Row],[sales after discount]]-sales_table[[#This Row],[COGS]]</f>
        <v>180</v>
      </c>
      <c r="M2609" s="12">
        <f>sales_table[[#This Row],[Sales]]*0.95</f>
        <v>14364</v>
      </c>
      <c r="N2609" s="13">
        <f>(sales_table[[#This Row],[Profit]]/sales_table[[#This Row],[Sales]])</f>
        <v>6.1904761904761907E-2</v>
      </c>
    </row>
    <row r="2610" spans="1:14">
      <c r="A2610" s="42">
        <v>41770</v>
      </c>
      <c r="B2610" t="s">
        <v>24</v>
      </c>
      <c r="C2610" t="s">
        <v>25</v>
      </c>
      <c r="D2610" t="s">
        <v>35</v>
      </c>
      <c r="E2610" t="s">
        <v>13</v>
      </c>
      <c r="F2610" s="12">
        <v>3</v>
      </c>
      <c r="G2610" s="12">
        <v>2952</v>
      </c>
      <c r="H2610" s="12">
        <v>3150</v>
      </c>
      <c r="I2610" s="12">
        <v>10296</v>
      </c>
      <c r="J2610" s="12">
        <v>10980</v>
      </c>
      <c r="K2610" s="12">
        <f>sales_table[[#This Row],[Sales]]-sales_table[[#This Row],[COGS]]</f>
        <v>684</v>
      </c>
      <c r="L2610" s="12">
        <f>sales_table[[#This Row],[sales after discount]]-sales_table[[#This Row],[COGS]]</f>
        <v>135</v>
      </c>
      <c r="M2610" s="12">
        <f>sales_table[[#This Row],[Sales]]*0.95</f>
        <v>10431</v>
      </c>
      <c r="N2610" s="13">
        <f>(sales_table[[#This Row],[Profit]]/sales_table[[#This Row],[Sales]])</f>
        <v>6.2295081967213117E-2</v>
      </c>
    </row>
    <row r="2611" spans="1:14">
      <c r="A2611" s="42">
        <v>41770</v>
      </c>
      <c r="B2611" t="s">
        <v>14</v>
      </c>
      <c r="C2611" t="s">
        <v>11</v>
      </c>
      <c r="D2611" t="s">
        <v>39</v>
      </c>
      <c r="E2611" t="s">
        <v>13</v>
      </c>
      <c r="F2611" s="12">
        <v>13</v>
      </c>
      <c r="G2611" s="12">
        <v>2034</v>
      </c>
      <c r="H2611" s="12">
        <v>2160</v>
      </c>
      <c r="I2611" s="12">
        <v>52164</v>
      </c>
      <c r="J2611" s="12">
        <v>55440</v>
      </c>
      <c r="K2611" s="12">
        <f>sales_table[[#This Row],[Sales]]-sales_table[[#This Row],[COGS]]</f>
        <v>3276</v>
      </c>
      <c r="L2611" s="12">
        <f>sales_table[[#This Row],[sales after discount]]-sales_table[[#This Row],[COGS]]</f>
        <v>504</v>
      </c>
      <c r="M2611" s="12">
        <f>sales_table[[#This Row],[Sales]]*0.95</f>
        <v>52668</v>
      </c>
      <c r="N2611" s="13">
        <f>(sales_table[[#This Row],[Profit]]/sales_table[[#This Row],[Sales]])</f>
        <v>5.909090909090909E-2</v>
      </c>
    </row>
    <row r="2612" spans="1:14">
      <c r="A2612" s="42">
        <v>41770</v>
      </c>
      <c r="B2612" t="s">
        <v>29</v>
      </c>
      <c r="C2612" t="s">
        <v>30</v>
      </c>
      <c r="D2612" t="s">
        <v>39</v>
      </c>
      <c r="E2612" t="s">
        <v>13</v>
      </c>
      <c r="F2612" s="12">
        <v>17</v>
      </c>
      <c r="G2612" s="12">
        <v>3582</v>
      </c>
      <c r="H2612" s="12">
        <v>3870</v>
      </c>
      <c r="I2612" s="12">
        <v>7452</v>
      </c>
      <c r="J2612" s="12">
        <v>7920</v>
      </c>
      <c r="K2612" s="12">
        <f>sales_table[[#This Row],[Sales]]-sales_table[[#This Row],[COGS]]</f>
        <v>468</v>
      </c>
      <c r="L2612" s="12">
        <f>sales_table[[#This Row],[sales after discount]]-sales_table[[#This Row],[COGS]]</f>
        <v>72</v>
      </c>
      <c r="M2612" s="12">
        <f>sales_table[[#This Row],[Sales]]*0.95</f>
        <v>7524</v>
      </c>
      <c r="N2612" s="13">
        <f>(sales_table[[#This Row],[Profit]]/sales_table[[#This Row],[Sales]])</f>
        <v>5.909090909090909E-2</v>
      </c>
    </row>
    <row r="2613" spans="1:14">
      <c r="A2613" s="42">
        <v>41770</v>
      </c>
      <c r="B2613" t="s">
        <v>27</v>
      </c>
      <c r="C2613" t="s">
        <v>23</v>
      </c>
      <c r="D2613" t="s">
        <v>28</v>
      </c>
      <c r="E2613" t="s">
        <v>13</v>
      </c>
      <c r="F2613" s="12">
        <v>22</v>
      </c>
      <c r="G2613" s="12">
        <v>3978</v>
      </c>
      <c r="H2613" s="12">
        <v>4230</v>
      </c>
      <c r="I2613" s="12">
        <v>139968</v>
      </c>
      <c r="J2613" s="12">
        <v>149040</v>
      </c>
      <c r="K2613" s="12">
        <f>sales_table[[#This Row],[Sales]]-sales_table[[#This Row],[COGS]]</f>
        <v>9072</v>
      </c>
      <c r="L2613" s="12">
        <f>sales_table[[#This Row],[sales after discount]]-sales_table[[#This Row],[COGS]]</f>
        <v>1620</v>
      </c>
      <c r="M2613" s="12">
        <f>sales_table[[#This Row],[Sales]]*0.95</f>
        <v>141588</v>
      </c>
      <c r="N2613" s="13">
        <f>(sales_table[[#This Row],[Profit]]/sales_table[[#This Row],[Sales]])</f>
        <v>6.0869565217391307E-2</v>
      </c>
    </row>
    <row r="2614" spans="1:14">
      <c r="A2614" s="42">
        <v>41771</v>
      </c>
      <c r="B2614" t="s">
        <v>27</v>
      </c>
      <c r="C2614" t="s">
        <v>23</v>
      </c>
      <c r="D2614" t="s">
        <v>39</v>
      </c>
      <c r="E2614" t="s">
        <v>13</v>
      </c>
      <c r="F2614" s="12">
        <v>23</v>
      </c>
      <c r="G2614" s="12">
        <v>2196</v>
      </c>
      <c r="H2614" s="12">
        <v>2340</v>
      </c>
      <c r="I2614" s="12">
        <v>81972</v>
      </c>
      <c r="J2614" s="12">
        <v>87120</v>
      </c>
      <c r="K2614" s="12">
        <f>sales_table[[#This Row],[Sales]]-sales_table[[#This Row],[COGS]]</f>
        <v>5148</v>
      </c>
      <c r="L2614" s="12">
        <f>sales_table[[#This Row],[sales after discount]]-sales_table[[#This Row],[COGS]]</f>
        <v>792</v>
      </c>
      <c r="M2614" s="12">
        <f>sales_table[[#This Row],[Sales]]*0.95</f>
        <v>82764</v>
      </c>
      <c r="N2614" s="13">
        <f>(sales_table[[#This Row],[Profit]]/sales_table[[#This Row],[Sales]])</f>
        <v>5.909090909090909E-2</v>
      </c>
    </row>
    <row r="2615" spans="1:14">
      <c r="A2615" s="42">
        <v>41771</v>
      </c>
      <c r="B2615" t="s">
        <v>34</v>
      </c>
      <c r="C2615" t="s">
        <v>25</v>
      </c>
      <c r="D2615" t="s">
        <v>43</v>
      </c>
      <c r="E2615" t="s">
        <v>13</v>
      </c>
      <c r="F2615" s="12">
        <v>1</v>
      </c>
      <c r="G2615" s="12">
        <v>2034</v>
      </c>
      <c r="H2615" s="12">
        <v>2160</v>
      </c>
      <c r="I2615" s="12">
        <v>60912</v>
      </c>
      <c r="J2615" s="12">
        <v>64800</v>
      </c>
      <c r="K2615" s="12">
        <f>sales_table[[#This Row],[Sales]]-sales_table[[#This Row],[COGS]]</f>
        <v>3888</v>
      </c>
      <c r="L2615" s="12">
        <f>sales_table[[#This Row],[sales after discount]]-sales_table[[#This Row],[COGS]]</f>
        <v>648</v>
      </c>
      <c r="M2615" s="12">
        <f>sales_table[[#This Row],[Sales]]*0.95</f>
        <v>61560</v>
      </c>
      <c r="N2615" s="13">
        <f>(sales_table[[#This Row],[Profit]]/sales_table[[#This Row],[Sales]])</f>
        <v>0.06</v>
      </c>
    </row>
    <row r="2616" spans="1:14">
      <c r="A2616" s="42">
        <v>41771</v>
      </c>
      <c r="B2616" t="s">
        <v>22</v>
      </c>
      <c r="C2616" t="s">
        <v>23</v>
      </c>
      <c r="D2616" t="s">
        <v>41</v>
      </c>
      <c r="E2616" t="s">
        <v>13</v>
      </c>
      <c r="F2616" s="12">
        <v>25</v>
      </c>
      <c r="G2616" s="12">
        <v>5148</v>
      </c>
      <c r="H2616" s="12">
        <v>5490</v>
      </c>
      <c r="I2616" s="12">
        <v>35424</v>
      </c>
      <c r="J2616" s="12">
        <v>37800</v>
      </c>
      <c r="K2616" s="12">
        <f>sales_table[[#This Row],[Sales]]-sales_table[[#This Row],[COGS]]</f>
        <v>2376</v>
      </c>
      <c r="L2616" s="12">
        <f>sales_table[[#This Row],[sales after discount]]-sales_table[[#This Row],[COGS]]</f>
        <v>486</v>
      </c>
      <c r="M2616" s="12">
        <f>sales_table[[#This Row],[Sales]]*0.95</f>
        <v>35910</v>
      </c>
      <c r="N2616" s="13">
        <f>(sales_table[[#This Row],[Profit]]/sales_table[[#This Row],[Sales]])</f>
        <v>6.2857142857142861E-2</v>
      </c>
    </row>
    <row r="2617" spans="1:14">
      <c r="A2617" s="42">
        <v>41771</v>
      </c>
      <c r="B2617" t="s">
        <v>17</v>
      </c>
      <c r="C2617" t="s">
        <v>18</v>
      </c>
      <c r="D2617" t="s">
        <v>43</v>
      </c>
      <c r="E2617" t="s">
        <v>13</v>
      </c>
      <c r="F2617" s="12">
        <v>22</v>
      </c>
      <c r="G2617" s="12">
        <v>3384</v>
      </c>
      <c r="H2617" s="12">
        <v>3600</v>
      </c>
      <c r="I2617" s="12">
        <v>84600</v>
      </c>
      <c r="J2617" s="12">
        <v>90000</v>
      </c>
      <c r="K2617" s="12">
        <f>sales_table[[#This Row],[Sales]]-sales_table[[#This Row],[COGS]]</f>
        <v>5400</v>
      </c>
      <c r="L2617" s="12">
        <f>sales_table[[#This Row],[sales after discount]]-sales_table[[#This Row],[COGS]]</f>
        <v>900</v>
      </c>
      <c r="M2617" s="12">
        <f>sales_table[[#This Row],[Sales]]*0.95</f>
        <v>85500</v>
      </c>
      <c r="N2617" s="13">
        <f>(sales_table[[#This Row],[Profit]]/sales_table[[#This Row],[Sales]])</f>
        <v>0.06</v>
      </c>
    </row>
    <row r="2618" spans="1:14">
      <c r="A2618" s="42">
        <v>41772</v>
      </c>
      <c r="B2618" t="s">
        <v>27</v>
      </c>
      <c r="C2618" t="s">
        <v>23</v>
      </c>
      <c r="D2618" t="s">
        <v>21</v>
      </c>
      <c r="E2618" t="s">
        <v>13</v>
      </c>
      <c r="F2618" s="12">
        <v>2</v>
      </c>
      <c r="G2618" s="12">
        <v>3978</v>
      </c>
      <c r="H2618" s="12">
        <v>4230</v>
      </c>
      <c r="I2618" s="12">
        <v>6588</v>
      </c>
      <c r="J2618" s="12">
        <v>7020</v>
      </c>
      <c r="K2618" s="12">
        <f>sales_table[[#This Row],[Sales]]-sales_table[[#This Row],[COGS]]</f>
        <v>432</v>
      </c>
      <c r="L2618" s="12">
        <f>sales_table[[#This Row],[sales after discount]]-sales_table[[#This Row],[COGS]]</f>
        <v>81</v>
      </c>
      <c r="M2618" s="12">
        <f>sales_table[[#This Row],[Sales]]*0.95</f>
        <v>6669</v>
      </c>
      <c r="N2618" s="13">
        <f>(sales_table[[#This Row],[Profit]]/sales_table[[#This Row],[Sales]])</f>
        <v>6.1538461538461542E-2</v>
      </c>
    </row>
    <row r="2619" spans="1:14">
      <c r="A2619" s="42">
        <v>41774</v>
      </c>
      <c r="B2619" t="s">
        <v>29</v>
      </c>
      <c r="C2619" t="s">
        <v>30</v>
      </c>
      <c r="D2619" t="s">
        <v>21</v>
      </c>
      <c r="E2619" t="s">
        <v>13</v>
      </c>
      <c r="F2619" s="12">
        <v>11</v>
      </c>
      <c r="G2619" s="12">
        <v>3582</v>
      </c>
      <c r="H2619" s="12">
        <v>3870</v>
      </c>
      <c r="I2619" s="12">
        <v>43920</v>
      </c>
      <c r="J2619" s="12">
        <v>46800</v>
      </c>
      <c r="K2619" s="12">
        <f>sales_table[[#This Row],[Sales]]-sales_table[[#This Row],[COGS]]</f>
        <v>2880</v>
      </c>
      <c r="L2619" s="12">
        <f>sales_table[[#This Row],[sales after discount]]-sales_table[[#This Row],[COGS]]</f>
        <v>540</v>
      </c>
      <c r="M2619" s="12">
        <f>sales_table[[#This Row],[Sales]]*0.95</f>
        <v>44460</v>
      </c>
      <c r="N2619" s="13">
        <f>(sales_table[[#This Row],[Profit]]/sales_table[[#This Row],[Sales]])</f>
        <v>6.1538461538461542E-2</v>
      </c>
    </row>
    <row r="2620" spans="1:14">
      <c r="A2620" s="42">
        <v>41774</v>
      </c>
      <c r="B2620" t="s">
        <v>10</v>
      </c>
      <c r="C2620" t="s">
        <v>11</v>
      </c>
      <c r="D2620" t="s">
        <v>39</v>
      </c>
      <c r="E2620" t="s">
        <v>13</v>
      </c>
      <c r="F2620" s="12">
        <v>11</v>
      </c>
      <c r="G2620" s="12">
        <v>3546</v>
      </c>
      <c r="H2620" s="12">
        <v>3780</v>
      </c>
      <c r="I2620" s="12">
        <v>93150</v>
      </c>
      <c r="J2620" s="12">
        <v>99000</v>
      </c>
      <c r="K2620" s="12">
        <f>sales_table[[#This Row],[Sales]]-sales_table[[#This Row],[COGS]]</f>
        <v>5850</v>
      </c>
      <c r="L2620" s="12">
        <f>sales_table[[#This Row],[sales after discount]]-sales_table[[#This Row],[COGS]]</f>
        <v>900</v>
      </c>
      <c r="M2620" s="12">
        <f>sales_table[[#This Row],[Sales]]*0.95</f>
        <v>94050</v>
      </c>
      <c r="N2620" s="13">
        <f>(sales_table[[#This Row],[Profit]]/sales_table[[#This Row],[Sales]])</f>
        <v>5.909090909090909E-2</v>
      </c>
    </row>
    <row r="2621" spans="1:14">
      <c r="A2621" s="42">
        <v>41774</v>
      </c>
      <c r="B2621" t="s">
        <v>20</v>
      </c>
      <c r="C2621" t="s">
        <v>18</v>
      </c>
      <c r="D2621" t="s">
        <v>36</v>
      </c>
      <c r="E2621" t="s">
        <v>13</v>
      </c>
      <c r="F2621" s="12">
        <v>1</v>
      </c>
      <c r="G2621" s="12">
        <v>7506</v>
      </c>
      <c r="H2621" s="12">
        <v>8100</v>
      </c>
      <c r="I2621" s="12">
        <v>21060</v>
      </c>
      <c r="J2621" s="12">
        <v>22500</v>
      </c>
      <c r="K2621" s="12">
        <f>sales_table[[#This Row],[Sales]]-sales_table[[#This Row],[COGS]]</f>
        <v>1440</v>
      </c>
      <c r="L2621" s="12">
        <f>sales_table[[#This Row],[sales after discount]]-sales_table[[#This Row],[COGS]]</f>
        <v>315</v>
      </c>
      <c r="M2621" s="12">
        <f>sales_table[[#This Row],[Sales]]*0.95</f>
        <v>21375</v>
      </c>
      <c r="N2621" s="13">
        <f>(sales_table[[#This Row],[Profit]]/sales_table[[#This Row],[Sales]])</f>
        <v>6.4000000000000001E-2</v>
      </c>
    </row>
    <row r="2622" spans="1:14">
      <c r="A2622" s="42">
        <v>41774</v>
      </c>
      <c r="B2622" t="s">
        <v>34</v>
      </c>
      <c r="C2622" t="s">
        <v>25</v>
      </c>
      <c r="D2622" t="s">
        <v>43</v>
      </c>
      <c r="E2622" t="s">
        <v>13</v>
      </c>
      <c r="F2622" s="12">
        <v>14</v>
      </c>
      <c r="G2622" s="12">
        <v>3978</v>
      </c>
      <c r="H2622" s="12">
        <v>4230</v>
      </c>
      <c r="I2622" s="12">
        <v>13536</v>
      </c>
      <c r="J2622" s="12">
        <v>14400</v>
      </c>
      <c r="K2622" s="12">
        <f>sales_table[[#This Row],[Sales]]-sales_table[[#This Row],[COGS]]</f>
        <v>864</v>
      </c>
      <c r="L2622" s="12">
        <f>sales_table[[#This Row],[sales after discount]]-sales_table[[#This Row],[COGS]]</f>
        <v>144</v>
      </c>
      <c r="M2622" s="12">
        <f>sales_table[[#This Row],[Sales]]*0.95</f>
        <v>13680</v>
      </c>
      <c r="N2622" s="13">
        <f>(sales_table[[#This Row],[Profit]]/sales_table[[#This Row],[Sales]])</f>
        <v>0.06</v>
      </c>
    </row>
    <row r="2623" spans="1:14">
      <c r="A2623" s="42">
        <v>41775</v>
      </c>
      <c r="B2623" t="s">
        <v>27</v>
      </c>
      <c r="C2623" t="s">
        <v>23</v>
      </c>
      <c r="D2623" t="s">
        <v>35</v>
      </c>
      <c r="E2623" t="s">
        <v>13</v>
      </c>
      <c r="F2623" s="12">
        <v>11</v>
      </c>
      <c r="G2623" s="12">
        <v>2034</v>
      </c>
      <c r="H2623" s="12">
        <v>2160</v>
      </c>
      <c r="I2623" s="12">
        <v>46332</v>
      </c>
      <c r="J2623" s="12">
        <v>49410</v>
      </c>
      <c r="K2623" s="12">
        <f>sales_table[[#This Row],[Sales]]-sales_table[[#This Row],[COGS]]</f>
        <v>3078</v>
      </c>
      <c r="L2623" s="12">
        <f>sales_table[[#This Row],[sales after discount]]-sales_table[[#This Row],[COGS]]</f>
        <v>607.5</v>
      </c>
      <c r="M2623" s="12">
        <f>sales_table[[#This Row],[Sales]]*0.95</f>
        <v>46939.5</v>
      </c>
      <c r="N2623" s="13">
        <f>(sales_table[[#This Row],[Profit]]/sales_table[[#This Row],[Sales]])</f>
        <v>6.2295081967213117E-2</v>
      </c>
    </row>
    <row r="2624" spans="1:14">
      <c r="A2624" s="42">
        <v>41775</v>
      </c>
      <c r="B2624" t="s">
        <v>27</v>
      </c>
      <c r="C2624" t="s">
        <v>23</v>
      </c>
      <c r="D2624" t="s">
        <v>32</v>
      </c>
      <c r="E2624" t="s">
        <v>13</v>
      </c>
      <c r="F2624" s="12">
        <v>8</v>
      </c>
      <c r="G2624" s="12">
        <v>2952</v>
      </c>
      <c r="H2624" s="12">
        <v>3150</v>
      </c>
      <c r="I2624" s="12">
        <v>74466</v>
      </c>
      <c r="J2624" s="12">
        <v>79380</v>
      </c>
      <c r="K2624" s="12">
        <f>sales_table[[#This Row],[Sales]]-sales_table[[#This Row],[COGS]]</f>
        <v>4914</v>
      </c>
      <c r="L2624" s="12">
        <f>sales_table[[#This Row],[sales after discount]]-sales_table[[#This Row],[COGS]]</f>
        <v>945</v>
      </c>
      <c r="M2624" s="12">
        <f>sales_table[[#This Row],[Sales]]*0.95</f>
        <v>75411</v>
      </c>
      <c r="N2624" s="13">
        <f>(sales_table[[#This Row],[Profit]]/sales_table[[#This Row],[Sales]])</f>
        <v>6.1904761904761907E-2</v>
      </c>
    </row>
    <row r="2625" spans="1:14">
      <c r="A2625" s="42">
        <v>41775</v>
      </c>
      <c r="B2625" t="s">
        <v>20</v>
      </c>
      <c r="C2625" t="s">
        <v>18</v>
      </c>
      <c r="D2625" t="s">
        <v>42</v>
      </c>
      <c r="E2625" t="s">
        <v>16</v>
      </c>
      <c r="F2625" s="12">
        <v>1</v>
      </c>
      <c r="G2625" s="12">
        <v>3546</v>
      </c>
      <c r="H2625" s="12">
        <v>3780</v>
      </c>
      <c r="I2625" s="12">
        <v>172638</v>
      </c>
      <c r="J2625" s="12">
        <v>186300</v>
      </c>
      <c r="K2625" s="12">
        <f>sales_table[[#This Row],[Sales]]-sales_table[[#This Row],[COGS]]</f>
        <v>13662</v>
      </c>
      <c r="L2625" s="12">
        <f>sales_table[[#This Row],[sales after discount]]-sales_table[[#This Row],[COGS]]</f>
        <v>4347</v>
      </c>
      <c r="M2625" s="12">
        <f>sales_table[[#This Row],[Sales]]*0.95</f>
        <v>176985</v>
      </c>
      <c r="N2625" s="13">
        <f>(sales_table[[#This Row],[Profit]]/sales_table[[#This Row],[Sales]])</f>
        <v>7.3333333333333334E-2</v>
      </c>
    </row>
    <row r="2626" spans="1:14">
      <c r="A2626" s="42">
        <v>41776</v>
      </c>
      <c r="B2626" t="s">
        <v>31</v>
      </c>
      <c r="C2626" t="s">
        <v>30</v>
      </c>
      <c r="D2626" t="s">
        <v>39</v>
      </c>
      <c r="E2626" t="s">
        <v>13</v>
      </c>
      <c r="F2626" s="12">
        <v>24</v>
      </c>
      <c r="G2626" s="12">
        <v>3546</v>
      </c>
      <c r="H2626" s="12">
        <v>3780</v>
      </c>
      <c r="I2626" s="12">
        <v>3726</v>
      </c>
      <c r="J2626" s="12">
        <v>3960</v>
      </c>
      <c r="K2626" s="12">
        <f>sales_table[[#This Row],[Sales]]-sales_table[[#This Row],[COGS]]</f>
        <v>234</v>
      </c>
      <c r="L2626" s="12">
        <f>sales_table[[#This Row],[sales after discount]]-sales_table[[#This Row],[COGS]]</f>
        <v>36</v>
      </c>
      <c r="M2626" s="12">
        <f>sales_table[[#This Row],[Sales]]*0.95</f>
        <v>3762</v>
      </c>
      <c r="N2626" s="13">
        <f>(sales_table[[#This Row],[Profit]]/sales_table[[#This Row],[Sales]])</f>
        <v>5.909090909090909E-2</v>
      </c>
    </row>
    <row r="2627" spans="1:14">
      <c r="A2627" s="42">
        <v>41776</v>
      </c>
      <c r="B2627" t="s">
        <v>34</v>
      </c>
      <c r="C2627" t="s">
        <v>25</v>
      </c>
      <c r="D2627" t="s">
        <v>38</v>
      </c>
      <c r="E2627" t="s">
        <v>13</v>
      </c>
      <c r="F2627" s="12">
        <v>15</v>
      </c>
      <c r="G2627" s="12">
        <v>3978</v>
      </c>
      <c r="H2627" s="12">
        <v>4230</v>
      </c>
      <c r="I2627" s="12">
        <v>31914</v>
      </c>
      <c r="J2627" s="12">
        <v>34020</v>
      </c>
      <c r="K2627" s="12">
        <f>sales_table[[#This Row],[Sales]]-sales_table[[#This Row],[COGS]]</f>
        <v>2106</v>
      </c>
      <c r="L2627" s="12">
        <f>sales_table[[#This Row],[sales after discount]]-sales_table[[#This Row],[COGS]]</f>
        <v>405</v>
      </c>
      <c r="M2627" s="12">
        <f>sales_table[[#This Row],[Sales]]*0.95</f>
        <v>32319</v>
      </c>
      <c r="N2627" s="13">
        <f>(sales_table[[#This Row],[Profit]]/sales_table[[#This Row],[Sales]])</f>
        <v>6.1904761904761907E-2</v>
      </c>
    </row>
    <row r="2628" spans="1:14">
      <c r="A2628" s="42">
        <v>41776</v>
      </c>
      <c r="B2628" t="s">
        <v>27</v>
      </c>
      <c r="C2628" t="s">
        <v>23</v>
      </c>
      <c r="D2628" t="s">
        <v>40</v>
      </c>
      <c r="E2628" t="s">
        <v>16</v>
      </c>
      <c r="F2628" s="12">
        <v>20</v>
      </c>
      <c r="G2628" s="12">
        <v>3546</v>
      </c>
      <c r="H2628" s="12">
        <v>3780</v>
      </c>
      <c r="I2628" s="12">
        <v>35316</v>
      </c>
      <c r="J2628" s="12">
        <v>38070</v>
      </c>
      <c r="K2628" s="12">
        <f>sales_table[[#This Row],[Sales]]-sales_table[[#This Row],[COGS]]</f>
        <v>2754</v>
      </c>
      <c r="L2628" s="12">
        <f>sales_table[[#This Row],[sales after discount]]-sales_table[[#This Row],[COGS]]</f>
        <v>850.5</v>
      </c>
      <c r="M2628" s="12">
        <f>sales_table[[#This Row],[Sales]]*0.95</f>
        <v>36166.5</v>
      </c>
      <c r="N2628" s="13">
        <f>(sales_table[[#This Row],[Profit]]/sales_table[[#This Row],[Sales]])</f>
        <v>7.2340425531914887E-2</v>
      </c>
    </row>
    <row r="2629" spans="1:14">
      <c r="A2629" s="42">
        <v>41776</v>
      </c>
      <c r="B2629" t="s">
        <v>14</v>
      </c>
      <c r="C2629" t="s">
        <v>11</v>
      </c>
      <c r="D2629" t="s">
        <v>39</v>
      </c>
      <c r="E2629" t="s">
        <v>13</v>
      </c>
      <c r="F2629" s="12">
        <v>1</v>
      </c>
      <c r="G2629" s="12">
        <v>5148</v>
      </c>
      <c r="H2629" s="12">
        <v>5490</v>
      </c>
      <c r="I2629" s="12">
        <v>81972</v>
      </c>
      <c r="J2629" s="12">
        <v>87120</v>
      </c>
      <c r="K2629" s="12">
        <f>sales_table[[#This Row],[Sales]]-sales_table[[#This Row],[COGS]]</f>
        <v>5148</v>
      </c>
      <c r="L2629" s="12">
        <f>sales_table[[#This Row],[sales after discount]]-sales_table[[#This Row],[COGS]]</f>
        <v>792</v>
      </c>
      <c r="M2629" s="12">
        <f>sales_table[[#This Row],[Sales]]*0.95</f>
        <v>82764</v>
      </c>
      <c r="N2629" s="13">
        <f>(sales_table[[#This Row],[Profit]]/sales_table[[#This Row],[Sales]])</f>
        <v>5.909090909090909E-2</v>
      </c>
    </row>
    <row r="2630" spans="1:14">
      <c r="A2630" s="42">
        <v>41777</v>
      </c>
      <c r="B2630" t="s">
        <v>17</v>
      </c>
      <c r="C2630" t="s">
        <v>18</v>
      </c>
      <c r="D2630" t="s">
        <v>43</v>
      </c>
      <c r="E2630" t="s">
        <v>13</v>
      </c>
      <c r="F2630" s="12">
        <v>5</v>
      </c>
      <c r="G2630" s="12">
        <v>2196</v>
      </c>
      <c r="H2630" s="12">
        <v>2340</v>
      </c>
      <c r="I2630" s="12">
        <v>27072</v>
      </c>
      <c r="J2630" s="12">
        <v>28800</v>
      </c>
      <c r="K2630" s="12">
        <f>sales_table[[#This Row],[Sales]]-sales_table[[#This Row],[COGS]]</f>
        <v>1728</v>
      </c>
      <c r="L2630" s="12">
        <f>sales_table[[#This Row],[sales after discount]]-sales_table[[#This Row],[COGS]]</f>
        <v>288</v>
      </c>
      <c r="M2630" s="12">
        <f>sales_table[[#This Row],[Sales]]*0.95</f>
        <v>27360</v>
      </c>
      <c r="N2630" s="13">
        <f>(sales_table[[#This Row],[Profit]]/sales_table[[#This Row],[Sales]])</f>
        <v>0.06</v>
      </c>
    </row>
    <row r="2631" spans="1:14">
      <c r="A2631" s="42">
        <v>41778</v>
      </c>
      <c r="B2631" t="s">
        <v>20</v>
      </c>
      <c r="C2631" t="s">
        <v>18</v>
      </c>
      <c r="D2631" t="s">
        <v>33</v>
      </c>
      <c r="E2631" t="s">
        <v>13</v>
      </c>
      <c r="F2631" s="12">
        <v>2</v>
      </c>
      <c r="G2631" s="12">
        <v>3924</v>
      </c>
      <c r="H2631" s="12">
        <v>4230</v>
      </c>
      <c r="I2631" s="12">
        <v>19890</v>
      </c>
      <c r="J2631" s="12">
        <v>21150</v>
      </c>
      <c r="K2631" s="12">
        <f>sales_table[[#This Row],[Sales]]-sales_table[[#This Row],[COGS]]</f>
        <v>1260</v>
      </c>
      <c r="L2631" s="12">
        <f>sales_table[[#This Row],[sales after discount]]-sales_table[[#This Row],[COGS]]</f>
        <v>202.5</v>
      </c>
      <c r="M2631" s="12">
        <f>sales_table[[#This Row],[Sales]]*0.95</f>
        <v>20092.5</v>
      </c>
      <c r="N2631" s="13">
        <f>(sales_table[[#This Row],[Profit]]/sales_table[[#This Row],[Sales]])</f>
        <v>5.9574468085106386E-2</v>
      </c>
    </row>
    <row r="2632" spans="1:14">
      <c r="A2632" s="42">
        <v>41778</v>
      </c>
      <c r="B2632" t="s">
        <v>14</v>
      </c>
      <c r="C2632" t="s">
        <v>11</v>
      </c>
      <c r="D2632" t="s">
        <v>38</v>
      </c>
      <c r="E2632" t="s">
        <v>13</v>
      </c>
      <c r="F2632" s="12">
        <v>15</v>
      </c>
      <c r="G2632" s="12">
        <v>3978</v>
      </c>
      <c r="H2632" s="12">
        <v>4230</v>
      </c>
      <c r="I2632" s="12">
        <v>60282</v>
      </c>
      <c r="J2632" s="12">
        <v>64260</v>
      </c>
      <c r="K2632" s="12">
        <f>sales_table[[#This Row],[Sales]]-sales_table[[#This Row],[COGS]]</f>
        <v>3978</v>
      </c>
      <c r="L2632" s="12">
        <f>sales_table[[#This Row],[sales after discount]]-sales_table[[#This Row],[COGS]]</f>
        <v>765</v>
      </c>
      <c r="M2632" s="12">
        <f>sales_table[[#This Row],[Sales]]*0.95</f>
        <v>61047</v>
      </c>
      <c r="N2632" s="13">
        <f>(sales_table[[#This Row],[Profit]]/sales_table[[#This Row],[Sales]])</f>
        <v>6.1904761904761907E-2</v>
      </c>
    </row>
    <row r="2633" spans="1:14">
      <c r="A2633" s="42">
        <v>41778</v>
      </c>
      <c r="B2633" t="s">
        <v>29</v>
      </c>
      <c r="C2633" t="s">
        <v>30</v>
      </c>
      <c r="D2633" t="s">
        <v>42</v>
      </c>
      <c r="E2633" t="s">
        <v>16</v>
      </c>
      <c r="F2633" s="12">
        <v>24</v>
      </c>
      <c r="G2633" s="12">
        <v>2106</v>
      </c>
      <c r="H2633" s="12">
        <v>2250</v>
      </c>
      <c r="I2633" s="12">
        <v>157626</v>
      </c>
      <c r="J2633" s="12">
        <v>170100</v>
      </c>
      <c r="K2633" s="12">
        <f>sales_table[[#This Row],[Sales]]-sales_table[[#This Row],[COGS]]</f>
        <v>12474</v>
      </c>
      <c r="L2633" s="12">
        <f>sales_table[[#This Row],[sales after discount]]-sales_table[[#This Row],[COGS]]</f>
        <v>3969</v>
      </c>
      <c r="M2633" s="12">
        <f>sales_table[[#This Row],[Sales]]*0.95</f>
        <v>161595</v>
      </c>
      <c r="N2633" s="13">
        <f>(sales_table[[#This Row],[Profit]]/sales_table[[#This Row],[Sales]])</f>
        <v>7.3333333333333334E-2</v>
      </c>
    </row>
    <row r="2634" spans="1:14">
      <c r="A2634" s="42">
        <v>41779</v>
      </c>
      <c r="B2634" t="s">
        <v>29</v>
      </c>
      <c r="C2634" t="s">
        <v>30</v>
      </c>
      <c r="D2634" t="s">
        <v>33</v>
      </c>
      <c r="E2634" t="s">
        <v>13</v>
      </c>
      <c r="F2634" s="12">
        <v>23</v>
      </c>
      <c r="G2634" s="12">
        <v>5148</v>
      </c>
      <c r="H2634" s="12">
        <v>5490</v>
      </c>
      <c r="I2634" s="12">
        <v>19890</v>
      </c>
      <c r="J2634" s="12">
        <v>21150</v>
      </c>
      <c r="K2634" s="12">
        <f>sales_table[[#This Row],[Sales]]-sales_table[[#This Row],[COGS]]</f>
        <v>1260</v>
      </c>
      <c r="L2634" s="12">
        <f>sales_table[[#This Row],[sales after discount]]-sales_table[[#This Row],[COGS]]</f>
        <v>202.5</v>
      </c>
      <c r="M2634" s="12">
        <f>sales_table[[#This Row],[Sales]]*0.95</f>
        <v>20092.5</v>
      </c>
      <c r="N2634" s="13">
        <f>(sales_table[[#This Row],[Profit]]/sales_table[[#This Row],[Sales]])</f>
        <v>5.9574468085106386E-2</v>
      </c>
    </row>
    <row r="2635" spans="1:14">
      <c r="A2635" s="42">
        <v>41779</v>
      </c>
      <c r="B2635" t="s">
        <v>27</v>
      </c>
      <c r="C2635" t="s">
        <v>23</v>
      </c>
      <c r="D2635" t="s">
        <v>21</v>
      </c>
      <c r="E2635" t="s">
        <v>13</v>
      </c>
      <c r="F2635" s="12">
        <v>20</v>
      </c>
      <c r="G2635" s="12">
        <v>3546</v>
      </c>
      <c r="H2635" s="12">
        <v>3780</v>
      </c>
      <c r="I2635" s="12">
        <v>4392</v>
      </c>
      <c r="J2635" s="12">
        <v>4680</v>
      </c>
      <c r="K2635" s="12">
        <f>sales_table[[#This Row],[Sales]]-sales_table[[#This Row],[COGS]]</f>
        <v>288</v>
      </c>
      <c r="L2635" s="12">
        <f>sales_table[[#This Row],[sales after discount]]-sales_table[[#This Row],[COGS]]</f>
        <v>54</v>
      </c>
      <c r="M2635" s="12">
        <f>sales_table[[#This Row],[Sales]]*0.95</f>
        <v>4446</v>
      </c>
      <c r="N2635" s="13">
        <f>(sales_table[[#This Row],[Profit]]/sales_table[[#This Row],[Sales]])</f>
        <v>6.1538461538461542E-2</v>
      </c>
    </row>
    <row r="2636" spans="1:14">
      <c r="A2636" s="42">
        <v>41779</v>
      </c>
      <c r="B2636" t="s">
        <v>31</v>
      </c>
      <c r="C2636" t="s">
        <v>30</v>
      </c>
      <c r="D2636" t="s">
        <v>41</v>
      </c>
      <c r="E2636" t="s">
        <v>13</v>
      </c>
      <c r="F2636" s="12">
        <v>23</v>
      </c>
      <c r="G2636" s="12">
        <v>3546</v>
      </c>
      <c r="H2636" s="12">
        <v>3780</v>
      </c>
      <c r="I2636" s="12">
        <v>44280</v>
      </c>
      <c r="J2636" s="12">
        <v>47250</v>
      </c>
      <c r="K2636" s="12">
        <f>sales_table[[#This Row],[Sales]]-sales_table[[#This Row],[COGS]]</f>
        <v>2970</v>
      </c>
      <c r="L2636" s="12">
        <f>sales_table[[#This Row],[sales after discount]]-sales_table[[#This Row],[COGS]]</f>
        <v>607.5</v>
      </c>
      <c r="M2636" s="12">
        <f>sales_table[[#This Row],[Sales]]*0.95</f>
        <v>44887.5</v>
      </c>
      <c r="N2636" s="13">
        <f>(sales_table[[#This Row],[Profit]]/sales_table[[#This Row],[Sales]])</f>
        <v>6.2857142857142861E-2</v>
      </c>
    </row>
    <row r="2637" spans="1:14">
      <c r="A2637" s="42">
        <v>41779</v>
      </c>
      <c r="B2637" t="s">
        <v>17</v>
      </c>
      <c r="C2637" t="s">
        <v>18</v>
      </c>
      <c r="D2637" t="s">
        <v>40</v>
      </c>
      <c r="E2637" t="s">
        <v>16</v>
      </c>
      <c r="F2637" s="12">
        <v>22</v>
      </c>
      <c r="G2637" s="12">
        <v>5148</v>
      </c>
      <c r="H2637" s="12">
        <v>5490</v>
      </c>
      <c r="I2637" s="12">
        <v>82404</v>
      </c>
      <c r="J2637" s="12">
        <v>88830</v>
      </c>
      <c r="K2637" s="12">
        <f>sales_table[[#This Row],[Sales]]-sales_table[[#This Row],[COGS]]</f>
        <v>6426</v>
      </c>
      <c r="L2637" s="12">
        <f>sales_table[[#This Row],[sales after discount]]-sales_table[[#This Row],[COGS]]</f>
        <v>1984.5</v>
      </c>
      <c r="M2637" s="12">
        <f>sales_table[[#This Row],[Sales]]*0.95</f>
        <v>84388.5</v>
      </c>
      <c r="N2637" s="13">
        <f>(sales_table[[#This Row],[Profit]]/sales_table[[#This Row],[Sales]])</f>
        <v>7.2340425531914887E-2</v>
      </c>
    </row>
    <row r="2638" spans="1:14">
      <c r="A2638" s="42">
        <v>41779</v>
      </c>
      <c r="B2638" t="s">
        <v>10</v>
      </c>
      <c r="C2638" t="s">
        <v>11</v>
      </c>
      <c r="D2638" t="s">
        <v>19</v>
      </c>
      <c r="E2638" t="s">
        <v>13</v>
      </c>
      <c r="F2638" s="12">
        <v>10</v>
      </c>
      <c r="G2638" s="12">
        <v>3384</v>
      </c>
      <c r="H2638" s="12">
        <v>3600</v>
      </c>
      <c r="I2638" s="12">
        <v>95472</v>
      </c>
      <c r="J2638" s="12">
        <v>101520</v>
      </c>
      <c r="K2638" s="12">
        <f>sales_table[[#This Row],[Sales]]-sales_table[[#This Row],[COGS]]</f>
        <v>6048</v>
      </c>
      <c r="L2638" s="12">
        <f>sales_table[[#This Row],[sales after discount]]-sales_table[[#This Row],[COGS]]</f>
        <v>972</v>
      </c>
      <c r="M2638" s="12">
        <f>sales_table[[#This Row],[Sales]]*0.95</f>
        <v>96444</v>
      </c>
      <c r="N2638" s="13">
        <f>(sales_table[[#This Row],[Profit]]/sales_table[[#This Row],[Sales]])</f>
        <v>5.9574468085106386E-2</v>
      </c>
    </row>
    <row r="2639" spans="1:14">
      <c r="A2639" s="42">
        <v>41779</v>
      </c>
      <c r="B2639" t="s">
        <v>20</v>
      </c>
      <c r="C2639" t="s">
        <v>18</v>
      </c>
      <c r="D2639" t="s">
        <v>40</v>
      </c>
      <c r="E2639" t="s">
        <v>16</v>
      </c>
      <c r="F2639" s="12">
        <v>5</v>
      </c>
      <c r="G2639" s="12">
        <v>3042</v>
      </c>
      <c r="H2639" s="12">
        <v>3240</v>
      </c>
      <c r="I2639" s="12">
        <v>58860</v>
      </c>
      <c r="J2639" s="12">
        <v>63450</v>
      </c>
      <c r="K2639" s="12">
        <f>sales_table[[#This Row],[Sales]]-sales_table[[#This Row],[COGS]]</f>
        <v>4590</v>
      </c>
      <c r="L2639" s="12">
        <f>sales_table[[#This Row],[sales after discount]]-sales_table[[#This Row],[COGS]]</f>
        <v>1417.5</v>
      </c>
      <c r="M2639" s="12">
        <f>sales_table[[#This Row],[Sales]]*0.95</f>
        <v>60277.5</v>
      </c>
      <c r="N2639" s="13">
        <f>(sales_table[[#This Row],[Profit]]/sales_table[[#This Row],[Sales]])</f>
        <v>7.2340425531914887E-2</v>
      </c>
    </row>
    <row r="2640" spans="1:14">
      <c r="A2640" s="42">
        <v>41780</v>
      </c>
      <c r="B2640" t="s">
        <v>27</v>
      </c>
      <c r="C2640" t="s">
        <v>23</v>
      </c>
      <c r="D2640" t="s">
        <v>26</v>
      </c>
      <c r="E2640" t="s">
        <v>13</v>
      </c>
      <c r="F2640" s="12">
        <v>12</v>
      </c>
      <c r="G2640" s="12">
        <v>3978</v>
      </c>
      <c r="H2640" s="12">
        <v>4230</v>
      </c>
      <c r="I2640" s="12">
        <v>48672</v>
      </c>
      <c r="J2640" s="12">
        <v>51840</v>
      </c>
      <c r="K2640" s="12">
        <f>sales_table[[#This Row],[Sales]]-sales_table[[#This Row],[COGS]]</f>
        <v>3168</v>
      </c>
      <c r="L2640" s="12">
        <f>sales_table[[#This Row],[sales after discount]]-sales_table[[#This Row],[COGS]]</f>
        <v>576</v>
      </c>
      <c r="M2640" s="12">
        <f>sales_table[[#This Row],[Sales]]*0.95</f>
        <v>49248</v>
      </c>
      <c r="N2640" s="13">
        <f>(sales_table[[#This Row],[Profit]]/sales_table[[#This Row],[Sales]])</f>
        <v>6.1111111111111109E-2</v>
      </c>
    </row>
    <row r="2641" spans="1:14">
      <c r="A2641" s="42">
        <v>41780</v>
      </c>
      <c r="B2641" t="s">
        <v>29</v>
      </c>
      <c r="C2641" t="s">
        <v>30</v>
      </c>
      <c r="D2641" t="s">
        <v>32</v>
      </c>
      <c r="E2641" t="s">
        <v>13</v>
      </c>
      <c r="F2641" s="12">
        <v>19</v>
      </c>
      <c r="G2641" s="12">
        <v>3978</v>
      </c>
      <c r="H2641" s="12">
        <v>4230</v>
      </c>
      <c r="I2641" s="12">
        <v>60282</v>
      </c>
      <c r="J2641" s="12">
        <v>64260</v>
      </c>
      <c r="K2641" s="12">
        <f>sales_table[[#This Row],[Sales]]-sales_table[[#This Row],[COGS]]</f>
        <v>3978</v>
      </c>
      <c r="L2641" s="12">
        <f>sales_table[[#This Row],[sales after discount]]-sales_table[[#This Row],[COGS]]</f>
        <v>765</v>
      </c>
      <c r="M2641" s="12">
        <f>sales_table[[#This Row],[Sales]]*0.95</f>
        <v>61047</v>
      </c>
      <c r="N2641" s="13">
        <f>(sales_table[[#This Row],[Profit]]/sales_table[[#This Row],[Sales]])</f>
        <v>6.1904761904761907E-2</v>
      </c>
    </row>
    <row r="2642" spans="1:14">
      <c r="A2642" s="42">
        <v>41781</v>
      </c>
      <c r="B2642" t="s">
        <v>29</v>
      </c>
      <c r="C2642" t="s">
        <v>30</v>
      </c>
      <c r="D2642" t="s">
        <v>12</v>
      </c>
      <c r="E2642" t="s">
        <v>13</v>
      </c>
      <c r="F2642" s="12">
        <v>18</v>
      </c>
      <c r="G2642" s="12">
        <v>3924</v>
      </c>
      <c r="H2642" s="12">
        <v>4230</v>
      </c>
      <c r="I2642" s="12">
        <v>42714</v>
      </c>
      <c r="J2642" s="12">
        <v>45360</v>
      </c>
      <c r="K2642" s="12">
        <f>sales_table[[#This Row],[Sales]]-sales_table[[#This Row],[COGS]]</f>
        <v>2646</v>
      </c>
      <c r="L2642" s="12">
        <f>sales_table[[#This Row],[sales after discount]]-sales_table[[#This Row],[COGS]]</f>
        <v>378</v>
      </c>
      <c r="M2642" s="12">
        <f>sales_table[[#This Row],[Sales]]*0.95</f>
        <v>43092</v>
      </c>
      <c r="N2642" s="13">
        <f>(sales_table[[#This Row],[Profit]]/sales_table[[#This Row],[Sales]])</f>
        <v>5.8333333333333334E-2</v>
      </c>
    </row>
    <row r="2643" spans="1:14">
      <c r="A2643" s="42">
        <v>41781</v>
      </c>
      <c r="B2643" t="s">
        <v>24</v>
      </c>
      <c r="C2643" t="s">
        <v>25</v>
      </c>
      <c r="D2643" t="s">
        <v>33</v>
      </c>
      <c r="E2643" t="s">
        <v>13</v>
      </c>
      <c r="F2643" s="12">
        <v>1</v>
      </c>
      <c r="G2643" s="12">
        <v>2952</v>
      </c>
      <c r="H2643" s="12">
        <v>3150</v>
      </c>
      <c r="I2643" s="12">
        <v>35802</v>
      </c>
      <c r="J2643" s="12">
        <v>38070</v>
      </c>
      <c r="K2643" s="12">
        <f>sales_table[[#This Row],[Sales]]-sales_table[[#This Row],[COGS]]</f>
        <v>2268</v>
      </c>
      <c r="L2643" s="12">
        <f>sales_table[[#This Row],[sales after discount]]-sales_table[[#This Row],[COGS]]</f>
        <v>364.5</v>
      </c>
      <c r="M2643" s="12">
        <f>sales_table[[#This Row],[Sales]]*0.95</f>
        <v>36166.5</v>
      </c>
      <c r="N2643" s="13">
        <f>(sales_table[[#This Row],[Profit]]/sales_table[[#This Row],[Sales]])</f>
        <v>5.9574468085106386E-2</v>
      </c>
    </row>
    <row r="2644" spans="1:14">
      <c r="A2644" s="42">
        <v>41781</v>
      </c>
      <c r="B2644" t="s">
        <v>31</v>
      </c>
      <c r="C2644" t="s">
        <v>30</v>
      </c>
      <c r="D2644" t="s">
        <v>21</v>
      </c>
      <c r="E2644" t="s">
        <v>13</v>
      </c>
      <c r="F2644" s="12">
        <v>15</v>
      </c>
      <c r="G2644" s="12">
        <v>3042</v>
      </c>
      <c r="H2644" s="12">
        <v>3240</v>
      </c>
      <c r="I2644" s="12">
        <v>26352</v>
      </c>
      <c r="J2644" s="12">
        <v>28080</v>
      </c>
      <c r="K2644" s="12">
        <f>sales_table[[#This Row],[Sales]]-sales_table[[#This Row],[COGS]]</f>
        <v>1728</v>
      </c>
      <c r="L2644" s="12">
        <f>sales_table[[#This Row],[sales after discount]]-sales_table[[#This Row],[COGS]]</f>
        <v>324</v>
      </c>
      <c r="M2644" s="12">
        <f>sales_table[[#This Row],[Sales]]*0.95</f>
        <v>26676</v>
      </c>
      <c r="N2644" s="13">
        <f>(sales_table[[#This Row],[Profit]]/sales_table[[#This Row],[Sales]])</f>
        <v>6.1538461538461542E-2</v>
      </c>
    </row>
    <row r="2645" spans="1:14">
      <c r="A2645" s="42">
        <v>41782</v>
      </c>
      <c r="B2645" t="s">
        <v>20</v>
      </c>
      <c r="C2645" t="s">
        <v>18</v>
      </c>
      <c r="D2645" t="s">
        <v>41</v>
      </c>
      <c r="E2645" t="s">
        <v>13</v>
      </c>
      <c r="F2645" s="12">
        <v>4</v>
      </c>
      <c r="G2645" s="12">
        <v>3978</v>
      </c>
      <c r="H2645" s="12">
        <v>4230</v>
      </c>
      <c r="I2645" s="12">
        <v>38376</v>
      </c>
      <c r="J2645" s="12">
        <v>40950</v>
      </c>
      <c r="K2645" s="12">
        <f>sales_table[[#This Row],[Sales]]-sales_table[[#This Row],[COGS]]</f>
        <v>2574</v>
      </c>
      <c r="L2645" s="12">
        <f>sales_table[[#This Row],[sales after discount]]-sales_table[[#This Row],[COGS]]</f>
        <v>526.5</v>
      </c>
      <c r="M2645" s="12">
        <f>sales_table[[#This Row],[Sales]]*0.95</f>
        <v>38902.5</v>
      </c>
      <c r="N2645" s="13">
        <f>(sales_table[[#This Row],[Profit]]/sales_table[[#This Row],[Sales]])</f>
        <v>6.2857142857142861E-2</v>
      </c>
    </row>
    <row r="2646" spans="1:14">
      <c r="A2646" s="42">
        <v>41782</v>
      </c>
      <c r="B2646" t="s">
        <v>17</v>
      </c>
      <c r="C2646" t="s">
        <v>18</v>
      </c>
      <c r="D2646" t="s">
        <v>15</v>
      </c>
      <c r="E2646" t="s">
        <v>16</v>
      </c>
      <c r="F2646" s="12">
        <v>16</v>
      </c>
      <c r="G2646" s="12">
        <v>2106</v>
      </c>
      <c r="H2646" s="12">
        <v>2250</v>
      </c>
      <c r="I2646" s="12">
        <v>82386</v>
      </c>
      <c r="J2646" s="12">
        <v>89010</v>
      </c>
      <c r="K2646" s="12">
        <f>sales_table[[#This Row],[Sales]]-sales_table[[#This Row],[COGS]]</f>
        <v>6624</v>
      </c>
      <c r="L2646" s="12">
        <f>sales_table[[#This Row],[sales after discount]]-sales_table[[#This Row],[COGS]]</f>
        <v>2173.5</v>
      </c>
      <c r="M2646" s="12">
        <f>sales_table[[#This Row],[Sales]]*0.95</f>
        <v>84559.5</v>
      </c>
      <c r="N2646" s="13">
        <f>(sales_table[[#This Row],[Profit]]/sales_table[[#This Row],[Sales]])</f>
        <v>7.441860465116279E-2</v>
      </c>
    </row>
    <row r="2647" spans="1:14">
      <c r="A2647" s="42">
        <v>41783</v>
      </c>
      <c r="B2647" t="s">
        <v>24</v>
      </c>
      <c r="C2647" t="s">
        <v>25</v>
      </c>
      <c r="D2647" t="s">
        <v>12</v>
      </c>
      <c r="E2647" t="s">
        <v>13</v>
      </c>
      <c r="F2647" s="12">
        <v>10</v>
      </c>
      <c r="G2647" s="12">
        <v>2034</v>
      </c>
      <c r="H2647" s="12">
        <v>2160</v>
      </c>
      <c r="I2647" s="12">
        <v>14238</v>
      </c>
      <c r="J2647" s="12">
        <v>15120</v>
      </c>
      <c r="K2647" s="12">
        <f>sales_table[[#This Row],[Sales]]-sales_table[[#This Row],[COGS]]</f>
        <v>882</v>
      </c>
      <c r="L2647" s="12">
        <f>sales_table[[#This Row],[sales after discount]]-sales_table[[#This Row],[COGS]]</f>
        <v>126</v>
      </c>
      <c r="M2647" s="12">
        <f>sales_table[[#This Row],[Sales]]*0.95</f>
        <v>14364</v>
      </c>
      <c r="N2647" s="13">
        <f>(sales_table[[#This Row],[Profit]]/sales_table[[#This Row],[Sales]])</f>
        <v>5.8333333333333334E-2</v>
      </c>
    </row>
    <row r="2648" spans="1:14">
      <c r="A2648" s="42">
        <v>41783</v>
      </c>
      <c r="B2648" t="s">
        <v>10</v>
      </c>
      <c r="C2648" t="s">
        <v>11</v>
      </c>
      <c r="D2648" t="s">
        <v>41</v>
      </c>
      <c r="E2648" t="s">
        <v>13</v>
      </c>
      <c r="F2648" s="12">
        <v>21</v>
      </c>
      <c r="G2648" s="12">
        <v>4482</v>
      </c>
      <c r="H2648" s="12">
        <v>4770</v>
      </c>
      <c r="I2648" s="12">
        <v>23616</v>
      </c>
      <c r="J2648" s="12">
        <v>25200</v>
      </c>
      <c r="K2648" s="12">
        <f>sales_table[[#This Row],[Sales]]-sales_table[[#This Row],[COGS]]</f>
        <v>1584</v>
      </c>
      <c r="L2648" s="12">
        <f>sales_table[[#This Row],[sales after discount]]-sales_table[[#This Row],[COGS]]</f>
        <v>324</v>
      </c>
      <c r="M2648" s="12">
        <f>sales_table[[#This Row],[Sales]]*0.95</f>
        <v>23940</v>
      </c>
      <c r="N2648" s="13">
        <f>(sales_table[[#This Row],[Profit]]/sales_table[[#This Row],[Sales]])</f>
        <v>6.2857142857142861E-2</v>
      </c>
    </row>
    <row r="2649" spans="1:14">
      <c r="A2649" s="42">
        <v>41783</v>
      </c>
      <c r="B2649" t="s">
        <v>31</v>
      </c>
      <c r="C2649" t="s">
        <v>30</v>
      </c>
      <c r="D2649" t="s">
        <v>32</v>
      </c>
      <c r="E2649" t="s">
        <v>13</v>
      </c>
      <c r="F2649" s="12">
        <v>7</v>
      </c>
      <c r="G2649" s="12">
        <v>3726</v>
      </c>
      <c r="H2649" s="12">
        <v>3960</v>
      </c>
      <c r="I2649" s="12">
        <v>70920</v>
      </c>
      <c r="J2649" s="12">
        <v>75600</v>
      </c>
      <c r="K2649" s="12">
        <f>sales_table[[#This Row],[Sales]]-sales_table[[#This Row],[COGS]]</f>
        <v>4680</v>
      </c>
      <c r="L2649" s="12">
        <f>sales_table[[#This Row],[sales after discount]]-sales_table[[#This Row],[COGS]]</f>
        <v>900</v>
      </c>
      <c r="M2649" s="12">
        <f>sales_table[[#This Row],[Sales]]*0.95</f>
        <v>71820</v>
      </c>
      <c r="N2649" s="13">
        <f>(sales_table[[#This Row],[Profit]]/sales_table[[#This Row],[Sales]])</f>
        <v>6.1904761904761907E-2</v>
      </c>
    </row>
    <row r="2650" spans="1:14">
      <c r="A2650" s="42">
        <v>41783</v>
      </c>
      <c r="B2650" t="s">
        <v>31</v>
      </c>
      <c r="C2650" t="s">
        <v>30</v>
      </c>
      <c r="D2650" t="s">
        <v>37</v>
      </c>
      <c r="E2650" t="s">
        <v>13</v>
      </c>
      <c r="F2650" s="12">
        <v>22</v>
      </c>
      <c r="G2650" s="12">
        <v>2952</v>
      </c>
      <c r="H2650" s="12">
        <v>3150</v>
      </c>
      <c r="I2650" s="12">
        <v>53784</v>
      </c>
      <c r="J2650" s="12">
        <v>57240</v>
      </c>
      <c r="K2650" s="12">
        <f>sales_table[[#This Row],[Sales]]-sales_table[[#This Row],[COGS]]</f>
        <v>3456</v>
      </c>
      <c r="L2650" s="12">
        <f>sales_table[[#This Row],[sales after discount]]-sales_table[[#This Row],[COGS]]</f>
        <v>594</v>
      </c>
      <c r="M2650" s="12">
        <f>sales_table[[#This Row],[Sales]]*0.95</f>
        <v>54378</v>
      </c>
      <c r="N2650" s="13">
        <f>(sales_table[[#This Row],[Profit]]/sales_table[[#This Row],[Sales]])</f>
        <v>6.0377358490566038E-2</v>
      </c>
    </row>
    <row r="2651" spans="1:14">
      <c r="A2651" s="42">
        <v>41783</v>
      </c>
      <c r="B2651" t="s">
        <v>29</v>
      </c>
      <c r="C2651" t="s">
        <v>30</v>
      </c>
      <c r="D2651" t="s">
        <v>12</v>
      </c>
      <c r="E2651" t="s">
        <v>13</v>
      </c>
      <c r="F2651" s="12">
        <v>15</v>
      </c>
      <c r="G2651" s="12">
        <v>3384</v>
      </c>
      <c r="H2651" s="12">
        <v>3600</v>
      </c>
      <c r="I2651" s="12">
        <v>6102</v>
      </c>
      <c r="J2651" s="12">
        <v>6480</v>
      </c>
      <c r="K2651" s="12">
        <f>sales_table[[#This Row],[Sales]]-sales_table[[#This Row],[COGS]]</f>
        <v>378</v>
      </c>
      <c r="L2651" s="12">
        <f>sales_table[[#This Row],[sales after discount]]-sales_table[[#This Row],[COGS]]</f>
        <v>54</v>
      </c>
      <c r="M2651" s="12">
        <f>sales_table[[#This Row],[Sales]]*0.95</f>
        <v>6156</v>
      </c>
      <c r="N2651" s="13">
        <f>(sales_table[[#This Row],[Profit]]/sales_table[[#This Row],[Sales]])</f>
        <v>5.8333333333333334E-2</v>
      </c>
    </row>
    <row r="2652" spans="1:14">
      <c r="A2652" s="42">
        <v>41783</v>
      </c>
      <c r="B2652" t="s">
        <v>27</v>
      </c>
      <c r="C2652" t="s">
        <v>23</v>
      </c>
      <c r="D2652" t="s">
        <v>37</v>
      </c>
      <c r="E2652" t="s">
        <v>13</v>
      </c>
      <c r="F2652" s="12">
        <v>7</v>
      </c>
      <c r="G2652" s="12">
        <v>3546</v>
      </c>
      <c r="H2652" s="12">
        <v>3780</v>
      </c>
      <c r="I2652" s="12">
        <v>71712</v>
      </c>
      <c r="J2652" s="12">
        <v>76320</v>
      </c>
      <c r="K2652" s="12">
        <f>sales_table[[#This Row],[Sales]]-sales_table[[#This Row],[COGS]]</f>
        <v>4608</v>
      </c>
      <c r="L2652" s="12">
        <f>sales_table[[#This Row],[sales after discount]]-sales_table[[#This Row],[COGS]]</f>
        <v>792</v>
      </c>
      <c r="M2652" s="12">
        <f>sales_table[[#This Row],[Sales]]*0.95</f>
        <v>72504</v>
      </c>
      <c r="N2652" s="13">
        <f>(sales_table[[#This Row],[Profit]]/sales_table[[#This Row],[Sales]])</f>
        <v>6.0377358490566038E-2</v>
      </c>
    </row>
    <row r="2653" spans="1:14">
      <c r="A2653" s="42">
        <v>41783</v>
      </c>
      <c r="B2653" t="s">
        <v>24</v>
      </c>
      <c r="C2653" t="s">
        <v>25</v>
      </c>
      <c r="D2653" t="s">
        <v>41</v>
      </c>
      <c r="E2653" t="s">
        <v>13</v>
      </c>
      <c r="F2653" s="12">
        <v>17</v>
      </c>
      <c r="G2653" s="12">
        <v>5148</v>
      </c>
      <c r="H2653" s="12">
        <v>5490</v>
      </c>
      <c r="I2653" s="12">
        <v>35424</v>
      </c>
      <c r="J2653" s="12">
        <v>37800</v>
      </c>
      <c r="K2653" s="12">
        <f>sales_table[[#This Row],[Sales]]-sales_table[[#This Row],[COGS]]</f>
        <v>2376</v>
      </c>
      <c r="L2653" s="12">
        <f>sales_table[[#This Row],[sales after discount]]-sales_table[[#This Row],[COGS]]</f>
        <v>486</v>
      </c>
      <c r="M2653" s="12">
        <f>sales_table[[#This Row],[Sales]]*0.95</f>
        <v>35910</v>
      </c>
      <c r="N2653" s="13">
        <f>(sales_table[[#This Row],[Profit]]/sales_table[[#This Row],[Sales]])</f>
        <v>6.2857142857142861E-2</v>
      </c>
    </row>
    <row r="2654" spans="1:14">
      <c r="A2654" s="42">
        <v>41784</v>
      </c>
      <c r="B2654" t="s">
        <v>24</v>
      </c>
      <c r="C2654" t="s">
        <v>25</v>
      </c>
      <c r="D2654" t="s">
        <v>12</v>
      </c>
      <c r="E2654" t="s">
        <v>13</v>
      </c>
      <c r="F2654" s="12">
        <v>20</v>
      </c>
      <c r="G2654" s="12">
        <v>2034</v>
      </c>
      <c r="H2654" s="12">
        <v>2160</v>
      </c>
      <c r="I2654" s="12">
        <v>8136</v>
      </c>
      <c r="J2654" s="12">
        <v>8640</v>
      </c>
      <c r="K2654" s="12">
        <f>sales_table[[#This Row],[Sales]]-sales_table[[#This Row],[COGS]]</f>
        <v>504</v>
      </c>
      <c r="L2654" s="12">
        <f>sales_table[[#This Row],[sales after discount]]-sales_table[[#This Row],[COGS]]</f>
        <v>72</v>
      </c>
      <c r="M2654" s="12">
        <f>sales_table[[#This Row],[Sales]]*0.95</f>
        <v>8208</v>
      </c>
      <c r="N2654" s="13">
        <f>(sales_table[[#This Row],[Profit]]/sales_table[[#This Row],[Sales]])</f>
        <v>5.8333333333333334E-2</v>
      </c>
    </row>
    <row r="2655" spans="1:14">
      <c r="A2655" s="42">
        <v>41784</v>
      </c>
      <c r="B2655" t="s">
        <v>22</v>
      </c>
      <c r="C2655" t="s">
        <v>23</v>
      </c>
      <c r="D2655" t="s">
        <v>43</v>
      </c>
      <c r="E2655" t="s">
        <v>13</v>
      </c>
      <c r="F2655" s="12">
        <v>5</v>
      </c>
      <c r="G2655" s="12">
        <v>2196</v>
      </c>
      <c r="H2655" s="12">
        <v>2340</v>
      </c>
      <c r="I2655" s="12">
        <v>33840</v>
      </c>
      <c r="J2655" s="12">
        <v>36000</v>
      </c>
      <c r="K2655" s="12">
        <f>sales_table[[#This Row],[Sales]]-sales_table[[#This Row],[COGS]]</f>
        <v>2160</v>
      </c>
      <c r="L2655" s="12">
        <f>sales_table[[#This Row],[sales after discount]]-sales_table[[#This Row],[COGS]]</f>
        <v>360</v>
      </c>
      <c r="M2655" s="12">
        <f>sales_table[[#This Row],[Sales]]*0.95</f>
        <v>34200</v>
      </c>
      <c r="N2655" s="13">
        <f>(sales_table[[#This Row],[Profit]]/sales_table[[#This Row],[Sales]])</f>
        <v>0.06</v>
      </c>
    </row>
    <row r="2656" spans="1:14">
      <c r="A2656" s="42">
        <v>41784</v>
      </c>
      <c r="B2656" t="s">
        <v>27</v>
      </c>
      <c r="C2656" t="s">
        <v>23</v>
      </c>
      <c r="D2656" t="s">
        <v>26</v>
      </c>
      <c r="E2656" t="s">
        <v>13</v>
      </c>
      <c r="F2656" s="12">
        <v>14</v>
      </c>
      <c r="G2656" s="12">
        <v>3546</v>
      </c>
      <c r="H2656" s="12">
        <v>3780</v>
      </c>
      <c r="I2656" s="12">
        <v>42588</v>
      </c>
      <c r="J2656" s="12">
        <v>45360</v>
      </c>
      <c r="K2656" s="12">
        <f>sales_table[[#This Row],[Sales]]-sales_table[[#This Row],[COGS]]</f>
        <v>2772</v>
      </c>
      <c r="L2656" s="12">
        <f>sales_table[[#This Row],[sales after discount]]-sales_table[[#This Row],[COGS]]</f>
        <v>504</v>
      </c>
      <c r="M2656" s="12">
        <f>sales_table[[#This Row],[Sales]]*0.95</f>
        <v>43092</v>
      </c>
      <c r="N2656" s="13">
        <f>(sales_table[[#This Row],[Profit]]/sales_table[[#This Row],[Sales]])</f>
        <v>6.1111111111111109E-2</v>
      </c>
    </row>
    <row r="2657" spans="1:14">
      <c r="A2657" s="42">
        <v>41786</v>
      </c>
      <c r="B2657" t="s">
        <v>29</v>
      </c>
      <c r="C2657" t="s">
        <v>30</v>
      </c>
      <c r="D2657" t="s">
        <v>26</v>
      </c>
      <c r="E2657" t="s">
        <v>13</v>
      </c>
      <c r="F2657" s="12">
        <v>6</v>
      </c>
      <c r="G2657" s="12">
        <v>3546</v>
      </c>
      <c r="H2657" s="12">
        <v>3780</v>
      </c>
      <c r="I2657" s="12">
        <v>36504</v>
      </c>
      <c r="J2657" s="12">
        <v>38880</v>
      </c>
      <c r="K2657" s="12">
        <f>sales_table[[#This Row],[Sales]]-sales_table[[#This Row],[COGS]]</f>
        <v>2376</v>
      </c>
      <c r="L2657" s="12">
        <f>sales_table[[#This Row],[sales after discount]]-sales_table[[#This Row],[COGS]]</f>
        <v>432</v>
      </c>
      <c r="M2657" s="12">
        <f>sales_table[[#This Row],[Sales]]*0.95</f>
        <v>36936</v>
      </c>
      <c r="N2657" s="13">
        <f>(sales_table[[#This Row],[Profit]]/sales_table[[#This Row],[Sales]])</f>
        <v>6.1111111111111109E-2</v>
      </c>
    </row>
    <row r="2658" spans="1:14">
      <c r="A2658" s="42">
        <v>41786</v>
      </c>
      <c r="B2658" t="s">
        <v>31</v>
      </c>
      <c r="C2658" t="s">
        <v>30</v>
      </c>
      <c r="D2658" t="s">
        <v>39</v>
      </c>
      <c r="E2658" t="s">
        <v>13</v>
      </c>
      <c r="F2658" s="12">
        <v>22</v>
      </c>
      <c r="G2658" s="12">
        <v>7506</v>
      </c>
      <c r="H2658" s="12">
        <v>8100</v>
      </c>
      <c r="I2658" s="12">
        <v>85698</v>
      </c>
      <c r="J2658" s="12">
        <v>91080</v>
      </c>
      <c r="K2658" s="12">
        <f>sales_table[[#This Row],[Sales]]-sales_table[[#This Row],[COGS]]</f>
        <v>5382</v>
      </c>
      <c r="L2658" s="12">
        <f>sales_table[[#This Row],[sales after discount]]-sales_table[[#This Row],[COGS]]</f>
        <v>828</v>
      </c>
      <c r="M2658" s="12">
        <f>sales_table[[#This Row],[Sales]]*0.95</f>
        <v>86526</v>
      </c>
      <c r="N2658" s="13">
        <f>(sales_table[[#This Row],[Profit]]/sales_table[[#This Row],[Sales]])</f>
        <v>5.909090909090909E-2</v>
      </c>
    </row>
    <row r="2659" spans="1:14">
      <c r="A2659" s="42">
        <v>41786</v>
      </c>
      <c r="B2659" t="s">
        <v>14</v>
      </c>
      <c r="C2659" t="s">
        <v>11</v>
      </c>
      <c r="D2659" t="s">
        <v>37</v>
      </c>
      <c r="E2659" t="s">
        <v>13</v>
      </c>
      <c r="F2659" s="12">
        <v>6</v>
      </c>
      <c r="G2659" s="12">
        <v>3924</v>
      </c>
      <c r="H2659" s="12">
        <v>4230</v>
      </c>
      <c r="I2659" s="12">
        <v>107568</v>
      </c>
      <c r="J2659" s="12">
        <v>114480</v>
      </c>
      <c r="K2659" s="12">
        <f>sales_table[[#This Row],[Sales]]-sales_table[[#This Row],[COGS]]</f>
        <v>6912</v>
      </c>
      <c r="L2659" s="12">
        <f>sales_table[[#This Row],[sales after discount]]-sales_table[[#This Row],[COGS]]</f>
        <v>1188</v>
      </c>
      <c r="M2659" s="12">
        <f>sales_table[[#This Row],[Sales]]*0.95</f>
        <v>108756</v>
      </c>
      <c r="N2659" s="13">
        <f>(sales_table[[#This Row],[Profit]]/sales_table[[#This Row],[Sales]])</f>
        <v>6.0377358490566038E-2</v>
      </c>
    </row>
    <row r="2660" spans="1:14">
      <c r="A2660" s="42">
        <v>41786</v>
      </c>
      <c r="B2660" t="s">
        <v>17</v>
      </c>
      <c r="C2660" t="s">
        <v>18</v>
      </c>
      <c r="D2660" t="s">
        <v>26</v>
      </c>
      <c r="E2660" t="s">
        <v>13</v>
      </c>
      <c r="F2660" s="12">
        <v>6</v>
      </c>
      <c r="G2660" s="12">
        <v>4482</v>
      </c>
      <c r="H2660" s="12">
        <v>4770</v>
      </c>
      <c r="I2660" s="12">
        <v>66924</v>
      </c>
      <c r="J2660" s="12">
        <v>71280</v>
      </c>
      <c r="K2660" s="12">
        <f>sales_table[[#This Row],[Sales]]-sales_table[[#This Row],[COGS]]</f>
        <v>4356</v>
      </c>
      <c r="L2660" s="12">
        <f>sales_table[[#This Row],[sales after discount]]-sales_table[[#This Row],[COGS]]</f>
        <v>792</v>
      </c>
      <c r="M2660" s="12">
        <f>sales_table[[#This Row],[Sales]]*0.95</f>
        <v>67716</v>
      </c>
      <c r="N2660" s="13">
        <f>(sales_table[[#This Row],[Profit]]/sales_table[[#This Row],[Sales]])</f>
        <v>6.1111111111111109E-2</v>
      </c>
    </row>
    <row r="2661" spans="1:14">
      <c r="A2661" s="42">
        <v>41786</v>
      </c>
      <c r="B2661" t="s">
        <v>34</v>
      </c>
      <c r="C2661" t="s">
        <v>25</v>
      </c>
      <c r="D2661" t="s">
        <v>42</v>
      </c>
      <c r="E2661" t="s">
        <v>16</v>
      </c>
      <c r="F2661" s="12">
        <v>2</v>
      </c>
      <c r="G2661" s="12">
        <v>3546</v>
      </c>
      <c r="H2661" s="12">
        <v>3780</v>
      </c>
      <c r="I2661" s="12">
        <v>142614</v>
      </c>
      <c r="J2661" s="12">
        <v>153900</v>
      </c>
      <c r="K2661" s="12">
        <f>sales_table[[#This Row],[Sales]]-sales_table[[#This Row],[COGS]]</f>
        <v>11286</v>
      </c>
      <c r="L2661" s="12">
        <f>sales_table[[#This Row],[sales after discount]]-sales_table[[#This Row],[COGS]]</f>
        <v>3591</v>
      </c>
      <c r="M2661" s="12">
        <f>sales_table[[#This Row],[Sales]]*0.95</f>
        <v>146205</v>
      </c>
      <c r="N2661" s="13">
        <f>(sales_table[[#This Row],[Profit]]/sales_table[[#This Row],[Sales]])</f>
        <v>7.3333333333333334E-2</v>
      </c>
    </row>
    <row r="2662" spans="1:14">
      <c r="A2662" s="42">
        <v>41787</v>
      </c>
      <c r="B2662" t="s">
        <v>14</v>
      </c>
      <c r="C2662" t="s">
        <v>11</v>
      </c>
      <c r="D2662" t="s">
        <v>12</v>
      </c>
      <c r="E2662" t="s">
        <v>13</v>
      </c>
      <c r="F2662" s="12">
        <v>24</v>
      </c>
      <c r="G2662" s="12">
        <v>3726</v>
      </c>
      <c r="H2662" s="12">
        <v>3960</v>
      </c>
      <c r="I2662" s="12">
        <v>20340</v>
      </c>
      <c r="J2662" s="12">
        <v>21600</v>
      </c>
      <c r="K2662" s="12">
        <f>sales_table[[#This Row],[Sales]]-sales_table[[#This Row],[COGS]]</f>
        <v>1260</v>
      </c>
      <c r="L2662" s="12">
        <f>sales_table[[#This Row],[sales after discount]]-sales_table[[#This Row],[COGS]]</f>
        <v>180</v>
      </c>
      <c r="M2662" s="12">
        <f>sales_table[[#This Row],[Sales]]*0.95</f>
        <v>20520</v>
      </c>
      <c r="N2662" s="13">
        <f>(sales_table[[#This Row],[Profit]]/sales_table[[#This Row],[Sales]])</f>
        <v>5.8333333333333334E-2</v>
      </c>
    </row>
    <row r="2663" spans="1:14">
      <c r="A2663" s="42">
        <v>41787</v>
      </c>
      <c r="B2663" t="s">
        <v>17</v>
      </c>
      <c r="C2663" t="s">
        <v>18</v>
      </c>
      <c r="D2663" t="s">
        <v>15</v>
      </c>
      <c r="E2663" t="s">
        <v>16</v>
      </c>
      <c r="F2663" s="12">
        <v>11</v>
      </c>
      <c r="G2663" s="12">
        <v>2106</v>
      </c>
      <c r="H2663" s="12">
        <v>2250</v>
      </c>
      <c r="I2663" s="12">
        <v>28656</v>
      </c>
      <c r="J2663" s="12">
        <v>30960</v>
      </c>
      <c r="K2663" s="12">
        <f>sales_table[[#This Row],[Sales]]-sales_table[[#This Row],[COGS]]</f>
        <v>2304</v>
      </c>
      <c r="L2663" s="12">
        <f>sales_table[[#This Row],[sales after discount]]-sales_table[[#This Row],[COGS]]</f>
        <v>756</v>
      </c>
      <c r="M2663" s="12">
        <f>sales_table[[#This Row],[Sales]]*0.95</f>
        <v>29412</v>
      </c>
      <c r="N2663" s="13">
        <f>(sales_table[[#This Row],[Profit]]/sales_table[[#This Row],[Sales]])</f>
        <v>7.441860465116279E-2</v>
      </c>
    </row>
    <row r="2664" spans="1:14">
      <c r="A2664" s="42">
        <v>41787</v>
      </c>
      <c r="B2664" t="s">
        <v>14</v>
      </c>
      <c r="C2664" t="s">
        <v>11</v>
      </c>
      <c r="D2664" t="s">
        <v>42</v>
      </c>
      <c r="E2664" t="s">
        <v>16</v>
      </c>
      <c r="F2664" s="12">
        <v>10</v>
      </c>
      <c r="G2664" s="12">
        <v>3546</v>
      </c>
      <c r="H2664" s="12">
        <v>3780</v>
      </c>
      <c r="I2664" s="12">
        <v>37530</v>
      </c>
      <c r="J2664" s="12">
        <v>40500</v>
      </c>
      <c r="K2664" s="12">
        <f>sales_table[[#This Row],[Sales]]-sales_table[[#This Row],[COGS]]</f>
        <v>2970</v>
      </c>
      <c r="L2664" s="12">
        <f>sales_table[[#This Row],[sales after discount]]-sales_table[[#This Row],[COGS]]</f>
        <v>945</v>
      </c>
      <c r="M2664" s="12">
        <f>sales_table[[#This Row],[Sales]]*0.95</f>
        <v>38475</v>
      </c>
      <c r="N2664" s="13">
        <f>(sales_table[[#This Row],[Profit]]/sales_table[[#This Row],[Sales]])</f>
        <v>7.3333333333333334E-2</v>
      </c>
    </row>
    <row r="2665" spans="1:14">
      <c r="A2665" s="42">
        <v>41787</v>
      </c>
      <c r="B2665" t="s">
        <v>29</v>
      </c>
      <c r="C2665" t="s">
        <v>30</v>
      </c>
      <c r="D2665" t="s">
        <v>41</v>
      </c>
      <c r="E2665" t="s">
        <v>13</v>
      </c>
      <c r="F2665" s="12">
        <v>7</v>
      </c>
      <c r="G2665" s="12">
        <v>3384</v>
      </c>
      <c r="H2665" s="12">
        <v>3600</v>
      </c>
      <c r="I2665" s="12">
        <v>50184</v>
      </c>
      <c r="J2665" s="12">
        <v>53550</v>
      </c>
      <c r="K2665" s="12">
        <f>sales_table[[#This Row],[Sales]]-sales_table[[#This Row],[COGS]]</f>
        <v>3366</v>
      </c>
      <c r="L2665" s="12">
        <f>sales_table[[#This Row],[sales after discount]]-sales_table[[#This Row],[COGS]]</f>
        <v>688.5</v>
      </c>
      <c r="M2665" s="12">
        <f>sales_table[[#This Row],[Sales]]*0.95</f>
        <v>50872.5</v>
      </c>
      <c r="N2665" s="13">
        <f>(sales_table[[#This Row],[Profit]]/sales_table[[#This Row],[Sales]])</f>
        <v>6.2857142857142861E-2</v>
      </c>
    </row>
    <row r="2666" spans="1:14">
      <c r="A2666" s="42">
        <v>41788</v>
      </c>
      <c r="B2666" t="s">
        <v>29</v>
      </c>
      <c r="C2666" t="s">
        <v>30</v>
      </c>
      <c r="D2666" t="s">
        <v>40</v>
      </c>
      <c r="E2666" t="s">
        <v>16</v>
      </c>
      <c r="F2666" s="12">
        <v>22</v>
      </c>
      <c r="G2666" s="12">
        <v>2106</v>
      </c>
      <c r="H2666" s="12">
        <v>2250</v>
      </c>
      <c r="I2666" s="12">
        <v>98100</v>
      </c>
      <c r="J2666" s="12">
        <v>105750</v>
      </c>
      <c r="K2666" s="12">
        <f>sales_table[[#This Row],[Sales]]-sales_table[[#This Row],[COGS]]</f>
        <v>7650</v>
      </c>
      <c r="L2666" s="12">
        <f>sales_table[[#This Row],[sales after discount]]-sales_table[[#This Row],[COGS]]</f>
        <v>2362.5</v>
      </c>
      <c r="M2666" s="12">
        <f>sales_table[[#This Row],[Sales]]*0.95</f>
        <v>100462.5</v>
      </c>
      <c r="N2666" s="13">
        <f>(sales_table[[#This Row],[Profit]]/sales_table[[#This Row],[Sales]])</f>
        <v>7.2340425531914887E-2</v>
      </c>
    </row>
    <row r="2667" spans="1:14">
      <c r="A2667" s="42">
        <v>41789</v>
      </c>
      <c r="B2667" t="s">
        <v>20</v>
      </c>
      <c r="C2667" t="s">
        <v>18</v>
      </c>
      <c r="D2667" t="s">
        <v>28</v>
      </c>
      <c r="E2667" t="s">
        <v>13</v>
      </c>
      <c r="F2667" s="12">
        <v>7</v>
      </c>
      <c r="G2667" s="12">
        <v>3924</v>
      </c>
      <c r="H2667" s="12">
        <v>4230</v>
      </c>
      <c r="I2667" s="12">
        <v>5832</v>
      </c>
      <c r="J2667" s="12">
        <v>6210</v>
      </c>
      <c r="K2667" s="12">
        <f>sales_table[[#This Row],[Sales]]-sales_table[[#This Row],[COGS]]</f>
        <v>378</v>
      </c>
      <c r="L2667" s="12">
        <f>sales_table[[#This Row],[sales after discount]]-sales_table[[#This Row],[COGS]]</f>
        <v>67.5</v>
      </c>
      <c r="M2667" s="12">
        <f>sales_table[[#This Row],[Sales]]*0.95</f>
        <v>5899.5</v>
      </c>
      <c r="N2667" s="13">
        <f>(sales_table[[#This Row],[Profit]]/sales_table[[#This Row],[Sales]])</f>
        <v>6.0869565217391307E-2</v>
      </c>
    </row>
    <row r="2668" spans="1:14">
      <c r="A2668" s="42">
        <v>41790</v>
      </c>
      <c r="B2668" t="s">
        <v>29</v>
      </c>
      <c r="C2668" t="s">
        <v>30</v>
      </c>
      <c r="D2668" t="s">
        <v>28</v>
      </c>
      <c r="E2668" t="s">
        <v>13</v>
      </c>
      <c r="F2668" s="12">
        <v>18</v>
      </c>
      <c r="G2668" s="12">
        <v>3582</v>
      </c>
      <c r="H2668" s="12">
        <v>3870</v>
      </c>
      <c r="I2668" s="12">
        <v>104976</v>
      </c>
      <c r="J2668" s="12">
        <v>111780</v>
      </c>
      <c r="K2668" s="12">
        <f>sales_table[[#This Row],[Sales]]-sales_table[[#This Row],[COGS]]</f>
        <v>6804</v>
      </c>
      <c r="L2668" s="12">
        <f>sales_table[[#This Row],[sales after discount]]-sales_table[[#This Row],[COGS]]</f>
        <v>1215</v>
      </c>
      <c r="M2668" s="12">
        <f>sales_table[[#This Row],[Sales]]*0.95</f>
        <v>106191</v>
      </c>
      <c r="N2668" s="13">
        <f>(sales_table[[#This Row],[Profit]]/sales_table[[#This Row],[Sales]])</f>
        <v>6.0869565217391307E-2</v>
      </c>
    </row>
    <row r="2669" spans="1:14">
      <c r="A2669" s="42">
        <v>41790</v>
      </c>
      <c r="B2669" t="s">
        <v>10</v>
      </c>
      <c r="C2669" t="s">
        <v>11</v>
      </c>
      <c r="D2669" t="s">
        <v>42</v>
      </c>
      <c r="E2669" t="s">
        <v>16</v>
      </c>
      <c r="F2669" s="12">
        <v>12</v>
      </c>
      <c r="G2669" s="12">
        <v>3582</v>
      </c>
      <c r="H2669" s="12">
        <v>3870</v>
      </c>
      <c r="I2669" s="12">
        <v>22518</v>
      </c>
      <c r="J2669" s="12">
        <v>24300</v>
      </c>
      <c r="K2669" s="12">
        <f>sales_table[[#This Row],[Sales]]-sales_table[[#This Row],[COGS]]</f>
        <v>1782</v>
      </c>
      <c r="L2669" s="12">
        <f>sales_table[[#This Row],[sales after discount]]-sales_table[[#This Row],[COGS]]</f>
        <v>567</v>
      </c>
      <c r="M2669" s="12">
        <f>sales_table[[#This Row],[Sales]]*0.95</f>
        <v>23085</v>
      </c>
      <c r="N2669" s="13">
        <f>(sales_table[[#This Row],[Profit]]/sales_table[[#This Row],[Sales]])</f>
        <v>7.3333333333333334E-2</v>
      </c>
    </row>
    <row r="2670" spans="1:14">
      <c r="A2670" s="42">
        <v>41791</v>
      </c>
      <c r="B2670" t="s">
        <v>29</v>
      </c>
      <c r="C2670" t="s">
        <v>30</v>
      </c>
      <c r="D2670" t="s">
        <v>38</v>
      </c>
      <c r="E2670" t="s">
        <v>13</v>
      </c>
      <c r="F2670" s="12">
        <v>19</v>
      </c>
      <c r="G2670" s="12">
        <v>3726</v>
      </c>
      <c r="H2670" s="12">
        <v>3960</v>
      </c>
      <c r="I2670" s="12">
        <v>46098</v>
      </c>
      <c r="J2670" s="12">
        <v>49140</v>
      </c>
      <c r="K2670" s="12">
        <f>sales_table[[#This Row],[Sales]]-sales_table[[#This Row],[COGS]]</f>
        <v>3042</v>
      </c>
      <c r="L2670" s="12">
        <f>sales_table[[#This Row],[sales after discount]]-sales_table[[#This Row],[COGS]]</f>
        <v>585</v>
      </c>
      <c r="M2670" s="12">
        <f>sales_table[[#This Row],[Sales]]*0.95</f>
        <v>46683</v>
      </c>
      <c r="N2670" s="13">
        <f>(sales_table[[#This Row],[Profit]]/sales_table[[#This Row],[Sales]])</f>
        <v>6.1904761904761907E-2</v>
      </c>
    </row>
    <row r="2671" spans="1:14">
      <c r="A2671" s="42">
        <v>41791</v>
      </c>
      <c r="B2671" t="s">
        <v>31</v>
      </c>
      <c r="C2671" t="s">
        <v>30</v>
      </c>
      <c r="D2671" t="s">
        <v>36</v>
      </c>
      <c r="E2671" t="s">
        <v>13</v>
      </c>
      <c r="F2671" s="12">
        <v>23</v>
      </c>
      <c r="G2671" s="12">
        <v>3582</v>
      </c>
      <c r="H2671" s="12">
        <v>3870</v>
      </c>
      <c r="I2671" s="12">
        <v>52650</v>
      </c>
      <c r="J2671" s="12">
        <v>56250</v>
      </c>
      <c r="K2671" s="12">
        <f>sales_table[[#This Row],[Sales]]-sales_table[[#This Row],[COGS]]</f>
        <v>3600</v>
      </c>
      <c r="L2671" s="12">
        <f>sales_table[[#This Row],[sales after discount]]-sales_table[[#This Row],[COGS]]</f>
        <v>787.5</v>
      </c>
      <c r="M2671" s="12">
        <f>sales_table[[#This Row],[Sales]]*0.95</f>
        <v>53437.5</v>
      </c>
      <c r="N2671" s="13">
        <f>(sales_table[[#This Row],[Profit]]/sales_table[[#This Row],[Sales]])</f>
        <v>6.4000000000000001E-2</v>
      </c>
    </row>
    <row r="2672" spans="1:14">
      <c r="A2672" s="42">
        <v>41791</v>
      </c>
      <c r="B2672" t="s">
        <v>29</v>
      </c>
      <c r="C2672" t="s">
        <v>30</v>
      </c>
      <c r="D2672" t="s">
        <v>42</v>
      </c>
      <c r="E2672" t="s">
        <v>16</v>
      </c>
      <c r="F2672" s="12">
        <v>3</v>
      </c>
      <c r="G2672" s="12">
        <v>2952</v>
      </c>
      <c r="H2672" s="12">
        <v>3150</v>
      </c>
      <c r="I2672" s="12">
        <v>82566</v>
      </c>
      <c r="J2672" s="12">
        <v>89100</v>
      </c>
      <c r="K2672" s="12">
        <f>sales_table[[#This Row],[Sales]]-sales_table[[#This Row],[COGS]]</f>
        <v>6534</v>
      </c>
      <c r="L2672" s="12">
        <f>sales_table[[#This Row],[sales after discount]]-sales_table[[#This Row],[COGS]]</f>
        <v>2079</v>
      </c>
      <c r="M2672" s="12">
        <f>sales_table[[#This Row],[Sales]]*0.95</f>
        <v>84645</v>
      </c>
      <c r="N2672" s="13">
        <f>(sales_table[[#This Row],[Profit]]/sales_table[[#This Row],[Sales]])</f>
        <v>7.3333333333333334E-2</v>
      </c>
    </row>
    <row r="2673" spans="1:14">
      <c r="A2673" s="42">
        <v>41792</v>
      </c>
      <c r="B2673" t="s">
        <v>31</v>
      </c>
      <c r="C2673" t="s">
        <v>30</v>
      </c>
      <c r="D2673" t="s">
        <v>36</v>
      </c>
      <c r="E2673" t="s">
        <v>13</v>
      </c>
      <c r="F2673" s="12">
        <v>24</v>
      </c>
      <c r="G2673" s="12">
        <v>3978</v>
      </c>
      <c r="H2673" s="12">
        <v>4230</v>
      </c>
      <c r="I2673" s="12">
        <v>52650</v>
      </c>
      <c r="J2673" s="12">
        <v>56250</v>
      </c>
      <c r="K2673" s="12">
        <f>sales_table[[#This Row],[Sales]]-sales_table[[#This Row],[COGS]]</f>
        <v>3600</v>
      </c>
      <c r="L2673" s="12">
        <f>sales_table[[#This Row],[sales after discount]]-sales_table[[#This Row],[COGS]]</f>
        <v>787.5</v>
      </c>
      <c r="M2673" s="12">
        <f>sales_table[[#This Row],[Sales]]*0.95</f>
        <v>53437.5</v>
      </c>
      <c r="N2673" s="13">
        <f>(sales_table[[#This Row],[Profit]]/sales_table[[#This Row],[Sales]])</f>
        <v>6.4000000000000001E-2</v>
      </c>
    </row>
    <row r="2674" spans="1:14">
      <c r="A2674" s="42">
        <v>41793</v>
      </c>
      <c r="B2674" t="s">
        <v>14</v>
      </c>
      <c r="C2674" t="s">
        <v>11</v>
      </c>
      <c r="D2674" t="s">
        <v>32</v>
      </c>
      <c r="E2674" t="s">
        <v>13</v>
      </c>
      <c r="F2674" s="12">
        <v>25</v>
      </c>
      <c r="G2674" s="12">
        <v>2034</v>
      </c>
      <c r="H2674" s="12">
        <v>2160</v>
      </c>
      <c r="I2674" s="12">
        <v>24822</v>
      </c>
      <c r="J2674" s="12">
        <v>26460</v>
      </c>
      <c r="K2674" s="12">
        <f>sales_table[[#This Row],[Sales]]-sales_table[[#This Row],[COGS]]</f>
        <v>1638</v>
      </c>
      <c r="L2674" s="12">
        <f>sales_table[[#This Row],[sales after discount]]-sales_table[[#This Row],[COGS]]</f>
        <v>315</v>
      </c>
      <c r="M2674" s="12">
        <f>sales_table[[#This Row],[Sales]]*0.95</f>
        <v>25137</v>
      </c>
      <c r="N2674" s="13">
        <f>(sales_table[[#This Row],[Profit]]/sales_table[[#This Row],[Sales]])</f>
        <v>6.1904761904761907E-2</v>
      </c>
    </row>
    <row r="2675" spans="1:14">
      <c r="A2675" s="42">
        <v>41793</v>
      </c>
      <c r="B2675" t="s">
        <v>10</v>
      </c>
      <c r="C2675" t="s">
        <v>11</v>
      </c>
      <c r="D2675" t="s">
        <v>28</v>
      </c>
      <c r="E2675" t="s">
        <v>13</v>
      </c>
      <c r="F2675" s="12">
        <v>5</v>
      </c>
      <c r="G2675" s="12">
        <v>3924</v>
      </c>
      <c r="H2675" s="12">
        <v>4230</v>
      </c>
      <c r="I2675" s="12">
        <v>116640</v>
      </c>
      <c r="J2675" s="12">
        <v>124200</v>
      </c>
      <c r="K2675" s="12">
        <f>sales_table[[#This Row],[Sales]]-sales_table[[#This Row],[COGS]]</f>
        <v>7560</v>
      </c>
      <c r="L2675" s="12">
        <f>sales_table[[#This Row],[sales after discount]]-sales_table[[#This Row],[COGS]]</f>
        <v>1350</v>
      </c>
      <c r="M2675" s="12">
        <f>sales_table[[#This Row],[Sales]]*0.95</f>
        <v>117990</v>
      </c>
      <c r="N2675" s="13">
        <f>(sales_table[[#This Row],[Profit]]/sales_table[[#This Row],[Sales]])</f>
        <v>6.0869565217391307E-2</v>
      </c>
    </row>
    <row r="2676" spans="1:14">
      <c r="A2676" s="42">
        <v>41793</v>
      </c>
      <c r="B2676" t="s">
        <v>17</v>
      </c>
      <c r="C2676" t="s">
        <v>18</v>
      </c>
      <c r="D2676" t="s">
        <v>41</v>
      </c>
      <c r="E2676" t="s">
        <v>13</v>
      </c>
      <c r="F2676" s="12">
        <v>2</v>
      </c>
      <c r="G2676" s="12">
        <v>5832</v>
      </c>
      <c r="H2676" s="12">
        <v>6210</v>
      </c>
      <c r="I2676" s="12">
        <v>38376</v>
      </c>
      <c r="J2676" s="12">
        <v>40950</v>
      </c>
      <c r="K2676" s="12">
        <f>sales_table[[#This Row],[Sales]]-sales_table[[#This Row],[COGS]]</f>
        <v>2574</v>
      </c>
      <c r="L2676" s="12">
        <f>sales_table[[#This Row],[sales after discount]]-sales_table[[#This Row],[COGS]]</f>
        <v>526.5</v>
      </c>
      <c r="M2676" s="12">
        <f>sales_table[[#This Row],[Sales]]*0.95</f>
        <v>38902.5</v>
      </c>
      <c r="N2676" s="13">
        <f>(sales_table[[#This Row],[Profit]]/sales_table[[#This Row],[Sales]])</f>
        <v>6.2857142857142861E-2</v>
      </c>
    </row>
    <row r="2677" spans="1:14">
      <c r="A2677" s="42">
        <v>41794</v>
      </c>
      <c r="B2677" t="s">
        <v>34</v>
      </c>
      <c r="C2677" t="s">
        <v>25</v>
      </c>
      <c r="D2677" t="s">
        <v>39</v>
      </c>
      <c r="E2677" t="s">
        <v>13</v>
      </c>
      <c r="F2677" s="12">
        <v>14</v>
      </c>
      <c r="G2677" s="12">
        <v>3546</v>
      </c>
      <c r="H2677" s="12">
        <v>3780</v>
      </c>
      <c r="I2677" s="12">
        <v>74520</v>
      </c>
      <c r="J2677" s="12">
        <v>79200</v>
      </c>
      <c r="K2677" s="12">
        <f>sales_table[[#This Row],[Sales]]-sales_table[[#This Row],[COGS]]</f>
        <v>4680</v>
      </c>
      <c r="L2677" s="12">
        <f>sales_table[[#This Row],[sales after discount]]-sales_table[[#This Row],[COGS]]</f>
        <v>720</v>
      </c>
      <c r="M2677" s="12">
        <f>sales_table[[#This Row],[Sales]]*0.95</f>
        <v>75240</v>
      </c>
      <c r="N2677" s="13">
        <f>(sales_table[[#This Row],[Profit]]/sales_table[[#This Row],[Sales]])</f>
        <v>5.909090909090909E-2</v>
      </c>
    </row>
    <row r="2678" spans="1:14">
      <c r="A2678" s="42">
        <v>41794</v>
      </c>
      <c r="B2678" t="s">
        <v>17</v>
      </c>
      <c r="C2678" t="s">
        <v>18</v>
      </c>
      <c r="D2678" t="s">
        <v>15</v>
      </c>
      <c r="E2678" t="s">
        <v>16</v>
      </c>
      <c r="F2678" s="12">
        <v>6</v>
      </c>
      <c r="G2678" s="12">
        <v>2034</v>
      </c>
      <c r="H2678" s="12">
        <v>2160</v>
      </c>
      <c r="I2678" s="12">
        <v>25074</v>
      </c>
      <c r="J2678" s="12">
        <v>27090</v>
      </c>
      <c r="K2678" s="12">
        <f>sales_table[[#This Row],[Sales]]-sales_table[[#This Row],[COGS]]</f>
        <v>2016</v>
      </c>
      <c r="L2678" s="12">
        <f>sales_table[[#This Row],[sales after discount]]-sales_table[[#This Row],[COGS]]</f>
        <v>661.5</v>
      </c>
      <c r="M2678" s="12">
        <f>sales_table[[#This Row],[Sales]]*0.95</f>
        <v>25735.5</v>
      </c>
      <c r="N2678" s="13">
        <f>(sales_table[[#This Row],[Profit]]/sales_table[[#This Row],[Sales]])</f>
        <v>7.441860465116279E-2</v>
      </c>
    </row>
    <row r="2679" spans="1:14">
      <c r="A2679" s="42">
        <v>41794</v>
      </c>
      <c r="B2679" t="s">
        <v>27</v>
      </c>
      <c r="C2679" t="s">
        <v>23</v>
      </c>
      <c r="D2679" t="s">
        <v>37</v>
      </c>
      <c r="E2679" t="s">
        <v>13</v>
      </c>
      <c r="F2679" s="12">
        <v>13</v>
      </c>
      <c r="G2679" s="12">
        <v>2034</v>
      </c>
      <c r="H2679" s="12">
        <v>2160</v>
      </c>
      <c r="I2679" s="12">
        <v>58266</v>
      </c>
      <c r="J2679" s="12">
        <v>62010</v>
      </c>
      <c r="K2679" s="12">
        <f>sales_table[[#This Row],[Sales]]-sales_table[[#This Row],[COGS]]</f>
        <v>3744</v>
      </c>
      <c r="L2679" s="12">
        <f>sales_table[[#This Row],[sales after discount]]-sales_table[[#This Row],[COGS]]</f>
        <v>643.5</v>
      </c>
      <c r="M2679" s="12">
        <f>sales_table[[#This Row],[Sales]]*0.95</f>
        <v>58909.5</v>
      </c>
      <c r="N2679" s="13">
        <f>(sales_table[[#This Row],[Profit]]/sales_table[[#This Row],[Sales]])</f>
        <v>6.0377358490566038E-2</v>
      </c>
    </row>
    <row r="2680" spans="1:14">
      <c r="A2680" s="42">
        <v>41794</v>
      </c>
      <c r="B2680" t="s">
        <v>27</v>
      </c>
      <c r="C2680" t="s">
        <v>23</v>
      </c>
      <c r="D2680" t="s">
        <v>36</v>
      </c>
      <c r="E2680" t="s">
        <v>13</v>
      </c>
      <c r="F2680" s="12">
        <v>4</v>
      </c>
      <c r="G2680" s="12">
        <v>3042</v>
      </c>
      <c r="H2680" s="12">
        <v>3240</v>
      </c>
      <c r="I2680" s="12">
        <v>52650</v>
      </c>
      <c r="J2680" s="12">
        <v>56250</v>
      </c>
      <c r="K2680" s="12">
        <f>sales_table[[#This Row],[Sales]]-sales_table[[#This Row],[COGS]]</f>
        <v>3600</v>
      </c>
      <c r="L2680" s="12">
        <f>sales_table[[#This Row],[sales after discount]]-sales_table[[#This Row],[COGS]]</f>
        <v>787.5</v>
      </c>
      <c r="M2680" s="12">
        <f>sales_table[[#This Row],[Sales]]*0.95</f>
        <v>53437.5</v>
      </c>
      <c r="N2680" s="13">
        <f>(sales_table[[#This Row],[Profit]]/sales_table[[#This Row],[Sales]])</f>
        <v>6.4000000000000001E-2</v>
      </c>
    </row>
    <row r="2681" spans="1:14">
      <c r="A2681" s="42">
        <v>41796</v>
      </c>
      <c r="B2681" t="s">
        <v>20</v>
      </c>
      <c r="C2681" t="s">
        <v>18</v>
      </c>
      <c r="D2681" t="s">
        <v>42</v>
      </c>
      <c r="E2681" t="s">
        <v>16</v>
      </c>
      <c r="F2681" s="12">
        <v>21</v>
      </c>
      <c r="G2681" s="12">
        <v>3042</v>
      </c>
      <c r="H2681" s="12">
        <v>3240</v>
      </c>
      <c r="I2681" s="12">
        <v>120096</v>
      </c>
      <c r="J2681" s="12">
        <v>129600</v>
      </c>
      <c r="K2681" s="12">
        <f>sales_table[[#This Row],[Sales]]-sales_table[[#This Row],[COGS]]</f>
        <v>9504</v>
      </c>
      <c r="L2681" s="12">
        <f>sales_table[[#This Row],[sales after discount]]-sales_table[[#This Row],[COGS]]</f>
        <v>3024</v>
      </c>
      <c r="M2681" s="12">
        <f>sales_table[[#This Row],[Sales]]*0.95</f>
        <v>123120</v>
      </c>
      <c r="N2681" s="13">
        <f>(sales_table[[#This Row],[Profit]]/sales_table[[#This Row],[Sales]])</f>
        <v>7.3333333333333334E-2</v>
      </c>
    </row>
    <row r="2682" spans="1:14">
      <c r="A2682" s="42">
        <v>41796</v>
      </c>
      <c r="B2682" t="s">
        <v>17</v>
      </c>
      <c r="C2682" t="s">
        <v>18</v>
      </c>
      <c r="D2682" t="s">
        <v>21</v>
      </c>
      <c r="E2682" t="s">
        <v>13</v>
      </c>
      <c r="F2682" s="12">
        <v>16</v>
      </c>
      <c r="G2682" s="12">
        <v>3726</v>
      </c>
      <c r="H2682" s="12">
        <v>3960</v>
      </c>
      <c r="I2682" s="12">
        <v>54900</v>
      </c>
      <c r="J2682" s="12">
        <v>58500</v>
      </c>
      <c r="K2682" s="12">
        <f>sales_table[[#This Row],[Sales]]-sales_table[[#This Row],[COGS]]</f>
        <v>3600</v>
      </c>
      <c r="L2682" s="12">
        <f>sales_table[[#This Row],[sales after discount]]-sales_table[[#This Row],[COGS]]</f>
        <v>675</v>
      </c>
      <c r="M2682" s="12">
        <f>sales_table[[#This Row],[Sales]]*0.95</f>
        <v>55575</v>
      </c>
      <c r="N2682" s="13">
        <f>(sales_table[[#This Row],[Profit]]/sales_table[[#This Row],[Sales]])</f>
        <v>6.1538461538461542E-2</v>
      </c>
    </row>
    <row r="2683" spans="1:14">
      <c r="A2683" s="42">
        <v>41796</v>
      </c>
      <c r="B2683" t="s">
        <v>22</v>
      </c>
      <c r="C2683" t="s">
        <v>23</v>
      </c>
      <c r="D2683" t="s">
        <v>12</v>
      </c>
      <c r="E2683" t="s">
        <v>13</v>
      </c>
      <c r="F2683" s="12">
        <v>10</v>
      </c>
      <c r="G2683" s="12">
        <v>2196</v>
      </c>
      <c r="H2683" s="12">
        <v>2340</v>
      </c>
      <c r="I2683" s="12">
        <v>34578</v>
      </c>
      <c r="J2683" s="12">
        <v>36720</v>
      </c>
      <c r="K2683" s="12">
        <f>sales_table[[#This Row],[Sales]]-sales_table[[#This Row],[COGS]]</f>
        <v>2142</v>
      </c>
      <c r="L2683" s="12">
        <f>sales_table[[#This Row],[sales after discount]]-sales_table[[#This Row],[COGS]]</f>
        <v>306</v>
      </c>
      <c r="M2683" s="12">
        <f>sales_table[[#This Row],[Sales]]*0.95</f>
        <v>34884</v>
      </c>
      <c r="N2683" s="13">
        <f>(sales_table[[#This Row],[Profit]]/sales_table[[#This Row],[Sales]])</f>
        <v>5.8333333333333334E-2</v>
      </c>
    </row>
    <row r="2684" spans="1:14">
      <c r="A2684" s="42">
        <v>41797</v>
      </c>
      <c r="B2684" t="s">
        <v>31</v>
      </c>
      <c r="C2684" t="s">
        <v>30</v>
      </c>
      <c r="D2684" t="s">
        <v>19</v>
      </c>
      <c r="E2684" t="s">
        <v>13</v>
      </c>
      <c r="F2684" s="12">
        <v>3</v>
      </c>
      <c r="G2684" s="12">
        <v>4482</v>
      </c>
      <c r="H2684" s="12">
        <v>4770</v>
      </c>
      <c r="I2684" s="12">
        <v>55692</v>
      </c>
      <c r="J2684" s="12">
        <v>59220</v>
      </c>
      <c r="K2684" s="12">
        <f>sales_table[[#This Row],[Sales]]-sales_table[[#This Row],[COGS]]</f>
        <v>3528</v>
      </c>
      <c r="L2684" s="12">
        <f>sales_table[[#This Row],[sales after discount]]-sales_table[[#This Row],[COGS]]</f>
        <v>567</v>
      </c>
      <c r="M2684" s="12">
        <f>sales_table[[#This Row],[Sales]]*0.95</f>
        <v>56259</v>
      </c>
      <c r="N2684" s="13">
        <f>(sales_table[[#This Row],[Profit]]/sales_table[[#This Row],[Sales]])</f>
        <v>5.9574468085106386E-2</v>
      </c>
    </row>
    <row r="2685" spans="1:14">
      <c r="A2685" s="42">
        <v>41797</v>
      </c>
      <c r="B2685" t="s">
        <v>29</v>
      </c>
      <c r="C2685" t="s">
        <v>30</v>
      </c>
      <c r="D2685" t="s">
        <v>33</v>
      </c>
      <c r="E2685" t="s">
        <v>13</v>
      </c>
      <c r="F2685" s="12">
        <v>1</v>
      </c>
      <c r="G2685" s="12">
        <v>5148</v>
      </c>
      <c r="H2685" s="12">
        <v>5490</v>
      </c>
      <c r="I2685" s="12">
        <v>31824</v>
      </c>
      <c r="J2685" s="12">
        <v>33840</v>
      </c>
      <c r="K2685" s="12">
        <f>sales_table[[#This Row],[Sales]]-sales_table[[#This Row],[COGS]]</f>
        <v>2016</v>
      </c>
      <c r="L2685" s="12">
        <f>sales_table[[#This Row],[sales after discount]]-sales_table[[#This Row],[COGS]]</f>
        <v>324</v>
      </c>
      <c r="M2685" s="12">
        <f>sales_table[[#This Row],[Sales]]*0.95</f>
        <v>32148</v>
      </c>
      <c r="N2685" s="13">
        <f>(sales_table[[#This Row],[Profit]]/sales_table[[#This Row],[Sales]])</f>
        <v>5.9574468085106386E-2</v>
      </c>
    </row>
    <row r="2686" spans="1:14">
      <c r="A2686" s="42">
        <v>41797</v>
      </c>
      <c r="B2686" t="s">
        <v>22</v>
      </c>
      <c r="C2686" t="s">
        <v>23</v>
      </c>
      <c r="D2686" t="s">
        <v>15</v>
      </c>
      <c r="E2686" t="s">
        <v>16</v>
      </c>
      <c r="F2686" s="12">
        <v>13</v>
      </c>
      <c r="G2686" s="12">
        <v>3978</v>
      </c>
      <c r="H2686" s="12">
        <v>4230</v>
      </c>
      <c r="I2686" s="12">
        <v>78804</v>
      </c>
      <c r="J2686" s="12">
        <v>85140</v>
      </c>
      <c r="K2686" s="12">
        <f>sales_table[[#This Row],[Sales]]-sales_table[[#This Row],[COGS]]</f>
        <v>6336</v>
      </c>
      <c r="L2686" s="12">
        <f>sales_table[[#This Row],[sales after discount]]-sales_table[[#This Row],[COGS]]</f>
        <v>2079</v>
      </c>
      <c r="M2686" s="12">
        <f>sales_table[[#This Row],[Sales]]*0.95</f>
        <v>80883</v>
      </c>
      <c r="N2686" s="13">
        <f>(sales_table[[#This Row],[Profit]]/sales_table[[#This Row],[Sales]])</f>
        <v>7.441860465116279E-2</v>
      </c>
    </row>
    <row r="2687" spans="1:14">
      <c r="A2687" s="42">
        <v>41797</v>
      </c>
      <c r="B2687" t="s">
        <v>27</v>
      </c>
      <c r="C2687" t="s">
        <v>23</v>
      </c>
      <c r="D2687" t="s">
        <v>26</v>
      </c>
      <c r="E2687" t="s">
        <v>13</v>
      </c>
      <c r="F2687" s="12">
        <v>15</v>
      </c>
      <c r="G2687" s="12">
        <v>2106</v>
      </c>
      <c r="H2687" s="12">
        <v>2250</v>
      </c>
      <c r="I2687" s="12">
        <v>76050</v>
      </c>
      <c r="J2687" s="12">
        <v>81000</v>
      </c>
      <c r="K2687" s="12">
        <f>sales_table[[#This Row],[Sales]]-sales_table[[#This Row],[COGS]]</f>
        <v>4950</v>
      </c>
      <c r="L2687" s="12">
        <f>sales_table[[#This Row],[sales after discount]]-sales_table[[#This Row],[COGS]]</f>
        <v>900</v>
      </c>
      <c r="M2687" s="12">
        <f>sales_table[[#This Row],[Sales]]*0.95</f>
        <v>76950</v>
      </c>
      <c r="N2687" s="13">
        <f>(sales_table[[#This Row],[Profit]]/sales_table[[#This Row],[Sales]])</f>
        <v>6.1111111111111109E-2</v>
      </c>
    </row>
    <row r="2688" spans="1:14">
      <c r="A2688" s="42">
        <v>41798</v>
      </c>
      <c r="B2688" t="s">
        <v>17</v>
      </c>
      <c r="C2688" t="s">
        <v>18</v>
      </c>
      <c r="D2688" t="s">
        <v>37</v>
      </c>
      <c r="E2688" t="s">
        <v>13</v>
      </c>
      <c r="F2688" s="12">
        <v>5</v>
      </c>
      <c r="G2688" s="12">
        <v>3978</v>
      </c>
      <c r="H2688" s="12">
        <v>4230</v>
      </c>
      <c r="I2688" s="12">
        <v>112050</v>
      </c>
      <c r="J2688" s="12">
        <v>119250</v>
      </c>
      <c r="K2688" s="12">
        <f>sales_table[[#This Row],[Sales]]-sales_table[[#This Row],[COGS]]</f>
        <v>7200</v>
      </c>
      <c r="L2688" s="12">
        <f>sales_table[[#This Row],[sales after discount]]-sales_table[[#This Row],[COGS]]</f>
        <v>1237.5</v>
      </c>
      <c r="M2688" s="12">
        <f>sales_table[[#This Row],[Sales]]*0.95</f>
        <v>113287.5</v>
      </c>
      <c r="N2688" s="13">
        <f>(sales_table[[#This Row],[Profit]]/sales_table[[#This Row],[Sales]])</f>
        <v>6.0377358490566038E-2</v>
      </c>
    </row>
    <row r="2689" spans="1:14">
      <c r="A2689" s="42">
        <v>41798</v>
      </c>
      <c r="B2689" t="s">
        <v>14</v>
      </c>
      <c r="C2689" t="s">
        <v>11</v>
      </c>
      <c r="D2689" t="s">
        <v>39</v>
      </c>
      <c r="E2689" t="s">
        <v>13</v>
      </c>
      <c r="F2689" s="12">
        <v>25</v>
      </c>
      <c r="G2689" s="12">
        <v>2034</v>
      </c>
      <c r="H2689" s="12">
        <v>2160</v>
      </c>
      <c r="I2689" s="12">
        <v>33534</v>
      </c>
      <c r="J2689" s="12">
        <v>35640</v>
      </c>
      <c r="K2689" s="12">
        <f>sales_table[[#This Row],[Sales]]-sales_table[[#This Row],[COGS]]</f>
        <v>2106</v>
      </c>
      <c r="L2689" s="12">
        <f>sales_table[[#This Row],[sales after discount]]-sales_table[[#This Row],[COGS]]</f>
        <v>324</v>
      </c>
      <c r="M2689" s="12">
        <f>sales_table[[#This Row],[Sales]]*0.95</f>
        <v>33858</v>
      </c>
      <c r="N2689" s="13">
        <f>(sales_table[[#This Row],[Profit]]/sales_table[[#This Row],[Sales]])</f>
        <v>5.909090909090909E-2</v>
      </c>
    </row>
    <row r="2690" spans="1:14">
      <c r="A2690" s="42">
        <v>41801</v>
      </c>
      <c r="B2690" t="s">
        <v>17</v>
      </c>
      <c r="C2690" t="s">
        <v>18</v>
      </c>
      <c r="D2690" t="s">
        <v>36</v>
      </c>
      <c r="E2690" t="s">
        <v>13</v>
      </c>
      <c r="F2690" s="12">
        <v>14</v>
      </c>
      <c r="G2690" s="12">
        <v>3978</v>
      </c>
      <c r="H2690" s="12">
        <v>4230</v>
      </c>
      <c r="I2690" s="12">
        <v>2106</v>
      </c>
      <c r="J2690" s="12">
        <v>2250</v>
      </c>
      <c r="K2690" s="12">
        <f>sales_table[[#This Row],[Sales]]-sales_table[[#This Row],[COGS]]</f>
        <v>144</v>
      </c>
      <c r="L2690" s="12">
        <f>sales_table[[#This Row],[sales after discount]]-sales_table[[#This Row],[COGS]]</f>
        <v>31.5</v>
      </c>
      <c r="M2690" s="12">
        <f>sales_table[[#This Row],[Sales]]*0.95</f>
        <v>2137.5</v>
      </c>
      <c r="N2690" s="13">
        <f>(sales_table[[#This Row],[Profit]]/sales_table[[#This Row],[Sales]])</f>
        <v>6.4000000000000001E-2</v>
      </c>
    </row>
    <row r="2691" spans="1:14">
      <c r="A2691" s="42">
        <v>41801</v>
      </c>
      <c r="B2691" t="s">
        <v>22</v>
      </c>
      <c r="C2691" t="s">
        <v>23</v>
      </c>
      <c r="D2691" t="s">
        <v>43</v>
      </c>
      <c r="E2691" t="s">
        <v>13</v>
      </c>
      <c r="F2691" s="12">
        <v>11</v>
      </c>
      <c r="G2691" s="12">
        <v>2034</v>
      </c>
      <c r="H2691" s="12">
        <v>2160</v>
      </c>
      <c r="I2691" s="12">
        <v>77832</v>
      </c>
      <c r="J2691" s="12">
        <v>82800</v>
      </c>
      <c r="K2691" s="12">
        <f>sales_table[[#This Row],[Sales]]-sales_table[[#This Row],[COGS]]</f>
        <v>4968</v>
      </c>
      <c r="L2691" s="12">
        <f>sales_table[[#This Row],[sales after discount]]-sales_table[[#This Row],[COGS]]</f>
        <v>828</v>
      </c>
      <c r="M2691" s="12">
        <f>sales_table[[#This Row],[Sales]]*0.95</f>
        <v>78660</v>
      </c>
      <c r="N2691" s="13">
        <f>(sales_table[[#This Row],[Profit]]/sales_table[[#This Row],[Sales]])</f>
        <v>0.06</v>
      </c>
    </row>
    <row r="2692" spans="1:14">
      <c r="A2692" s="42">
        <v>41802</v>
      </c>
      <c r="B2692" t="s">
        <v>34</v>
      </c>
      <c r="C2692" t="s">
        <v>25</v>
      </c>
      <c r="D2692" t="s">
        <v>40</v>
      </c>
      <c r="E2692" t="s">
        <v>16</v>
      </c>
      <c r="F2692" s="12">
        <v>8</v>
      </c>
      <c r="G2692" s="12">
        <v>2952</v>
      </c>
      <c r="H2692" s="12">
        <v>3150</v>
      </c>
      <c r="I2692" s="12">
        <v>62784</v>
      </c>
      <c r="J2692" s="12">
        <v>67680</v>
      </c>
      <c r="K2692" s="12">
        <f>sales_table[[#This Row],[Sales]]-sales_table[[#This Row],[COGS]]</f>
        <v>4896</v>
      </c>
      <c r="L2692" s="12">
        <f>sales_table[[#This Row],[sales after discount]]-sales_table[[#This Row],[COGS]]</f>
        <v>1512</v>
      </c>
      <c r="M2692" s="12">
        <f>sales_table[[#This Row],[Sales]]*0.95</f>
        <v>64296</v>
      </c>
      <c r="N2692" s="13">
        <f>(sales_table[[#This Row],[Profit]]/sales_table[[#This Row],[Sales]])</f>
        <v>7.2340425531914887E-2</v>
      </c>
    </row>
    <row r="2693" spans="1:14">
      <c r="A2693" s="42">
        <v>41802</v>
      </c>
      <c r="B2693" t="s">
        <v>31</v>
      </c>
      <c r="C2693" t="s">
        <v>30</v>
      </c>
      <c r="D2693" t="s">
        <v>42</v>
      </c>
      <c r="E2693" t="s">
        <v>16</v>
      </c>
      <c r="F2693" s="12">
        <v>1</v>
      </c>
      <c r="G2693" s="12">
        <v>3546</v>
      </c>
      <c r="H2693" s="12">
        <v>3780</v>
      </c>
      <c r="I2693" s="12">
        <v>60048</v>
      </c>
      <c r="J2693" s="12">
        <v>64800</v>
      </c>
      <c r="K2693" s="12">
        <f>sales_table[[#This Row],[Sales]]-sales_table[[#This Row],[COGS]]</f>
        <v>4752</v>
      </c>
      <c r="L2693" s="12">
        <f>sales_table[[#This Row],[sales after discount]]-sales_table[[#This Row],[COGS]]</f>
        <v>1512</v>
      </c>
      <c r="M2693" s="12">
        <f>sales_table[[#This Row],[Sales]]*0.95</f>
        <v>61560</v>
      </c>
      <c r="N2693" s="13">
        <f>(sales_table[[#This Row],[Profit]]/sales_table[[#This Row],[Sales]])</f>
        <v>7.3333333333333334E-2</v>
      </c>
    </row>
    <row r="2694" spans="1:14">
      <c r="A2694" s="42">
        <v>41802</v>
      </c>
      <c r="B2694" t="s">
        <v>14</v>
      </c>
      <c r="C2694" t="s">
        <v>11</v>
      </c>
      <c r="D2694" t="s">
        <v>40</v>
      </c>
      <c r="E2694" t="s">
        <v>16</v>
      </c>
      <c r="F2694" s="12">
        <v>24</v>
      </c>
      <c r="G2694" s="12">
        <v>3546</v>
      </c>
      <c r="H2694" s="12">
        <v>3780</v>
      </c>
      <c r="I2694" s="12">
        <v>74556</v>
      </c>
      <c r="J2694" s="12">
        <v>80370</v>
      </c>
      <c r="K2694" s="12">
        <f>sales_table[[#This Row],[Sales]]-sales_table[[#This Row],[COGS]]</f>
        <v>5814</v>
      </c>
      <c r="L2694" s="12">
        <f>sales_table[[#This Row],[sales after discount]]-sales_table[[#This Row],[COGS]]</f>
        <v>1795.5</v>
      </c>
      <c r="M2694" s="12">
        <f>sales_table[[#This Row],[Sales]]*0.95</f>
        <v>76351.5</v>
      </c>
      <c r="N2694" s="13">
        <f>(sales_table[[#This Row],[Profit]]/sales_table[[#This Row],[Sales]])</f>
        <v>7.2340425531914887E-2</v>
      </c>
    </row>
    <row r="2695" spans="1:14">
      <c r="A2695" s="42">
        <v>41803</v>
      </c>
      <c r="B2695" t="s">
        <v>31</v>
      </c>
      <c r="C2695" t="s">
        <v>30</v>
      </c>
      <c r="D2695" t="s">
        <v>41</v>
      </c>
      <c r="E2695" t="s">
        <v>13</v>
      </c>
      <c r="F2695" s="12">
        <v>15</v>
      </c>
      <c r="G2695" s="12">
        <v>3978</v>
      </c>
      <c r="H2695" s="12">
        <v>4230</v>
      </c>
      <c r="I2695" s="12">
        <v>2952</v>
      </c>
      <c r="J2695" s="12">
        <v>3150</v>
      </c>
      <c r="K2695" s="12">
        <f>sales_table[[#This Row],[Sales]]-sales_table[[#This Row],[COGS]]</f>
        <v>198</v>
      </c>
      <c r="L2695" s="12">
        <f>sales_table[[#This Row],[sales after discount]]-sales_table[[#This Row],[COGS]]</f>
        <v>40.5</v>
      </c>
      <c r="M2695" s="12">
        <f>sales_table[[#This Row],[Sales]]*0.95</f>
        <v>2992.5</v>
      </c>
      <c r="N2695" s="13">
        <f>(sales_table[[#This Row],[Profit]]/sales_table[[#This Row],[Sales]])</f>
        <v>6.2857142857142861E-2</v>
      </c>
    </row>
    <row r="2696" spans="1:14">
      <c r="A2696" s="42">
        <v>41803</v>
      </c>
      <c r="B2696" t="s">
        <v>20</v>
      </c>
      <c r="C2696" t="s">
        <v>18</v>
      </c>
      <c r="D2696" t="s">
        <v>28</v>
      </c>
      <c r="E2696" t="s">
        <v>13</v>
      </c>
      <c r="F2696" s="12">
        <v>20</v>
      </c>
      <c r="G2696" s="12">
        <v>3546</v>
      </c>
      <c r="H2696" s="12">
        <v>3780</v>
      </c>
      <c r="I2696" s="12">
        <v>145800</v>
      </c>
      <c r="J2696" s="12">
        <v>155250</v>
      </c>
      <c r="K2696" s="12">
        <f>sales_table[[#This Row],[Sales]]-sales_table[[#This Row],[COGS]]</f>
        <v>9450</v>
      </c>
      <c r="L2696" s="12">
        <f>sales_table[[#This Row],[sales after discount]]-sales_table[[#This Row],[COGS]]</f>
        <v>1687.5</v>
      </c>
      <c r="M2696" s="12">
        <f>sales_table[[#This Row],[Sales]]*0.95</f>
        <v>147487.5</v>
      </c>
      <c r="N2696" s="13">
        <f>(sales_table[[#This Row],[Profit]]/sales_table[[#This Row],[Sales]])</f>
        <v>6.0869565217391307E-2</v>
      </c>
    </row>
    <row r="2697" spans="1:14">
      <c r="A2697" s="42">
        <v>41804</v>
      </c>
      <c r="B2697" t="s">
        <v>34</v>
      </c>
      <c r="C2697" t="s">
        <v>25</v>
      </c>
      <c r="D2697" t="s">
        <v>43</v>
      </c>
      <c r="E2697" t="s">
        <v>13</v>
      </c>
      <c r="F2697" s="12">
        <v>1</v>
      </c>
      <c r="G2697" s="12">
        <v>5148</v>
      </c>
      <c r="H2697" s="12">
        <v>5490</v>
      </c>
      <c r="I2697" s="12">
        <v>71064</v>
      </c>
      <c r="J2697" s="12">
        <v>75600</v>
      </c>
      <c r="K2697" s="12">
        <f>sales_table[[#This Row],[Sales]]-sales_table[[#This Row],[COGS]]</f>
        <v>4536</v>
      </c>
      <c r="L2697" s="12">
        <f>sales_table[[#This Row],[sales after discount]]-sales_table[[#This Row],[COGS]]</f>
        <v>756</v>
      </c>
      <c r="M2697" s="12">
        <f>sales_table[[#This Row],[Sales]]*0.95</f>
        <v>71820</v>
      </c>
      <c r="N2697" s="13">
        <f>(sales_table[[#This Row],[Profit]]/sales_table[[#This Row],[Sales]])</f>
        <v>0.06</v>
      </c>
    </row>
    <row r="2698" spans="1:14">
      <c r="A2698" s="42">
        <v>41805</v>
      </c>
      <c r="B2698" t="s">
        <v>20</v>
      </c>
      <c r="C2698" t="s">
        <v>18</v>
      </c>
      <c r="D2698" t="s">
        <v>37</v>
      </c>
      <c r="E2698" t="s">
        <v>13</v>
      </c>
      <c r="F2698" s="12">
        <v>5</v>
      </c>
      <c r="G2698" s="12">
        <v>2196</v>
      </c>
      <c r="H2698" s="12">
        <v>2340</v>
      </c>
      <c r="I2698" s="12">
        <v>67230</v>
      </c>
      <c r="J2698" s="12">
        <v>71550</v>
      </c>
      <c r="K2698" s="12">
        <f>sales_table[[#This Row],[Sales]]-sales_table[[#This Row],[COGS]]</f>
        <v>4320</v>
      </c>
      <c r="L2698" s="12">
        <f>sales_table[[#This Row],[sales after discount]]-sales_table[[#This Row],[COGS]]</f>
        <v>742.5</v>
      </c>
      <c r="M2698" s="12">
        <f>sales_table[[#This Row],[Sales]]*0.95</f>
        <v>67972.5</v>
      </c>
      <c r="N2698" s="13">
        <f>(sales_table[[#This Row],[Profit]]/sales_table[[#This Row],[Sales]])</f>
        <v>6.0377358490566038E-2</v>
      </c>
    </row>
    <row r="2699" spans="1:14">
      <c r="A2699" s="42">
        <v>41805</v>
      </c>
      <c r="B2699" t="s">
        <v>17</v>
      </c>
      <c r="C2699" t="s">
        <v>18</v>
      </c>
      <c r="D2699" t="s">
        <v>19</v>
      </c>
      <c r="E2699" t="s">
        <v>13</v>
      </c>
      <c r="F2699" s="12">
        <v>2</v>
      </c>
      <c r="G2699" s="12">
        <v>3924</v>
      </c>
      <c r="H2699" s="12">
        <v>4230</v>
      </c>
      <c r="I2699" s="12">
        <v>67626</v>
      </c>
      <c r="J2699" s="12">
        <v>71910</v>
      </c>
      <c r="K2699" s="12">
        <f>sales_table[[#This Row],[Sales]]-sales_table[[#This Row],[COGS]]</f>
        <v>4284</v>
      </c>
      <c r="L2699" s="12">
        <f>sales_table[[#This Row],[sales after discount]]-sales_table[[#This Row],[COGS]]</f>
        <v>688.5</v>
      </c>
      <c r="M2699" s="12">
        <f>sales_table[[#This Row],[Sales]]*0.95</f>
        <v>68314.5</v>
      </c>
      <c r="N2699" s="13">
        <f>(sales_table[[#This Row],[Profit]]/sales_table[[#This Row],[Sales]])</f>
        <v>5.9574468085106386E-2</v>
      </c>
    </row>
    <row r="2700" spans="1:14">
      <c r="A2700" s="42">
        <v>41805</v>
      </c>
      <c r="B2700" t="s">
        <v>17</v>
      </c>
      <c r="C2700" t="s">
        <v>18</v>
      </c>
      <c r="D2700" t="s">
        <v>19</v>
      </c>
      <c r="E2700" t="s">
        <v>13</v>
      </c>
      <c r="F2700" s="12">
        <v>15</v>
      </c>
      <c r="G2700" s="12">
        <v>3978</v>
      </c>
      <c r="H2700" s="12">
        <v>4230</v>
      </c>
      <c r="I2700" s="12">
        <v>99450</v>
      </c>
      <c r="J2700" s="12">
        <v>105750</v>
      </c>
      <c r="K2700" s="12">
        <f>sales_table[[#This Row],[Sales]]-sales_table[[#This Row],[COGS]]</f>
        <v>6300</v>
      </c>
      <c r="L2700" s="12">
        <f>sales_table[[#This Row],[sales after discount]]-sales_table[[#This Row],[COGS]]</f>
        <v>1012.5</v>
      </c>
      <c r="M2700" s="12">
        <f>sales_table[[#This Row],[Sales]]*0.95</f>
        <v>100462.5</v>
      </c>
      <c r="N2700" s="13">
        <f>(sales_table[[#This Row],[Profit]]/sales_table[[#This Row],[Sales]])</f>
        <v>5.9574468085106386E-2</v>
      </c>
    </row>
    <row r="2701" spans="1:14">
      <c r="A2701" s="42">
        <v>41805</v>
      </c>
      <c r="B2701" t="s">
        <v>17</v>
      </c>
      <c r="C2701" t="s">
        <v>18</v>
      </c>
      <c r="D2701" t="s">
        <v>42</v>
      </c>
      <c r="E2701" t="s">
        <v>16</v>
      </c>
      <c r="F2701" s="12">
        <v>24</v>
      </c>
      <c r="G2701" s="12">
        <v>2106</v>
      </c>
      <c r="H2701" s="12">
        <v>2250</v>
      </c>
      <c r="I2701" s="12">
        <v>7506</v>
      </c>
      <c r="J2701" s="12">
        <v>8100</v>
      </c>
      <c r="K2701" s="12">
        <f>sales_table[[#This Row],[Sales]]-sales_table[[#This Row],[COGS]]</f>
        <v>594</v>
      </c>
      <c r="L2701" s="12">
        <f>sales_table[[#This Row],[sales after discount]]-sales_table[[#This Row],[COGS]]</f>
        <v>189</v>
      </c>
      <c r="M2701" s="12">
        <f>sales_table[[#This Row],[Sales]]*0.95</f>
        <v>7695</v>
      </c>
      <c r="N2701" s="13">
        <f>(sales_table[[#This Row],[Profit]]/sales_table[[#This Row],[Sales]])</f>
        <v>7.3333333333333334E-2</v>
      </c>
    </row>
    <row r="2702" spans="1:14">
      <c r="A2702" s="42">
        <v>41805</v>
      </c>
      <c r="B2702" t="s">
        <v>27</v>
      </c>
      <c r="C2702" t="s">
        <v>23</v>
      </c>
      <c r="D2702" t="s">
        <v>15</v>
      </c>
      <c r="E2702" t="s">
        <v>16</v>
      </c>
      <c r="F2702" s="12">
        <v>23</v>
      </c>
      <c r="G2702" s="12">
        <v>5148</v>
      </c>
      <c r="H2702" s="12">
        <v>5490</v>
      </c>
      <c r="I2702" s="12">
        <v>53730</v>
      </c>
      <c r="J2702" s="12">
        <v>58050</v>
      </c>
      <c r="K2702" s="12">
        <f>sales_table[[#This Row],[Sales]]-sales_table[[#This Row],[COGS]]</f>
        <v>4320</v>
      </c>
      <c r="L2702" s="12">
        <f>sales_table[[#This Row],[sales after discount]]-sales_table[[#This Row],[COGS]]</f>
        <v>1417.5</v>
      </c>
      <c r="M2702" s="12">
        <f>sales_table[[#This Row],[Sales]]*0.95</f>
        <v>55147.5</v>
      </c>
      <c r="N2702" s="13">
        <f>(sales_table[[#This Row],[Profit]]/sales_table[[#This Row],[Sales]])</f>
        <v>7.441860465116279E-2</v>
      </c>
    </row>
    <row r="2703" spans="1:14">
      <c r="A2703" s="42">
        <v>41806</v>
      </c>
      <c r="B2703" t="s">
        <v>27</v>
      </c>
      <c r="C2703" t="s">
        <v>23</v>
      </c>
      <c r="D2703" t="s">
        <v>35</v>
      </c>
      <c r="E2703" t="s">
        <v>13</v>
      </c>
      <c r="F2703" s="12">
        <v>20</v>
      </c>
      <c r="G2703" s="12">
        <v>3546</v>
      </c>
      <c r="H2703" s="12">
        <v>3780</v>
      </c>
      <c r="I2703" s="12">
        <v>61776</v>
      </c>
      <c r="J2703" s="12">
        <v>65880</v>
      </c>
      <c r="K2703" s="12">
        <f>sales_table[[#This Row],[Sales]]-sales_table[[#This Row],[COGS]]</f>
        <v>4104</v>
      </c>
      <c r="L2703" s="12">
        <f>sales_table[[#This Row],[sales after discount]]-sales_table[[#This Row],[COGS]]</f>
        <v>810</v>
      </c>
      <c r="M2703" s="12">
        <f>sales_table[[#This Row],[Sales]]*0.95</f>
        <v>62586</v>
      </c>
      <c r="N2703" s="13">
        <f>(sales_table[[#This Row],[Profit]]/sales_table[[#This Row],[Sales]])</f>
        <v>6.2295081967213117E-2</v>
      </c>
    </row>
    <row r="2704" spans="1:14">
      <c r="A2704" s="42">
        <v>41806</v>
      </c>
      <c r="B2704" t="s">
        <v>34</v>
      </c>
      <c r="C2704" t="s">
        <v>25</v>
      </c>
      <c r="D2704" t="s">
        <v>12</v>
      </c>
      <c r="E2704" t="s">
        <v>13</v>
      </c>
      <c r="F2704" s="12">
        <v>23</v>
      </c>
      <c r="G2704" s="12">
        <v>3546</v>
      </c>
      <c r="H2704" s="12">
        <v>3780</v>
      </c>
      <c r="I2704" s="12">
        <v>18306</v>
      </c>
      <c r="J2704" s="12">
        <v>19440</v>
      </c>
      <c r="K2704" s="12">
        <f>sales_table[[#This Row],[Sales]]-sales_table[[#This Row],[COGS]]</f>
        <v>1134</v>
      </c>
      <c r="L2704" s="12">
        <f>sales_table[[#This Row],[sales after discount]]-sales_table[[#This Row],[COGS]]</f>
        <v>162</v>
      </c>
      <c r="M2704" s="12">
        <f>sales_table[[#This Row],[Sales]]*0.95</f>
        <v>18468</v>
      </c>
      <c r="N2704" s="13">
        <f>(sales_table[[#This Row],[Profit]]/sales_table[[#This Row],[Sales]])</f>
        <v>5.8333333333333334E-2</v>
      </c>
    </row>
    <row r="2705" spans="1:14">
      <c r="A2705" s="42">
        <v>41806</v>
      </c>
      <c r="B2705" t="s">
        <v>31</v>
      </c>
      <c r="C2705" t="s">
        <v>30</v>
      </c>
      <c r="D2705" t="s">
        <v>21</v>
      </c>
      <c r="E2705" t="s">
        <v>13</v>
      </c>
      <c r="F2705" s="12">
        <v>22</v>
      </c>
      <c r="G2705" s="12">
        <v>5148</v>
      </c>
      <c r="H2705" s="12">
        <v>5490</v>
      </c>
      <c r="I2705" s="12">
        <v>21960</v>
      </c>
      <c r="J2705" s="12">
        <v>23400</v>
      </c>
      <c r="K2705" s="12">
        <f>sales_table[[#This Row],[Sales]]-sales_table[[#This Row],[COGS]]</f>
        <v>1440</v>
      </c>
      <c r="L2705" s="12">
        <f>sales_table[[#This Row],[sales after discount]]-sales_table[[#This Row],[COGS]]</f>
        <v>270</v>
      </c>
      <c r="M2705" s="12">
        <f>sales_table[[#This Row],[Sales]]*0.95</f>
        <v>22230</v>
      </c>
      <c r="N2705" s="13">
        <f>(sales_table[[#This Row],[Profit]]/sales_table[[#This Row],[Sales]])</f>
        <v>6.1538461538461542E-2</v>
      </c>
    </row>
    <row r="2706" spans="1:14">
      <c r="A2706" s="42">
        <v>41806</v>
      </c>
      <c r="B2706" t="s">
        <v>24</v>
      </c>
      <c r="C2706" t="s">
        <v>25</v>
      </c>
      <c r="D2706" t="s">
        <v>35</v>
      </c>
      <c r="E2706" t="s">
        <v>13</v>
      </c>
      <c r="F2706" s="12">
        <v>10</v>
      </c>
      <c r="G2706" s="12">
        <v>3384</v>
      </c>
      <c r="H2706" s="12">
        <v>3600</v>
      </c>
      <c r="I2706" s="12">
        <v>108108</v>
      </c>
      <c r="J2706" s="12">
        <v>115290</v>
      </c>
      <c r="K2706" s="12">
        <f>sales_table[[#This Row],[Sales]]-sales_table[[#This Row],[COGS]]</f>
        <v>7182</v>
      </c>
      <c r="L2706" s="12">
        <f>sales_table[[#This Row],[sales after discount]]-sales_table[[#This Row],[COGS]]</f>
        <v>1417.5</v>
      </c>
      <c r="M2706" s="12">
        <f>sales_table[[#This Row],[Sales]]*0.95</f>
        <v>109525.5</v>
      </c>
      <c r="N2706" s="13">
        <f>(sales_table[[#This Row],[Profit]]/sales_table[[#This Row],[Sales]])</f>
        <v>6.2295081967213117E-2</v>
      </c>
    </row>
    <row r="2707" spans="1:14">
      <c r="A2707" s="42">
        <v>41806</v>
      </c>
      <c r="B2707" t="s">
        <v>17</v>
      </c>
      <c r="C2707" t="s">
        <v>18</v>
      </c>
      <c r="D2707" t="s">
        <v>26</v>
      </c>
      <c r="E2707" t="s">
        <v>13</v>
      </c>
      <c r="F2707" s="12">
        <v>5</v>
      </c>
      <c r="G2707" s="12">
        <v>3042</v>
      </c>
      <c r="H2707" s="12">
        <v>3240</v>
      </c>
      <c r="I2707" s="12">
        <v>18252</v>
      </c>
      <c r="J2707" s="12">
        <v>19440</v>
      </c>
      <c r="K2707" s="12">
        <f>sales_table[[#This Row],[Sales]]-sales_table[[#This Row],[COGS]]</f>
        <v>1188</v>
      </c>
      <c r="L2707" s="12">
        <f>sales_table[[#This Row],[sales after discount]]-sales_table[[#This Row],[COGS]]</f>
        <v>216</v>
      </c>
      <c r="M2707" s="12">
        <f>sales_table[[#This Row],[Sales]]*0.95</f>
        <v>18468</v>
      </c>
      <c r="N2707" s="13">
        <f>(sales_table[[#This Row],[Profit]]/sales_table[[#This Row],[Sales]])</f>
        <v>6.1111111111111109E-2</v>
      </c>
    </row>
    <row r="2708" spans="1:14">
      <c r="A2708" s="42">
        <v>41806</v>
      </c>
      <c r="B2708" t="s">
        <v>20</v>
      </c>
      <c r="C2708" t="s">
        <v>18</v>
      </c>
      <c r="D2708" t="s">
        <v>40</v>
      </c>
      <c r="E2708" t="s">
        <v>16</v>
      </c>
      <c r="F2708" s="12">
        <v>12</v>
      </c>
      <c r="G2708" s="12">
        <v>3978</v>
      </c>
      <c r="H2708" s="12">
        <v>4230</v>
      </c>
      <c r="I2708" s="12">
        <v>35316</v>
      </c>
      <c r="J2708" s="12">
        <v>38070</v>
      </c>
      <c r="K2708" s="12">
        <f>sales_table[[#This Row],[Sales]]-sales_table[[#This Row],[COGS]]</f>
        <v>2754</v>
      </c>
      <c r="L2708" s="12">
        <f>sales_table[[#This Row],[sales after discount]]-sales_table[[#This Row],[COGS]]</f>
        <v>850.5</v>
      </c>
      <c r="M2708" s="12">
        <f>sales_table[[#This Row],[Sales]]*0.95</f>
        <v>36166.5</v>
      </c>
      <c r="N2708" s="13">
        <f>(sales_table[[#This Row],[Profit]]/sales_table[[#This Row],[Sales]])</f>
        <v>7.2340425531914887E-2</v>
      </c>
    </row>
    <row r="2709" spans="1:14">
      <c r="A2709" s="42">
        <v>41806</v>
      </c>
      <c r="B2709" t="s">
        <v>20</v>
      </c>
      <c r="C2709" t="s">
        <v>18</v>
      </c>
      <c r="D2709" t="s">
        <v>12</v>
      </c>
      <c r="E2709" t="s">
        <v>13</v>
      </c>
      <c r="F2709" s="12">
        <v>19</v>
      </c>
      <c r="G2709" s="12">
        <v>3978</v>
      </c>
      <c r="H2709" s="12">
        <v>4230</v>
      </c>
      <c r="I2709" s="12">
        <v>46782</v>
      </c>
      <c r="J2709" s="12">
        <v>49680</v>
      </c>
      <c r="K2709" s="12">
        <f>sales_table[[#This Row],[Sales]]-sales_table[[#This Row],[COGS]]</f>
        <v>2898</v>
      </c>
      <c r="L2709" s="12">
        <f>sales_table[[#This Row],[sales after discount]]-sales_table[[#This Row],[COGS]]</f>
        <v>414</v>
      </c>
      <c r="M2709" s="12">
        <f>sales_table[[#This Row],[Sales]]*0.95</f>
        <v>47196</v>
      </c>
      <c r="N2709" s="13">
        <f>(sales_table[[#This Row],[Profit]]/sales_table[[#This Row],[Sales]])</f>
        <v>5.8333333333333334E-2</v>
      </c>
    </row>
    <row r="2710" spans="1:14">
      <c r="A2710" s="42">
        <v>41806</v>
      </c>
      <c r="B2710" t="s">
        <v>10</v>
      </c>
      <c r="C2710" t="s">
        <v>11</v>
      </c>
      <c r="D2710" t="s">
        <v>28</v>
      </c>
      <c r="E2710" t="s">
        <v>13</v>
      </c>
      <c r="F2710" s="12">
        <v>18</v>
      </c>
      <c r="G2710" s="12">
        <v>3924</v>
      </c>
      <c r="H2710" s="12">
        <v>4230</v>
      </c>
      <c r="I2710" s="12">
        <v>17496</v>
      </c>
      <c r="J2710" s="12">
        <v>18630</v>
      </c>
      <c r="K2710" s="12">
        <f>sales_table[[#This Row],[Sales]]-sales_table[[#This Row],[COGS]]</f>
        <v>1134</v>
      </c>
      <c r="L2710" s="12">
        <f>sales_table[[#This Row],[sales after discount]]-sales_table[[#This Row],[COGS]]</f>
        <v>202.5</v>
      </c>
      <c r="M2710" s="12">
        <f>sales_table[[#This Row],[Sales]]*0.95</f>
        <v>17698.5</v>
      </c>
      <c r="N2710" s="13">
        <f>(sales_table[[#This Row],[Profit]]/sales_table[[#This Row],[Sales]])</f>
        <v>6.0869565217391307E-2</v>
      </c>
    </row>
    <row r="2711" spans="1:14">
      <c r="A2711" s="42">
        <v>41806</v>
      </c>
      <c r="B2711" t="s">
        <v>29</v>
      </c>
      <c r="C2711" t="s">
        <v>30</v>
      </c>
      <c r="D2711" t="s">
        <v>36</v>
      </c>
      <c r="E2711" t="s">
        <v>13</v>
      </c>
      <c r="F2711" s="12">
        <v>1</v>
      </c>
      <c r="G2711" s="12">
        <v>2952</v>
      </c>
      <c r="H2711" s="12">
        <v>3150</v>
      </c>
      <c r="I2711" s="12">
        <v>25272</v>
      </c>
      <c r="J2711" s="12">
        <v>27000</v>
      </c>
      <c r="K2711" s="12">
        <f>sales_table[[#This Row],[Sales]]-sales_table[[#This Row],[COGS]]</f>
        <v>1728</v>
      </c>
      <c r="L2711" s="12">
        <f>sales_table[[#This Row],[sales after discount]]-sales_table[[#This Row],[COGS]]</f>
        <v>378</v>
      </c>
      <c r="M2711" s="12">
        <f>sales_table[[#This Row],[Sales]]*0.95</f>
        <v>25650</v>
      </c>
      <c r="N2711" s="13">
        <f>(sales_table[[#This Row],[Profit]]/sales_table[[#This Row],[Sales]])</f>
        <v>6.4000000000000001E-2</v>
      </c>
    </row>
    <row r="2712" spans="1:14">
      <c r="A2712" s="42">
        <v>41806</v>
      </c>
      <c r="B2712" t="s">
        <v>31</v>
      </c>
      <c r="C2712" t="s">
        <v>30</v>
      </c>
      <c r="D2712" t="s">
        <v>43</v>
      </c>
      <c r="E2712" t="s">
        <v>13</v>
      </c>
      <c r="F2712" s="12">
        <v>15</v>
      </c>
      <c r="G2712" s="12">
        <v>3042</v>
      </c>
      <c r="H2712" s="12">
        <v>3240</v>
      </c>
      <c r="I2712" s="12">
        <v>40608</v>
      </c>
      <c r="J2712" s="12">
        <v>43200</v>
      </c>
      <c r="K2712" s="12">
        <f>sales_table[[#This Row],[Sales]]-sales_table[[#This Row],[COGS]]</f>
        <v>2592</v>
      </c>
      <c r="L2712" s="12">
        <f>sales_table[[#This Row],[sales after discount]]-sales_table[[#This Row],[COGS]]</f>
        <v>432</v>
      </c>
      <c r="M2712" s="12">
        <f>sales_table[[#This Row],[Sales]]*0.95</f>
        <v>41040</v>
      </c>
      <c r="N2712" s="13">
        <f>(sales_table[[#This Row],[Profit]]/sales_table[[#This Row],[Sales]])</f>
        <v>0.06</v>
      </c>
    </row>
    <row r="2713" spans="1:14">
      <c r="A2713" s="42">
        <v>41807</v>
      </c>
      <c r="B2713" t="s">
        <v>14</v>
      </c>
      <c r="C2713" t="s">
        <v>11</v>
      </c>
      <c r="D2713" t="s">
        <v>32</v>
      </c>
      <c r="E2713" t="s">
        <v>13</v>
      </c>
      <c r="F2713" s="12">
        <v>4</v>
      </c>
      <c r="G2713" s="12">
        <v>3978</v>
      </c>
      <c r="H2713" s="12">
        <v>4230</v>
      </c>
      <c r="I2713" s="12">
        <v>56736</v>
      </c>
      <c r="J2713" s="12">
        <v>60480</v>
      </c>
      <c r="K2713" s="12">
        <f>sales_table[[#This Row],[Sales]]-sales_table[[#This Row],[COGS]]</f>
        <v>3744</v>
      </c>
      <c r="L2713" s="12">
        <f>sales_table[[#This Row],[sales after discount]]-sales_table[[#This Row],[COGS]]</f>
        <v>720</v>
      </c>
      <c r="M2713" s="12">
        <f>sales_table[[#This Row],[Sales]]*0.95</f>
        <v>57456</v>
      </c>
      <c r="N2713" s="13">
        <f>(sales_table[[#This Row],[Profit]]/sales_table[[#This Row],[Sales]])</f>
        <v>6.1904761904761907E-2</v>
      </c>
    </row>
    <row r="2714" spans="1:14">
      <c r="A2714" s="42">
        <v>41807</v>
      </c>
      <c r="B2714" t="s">
        <v>17</v>
      </c>
      <c r="C2714" t="s">
        <v>18</v>
      </c>
      <c r="D2714" t="s">
        <v>19</v>
      </c>
      <c r="E2714" t="s">
        <v>13</v>
      </c>
      <c r="F2714" s="12">
        <v>16</v>
      </c>
      <c r="G2714" s="12">
        <v>2106</v>
      </c>
      <c r="H2714" s="12">
        <v>2250</v>
      </c>
      <c r="I2714" s="12">
        <v>75582</v>
      </c>
      <c r="J2714" s="12">
        <v>80370</v>
      </c>
      <c r="K2714" s="12">
        <f>sales_table[[#This Row],[Sales]]-sales_table[[#This Row],[COGS]]</f>
        <v>4788</v>
      </c>
      <c r="L2714" s="12">
        <f>sales_table[[#This Row],[sales after discount]]-sales_table[[#This Row],[COGS]]</f>
        <v>769.5</v>
      </c>
      <c r="M2714" s="12">
        <f>sales_table[[#This Row],[Sales]]*0.95</f>
        <v>76351.5</v>
      </c>
      <c r="N2714" s="13">
        <f>(sales_table[[#This Row],[Profit]]/sales_table[[#This Row],[Sales]])</f>
        <v>5.9574468085106386E-2</v>
      </c>
    </row>
    <row r="2715" spans="1:14">
      <c r="A2715" s="42">
        <v>41808</v>
      </c>
      <c r="B2715" t="s">
        <v>22</v>
      </c>
      <c r="C2715" t="s">
        <v>23</v>
      </c>
      <c r="D2715" t="s">
        <v>41</v>
      </c>
      <c r="E2715" t="s">
        <v>13</v>
      </c>
      <c r="F2715" s="12">
        <v>10</v>
      </c>
      <c r="G2715" s="12">
        <v>2034</v>
      </c>
      <c r="H2715" s="12">
        <v>2160</v>
      </c>
      <c r="I2715" s="12">
        <v>41328</v>
      </c>
      <c r="J2715" s="12">
        <v>44100</v>
      </c>
      <c r="K2715" s="12">
        <f>sales_table[[#This Row],[Sales]]-sales_table[[#This Row],[COGS]]</f>
        <v>2772</v>
      </c>
      <c r="L2715" s="12">
        <f>sales_table[[#This Row],[sales after discount]]-sales_table[[#This Row],[COGS]]</f>
        <v>567</v>
      </c>
      <c r="M2715" s="12">
        <f>sales_table[[#This Row],[Sales]]*0.95</f>
        <v>41895</v>
      </c>
      <c r="N2715" s="13">
        <f>(sales_table[[#This Row],[Profit]]/sales_table[[#This Row],[Sales]])</f>
        <v>6.2857142857142861E-2</v>
      </c>
    </row>
    <row r="2716" spans="1:14">
      <c r="A2716" s="42">
        <v>41808</v>
      </c>
      <c r="B2716" t="s">
        <v>27</v>
      </c>
      <c r="C2716" t="s">
        <v>23</v>
      </c>
      <c r="D2716" t="s">
        <v>15</v>
      </c>
      <c r="E2716" t="s">
        <v>16</v>
      </c>
      <c r="F2716" s="12">
        <v>21</v>
      </c>
      <c r="G2716" s="12">
        <v>4482</v>
      </c>
      <c r="H2716" s="12">
        <v>4770</v>
      </c>
      <c r="I2716" s="12">
        <v>60894</v>
      </c>
      <c r="J2716" s="12">
        <v>65790</v>
      </c>
      <c r="K2716" s="12">
        <f>sales_table[[#This Row],[Sales]]-sales_table[[#This Row],[COGS]]</f>
        <v>4896</v>
      </c>
      <c r="L2716" s="12">
        <f>sales_table[[#This Row],[sales after discount]]-sales_table[[#This Row],[COGS]]</f>
        <v>1606.5</v>
      </c>
      <c r="M2716" s="12">
        <f>sales_table[[#This Row],[Sales]]*0.95</f>
        <v>62500.5</v>
      </c>
      <c r="N2716" s="13">
        <f>(sales_table[[#This Row],[Profit]]/sales_table[[#This Row],[Sales]])</f>
        <v>7.441860465116279E-2</v>
      </c>
    </row>
    <row r="2717" spans="1:14">
      <c r="A2717" s="42">
        <v>41808</v>
      </c>
      <c r="B2717" t="s">
        <v>31</v>
      </c>
      <c r="C2717" t="s">
        <v>30</v>
      </c>
      <c r="D2717" t="s">
        <v>43</v>
      </c>
      <c r="E2717" t="s">
        <v>13</v>
      </c>
      <c r="F2717" s="12">
        <v>7</v>
      </c>
      <c r="G2717" s="12">
        <v>3726</v>
      </c>
      <c r="H2717" s="12">
        <v>3960</v>
      </c>
      <c r="I2717" s="12">
        <v>71064</v>
      </c>
      <c r="J2717" s="12">
        <v>75600</v>
      </c>
      <c r="K2717" s="12">
        <f>sales_table[[#This Row],[Sales]]-sales_table[[#This Row],[COGS]]</f>
        <v>4536</v>
      </c>
      <c r="L2717" s="12">
        <f>sales_table[[#This Row],[sales after discount]]-sales_table[[#This Row],[COGS]]</f>
        <v>756</v>
      </c>
      <c r="M2717" s="12">
        <f>sales_table[[#This Row],[Sales]]*0.95</f>
        <v>71820</v>
      </c>
      <c r="N2717" s="13">
        <f>(sales_table[[#This Row],[Profit]]/sales_table[[#This Row],[Sales]])</f>
        <v>0.06</v>
      </c>
    </row>
    <row r="2718" spans="1:14">
      <c r="A2718" s="42">
        <v>41808</v>
      </c>
      <c r="B2718" t="s">
        <v>24</v>
      </c>
      <c r="C2718" t="s">
        <v>25</v>
      </c>
      <c r="D2718" t="s">
        <v>21</v>
      </c>
      <c r="E2718" t="s">
        <v>13</v>
      </c>
      <c r="F2718" s="12">
        <v>22</v>
      </c>
      <c r="G2718" s="12">
        <v>2952</v>
      </c>
      <c r="H2718" s="12">
        <v>3150</v>
      </c>
      <c r="I2718" s="12">
        <v>37332</v>
      </c>
      <c r="J2718" s="12">
        <v>39780</v>
      </c>
      <c r="K2718" s="12">
        <f>sales_table[[#This Row],[Sales]]-sales_table[[#This Row],[COGS]]</f>
        <v>2448</v>
      </c>
      <c r="L2718" s="12">
        <f>sales_table[[#This Row],[sales after discount]]-sales_table[[#This Row],[COGS]]</f>
        <v>459</v>
      </c>
      <c r="M2718" s="12">
        <f>sales_table[[#This Row],[Sales]]*0.95</f>
        <v>37791</v>
      </c>
      <c r="N2718" s="13">
        <f>(sales_table[[#This Row],[Profit]]/sales_table[[#This Row],[Sales]])</f>
        <v>6.1538461538461542E-2</v>
      </c>
    </row>
    <row r="2719" spans="1:14">
      <c r="A2719" s="42">
        <v>41809</v>
      </c>
      <c r="B2719" t="s">
        <v>14</v>
      </c>
      <c r="C2719" t="s">
        <v>11</v>
      </c>
      <c r="D2719" t="s">
        <v>26</v>
      </c>
      <c r="E2719" t="s">
        <v>13</v>
      </c>
      <c r="F2719" s="12">
        <v>15</v>
      </c>
      <c r="G2719" s="12">
        <v>3384</v>
      </c>
      <c r="H2719" s="12">
        <v>3600</v>
      </c>
      <c r="I2719" s="12">
        <v>42588</v>
      </c>
      <c r="J2719" s="12">
        <v>45360</v>
      </c>
      <c r="K2719" s="12">
        <f>sales_table[[#This Row],[Sales]]-sales_table[[#This Row],[COGS]]</f>
        <v>2772</v>
      </c>
      <c r="L2719" s="12">
        <f>sales_table[[#This Row],[sales after discount]]-sales_table[[#This Row],[COGS]]</f>
        <v>504</v>
      </c>
      <c r="M2719" s="12">
        <f>sales_table[[#This Row],[Sales]]*0.95</f>
        <v>43092</v>
      </c>
      <c r="N2719" s="13">
        <f>(sales_table[[#This Row],[Profit]]/sales_table[[#This Row],[Sales]])</f>
        <v>6.1111111111111109E-2</v>
      </c>
    </row>
    <row r="2720" spans="1:14">
      <c r="A2720" s="42">
        <v>41809</v>
      </c>
      <c r="B2720" t="s">
        <v>27</v>
      </c>
      <c r="C2720" t="s">
        <v>23</v>
      </c>
      <c r="D2720" t="s">
        <v>33</v>
      </c>
      <c r="E2720" t="s">
        <v>13</v>
      </c>
      <c r="F2720" s="12">
        <v>7</v>
      </c>
      <c r="G2720" s="12">
        <v>3546</v>
      </c>
      <c r="H2720" s="12">
        <v>3780</v>
      </c>
      <c r="I2720" s="12">
        <v>87516</v>
      </c>
      <c r="J2720" s="12">
        <v>93060</v>
      </c>
      <c r="K2720" s="12">
        <f>sales_table[[#This Row],[Sales]]-sales_table[[#This Row],[COGS]]</f>
        <v>5544</v>
      </c>
      <c r="L2720" s="12">
        <f>sales_table[[#This Row],[sales after discount]]-sales_table[[#This Row],[COGS]]</f>
        <v>891</v>
      </c>
      <c r="M2720" s="12">
        <f>sales_table[[#This Row],[Sales]]*0.95</f>
        <v>88407</v>
      </c>
      <c r="N2720" s="13">
        <f>(sales_table[[#This Row],[Profit]]/sales_table[[#This Row],[Sales]])</f>
        <v>5.9574468085106386E-2</v>
      </c>
    </row>
    <row r="2721" spans="1:14">
      <c r="A2721" s="42">
        <v>41809</v>
      </c>
      <c r="B2721" t="s">
        <v>10</v>
      </c>
      <c r="C2721" t="s">
        <v>11</v>
      </c>
      <c r="D2721" t="s">
        <v>38</v>
      </c>
      <c r="E2721" t="s">
        <v>13</v>
      </c>
      <c r="F2721" s="12">
        <v>17</v>
      </c>
      <c r="G2721" s="12">
        <v>5148</v>
      </c>
      <c r="H2721" s="12">
        <v>5490</v>
      </c>
      <c r="I2721" s="12">
        <v>70920</v>
      </c>
      <c r="J2721" s="12">
        <v>75600</v>
      </c>
      <c r="K2721" s="12">
        <f>sales_table[[#This Row],[Sales]]-sales_table[[#This Row],[COGS]]</f>
        <v>4680</v>
      </c>
      <c r="L2721" s="12">
        <f>sales_table[[#This Row],[sales after discount]]-sales_table[[#This Row],[COGS]]</f>
        <v>900</v>
      </c>
      <c r="M2721" s="12">
        <f>sales_table[[#This Row],[Sales]]*0.95</f>
        <v>71820</v>
      </c>
      <c r="N2721" s="13">
        <f>(sales_table[[#This Row],[Profit]]/sales_table[[#This Row],[Sales]])</f>
        <v>6.1904761904761907E-2</v>
      </c>
    </row>
    <row r="2722" spans="1:14">
      <c r="A2722" s="42">
        <v>41809</v>
      </c>
      <c r="B2722" t="s">
        <v>14</v>
      </c>
      <c r="C2722" t="s">
        <v>11</v>
      </c>
      <c r="D2722" t="s">
        <v>15</v>
      </c>
      <c r="E2722" t="s">
        <v>16</v>
      </c>
      <c r="F2722" s="12">
        <v>20</v>
      </c>
      <c r="G2722" s="12">
        <v>2034</v>
      </c>
      <c r="H2722" s="12">
        <v>2160</v>
      </c>
      <c r="I2722" s="12">
        <v>53730</v>
      </c>
      <c r="J2722" s="12">
        <v>58050</v>
      </c>
      <c r="K2722" s="12">
        <f>sales_table[[#This Row],[Sales]]-sales_table[[#This Row],[COGS]]</f>
        <v>4320</v>
      </c>
      <c r="L2722" s="12">
        <f>sales_table[[#This Row],[sales after discount]]-sales_table[[#This Row],[COGS]]</f>
        <v>1417.5</v>
      </c>
      <c r="M2722" s="12">
        <f>sales_table[[#This Row],[Sales]]*0.95</f>
        <v>55147.5</v>
      </c>
      <c r="N2722" s="13">
        <f>(sales_table[[#This Row],[Profit]]/sales_table[[#This Row],[Sales]])</f>
        <v>7.441860465116279E-2</v>
      </c>
    </row>
    <row r="2723" spans="1:14">
      <c r="A2723" s="42">
        <v>41809</v>
      </c>
      <c r="B2723" t="s">
        <v>27</v>
      </c>
      <c r="C2723" t="s">
        <v>23</v>
      </c>
      <c r="D2723" t="s">
        <v>41</v>
      </c>
      <c r="E2723" t="s">
        <v>13</v>
      </c>
      <c r="F2723" s="12">
        <v>5</v>
      </c>
      <c r="G2723" s="12">
        <v>2196</v>
      </c>
      <c r="H2723" s="12">
        <v>2340</v>
      </c>
      <c r="I2723" s="12">
        <v>8856</v>
      </c>
      <c r="J2723" s="12">
        <v>9450</v>
      </c>
      <c r="K2723" s="12">
        <f>sales_table[[#This Row],[Sales]]-sales_table[[#This Row],[COGS]]</f>
        <v>594</v>
      </c>
      <c r="L2723" s="12">
        <f>sales_table[[#This Row],[sales after discount]]-sales_table[[#This Row],[COGS]]</f>
        <v>121.5</v>
      </c>
      <c r="M2723" s="12">
        <f>sales_table[[#This Row],[Sales]]*0.95</f>
        <v>8977.5</v>
      </c>
      <c r="N2723" s="13">
        <f>(sales_table[[#This Row],[Profit]]/sales_table[[#This Row],[Sales]])</f>
        <v>6.2857142857142861E-2</v>
      </c>
    </row>
    <row r="2724" spans="1:14">
      <c r="A2724" s="42">
        <v>41810</v>
      </c>
      <c r="B2724" t="s">
        <v>20</v>
      </c>
      <c r="C2724" t="s">
        <v>18</v>
      </c>
      <c r="D2724" t="s">
        <v>28</v>
      </c>
      <c r="E2724" t="s">
        <v>13</v>
      </c>
      <c r="F2724" s="12">
        <v>14</v>
      </c>
      <c r="G2724" s="12">
        <v>3546</v>
      </c>
      <c r="H2724" s="12">
        <v>3780</v>
      </c>
      <c r="I2724" s="12">
        <v>52488</v>
      </c>
      <c r="J2724" s="12">
        <v>55890</v>
      </c>
      <c r="K2724" s="12">
        <f>sales_table[[#This Row],[Sales]]-sales_table[[#This Row],[COGS]]</f>
        <v>3402</v>
      </c>
      <c r="L2724" s="12">
        <f>sales_table[[#This Row],[sales after discount]]-sales_table[[#This Row],[COGS]]</f>
        <v>607.5</v>
      </c>
      <c r="M2724" s="12">
        <f>sales_table[[#This Row],[Sales]]*0.95</f>
        <v>53095.5</v>
      </c>
      <c r="N2724" s="13">
        <f>(sales_table[[#This Row],[Profit]]/sales_table[[#This Row],[Sales]])</f>
        <v>6.0869565217391307E-2</v>
      </c>
    </row>
    <row r="2725" spans="1:14">
      <c r="A2725" s="42">
        <v>41810</v>
      </c>
      <c r="B2725" t="s">
        <v>14</v>
      </c>
      <c r="C2725" t="s">
        <v>11</v>
      </c>
      <c r="D2725" t="s">
        <v>42</v>
      </c>
      <c r="E2725" t="s">
        <v>16</v>
      </c>
      <c r="F2725" s="12">
        <v>6</v>
      </c>
      <c r="G2725" s="12">
        <v>3546</v>
      </c>
      <c r="H2725" s="12">
        <v>3780</v>
      </c>
      <c r="I2725" s="12">
        <v>112590</v>
      </c>
      <c r="J2725" s="12">
        <v>121500</v>
      </c>
      <c r="K2725" s="12">
        <f>sales_table[[#This Row],[Sales]]-sales_table[[#This Row],[COGS]]</f>
        <v>8910</v>
      </c>
      <c r="L2725" s="12">
        <f>sales_table[[#This Row],[sales after discount]]-sales_table[[#This Row],[COGS]]</f>
        <v>2835</v>
      </c>
      <c r="M2725" s="12">
        <f>sales_table[[#This Row],[Sales]]*0.95</f>
        <v>115425</v>
      </c>
      <c r="N2725" s="13">
        <f>(sales_table[[#This Row],[Profit]]/sales_table[[#This Row],[Sales]])</f>
        <v>7.3333333333333334E-2</v>
      </c>
    </row>
    <row r="2726" spans="1:14">
      <c r="A2726" s="42">
        <v>41810</v>
      </c>
      <c r="B2726" t="s">
        <v>31</v>
      </c>
      <c r="C2726" t="s">
        <v>30</v>
      </c>
      <c r="D2726" t="s">
        <v>26</v>
      </c>
      <c r="E2726" t="s">
        <v>13</v>
      </c>
      <c r="F2726" s="12">
        <v>22</v>
      </c>
      <c r="G2726" s="12">
        <v>7506</v>
      </c>
      <c r="H2726" s="12">
        <v>8100</v>
      </c>
      <c r="I2726" s="12">
        <v>60840</v>
      </c>
      <c r="J2726" s="12">
        <v>64800</v>
      </c>
      <c r="K2726" s="12">
        <f>sales_table[[#This Row],[Sales]]-sales_table[[#This Row],[COGS]]</f>
        <v>3960</v>
      </c>
      <c r="L2726" s="12">
        <f>sales_table[[#This Row],[sales after discount]]-sales_table[[#This Row],[COGS]]</f>
        <v>720</v>
      </c>
      <c r="M2726" s="12">
        <f>sales_table[[#This Row],[Sales]]*0.95</f>
        <v>61560</v>
      </c>
      <c r="N2726" s="13">
        <f>(sales_table[[#This Row],[Profit]]/sales_table[[#This Row],[Sales]])</f>
        <v>6.1111111111111109E-2</v>
      </c>
    </row>
    <row r="2727" spans="1:14">
      <c r="A2727" s="42">
        <v>41811</v>
      </c>
      <c r="B2727" t="s">
        <v>31</v>
      </c>
      <c r="C2727" t="s">
        <v>30</v>
      </c>
      <c r="D2727" t="s">
        <v>39</v>
      </c>
      <c r="E2727" t="s">
        <v>13</v>
      </c>
      <c r="F2727" s="12">
        <v>6</v>
      </c>
      <c r="G2727" s="12">
        <v>3924</v>
      </c>
      <c r="H2727" s="12">
        <v>4230</v>
      </c>
      <c r="I2727" s="12">
        <v>44712</v>
      </c>
      <c r="J2727" s="12">
        <v>47520</v>
      </c>
      <c r="K2727" s="12">
        <f>sales_table[[#This Row],[Sales]]-sales_table[[#This Row],[COGS]]</f>
        <v>2808</v>
      </c>
      <c r="L2727" s="12">
        <f>sales_table[[#This Row],[sales after discount]]-sales_table[[#This Row],[COGS]]</f>
        <v>432</v>
      </c>
      <c r="M2727" s="12">
        <f>sales_table[[#This Row],[Sales]]*0.95</f>
        <v>45144</v>
      </c>
      <c r="N2727" s="13">
        <f>(sales_table[[#This Row],[Profit]]/sales_table[[#This Row],[Sales]])</f>
        <v>5.909090909090909E-2</v>
      </c>
    </row>
    <row r="2728" spans="1:14">
      <c r="A2728" s="42">
        <v>41811</v>
      </c>
      <c r="B2728" t="s">
        <v>20</v>
      </c>
      <c r="C2728" t="s">
        <v>18</v>
      </c>
      <c r="D2728" t="s">
        <v>42</v>
      </c>
      <c r="E2728" t="s">
        <v>16</v>
      </c>
      <c r="F2728" s="12">
        <v>6</v>
      </c>
      <c r="G2728" s="12">
        <v>4482</v>
      </c>
      <c r="H2728" s="12">
        <v>4770</v>
      </c>
      <c r="I2728" s="12">
        <v>97578</v>
      </c>
      <c r="J2728" s="12">
        <v>105300</v>
      </c>
      <c r="K2728" s="12">
        <f>sales_table[[#This Row],[Sales]]-sales_table[[#This Row],[COGS]]</f>
        <v>7722</v>
      </c>
      <c r="L2728" s="12">
        <f>sales_table[[#This Row],[sales after discount]]-sales_table[[#This Row],[COGS]]</f>
        <v>2457</v>
      </c>
      <c r="M2728" s="12">
        <f>sales_table[[#This Row],[Sales]]*0.95</f>
        <v>100035</v>
      </c>
      <c r="N2728" s="13">
        <f>(sales_table[[#This Row],[Profit]]/sales_table[[#This Row],[Sales]])</f>
        <v>7.3333333333333334E-2</v>
      </c>
    </row>
    <row r="2729" spans="1:14">
      <c r="A2729" s="42">
        <v>41812</v>
      </c>
      <c r="B2729" t="s">
        <v>14</v>
      </c>
      <c r="C2729" t="s">
        <v>11</v>
      </c>
      <c r="D2729" t="s">
        <v>35</v>
      </c>
      <c r="E2729" t="s">
        <v>13</v>
      </c>
      <c r="F2729" s="12">
        <v>2</v>
      </c>
      <c r="G2729" s="12">
        <v>3546</v>
      </c>
      <c r="H2729" s="12">
        <v>3780</v>
      </c>
      <c r="I2729" s="12">
        <v>66924</v>
      </c>
      <c r="J2729" s="12">
        <v>71370</v>
      </c>
      <c r="K2729" s="12">
        <f>sales_table[[#This Row],[Sales]]-sales_table[[#This Row],[COGS]]</f>
        <v>4446</v>
      </c>
      <c r="L2729" s="12">
        <f>sales_table[[#This Row],[sales after discount]]-sales_table[[#This Row],[COGS]]</f>
        <v>877.5</v>
      </c>
      <c r="M2729" s="12">
        <f>sales_table[[#This Row],[Sales]]*0.95</f>
        <v>67801.5</v>
      </c>
      <c r="N2729" s="13">
        <f>(sales_table[[#This Row],[Profit]]/sales_table[[#This Row],[Sales]])</f>
        <v>6.2295081967213117E-2</v>
      </c>
    </row>
    <row r="2730" spans="1:14">
      <c r="A2730" s="42">
        <v>41812</v>
      </c>
      <c r="B2730" t="s">
        <v>34</v>
      </c>
      <c r="C2730" t="s">
        <v>25</v>
      </c>
      <c r="D2730" t="s">
        <v>38</v>
      </c>
      <c r="E2730" t="s">
        <v>13</v>
      </c>
      <c r="F2730" s="12">
        <v>24</v>
      </c>
      <c r="G2730" s="12">
        <v>3726</v>
      </c>
      <c r="H2730" s="12">
        <v>3960</v>
      </c>
      <c r="I2730" s="12">
        <v>17730</v>
      </c>
      <c r="J2730" s="12">
        <v>18900</v>
      </c>
      <c r="K2730" s="12">
        <f>sales_table[[#This Row],[Sales]]-sales_table[[#This Row],[COGS]]</f>
        <v>1170</v>
      </c>
      <c r="L2730" s="12">
        <f>sales_table[[#This Row],[sales after discount]]-sales_table[[#This Row],[COGS]]</f>
        <v>225</v>
      </c>
      <c r="M2730" s="12">
        <f>sales_table[[#This Row],[Sales]]*0.95</f>
        <v>17955</v>
      </c>
      <c r="N2730" s="13">
        <f>(sales_table[[#This Row],[Profit]]/sales_table[[#This Row],[Sales]])</f>
        <v>6.1904761904761907E-2</v>
      </c>
    </row>
    <row r="2731" spans="1:14">
      <c r="A2731" s="42">
        <v>41812</v>
      </c>
      <c r="B2731" t="s">
        <v>22</v>
      </c>
      <c r="C2731" t="s">
        <v>23</v>
      </c>
      <c r="D2731" t="s">
        <v>15</v>
      </c>
      <c r="E2731" t="s">
        <v>16</v>
      </c>
      <c r="F2731" s="12">
        <v>11</v>
      </c>
      <c r="G2731" s="12">
        <v>2106</v>
      </c>
      <c r="H2731" s="12">
        <v>2250</v>
      </c>
      <c r="I2731" s="12">
        <v>21492</v>
      </c>
      <c r="J2731" s="12">
        <v>23220</v>
      </c>
      <c r="K2731" s="12">
        <f>sales_table[[#This Row],[Sales]]-sales_table[[#This Row],[COGS]]</f>
        <v>1728</v>
      </c>
      <c r="L2731" s="12">
        <f>sales_table[[#This Row],[sales after discount]]-sales_table[[#This Row],[COGS]]</f>
        <v>567</v>
      </c>
      <c r="M2731" s="12">
        <f>sales_table[[#This Row],[Sales]]*0.95</f>
        <v>22059</v>
      </c>
      <c r="N2731" s="13">
        <f>(sales_table[[#This Row],[Profit]]/sales_table[[#This Row],[Sales]])</f>
        <v>7.441860465116279E-2</v>
      </c>
    </row>
    <row r="2732" spans="1:14">
      <c r="A2732" s="42">
        <v>41812</v>
      </c>
      <c r="B2732" t="s">
        <v>22</v>
      </c>
      <c r="C2732" t="s">
        <v>23</v>
      </c>
      <c r="D2732" t="s">
        <v>28</v>
      </c>
      <c r="E2732" t="s">
        <v>13</v>
      </c>
      <c r="F2732" s="12">
        <v>10</v>
      </c>
      <c r="G2732" s="12">
        <v>3546</v>
      </c>
      <c r="H2732" s="12">
        <v>3780</v>
      </c>
      <c r="I2732" s="12">
        <v>5832</v>
      </c>
      <c r="J2732" s="12">
        <v>6210</v>
      </c>
      <c r="K2732" s="12">
        <f>sales_table[[#This Row],[Sales]]-sales_table[[#This Row],[COGS]]</f>
        <v>378</v>
      </c>
      <c r="L2732" s="12">
        <f>sales_table[[#This Row],[sales after discount]]-sales_table[[#This Row],[COGS]]</f>
        <v>67.5</v>
      </c>
      <c r="M2732" s="12">
        <f>sales_table[[#This Row],[Sales]]*0.95</f>
        <v>5899.5</v>
      </c>
      <c r="N2732" s="13">
        <f>(sales_table[[#This Row],[Profit]]/sales_table[[#This Row],[Sales]])</f>
        <v>6.0869565217391307E-2</v>
      </c>
    </row>
    <row r="2733" spans="1:14">
      <c r="A2733" s="42">
        <v>41812</v>
      </c>
      <c r="B2733" t="s">
        <v>17</v>
      </c>
      <c r="C2733" t="s">
        <v>18</v>
      </c>
      <c r="D2733" t="s">
        <v>33</v>
      </c>
      <c r="E2733" t="s">
        <v>13</v>
      </c>
      <c r="F2733" s="12">
        <v>7</v>
      </c>
      <c r="G2733" s="12">
        <v>3384</v>
      </c>
      <c r="H2733" s="12">
        <v>3600</v>
      </c>
      <c r="I2733" s="12">
        <v>27846</v>
      </c>
      <c r="J2733" s="12">
        <v>29610</v>
      </c>
      <c r="K2733" s="12">
        <f>sales_table[[#This Row],[Sales]]-sales_table[[#This Row],[COGS]]</f>
        <v>1764</v>
      </c>
      <c r="L2733" s="12">
        <f>sales_table[[#This Row],[sales after discount]]-sales_table[[#This Row],[COGS]]</f>
        <v>283.5</v>
      </c>
      <c r="M2733" s="12">
        <f>sales_table[[#This Row],[Sales]]*0.95</f>
        <v>28129.5</v>
      </c>
      <c r="N2733" s="13">
        <f>(sales_table[[#This Row],[Profit]]/sales_table[[#This Row],[Sales]])</f>
        <v>5.9574468085106386E-2</v>
      </c>
    </row>
    <row r="2734" spans="1:14">
      <c r="A2734" s="42">
        <v>41812</v>
      </c>
      <c r="B2734" t="s">
        <v>14</v>
      </c>
      <c r="C2734" t="s">
        <v>11</v>
      </c>
      <c r="D2734" t="s">
        <v>40</v>
      </c>
      <c r="E2734" t="s">
        <v>16</v>
      </c>
      <c r="F2734" s="12">
        <v>22</v>
      </c>
      <c r="G2734" s="12">
        <v>2106</v>
      </c>
      <c r="H2734" s="12">
        <v>2250</v>
      </c>
      <c r="I2734" s="12">
        <v>7848</v>
      </c>
      <c r="J2734" s="12">
        <v>8460</v>
      </c>
      <c r="K2734" s="12">
        <f>sales_table[[#This Row],[Sales]]-sales_table[[#This Row],[COGS]]</f>
        <v>612</v>
      </c>
      <c r="L2734" s="12">
        <f>sales_table[[#This Row],[sales after discount]]-sales_table[[#This Row],[COGS]]</f>
        <v>189</v>
      </c>
      <c r="M2734" s="12">
        <f>sales_table[[#This Row],[Sales]]*0.95</f>
        <v>8037</v>
      </c>
      <c r="N2734" s="13">
        <f>(sales_table[[#This Row],[Profit]]/sales_table[[#This Row],[Sales]])</f>
        <v>7.2340425531914887E-2</v>
      </c>
    </row>
    <row r="2735" spans="1:14">
      <c r="A2735" s="42">
        <v>41814</v>
      </c>
      <c r="B2735" t="s">
        <v>24</v>
      </c>
      <c r="C2735" t="s">
        <v>25</v>
      </c>
      <c r="D2735" t="s">
        <v>37</v>
      </c>
      <c r="E2735" t="s">
        <v>13</v>
      </c>
      <c r="F2735" s="12">
        <v>7</v>
      </c>
      <c r="G2735" s="12">
        <v>3924</v>
      </c>
      <c r="H2735" s="12">
        <v>4230</v>
      </c>
      <c r="I2735" s="12">
        <v>22410</v>
      </c>
      <c r="J2735" s="12">
        <v>23850</v>
      </c>
      <c r="K2735" s="12">
        <f>sales_table[[#This Row],[Sales]]-sales_table[[#This Row],[COGS]]</f>
        <v>1440</v>
      </c>
      <c r="L2735" s="12">
        <f>sales_table[[#This Row],[sales after discount]]-sales_table[[#This Row],[COGS]]</f>
        <v>247.5</v>
      </c>
      <c r="M2735" s="12">
        <f>sales_table[[#This Row],[Sales]]*0.95</f>
        <v>22657.5</v>
      </c>
      <c r="N2735" s="13">
        <f>(sales_table[[#This Row],[Profit]]/sales_table[[#This Row],[Sales]])</f>
        <v>6.0377358490566038E-2</v>
      </c>
    </row>
    <row r="2736" spans="1:14">
      <c r="A2736" s="42">
        <v>41814</v>
      </c>
      <c r="B2736" t="s">
        <v>14</v>
      </c>
      <c r="C2736" t="s">
        <v>11</v>
      </c>
      <c r="D2736" t="s">
        <v>43</v>
      </c>
      <c r="E2736" t="s">
        <v>13</v>
      </c>
      <c r="F2736" s="12">
        <v>18</v>
      </c>
      <c r="G2736" s="12">
        <v>3582</v>
      </c>
      <c r="H2736" s="12">
        <v>3870</v>
      </c>
      <c r="I2736" s="12">
        <v>71064</v>
      </c>
      <c r="J2736" s="12">
        <v>75600</v>
      </c>
      <c r="K2736" s="12">
        <f>sales_table[[#This Row],[Sales]]-sales_table[[#This Row],[COGS]]</f>
        <v>4536</v>
      </c>
      <c r="L2736" s="12">
        <f>sales_table[[#This Row],[sales after discount]]-sales_table[[#This Row],[COGS]]</f>
        <v>756</v>
      </c>
      <c r="M2736" s="12">
        <f>sales_table[[#This Row],[Sales]]*0.95</f>
        <v>71820</v>
      </c>
      <c r="N2736" s="13">
        <f>(sales_table[[#This Row],[Profit]]/sales_table[[#This Row],[Sales]])</f>
        <v>0.06</v>
      </c>
    </row>
    <row r="2737" spans="1:14">
      <c r="A2737" s="42">
        <v>41815</v>
      </c>
      <c r="B2737" t="s">
        <v>10</v>
      </c>
      <c r="C2737" t="s">
        <v>11</v>
      </c>
      <c r="D2737" t="s">
        <v>26</v>
      </c>
      <c r="E2737" t="s">
        <v>13</v>
      </c>
      <c r="F2737" s="12">
        <v>12</v>
      </c>
      <c r="G2737" s="12">
        <v>3582</v>
      </c>
      <c r="H2737" s="12">
        <v>3870</v>
      </c>
      <c r="I2737" s="12">
        <v>24336</v>
      </c>
      <c r="J2737" s="12">
        <v>25920</v>
      </c>
      <c r="K2737" s="12">
        <f>sales_table[[#This Row],[Sales]]-sales_table[[#This Row],[COGS]]</f>
        <v>1584</v>
      </c>
      <c r="L2737" s="12">
        <f>sales_table[[#This Row],[sales after discount]]-sales_table[[#This Row],[COGS]]</f>
        <v>288</v>
      </c>
      <c r="M2737" s="12">
        <f>sales_table[[#This Row],[Sales]]*0.95</f>
        <v>24624</v>
      </c>
      <c r="N2737" s="13">
        <f>(sales_table[[#This Row],[Profit]]/sales_table[[#This Row],[Sales]])</f>
        <v>6.1111111111111109E-2</v>
      </c>
    </row>
    <row r="2738" spans="1:14">
      <c r="A2738" s="42">
        <v>41815</v>
      </c>
      <c r="B2738" t="s">
        <v>22</v>
      </c>
      <c r="C2738" t="s">
        <v>23</v>
      </c>
      <c r="D2738" t="s">
        <v>38</v>
      </c>
      <c r="E2738" t="s">
        <v>13</v>
      </c>
      <c r="F2738" s="12">
        <v>19</v>
      </c>
      <c r="G2738" s="12">
        <v>3726</v>
      </c>
      <c r="H2738" s="12">
        <v>3960</v>
      </c>
      <c r="I2738" s="12">
        <v>74466</v>
      </c>
      <c r="J2738" s="12">
        <v>79380</v>
      </c>
      <c r="K2738" s="12">
        <f>sales_table[[#This Row],[Sales]]-sales_table[[#This Row],[COGS]]</f>
        <v>4914</v>
      </c>
      <c r="L2738" s="12">
        <f>sales_table[[#This Row],[sales after discount]]-sales_table[[#This Row],[COGS]]</f>
        <v>945</v>
      </c>
      <c r="M2738" s="12">
        <f>sales_table[[#This Row],[Sales]]*0.95</f>
        <v>75411</v>
      </c>
      <c r="N2738" s="13">
        <f>(sales_table[[#This Row],[Profit]]/sales_table[[#This Row],[Sales]])</f>
        <v>6.1904761904761907E-2</v>
      </c>
    </row>
    <row r="2739" spans="1:14">
      <c r="A2739" s="42">
        <v>41815</v>
      </c>
      <c r="B2739" t="s">
        <v>22</v>
      </c>
      <c r="C2739" t="s">
        <v>23</v>
      </c>
      <c r="D2739" t="s">
        <v>42</v>
      </c>
      <c r="E2739" t="s">
        <v>16</v>
      </c>
      <c r="F2739" s="12">
        <v>23</v>
      </c>
      <c r="G2739" s="12">
        <v>3582</v>
      </c>
      <c r="H2739" s="12">
        <v>3870</v>
      </c>
      <c r="I2739" s="12">
        <v>172638</v>
      </c>
      <c r="J2739" s="12">
        <v>186300</v>
      </c>
      <c r="K2739" s="12">
        <f>sales_table[[#This Row],[Sales]]-sales_table[[#This Row],[COGS]]</f>
        <v>13662</v>
      </c>
      <c r="L2739" s="12">
        <f>sales_table[[#This Row],[sales after discount]]-sales_table[[#This Row],[COGS]]</f>
        <v>4347</v>
      </c>
      <c r="M2739" s="12">
        <f>sales_table[[#This Row],[Sales]]*0.95</f>
        <v>176985</v>
      </c>
      <c r="N2739" s="13">
        <f>(sales_table[[#This Row],[Profit]]/sales_table[[#This Row],[Sales]])</f>
        <v>7.3333333333333334E-2</v>
      </c>
    </row>
    <row r="2740" spans="1:14">
      <c r="A2740" s="42">
        <v>41815</v>
      </c>
      <c r="B2740" t="s">
        <v>20</v>
      </c>
      <c r="C2740" t="s">
        <v>18</v>
      </c>
      <c r="D2740" t="s">
        <v>28</v>
      </c>
      <c r="E2740" t="s">
        <v>13</v>
      </c>
      <c r="F2740" s="12">
        <v>3</v>
      </c>
      <c r="G2740" s="12">
        <v>2952</v>
      </c>
      <c r="H2740" s="12">
        <v>3150</v>
      </c>
      <c r="I2740" s="12">
        <v>81648</v>
      </c>
      <c r="J2740" s="12">
        <v>86940</v>
      </c>
      <c r="K2740" s="12">
        <f>sales_table[[#This Row],[Sales]]-sales_table[[#This Row],[COGS]]</f>
        <v>5292</v>
      </c>
      <c r="L2740" s="12">
        <f>sales_table[[#This Row],[sales after discount]]-sales_table[[#This Row],[COGS]]</f>
        <v>945</v>
      </c>
      <c r="M2740" s="12">
        <f>sales_table[[#This Row],[Sales]]*0.95</f>
        <v>82593</v>
      </c>
      <c r="N2740" s="13">
        <f>(sales_table[[#This Row],[Profit]]/sales_table[[#This Row],[Sales]])</f>
        <v>6.0869565217391307E-2</v>
      </c>
    </row>
    <row r="2741" spans="1:14">
      <c r="A2741" s="42">
        <v>41815</v>
      </c>
      <c r="B2741" t="s">
        <v>34</v>
      </c>
      <c r="C2741" t="s">
        <v>25</v>
      </c>
      <c r="D2741" t="s">
        <v>32</v>
      </c>
      <c r="E2741" t="s">
        <v>13</v>
      </c>
      <c r="F2741" s="12">
        <v>24</v>
      </c>
      <c r="G2741" s="12">
        <v>3978</v>
      </c>
      <c r="H2741" s="12">
        <v>4230</v>
      </c>
      <c r="I2741" s="12">
        <v>35460</v>
      </c>
      <c r="J2741" s="12">
        <v>37800</v>
      </c>
      <c r="K2741" s="12">
        <f>sales_table[[#This Row],[Sales]]-sales_table[[#This Row],[COGS]]</f>
        <v>2340</v>
      </c>
      <c r="L2741" s="12">
        <f>sales_table[[#This Row],[sales after discount]]-sales_table[[#This Row],[COGS]]</f>
        <v>450</v>
      </c>
      <c r="M2741" s="12">
        <f>sales_table[[#This Row],[Sales]]*0.95</f>
        <v>35910</v>
      </c>
      <c r="N2741" s="13">
        <f>(sales_table[[#This Row],[Profit]]/sales_table[[#This Row],[Sales]])</f>
        <v>6.1904761904761907E-2</v>
      </c>
    </row>
    <row r="2742" spans="1:14">
      <c r="A2742" s="42">
        <v>41815</v>
      </c>
      <c r="B2742" t="s">
        <v>27</v>
      </c>
      <c r="C2742" t="s">
        <v>23</v>
      </c>
      <c r="D2742" t="s">
        <v>12</v>
      </c>
      <c r="E2742" t="s">
        <v>13</v>
      </c>
      <c r="F2742" s="12">
        <v>25</v>
      </c>
      <c r="G2742" s="12">
        <v>2034</v>
      </c>
      <c r="H2742" s="12">
        <v>2160</v>
      </c>
      <c r="I2742" s="12">
        <v>40680</v>
      </c>
      <c r="J2742" s="12">
        <v>43200</v>
      </c>
      <c r="K2742" s="12">
        <f>sales_table[[#This Row],[Sales]]-sales_table[[#This Row],[COGS]]</f>
        <v>2520</v>
      </c>
      <c r="L2742" s="12">
        <f>sales_table[[#This Row],[sales after discount]]-sales_table[[#This Row],[COGS]]</f>
        <v>360</v>
      </c>
      <c r="M2742" s="12">
        <f>sales_table[[#This Row],[Sales]]*0.95</f>
        <v>41040</v>
      </c>
      <c r="N2742" s="13">
        <f>(sales_table[[#This Row],[Profit]]/sales_table[[#This Row],[Sales]])</f>
        <v>5.8333333333333334E-2</v>
      </c>
    </row>
    <row r="2743" spans="1:14">
      <c r="A2743" s="42">
        <v>41816</v>
      </c>
      <c r="B2743" t="s">
        <v>27</v>
      </c>
      <c r="C2743" t="s">
        <v>23</v>
      </c>
      <c r="D2743" t="s">
        <v>35</v>
      </c>
      <c r="E2743" t="s">
        <v>13</v>
      </c>
      <c r="F2743" s="12">
        <v>5</v>
      </c>
      <c r="G2743" s="12">
        <v>3924</v>
      </c>
      <c r="H2743" s="12">
        <v>4230</v>
      </c>
      <c r="I2743" s="12">
        <v>82368</v>
      </c>
      <c r="J2743" s="12">
        <v>87840</v>
      </c>
      <c r="K2743" s="12">
        <f>sales_table[[#This Row],[Sales]]-sales_table[[#This Row],[COGS]]</f>
        <v>5472</v>
      </c>
      <c r="L2743" s="12">
        <f>sales_table[[#This Row],[sales after discount]]-sales_table[[#This Row],[COGS]]</f>
        <v>1080</v>
      </c>
      <c r="M2743" s="12">
        <f>sales_table[[#This Row],[Sales]]*0.95</f>
        <v>83448</v>
      </c>
      <c r="N2743" s="13">
        <f>(sales_table[[#This Row],[Profit]]/sales_table[[#This Row],[Sales]])</f>
        <v>6.2295081967213117E-2</v>
      </c>
    </row>
    <row r="2744" spans="1:14">
      <c r="A2744" s="42">
        <v>41817</v>
      </c>
      <c r="B2744" t="s">
        <v>24</v>
      </c>
      <c r="C2744" t="s">
        <v>25</v>
      </c>
      <c r="D2744" t="s">
        <v>12</v>
      </c>
      <c r="E2744" t="s">
        <v>13</v>
      </c>
      <c r="F2744" s="12">
        <v>2</v>
      </c>
      <c r="G2744" s="12">
        <v>5832</v>
      </c>
      <c r="H2744" s="12">
        <v>6210</v>
      </c>
      <c r="I2744" s="12">
        <v>18306</v>
      </c>
      <c r="J2744" s="12">
        <v>19440</v>
      </c>
      <c r="K2744" s="12">
        <f>sales_table[[#This Row],[Sales]]-sales_table[[#This Row],[COGS]]</f>
        <v>1134</v>
      </c>
      <c r="L2744" s="12">
        <f>sales_table[[#This Row],[sales after discount]]-sales_table[[#This Row],[COGS]]</f>
        <v>162</v>
      </c>
      <c r="M2744" s="12">
        <f>sales_table[[#This Row],[Sales]]*0.95</f>
        <v>18468</v>
      </c>
      <c r="N2744" s="13">
        <f>(sales_table[[#This Row],[Profit]]/sales_table[[#This Row],[Sales]])</f>
        <v>5.8333333333333334E-2</v>
      </c>
    </row>
    <row r="2745" spans="1:14">
      <c r="A2745" s="42">
        <v>41817</v>
      </c>
      <c r="B2745" t="s">
        <v>24</v>
      </c>
      <c r="C2745" t="s">
        <v>25</v>
      </c>
      <c r="D2745" t="s">
        <v>37</v>
      </c>
      <c r="E2745" t="s">
        <v>13</v>
      </c>
      <c r="F2745" s="12">
        <v>14</v>
      </c>
      <c r="G2745" s="12">
        <v>3546</v>
      </c>
      <c r="H2745" s="12">
        <v>3780</v>
      </c>
      <c r="I2745" s="12">
        <v>40338</v>
      </c>
      <c r="J2745" s="12">
        <v>42930</v>
      </c>
      <c r="K2745" s="12">
        <f>sales_table[[#This Row],[Sales]]-sales_table[[#This Row],[COGS]]</f>
        <v>2592</v>
      </c>
      <c r="L2745" s="12">
        <f>sales_table[[#This Row],[sales after discount]]-sales_table[[#This Row],[COGS]]</f>
        <v>445.5</v>
      </c>
      <c r="M2745" s="12">
        <f>sales_table[[#This Row],[Sales]]*0.95</f>
        <v>40783.5</v>
      </c>
      <c r="N2745" s="13">
        <f>(sales_table[[#This Row],[Profit]]/sales_table[[#This Row],[Sales]])</f>
        <v>6.0377358490566038E-2</v>
      </c>
    </row>
    <row r="2746" spans="1:14">
      <c r="A2746" s="42">
        <v>41817</v>
      </c>
      <c r="B2746" t="s">
        <v>14</v>
      </c>
      <c r="C2746" t="s">
        <v>11</v>
      </c>
      <c r="D2746" t="s">
        <v>28</v>
      </c>
      <c r="E2746" t="s">
        <v>13</v>
      </c>
      <c r="F2746" s="12">
        <v>6</v>
      </c>
      <c r="G2746" s="12">
        <v>2034</v>
      </c>
      <c r="H2746" s="12">
        <v>2160</v>
      </c>
      <c r="I2746" s="12">
        <v>139968</v>
      </c>
      <c r="J2746" s="12">
        <v>149040</v>
      </c>
      <c r="K2746" s="12">
        <f>sales_table[[#This Row],[Sales]]-sales_table[[#This Row],[COGS]]</f>
        <v>9072</v>
      </c>
      <c r="L2746" s="12">
        <f>sales_table[[#This Row],[sales after discount]]-sales_table[[#This Row],[COGS]]</f>
        <v>1620</v>
      </c>
      <c r="M2746" s="12">
        <f>sales_table[[#This Row],[Sales]]*0.95</f>
        <v>141588</v>
      </c>
      <c r="N2746" s="13">
        <f>(sales_table[[#This Row],[Profit]]/sales_table[[#This Row],[Sales]])</f>
        <v>6.0869565217391307E-2</v>
      </c>
    </row>
    <row r="2747" spans="1:14">
      <c r="A2747" s="42">
        <v>41818</v>
      </c>
      <c r="B2747" t="s">
        <v>29</v>
      </c>
      <c r="C2747" t="s">
        <v>30</v>
      </c>
      <c r="D2747" t="s">
        <v>38</v>
      </c>
      <c r="E2747" t="s">
        <v>13</v>
      </c>
      <c r="F2747" s="12">
        <v>13</v>
      </c>
      <c r="G2747" s="12">
        <v>2034</v>
      </c>
      <c r="H2747" s="12">
        <v>2160</v>
      </c>
      <c r="I2747" s="12">
        <v>81558</v>
      </c>
      <c r="J2747" s="12">
        <v>86940</v>
      </c>
      <c r="K2747" s="12">
        <f>sales_table[[#This Row],[Sales]]-sales_table[[#This Row],[COGS]]</f>
        <v>5382</v>
      </c>
      <c r="L2747" s="12">
        <f>sales_table[[#This Row],[sales after discount]]-sales_table[[#This Row],[COGS]]</f>
        <v>1035</v>
      </c>
      <c r="M2747" s="12">
        <f>sales_table[[#This Row],[Sales]]*0.95</f>
        <v>82593</v>
      </c>
      <c r="N2747" s="13">
        <f>(sales_table[[#This Row],[Profit]]/sales_table[[#This Row],[Sales]])</f>
        <v>6.1904761904761907E-2</v>
      </c>
    </row>
    <row r="2748" spans="1:14">
      <c r="A2748" s="42">
        <v>41818</v>
      </c>
      <c r="B2748" t="s">
        <v>14</v>
      </c>
      <c r="C2748" t="s">
        <v>11</v>
      </c>
      <c r="D2748" t="s">
        <v>41</v>
      </c>
      <c r="E2748" t="s">
        <v>13</v>
      </c>
      <c r="F2748" s="12">
        <v>4</v>
      </c>
      <c r="G2748" s="12">
        <v>3042</v>
      </c>
      <c r="H2748" s="12">
        <v>3240</v>
      </c>
      <c r="I2748" s="12">
        <v>2952</v>
      </c>
      <c r="J2748" s="12">
        <v>3150</v>
      </c>
      <c r="K2748" s="12">
        <f>sales_table[[#This Row],[Sales]]-sales_table[[#This Row],[COGS]]</f>
        <v>198</v>
      </c>
      <c r="L2748" s="12">
        <f>sales_table[[#This Row],[sales after discount]]-sales_table[[#This Row],[COGS]]</f>
        <v>40.5</v>
      </c>
      <c r="M2748" s="12">
        <f>sales_table[[#This Row],[Sales]]*0.95</f>
        <v>2992.5</v>
      </c>
      <c r="N2748" s="13">
        <f>(sales_table[[#This Row],[Profit]]/sales_table[[#This Row],[Sales]])</f>
        <v>6.2857142857142861E-2</v>
      </c>
    </row>
    <row r="2749" spans="1:14">
      <c r="A2749" s="42">
        <v>41818</v>
      </c>
      <c r="B2749" t="s">
        <v>17</v>
      </c>
      <c r="C2749" t="s">
        <v>18</v>
      </c>
      <c r="D2749" t="s">
        <v>40</v>
      </c>
      <c r="E2749" t="s">
        <v>16</v>
      </c>
      <c r="F2749" s="12">
        <v>21</v>
      </c>
      <c r="G2749" s="12">
        <v>3042</v>
      </c>
      <c r="H2749" s="12">
        <v>3240</v>
      </c>
      <c r="I2749" s="12">
        <v>90252</v>
      </c>
      <c r="J2749" s="12">
        <v>97290</v>
      </c>
      <c r="K2749" s="12">
        <f>sales_table[[#This Row],[Sales]]-sales_table[[#This Row],[COGS]]</f>
        <v>7038</v>
      </c>
      <c r="L2749" s="12">
        <f>sales_table[[#This Row],[sales after discount]]-sales_table[[#This Row],[COGS]]</f>
        <v>2173.5</v>
      </c>
      <c r="M2749" s="12">
        <f>sales_table[[#This Row],[Sales]]*0.95</f>
        <v>92425.5</v>
      </c>
      <c r="N2749" s="13">
        <f>(sales_table[[#This Row],[Profit]]/sales_table[[#This Row],[Sales]])</f>
        <v>7.2340425531914887E-2</v>
      </c>
    </row>
    <row r="2750" spans="1:14">
      <c r="A2750" s="42">
        <v>41818</v>
      </c>
      <c r="B2750" t="s">
        <v>27</v>
      </c>
      <c r="C2750" t="s">
        <v>23</v>
      </c>
      <c r="D2750" t="s">
        <v>43</v>
      </c>
      <c r="E2750" t="s">
        <v>13</v>
      </c>
      <c r="F2750" s="12">
        <v>16</v>
      </c>
      <c r="G2750" s="12">
        <v>3726</v>
      </c>
      <c r="H2750" s="12">
        <v>3960</v>
      </c>
      <c r="I2750" s="12">
        <v>77832</v>
      </c>
      <c r="J2750" s="12">
        <v>82800</v>
      </c>
      <c r="K2750" s="12">
        <f>sales_table[[#This Row],[Sales]]-sales_table[[#This Row],[COGS]]</f>
        <v>4968</v>
      </c>
      <c r="L2750" s="12">
        <f>sales_table[[#This Row],[sales after discount]]-sales_table[[#This Row],[COGS]]</f>
        <v>828</v>
      </c>
      <c r="M2750" s="12">
        <f>sales_table[[#This Row],[Sales]]*0.95</f>
        <v>78660</v>
      </c>
      <c r="N2750" s="13">
        <f>(sales_table[[#This Row],[Profit]]/sales_table[[#This Row],[Sales]])</f>
        <v>0.06</v>
      </c>
    </row>
    <row r="2751" spans="1:14">
      <c r="A2751" s="42">
        <v>41818</v>
      </c>
      <c r="B2751" t="s">
        <v>34</v>
      </c>
      <c r="C2751" t="s">
        <v>25</v>
      </c>
      <c r="D2751" t="s">
        <v>37</v>
      </c>
      <c r="E2751" t="s">
        <v>13</v>
      </c>
      <c r="F2751" s="12">
        <v>10</v>
      </c>
      <c r="G2751" s="12">
        <v>2196</v>
      </c>
      <c r="H2751" s="12">
        <v>2340</v>
      </c>
      <c r="I2751" s="12">
        <v>62748</v>
      </c>
      <c r="J2751" s="12">
        <v>66780</v>
      </c>
      <c r="K2751" s="12">
        <f>sales_table[[#This Row],[Sales]]-sales_table[[#This Row],[COGS]]</f>
        <v>4032</v>
      </c>
      <c r="L2751" s="12">
        <f>sales_table[[#This Row],[sales after discount]]-sales_table[[#This Row],[COGS]]</f>
        <v>693</v>
      </c>
      <c r="M2751" s="12">
        <f>sales_table[[#This Row],[Sales]]*0.95</f>
        <v>63441</v>
      </c>
      <c r="N2751" s="13">
        <f>(sales_table[[#This Row],[Profit]]/sales_table[[#This Row],[Sales]])</f>
        <v>6.0377358490566038E-2</v>
      </c>
    </row>
    <row r="2752" spans="1:14">
      <c r="A2752" s="42">
        <v>41819</v>
      </c>
      <c r="B2752" t="s">
        <v>29</v>
      </c>
      <c r="C2752" t="s">
        <v>30</v>
      </c>
      <c r="D2752" t="s">
        <v>41</v>
      </c>
      <c r="E2752" t="s">
        <v>13</v>
      </c>
      <c r="F2752" s="12">
        <v>3</v>
      </c>
      <c r="G2752" s="12">
        <v>4482</v>
      </c>
      <c r="H2752" s="12">
        <v>4770</v>
      </c>
      <c r="I2752" s="12">
        <v>32472</v>
      </c>
      <c r="J2752" s="12">
        <v>34650</v>
      </c>
      <c r="K2752" s="12">
        <f>sales_table[[#This Row],[Sales]]-sales_table[[#This Row],[COGS]]</f>
        <v>2178</v>
      </c>
      <c r="L2752" s="12">
        <f>sales_table[[#This Row],[sales after discount]]-sales_table[[#This Row],[COGS]]</f>
        <v>445.5</v>
      </c>
      <c r="M2752" s="12">
        <f>sales_table[[#This Row],[Sales]]*0.95</f>
        <v>32917.5</v>
      </c>
      <c r="N2752" s="13">
        <f>(sales_table[[#This Row],[Profit]]/sales_table[[#This Row],[Sales]])</f>
        <v>6.2857142857142861E-2</v>
      </c>
    </row>
    <row r="2753" spans="1:14">
      <c r="A2753" s="42">
        <v>41819</v>
      </c>
      <c r="B2753" t="s">
        <v>14</v>
      </c>
      <c r="C2753" t="s">
        <v>11</v>
      </c>
      <c r="D2753" t="s">
        <v>35</v>
      </c>
      <c r="E2753" t="s">
        <v>13</v>
      </c>
      <c r="F2753" s="12">
        <v>1</v>
      </c>
      <c r="G2753" s="12">
        <v>5148</v>
      </c>
      <c r="H2753" s="12">
        <v>5490</v>
      </c>
      <c r="I2753" s="12">
        <v>10296</v>
      </c>
      <c r="J2753" s="12">
        <v>10980</v>
      </c>
      <c r="K2753" s="12">
        <f>sales_table[[#This Row],[Sales]]-sales_table[[#This Row],[COGS]]</f>
        <v>684</v>
      </c>
      <c r="L2753" s="12">
        <f>sales_table[[#This Row],[sales after discount]]-sales_table[[#This Row],[COGS]]</f>
        <v>135</v>
      </c>
      <c r="M2753" s="12">
        <f>sales_table[[#This Row],[Sales]]*0.95</f>
        <v>10431</v>
      </c>
      <c r="N2753" s="13">
        <f>(sales_table[[#This Row],[Profit]]/sales_table[[#This Row],[Sales]])</f>
        <v>6.2295081967213117E-2</v>
      </c>
    </row>
    <row r="2754" spans="1:14">
      <c r="A2754" s="42">
        <v>41819</v>
      </c>
      <c r="B2754" t="s">
        <v>14</v>
      </c>
      <c r="C2754" t="s">
        <v>11</v>
      </c>
      <c r="D2754" t="s">
        <v>37</v>
      </c>
      <c r="E2754" t="s">
        <v>13</v>
      </c>
      <c r="F2754" s="12">
        <v>13</v>
      </c>
      <c r="G2754" s="12">
        <v>3978</v>
      </c>
      <c r="H2754" s="12">
        <v>4230</v>
      </c>
      <c r="I2754" s="12">
        <v>26892</v>
      </c>
      <c r="J2754" s="12">
        <v>28620</v>
      </c>
      <c r="K2754" s="12">
        <f>sales_table[[#This Row],[Sales]]-sales_table[[#This Row],[COGS]]</f>
        <v>1728</v>
      </c>
      <c r="L2754" s="12">
        <f>sales_table[[#This Row],[sales after discount]]-sales_table[[#This Row],[COGS]]</f>
        <v>297</v>
      </c>
      <c r="M2754" s="12">
        <f>sales_table[[#This Row],[Sales]]*0.95</f>
        <v>27189</v>
      </c>
      <c r="N2754" s="13">
        <f>(sales_table[[#This Row],[Profit]]/sales_table[[#This Row],[Sales]])</f>
        <v>6.0377358490566038E-2</v>
      </c>
    </row>
    <row r="2755" spans="1:14">
      <c r="A2755" s="42">
        <v>41819</v>
      </c>
      <c r="B2755" t="s">
        <v>29</v>
      </c>
      <c r="C2755" t="s">
        <v>30</v>
      </c>
      <c r="D2755" t="s">
        <v>15</v>
      </c>
      <c r="E2755" t="s">
        <v>16</v>
      </c>
      <c r="F2755" s="12">
        <v>15</v>
      </c>
      <c r="G2755" s="12">
        <v>2106</v>
      </c>
      <c r="H2755" s="12">
        <v>2250</v>
      </c>
      <c r="I2755" s="12">
        <v>32238</v>
      </c>
      <c r="J2755" s="12">
        <v>34830</v>
      </c>
      <c r="K2755" s="12">
        <f>sales_table[[#This Row],[Sales]]-sales_table[[#This Row],[COGS]]</f>
        <v>2592</v>
      </c>
      <c r="L2755" s="12">
        <f>sales_table[[#This Row],[sales after discount]]-sales_table[[#This Row],[COGS]]</f>
        <v>850.5</v>
      </c>
      <c r="M2755" s="12">
        <f>sales_table[[#This Row],[Sales]]*0.95</f>
        <v>33088.5</v>
      </c>
      <c r="N2755" s="13">
        <f>(sales_table[[#This Row],[Profit]]/sales_table[[#This Row],[Sales]])</f>
        <v>7.441860465116279E-2</v>
      </c>
    </row>
    <row r="2756" spans="1:14">
      <c r="A2756" s="42">
        <v>41819</v>
      </c>
      <c r="B2756" t="s">
        <v>34</v>
      </c>
      <c r="C2756" t="s">
        <v>25</v>
      </c>
      <c r="D2756" t="s">
        <v>32</v>
      </c>
      <c r="E2756" t="s">
        <v>13</v>
      </c>
      <c r="F2756" s="12">
        <v>5</v>
      </c>
      <c r="G2756" s="12">
        <v>3978</v>
      </c>
      <c r="H2756" s="12">
        <v>4230</v>
      </c>
      <c r="I2756" s="12">
        <v>74466</v>
      </c>
      <c r="J2756" s="12">
        <v>79380</v>
      </c>
      <c r="K2756" s="12">
        <f>sales_table[[#This Row],[Sales]]-sales_table[[#This Row],[COGS]]</f>
        <v>4914</v>
      </c>
      <c r="L2756" s="12">
        <f>sales_table[[#This Row],[sales after discount]]-sales_table[[#This Row],[COGS]]</f>
        <v>945</v>
      </c>
      <c r="M2756" s="12">
        <f>sales_table[[#This Row],[Sales]]*0.95</f>
        <v>75411</v>
      </c>
      <c r="N2756" s="13">
        <f>(sales_table[[#This Row],[Profit]]/sales_table[[#This Row],[Sales]])</f>
        <v>6.1904761904761907E-2</v>
      </c>
    </row>
    <row r="2757" spans="1:14">
      <c r="A2757" s="42">
        <v>41820</v>
      </c>
      <c r="B2757" t="s">
        <v>10</v>
      </c>
      <c r="C2757" t="s">
        <v>11</v>
      </c>
      <c r="D2757" t="s">
        <v>26</v>
      </c>
      <c r="E2757" t="s">
        <v>13</v>
      </c>
      <c r="F2757" s="12">
        <v>25</v>
      </c>
      <c r="G2757" s="12">
        <v>2034</v>
      </c>
      <c r="H2757" s="12">
        <v>2160</v>
      </c>
      <c r="I2757" s="12">
        <v>15210</v>
      </c>
      <c r="J2757" s="12">
        <v>16200</v>
      </c>
      <c r="K2757" s="12">
        <f>sales_table[[#This Row],[Sales]]-sales_table[[#This Row],[COGS]]</f>
        <v>990</v>
      </c>
      <c r="L2757" s="12">
        <f>sales_table[[#This Row],[sales after discount]]-sales_table[[#This Row],[COGS]]</f>
        <v>180</v>
      </c>
      <c r="M2757" s="12">
        <f>sales_table[[#This Row],[Sales]]*0.95</f>
        <v>15390</v>
      </c>
      <c r="N2757" s="13">
        <f>(sales_table[[#This Row],[Profit]]/sales_table[[#This Row],[Sales]])</f>
        <v>6.1111111111111109E-2</v>
      </c>
    </row>
    <row r="2758" spans="1:14">
      <c r="A2758" s="42">
        <v>41820</v>
      </c>
      <c r="B2758" t="s">
        <v>17</v>
      </c>
      <c r="C2758" t="s">
        <v>18</v>
      </c>
      <c r="D2758" t="s">
        <v>15</v>
      </c>
      <c r="E2758" t="s">
        <v>16</v>
      </c>
      <c r="F2758" s="12">
        <v>8</v>
      </c>
      <c r="G2758" s="12">
        <v>2034</v>
      </c>
      <c r="H2758" s="12">
        <v>2160</v>
      </c>
      <c r="I2758" s="12">
        <v>46566</v>
      </c>
      <c r="J2758" s="12">
        <v>50310</v>
      </c>
      <c r="K2758" s="12">
        <f>sales_table[[#This Row],[Sales]]-sales_table[[#This Row],[COGS]]</f>
        <v>3744</v>
      </c>
      <c r="L2758" s="12">
        <f>sales_table[[#This Row],[sales after discount]]-sales_table[[#This Row],[COGS]]</f>
        <v>1228.5</v>
      </c>
      <c r="M2758" s="12">
        <f>sales_table[[#This Row],[Sales]]*0.95</f>
        <v>47794.5</v>
      </c>
      <c r="N2758" s="13">
        <f>(sales_table[[#This Row],[Profit]]/sales_table[[#This Row],[Sales]])</f>
        <v>7.441860465116279E-2</v>
      </c>
    </row>
    <row r="2759" spans="1:14">
      <c r="A2759" s="42">
        <v>41820</v>
      </c>
      <c r="B2759" t="s">
        <v>22</v>
      </c>
      <c r="C2759" t="s">
        <v>23</v>
      </c>
      <c r="D2759" t="s">
        <v>43</v>
      </c>
      <c r="E2759" t="s">
        <v>13</v>
      </c>
      <c r="F2759" s="12">
        <v>21</v>
      </c>
      <c r="G2759" s="12">
        <v>3582</v>
      </c>
      <c r="H2759" s="12">
        <v>3870</v>
      </c>
      <c r="I2759" s="12">
        <v>43992</v>
      </c>
      <c r="J2759" s="12">
        <v>46800</v>
      </c>
      <c r="K2759" s="12">
        <f>sales_table[[#This Row],[Sales]]-sales_table[[#This Row],[COGS]]</f>
        <v>2808</v>
      </c>
      <c r="L2759" s="12">
        <f>sales_table[[#This Row],[sales after discount]]-sales_table[[#This Row],[COGS]]</f>
        <v>468</v>
      </c>
      <c r="M2759" s="12">
        <f>sales_table[[#This Row],[Sales]]*0.95</f>
        <v>44460</v>
      </c>
      <c r="N2759" s="13">
        <f>(sales_table[[#This Row],[Profit]]/sales_table[[#This Row],[Sales]])</f>
        <v>0.06</v>
      </c>
    </row>
    <row r="2760" spans="1:14">
      <c r="A2760" s="42">
        <v>41821</v>
      </c>
      <c r="B2760" t="s">
        <v>17</v>
      </c>
      <c r="C2760" t="s">
        <v>18</v>
      </c>
      <c r="D2760" t="s">
        <v>41</v>
      </c>
      <c r="E2760" t="s">
        <v>13</v>
      </c>
      <c r="F2760" s="12">
        <v>16</v>
      </c>
      <c r="G2760" s="12">
        <v>3978</v>
      </c>
      <c r="H2760" s="12">
        <v>4230</v>
      </c>
      <c r="I2760" s="12">
        <v>8856</v>
      </c>
      <c r="J2760" s="12">
        <v>9450</v>
      </c>
      <c r="K2760" s="12">
        <f>sales_table[[#This Row],[Sales]]-sales_table[[#This Row],[COGS]]</f>
        <v>594</v>
      </c>
      <c r="L2760" s="12">
        <f>sales_table[[#This Row],[sales after discount]]-sales_table[[#This Row],[COGS]]</f>
        <v>121.5</v>
      </c>
      <c r="M2760" s="12">
        <f>sales_table[[#This Row],[Sales]]*0.95</f>
        <v>8977.5</v>
      </c>
      <c r="N2760" s="13">
        <f>(sales_table[[#This Row],[Profit]]/sales_table[[#This Row],[Sales]])</f>
        <v>6.2857142857142861E-2</v>
      </c>
    </row>
    <row r="2761" spans="1:14">
      <c r="A2761" s="42">
        <v>41821</v>
      </c>
      <c r="B2761" t="s">
        <v>24</v>
      </c>
      <c r="C2761" t="s">
        <v>25</v>
      </c>
      <c r="D2761" t="s">
        <v>26</v>
      </c>
      <c r="E2761" t="s">
        <v>13</v>
      </c>
      <c r="F2761" s="12">
        <v>23</v>
      </c>
      <c r="G2761" s="12">
        <v>2196</v>
      </c>
      <c r="H2761" s="12">
        <v>2340</v>
      </c>
      <c r="I2761" s="12">
        <v>60840</v>
      </c>
      <c r="J2761" s="12">
        <v>64800</v>
      </c>
      <c r="K2761" s="12">
        <f>sales_table[[#This Row],[Sales]]-sales_table[[#This Row],[COGS]]</f>
        <v>3960</v>
      </c>
      <c r="L2761" s="12">
        <f>sales_table[[#This Row],[sales after discount]]-sales_table[[#This Row],[COGS]]</f>
        <v>720</v>
      </c>
      <c r="M2761" s="12">
        <f>sales_table[[#This Row],[Sales]]*0.95</f>
        <v>61560</v>
      </c>
      <c r="N2761" s="13">
        <f>(sales_table[[#This Row],[Profit]]/sales_table[[#This Row],[Sales]])</f>
        <v>6.1111111111111109E-2</v>
      </c>
    </row>
    <row r="2762" spans="1:14">
      <c r="A2762" s="42">
        <v>41821</v>
      </c>
      <c r="B2762" t="s">
        <v>14</v>
      </c>
      <c r="C2762" t="s">
        <v>11</v>
      </c>
      <c r="D2762" t="s">
        <v>21</v>
      </c>
      <c r="E2762" t="s">
        <v>13</v>
      </c>
      <c r="F2762" s="12">
        <v>22</v>
      </c>
      <c r="G2762" s="12">
        <v>3978</v>
      </c>
      <c r="H2762" s="12">
        <v>4230</v>
      </c>
      <c r="I2762" s="12">
        <v>41724</v>
      </c>
      <c r="J2762" s="12">
        <v>44460</v>
      </c>
      <c r="K2762" s="12">
        <f>sales_table[[#This Row],[Sales]]-sales_table[[#This Row],[COGS]]</f>
        <v>2736</v>
      </c>
      <c r="L2762" s="12">
        <f>sales_table[[#This Row],[sales after discount]]-sales_table[[#This Row],[COGS]]</f>
        <v>513</v>
      </c>
      <c r="M2762" s="12">
        <f>sales_table[[#This Row],[Sales]]*0.95</f>
        <v>42237</v>
      </c>
      <c r="N2762" s="13">
        <f>(sales_table[[#This Row],[Profit]]/sales_table[[#This Row],[Sales]])</f>
        <v>6.1538461538461542E-2</v>
      </c>
    </row>
    <row r="2763" spans="1:14">
      <c r="A2763" s="42">
        <v>41821</v>
      </c>
      <c r="B2763" t="s">
        <v>24</v>
      </c>
      <c r="C2763" t="s">
        <v>25</v>
      </c>
      <c r="D2763" t="s">
        <v>19</v>
      </c>
      <c r="E2763" t="s">
        <v>13</v>
      </c>
      <c r="F2763" s="12">
        <v>13</v>
      </c>
      <c r="G2763" s="12">
        <v>3978</v>
      </c>
      <c r="H2763" s="12">
        <v>4230</v>
      </c>
      <c r="I2763" s="12">
        <v>11934</v>
      </c>
      <c r="J2763" s="12">
        <v>12690</v>
      </c>
      <c r="K2763" s="12">
        <f>sales_table[[#This Row],[Sales]]-sales_table[[#This Row],[COGS]]</f>
        <v>756</v>
      </c>
      <c r="L2763" s="12">
        <f>sales_table[[#This Row],[sales after discount]]-sales_table[[#This Row],[COGS]]</f>
        <v>121.5</v>
      </c>
      <c r="M2763" s="12">
        <f>sales_table[[#This Row],[Sales]]*0.95</f>
        <v>12055.5</v>
      </c>
      <c r="N2763" s="13">
        <f>(sales_table[[#This Row],[Profit]]/sales_table[[#This Row],[Sales]])</f>
        <v>5.9574468085106386E-2</v>
      </c>
    </row>
    <row r="2764" spans="1:14">
      <c r="A2764" s="42">
        <v>41821</v>
      </c>
      <c r="B2764" t="s">
        <v>14</v>
      </c>
      <c r="C2764" t="s">
        <v>11</v>
      </c>
      <c r="D2764" t="s">
        <v>38</v>
      </c>
      <c r="E2764" t="s">
        <v>13</v>
      </c>
      <c r="F2764" s="12">
        <v>27</v>
      </c>
      <c r="G2764" s="12">
        <v>3042</v>
      </c>
      <c r="H2764" s="12">
        <v>3240</v>
      </c>
      <c r="I2764" s="12">
        <v>78012</v>
      </c>
      <c r="J2764" s="12">
        <v>83160</v>
      </c>
      <c r="K2764" s="12">
        <f>sales_table[[#This Row],[Sales]]-sales_table[[#This Row],[COGS]]</f>
        <v>5148</v>
      </c>
      <c r="L2764" s="12">
        <f>sales_table[[#This Row],[sales after discount]]-sales_table[[#This Row],[COGS]]</f>
        <v>990</v>
      </c>
      <c r="M2764" s="12">
        <f>sales_table[[#This Row],[Sales]]*0.95</f>
        <v>79002</v>
      </c>
      <c r="N2764" s="13">
        <f>(sales_table[[#This Row],[Profit]]/sales_table[[#This Row],[Sales]])</f>
        <v>6.1904761904761907E-2</v>
      </c>
    </row>
    <row r="2765" spans="1:14">
      <c r="A2765" s="42">
        <v>41822</v>
      </c>
      <c r="B2765" t="s">
        <v>10</v>
      </c>
      <c r="C2765" t="s">
        <v>11</v>
      </c>
      <c r="D2765" t="s">
        <v>21</v>
      </c>
      <c r="E2765" t="s">
        <v>13</v>
      </c>
      <c r="F2765" s="12">
        <v>27</v>
      </c>
      <c r="G2765" s="12">
        <v>3978</v>
      </c>
      <c r="H2765" s="12">
        <v>4230</v>
      </c>
      <c r="I2765" s="12">
        <v>2196</v>
      </c>
      <c r="J2765" s="12">
        <v>2340</v>
      </c>
      <c r="K2765" s="12">
        <f>sales_table[[#This Row],[Sales]]-sales_table[[#This Row],[COGS]]</f>
        <v>144</v>
      </c>
      <c r="L2765" s="12">
        <f>sales_table[[#This Row],[sales after discount]]-sales_table[[#This Row],[COGS]]</f>
        <v>27</v>
      </c>
      <c r="M2765" s="12">
        <f>sales_table[[#This Row],[Sales]]*0.95</f>
        <v>2223</v>
      </c>
      <c r="N2765" s="13">
        <f>(sales_table[[#This Row],[Profit]]/sales_table[[#This Row],[Sales]])</f>
        <v>6.1538461538461542E-2</v>
      </c>
    </row>
    <row r="2766" spans="1:14">
      <c r="A2766" s="42">
        <v>41822</v>
      </c>
      <c r="B2766" t="s">
        <v>22</v>
      </c>
      <c r="C2766" t="s">
        <v>23</v>
      </c>
      <c r="D2766" t="s">
        <v>38</v>
      </c>
      <c r="E2766" t="s">
        <v>13</v>
      </c>
      <c r="F2766" s="12">
        <v>27</v>
      </c>
      <c r="G2766" s="12">
        <v>3978</v>
      </c>
      <c r="H2766" s="12">
        <v>4230</v>
      </c>
      <c r="I2766" s="12">
        <v>63828</v>
      </c>
      <c r="J2766" s="12">
        <v>68040</v>
      </c>
      <c r="K2766" s="12">
        <f>sales_table[[#This Row],[Sales]]-sales_table[[#This Row],[COGS]]</f>
        <v>4212</v>
      </c>
      <c r="L2766" s="12">
        <f>sales_table[[#This Row],[sales after discount]]-sales_table[[#This Row],[COGS]]</f>
        <v>810</v>
      </c>
      <c r="M2766" s="12">
        <f>sales_table[[#This Row],[Sales]]*0.95</f>
        <v>64638</v>
      </c>
      <c r="N2766" s="13">
        <f>(sales_table[[#This Row],[Profit]]/sales_table[[#This Row],[Sales]])</f>
        <v>6.1904761904761907E-2</v>
      </c>
    </row>
    <row r="2767" spans="1:14">
      <c r="A2767" s="42">
        <v>41822</v>
      </c>
      <c r="B2767" t="s">
        <v>31</v>
      </c>
      <c r="C2767" t="s">
        <v>30</v>
      </c>
      <c r="D2767" t="s">
        <v>15</v>
      </c>
      <c r="E2767" t="s">
        <v>16</v>
      </c>
      <c r="F2767" s="12">
        <v>27</v>
      </c>
      <c r="G2767" s="12">
        <v>5832</v>
      </c>
      <c r="H2767" s="12">
        <v>6210</v>
      </c>
      <c r="I2767" s="12">
        <v>32238</v>
      </c>
      <c r="J2767" s="12">
        <v>34830</v>
      </c>
      <c r="K2767" s="12">
        <f>sales_table[[#This Row],[Sales]]-sales_table[[#This Row],[COGS]]</f>
        <v>2592</v>
      </c>
      <c r="L2767" s="12">
        <f>sales_table[[#This Row],[sales after discount]]-sales_table[[#This Row],[COGS]]</f>
        <v>850.5</v>
      </c>
      <c r="M2767" s="12">
        <f>sales_table[[#This Row],[Sales]]*0.95</f>
        <v>33088.5</v>
      </c>
      <c r="N2767" s="13">
        <f>(sales_table[[#This Row],[Profit]]/sales_table[[#This Row],[Sales]])</f>
        <v>7.441860465116279E-2</v>
      </c>
    </row>
    <row r="2768" spans="1:14">
      <c r="A2768" s="42">
        <v>41822</v>
      </c>
      <c r="B2768" t="s">
        <v>17</v>
      </c>
      <c r="C2768" t="s">
        <v>18</v>
      </c>
      <c r="D2768" t="s">
        <v>42</v>
      </c>
      <c r="E2768" t="s">
        <v>16</v>
      </c>
      <c r="F2768" s="12">
        <v>27</v>
      </c>
      <c r="G2768" s="12">
        <v>2196</v>
      </c>
      <c r="H2768" s="12">
        <v>2340</v>
      </c>
      <c r="I2768" s="12">
        <v>15012</v>
      </c>
      <c r="J2768" s="12">
        <v>16200</v>
      </c>
      <c r="K2768" s="12">
        <f>sales_table[[#This Row],[Sales]]-sales_table[[#This Row],[COGS]]</f>
        <v>1188</v>
      </c>
      <c r="L2768" s="12">
        <f>sales_table[[#This Row],[sales after discount]]-sales_table[[#This Row],[COGS]]</f>
        <v>378</v>
      </c>
      <c r="M2768" s="12">
        <f>sales_table[[#This Row],[Sales]]*0.95</f>
        <v>15390</v>
      </c>
      <c r="N2768" s="13">
        <f>(sales_table[[#This Row],[Profit]]/sales_table[[#This Row],[Sales]])</f>
        <v>7.3333333333333334E-2</v>
      </c>
    </row>
    <row r="2769" spans="1:14">
      <c r="A2769" s="42">
        <v>41822</v>
      </c>
      <c r="B2769" t="s">
        <v>24</v>
      </c>
      <c r="C2769" t="s">
        <v>25</v>
      </c>
      <c r="D2769" t="s">
        <v>41</v>
      </c>
      <c r="E2769" t="s">
        <v>13</v>
      </c>
      <c r="F2769" s="12">
        <v>27</v>
      </c>
      <c r="G2769" s="12">
        <v>3546</v>
      </c>
      <c r="H2769" s="12">
        <v>3780</v>
      </c>
      <c r="I2769" s="12">
        <v>50184</v>
      </c>
      <c r="J2769" s="12">
        <v>53550</v>
      </c>
      <c r="K2769" s="12">
        <f>sales_table[[#This Row],[Sales]]-sales_table[[#This Row],[COGS]]</f>
        <v>3366</v>
      </c>
      <c r="L2769" s="12">
        <f>sales_table[[#This Row],[sales after discount]]-sales_table[[#This Row],[COGS]]</f>
        <v>688.5</v>
      </c>
      <c r="M2769" s="12">
        <f>sales_table[[#This Row],[Sales]]*0.95</f>
        <v>50872.5</v>
      </c>
      <c r="N2769" s="13">
        <f>(sales_table[[#This Row],[Profit]]/sales_table[[#This Row],[Sales]])</f>
        <v>6.2857142857142861E-2</v>
      </c>
    </row>
    <row r="2770" spans="1:14">
      <c r="A2770" s="42">
        <v>41823</v>
      </c>
      <c r="B2770" t="s">
        <v>31</v>
      </c>
      <c r="C2770" t="s">
        <v>30</v>
      </c>
      <c r="D2770" t="s">
        <v>28</v>
      </c>
      <c r="E2770" t="s">
        <v>13</v>
      </c>
      <c r="F2770" s="12">
        <v>12</v>
      </c>
      <c r="G2770" s="12">
        <v>3582</v>
      </c>
      <c r="H2770" s="12">
        <v>3870</v>
      </c>
      <c r="I2770" s="12">
        <v>64152</v>
      </c>
      <c r="J2770" s="12">
        <v>68310</v>
      </c>
      <c r="K2770" s="12">
        <f>sales_table[[#This Row],[Sales]]-sales_table[[#This Row],[COGS]]</f>
        <v>4158</v>
      </c>
      <c r="L2770" s="12">
        <f>sales_table[[#This Row],[sales after discount]]-sales_table[[#This Row],[COGS]]</f>
        <v>742.5</v>
      </c>
      <c r="M2770" s="12">
        <f>sales_table[[#This Row],[Sales]]*0.95</f>
        <v>64894.5</v>
      </c>
      <c r="N2770" s="13">
        <f>(sales_table[[#This Row],[Profit]]/sales_table[[#This Row],[Sales]])</f>
        <v>6.0869565217391307E-2</v>
      </c>
    </row>
    <row r="2771" spans="1:14">
      <c r="A2771" s="42">
        <v>41823</v>
      </c>
      <c r="B2771" t="s">
        <v>24</v>
      </c>
      <c r="C2771" t="s">
        <v>25</v>
      </c>
      <c r="D2771" t="s">
        <v>33</v>
      </c>
      <c r="E2771" t="s">
        <v>13</v>
      </c>
      <c r="F2771" s="12">
        <v>18</v>
      </c>
      <c r="G2771" s="12">
        <v>3978</v>
      </c>
      <c r="H2771" s="12">
        <v>4230</v>
      </c>
      <c r="I2771" s="12">
        <v>67626</v>
      </c>
      <c r="J2771" s="12">
        <v>71910</v>
      </c>
      <c r="K2771" s="12">
        <f>sales_table[[#This Row],[Sales]]-sales_table[[#This Row],[COGS]]</f>
        <v>4284</v>
      </c>
      <c r="L2771" s="12">
        <f>sales_table[[#This Row],[sales after discount]]-sales_table[[#This Row],[COGS]]</f>
        <v>688.5</v>
      </c>
      <c r="M2771" s="12">
        <f>sales_table[[#This Row],[Sales]]*0.95</f>
        <v>68314.5</v>
      </c>
      <c r="N2771" s="13">
        <f>(sales_table[[#This Row],[Profit]]/sales_table[[#This Row],[Sales]])</f>
        <v>5.9574468085106386E-2</v>
      </c>
    </row>
    <row r="2772" spans="1:14">
      <c r="A2772" s="42">
        <v>41823</v>
      </c>
      <c r="B2772" t="s">
        <v>22</v>
      </c>
      <c r="C2772" t="s">
        <v>23</v>
      </c>
      <c r="D2772" t="s">
        <v>38</v>
      </c>
      <c r="E2772" t="s">
        <v>13</v>
      </c>
      <c r="F2772" s="12">
        <v>8</v>
      </c>
      <c r="G2772" s="12">
        <v>3978</v>
      </c>
      <c r="H2772" s="12">
        <v>4230</v>
      </c>
      <c r="I2772" s="12">
        <v>78012</v>
      </c>
      <c r="J2772" s="12">
        <v>83160</v>
      </c>
      <c r="K2772" s="12">
        <f>sales_table[[#This Row],[Sales]]-sales_table[[#This Row],[COGS]]</f>
        <v>5148</v>
      </c>
      <c r="L2772" s="12">
        <f>sales_table[[#This Row],[sales after discount]]-sales_table[[#This Row],[COGS]]</f>
        <v>990</v>
      </c>
      <c r="M2772" s="12">
        <f>sales_table[[#This Row],[Sales]]*0.95</f>
        <v>79002</v>
      </c>
      <c r="N2772" s="13">
        <f>(sales_table[[#This Row],[Profit]]/sales_table[[#This Row],[Sales]])</f>
        <v>6.1904761904761907E-2</v>
      </c>
    </row>
    <row r="2773" spans="1:14">
      <c r="A2773" s="42">
        <v>41824</v>
      </c>
      <c r="B2773" t="s">
        <v>31</v>
      </c>
      <c r="C2773" t="s">
        <v>30</v>
      </c>
      <c r="D2773" t="s">
        <v>32</v>
      </c>
      <c r="E2773" t="s">
        <v>13</v>
      </c>
      <c r="F2773" s="12">
        <v>21</v>
      </c>
      <c r="G2773" s="12">
        <v>2034</v>
      </c>
      <c r="H2773" s="12">
        <v>2160</v>
      </c>
      <c r="I2773" s="12">
        <v>31914</v>
      </c>
      <c r="J2773" s="12">
        <v>34020</v>
      </c>
      <c r="K2773" s="12">
        <f>sales_table[[#This Row],[Sales]]-sales_table[[#This Row],[COGS]]</f>
        <v>2106</v>
      </c>
      <c r="L2773" s="12">
        <f>sales_table[[#This Row],[sales after discount]]-sales_table[[#This Row],[COGS]]</f>
        <v>405</v>
      </c>
      <c r="M2773" s="12">
        <f>sales_table[[#This Row],[Sales]]*0.95</f>
        <v>32319</v>
      </c>
      <c r="N2773" s="13">
        <f>(sales_table[[#This Row],[Profit]]/sales_table[[#This Row],[Sales]])</f>
        <v>6.1904761904761907E-2</v>
      </c>
    </row>
    <row r="2774" spans="1:14">
      <c r="A2774" s="42">
        <v>41824</v>
      </c>
      <c r="B2774" t="s">
        <v>31</v>
      </c>
      <c r="C2774" t="s">
        <v>30</v>
      </c>
      <c r="D2774" t="s">
        <v>35</v>
      </c>
      <c r="E2774" t="s">
        <v>13</v>
      </c>
      <c r="F2774" s="12">
        <v>25</v>
      </c>
      <c r="G2774" s="12">
        <v>3042</v>
      </c>
      <c r="H2774" s="12">
        <v>3240</v>
      </c>
      <c r="I2774" s="12">
        <v>41184</v>
      </c>
      <c r="J2774" s="12">
        <v>43920</v>
      </c>
      <c r="K2774" s="12">
        <f>sales_table[[#This Row],[Sales]]-sales_table[[#This Row],[COGS]]</f>
        <v>2736</v>
      </c>
      <c r="L2774" s="12">
        <f>sales_table[[#This Row],[sales after discount]]-sales_table[[#This Row],[COGS]]</f>
        <v>540</v>
      </c>
      <c r="M2774" s="12">
        <f>sales_table[[#This Row],[Sales]]*0.95</f>
        <v>41724</v>
      </c>
      <c r="N2774" s="13">
        <f>(sales_table[[#This Row],[Profit]]/sales_table[[#This Row],[Sales]])</f>
        <v>6.2295081967213117E-2</v>
      </c>
    </row>
    <row r="2775" spans="1:14">
      <c r="A2775" s="42">
        <v>41824</v>
      </c>
      <c r="B2775" t="s">
        <v>34</v>
      </c>
      <c r="C2775" t="s">
        <v>25</v>
      </c>
      <c r="D2775" t="s">
        <v>26</v>
      </c>
      <c r="E2775" t="s">
        <v>13</v>
      </c>
      <c r="F2775" s="12">
        <v>12</v>
      </c>
      <c r="G2775" s="12">
        <v>5148</v>
      </c>
      <c r="H2775" s="12">
        <v>5490</v>
      </c>
      <c r="I2775" s="12">
        <v>3042</v>
      </c>
      <c r="J2775" s="12">
        <v>3240</v>
      </c>
      <c r="K2775" s="12">
        <f>sales_table[[#This Row],[Sales]]-sales_table[[#This Row],[COGS]]</f>
        <v>198</v>
      </c>
      <c r="L2775" s="12">
        <f>sales_table[[#This Row],[sales after discount]]-sales_table[[#This Row],[COGS]]</f>
        <v>36</v>
      </c>
      <c r="M2775" s="12">
        <f>sales_table[[#This Row],[Sales]]*0.95</f>
        <v>3078</v>
      </c>
      <c r="N2775" s="13">
        <f>(sales_table[[#This Row],[Profit]]/sales_table[[#This Row],[Sales]])</f>
        <v>6.1111111111111109E-2</v>
      </c>
    </row>
    <row r="2776" spans="1:14">
      <c r="A2776" s="42">
        <v>41824</v>
      </c>
      <c r="B2776" t="s">
        <v>10</v>
      </c>
      <c r="C2776" t="s">
        <v>11</v>
      </c>
      <c r="D2776" t="s">
        <v>40</v>
      </c>
      <c r="E2776" t="s">
        <v>16</v>
      </c>
      <c r="F2776" s="12">
        <v>9</v>
      </c>
      <c r="G2776" s="12">
        <v>2106</v>
      </c>
      <c r="H2776" s="12">
        <v>2250</v>
      </c>
      <c r="I2776" s="12">
        <v>90252</v>
      </c>
      <c r="J2776" s="12">
        <v>97290</v>
      </c>
      <c r="K2776" s="12">
        <f>sales_table[[#This Row],[Sales]]-sales_table[[#This Row],[COGS]]</f>
        <v>7038</v>
      </c>
      <c r="L2776" s="12">
        <f>sales_table[[#This Row],[sales after discount]]-sales_table[[#This Row],[COGS]]</f>
        <v>2173.5</v>
      </c>
      <c r="M2776" s="12">
        <f>sales_table[[#This Row],[Sales]]*0.95</f>
        <v>92425.5</v>
      </c>
      <c r="N2776" s="13">
        <f>(sales_table[[#This Row],[Profit]]/sales_table[[#This Row],[Sales]])</f>
        <v>7.2340425531914887E-2</v>
      </c>
    </row>
    <row r="2777" spans="1:14">
      <c r="A2777" s="42">
        <v>41825</v>
      </c>
      <c r="B2777" t="s">
        <v>29</v>
      </c>
      <c r="C2777" t="s">
        <v>30</v>
      </c>
      <c r="D2777" t="s">
        <v>12</v>
      </c>
      <c r="E2777" t="s">
        <v>13</v>
      </c>
      <c r="F2777" s="12">
        <v>23</v>
      </c>
      <c r="G2777" s="12">
        <v>4482</v>
      </c>
      <c r="H2777" s="12">
        <v>4770</v>
      </c>
      <c r="I2777" s="12">
        <v>24408</v>
      </c>
      <c r="J2777" s="12">
        <v>25920</v>
      </c>
      <c r="K2777" s="12">
        <f>sales_table[[#This Row],[Sales]]-sales_table[[#This Row],[COGS]]</f>
        <v>1512</v>
      </c>
      <c r="L2777" s="12">
        <f>sales_table[[#This Row],[sales after discount]]-sales_table[[#This Row],[COGS]]</f>
        <v>216</v>
      </c>
      <c r="M2777" s="12">
        <f>sales_table[[#This Row],[Sales]]*0.95</f>
        <v>24624</v>
      </c>
      <c r="N2777" s="13">
        <f>(sales_table[[#This Row],[Profit]]/sales_table[[#This Row],[Sales]])</f>
        <v>5.8333333333333334E-2</v>
      </c>
    </row>
    <row r="2778" spans="1:14">
      <c r="A2778" s="42">
        <v>41825</v>
      </c>
      <c r="B2778" t="s">
        <v>29</v>
      </c>
      <c r="C2778" t="s">
        <v>30</v>
      </c>
      <c r="D2778" t="s">
        <v>38</v>
      </c>
      <c r="E2778" t="s">
        <v>13</v>
      </c>
      <c r="F2778" s="12">
        <v>23</v>
      </c>
      <c r="G2778" s="12">
        <v>3546</v>
      </c>
      <c r="H2778" s="12">
        <v>3780</v>
      </c>
      <c r="I2778" s="12">
        <v>24822</v>
      </c>
      <c r="J2778" s="12">
        <v>26460</v>
      </c>
      <c r="K2778" s="12">
        <f>sales_table[[#This Row],[Sales]]-sales_table[[#This Row],[COGS]]</f>
        <v>1638</v>
      </c>
      <c r="L2778" s="12">
        <f>sales_table[[#This Row],[sales after discount]]-sales_table[[#This Row],[COGS]]</f>
        <v>315</v>
      </c>
      <c r="M2778" s="12">
        <f>sales_table[[#This Row],[Sales]]*0.95</f>
        <v>25137</v>
      </c>
      <c r="N2778" s="13">
        <f>(sales_table[[#This Row],[Profit]]/sales_table[[#This Row],[Sales]])</f>
        <v>6.1904761904761907E-2</v>
      </c>
    </row>
    <row r="2779" spans="1:14">
      <c r="A2779" s="42">
        <v>41825</v>
      </c>
      <c r="B2779" t="s">
        <v>22</v>
      </c>
      <c r="C2779" t="s">
        <v>23</v>
      </c>
      <c r="D2779" t="s">
        <v>12</v>
      </c>
      <c r="E2779" t="s">
        <v>13</v>
      </c>
      <c r="F2779" s="12">
        <v>20</v>
      </c>
      <c r="G2779" s="12">
        <v>4482</v>
      </c>
      <c r="H2779" s="12">
        <v>4770</v>
      </c>
      <c r="I2779" s="12">
        <v>40680</v>
      </c>
      <c r="J2779" s="12">
        <v>43200</v>
      </c>
      <c r="K2779" s="12">
        <f>sales_table[[#This Row],[Sales]]-sales_table[[#This Row],[COGS]]</f>
        <v>2520</v>
      </c>
      <c r="L2779" s="12">
        <f>sales_table[[#This Row],[sales after discount]]-sales_table[[#This Row],[COGS]]</f>
        <v>360</v>
      </c>
      <c r="M2779" s="12">
        <f>sales_table[[#This Row],[Sales]]*0.95</f>
        <v>41040</v>
      </c>
      <c r="N2779" s="13">
        <f>(sales_table[[#This Row],[Profit]]/sales_table[[#This Row],[Sales]])</f>
        <v>5.8333333333333334E-2</v>
      </c>
    </row>
    <row r="2780" spans="1:14">
      <c r="A2780" s="42">
        <v>41826</v>
      </c>
      <c r="B2780" t="s">
        <v>29</v>
      </c>
      <c r="C2780" t="s">
        <v>30</v>
      </c>
      <c r="D2780" t="s">
        <v>38</v>
      </c>
      <c r="E2780" t="s">
        <v>13</v>
      </c>
      <c r="F2780" s="12">
        <v>25</v>
      </c>
      <c r="G2780" s="12">
        <v>4482</v>
      </c>
      <c r="H2780" s="12">
        <v>4770</v>
      </c>
      <c r="I2780" s="12">
        <v>21276</v>
      </c>
      <c r="J2780" s="12">
        <v>22680</v>
      </c>
      <c r="K2780" s="12">
        <f>sales_table[[#This Row],[Sales]]-sales_table[[#This Row],[COGS]]</f>
        <v>1404</v>
      </c>
      <c r="L2780" s="12">
        <f>sales_table[[#This Row],[sales after discount]]-sales_table[[#This Row],[COGS]]</f>
        <v>270</v>
      </c>
      <c r="M2780" s="12">
        <f>sales_table[[#This Row],[Sales]]*0.95</f>
        <v>21546</v>
      </c>
      <c r="N2780" s="13">
        <f>(sales_table[[#This Row],[Profit]]/sales_table[[#This Row],[Sales]])</f>
        <v>6.1904761904761907E-2</v>
      </c>
    </row>
    <row r="2781" spans="1:14">
      <c r="A2781" s="42">
        <v>41828</v>
      </c>
      <c r="B2781" t="s">
        <v>27</v>
      </c>
      <c r="C2781" t="s">
        <v>23</v>
      </c>
      <c r="D2781" t="s">
        <v>12</v>
      </c>
      <c r="E2781" t="s">
        <v>13</v>
      </c>
      <c r="F2781" s="12">
        <v>4</v>
      </c>
      <c r="G2781" s="12">
        <v>2034</v>
      </c>
      <c r="H2781" s="12">
        <v>2160</v>
      </c>
      <c r="I2781" s="12">
        <v>10170</v>
      </c>
      <c r="J2781" s="12">
        <v>10800</v>
      </c>
      <c r="K2781" s="12">
        <f>sales_table[[#This Row],[Sales]]-sales_table[[#This Row],[COGS]]</f>
        <v>630</v>
      </c>
      <c r="L2781" s="12">
        <f>sales_table[[#This Row],[sales after discount]]-sales_table[[#This Row],[COGS]]</f>
        <v>90</v>
      </c>
      <c r="M2781" s="12">
        <f>sales_table[[#This Row],[Sales]]*0.95</f>
        <v>10260</v>
      </c>
      <c r="N2781" s="13">
        <f>(sales_table[[#This Row],[Profit]]/sales_table[[#This Row],[Sales]])</f>
        <v>5.8333333333333334E-2</v>
      </c>
    </row>
    <row r="2782" spans="1:14">
      <c r="A2782" s="42">
        <v>41828</v>
      </c>
      <c r="B2782" t="s">
        <v>34</v>
      </c>
      <c r="C2782" t="s">
        <v>25</v>
      </c>
      <c r="D2782" t="s">
        <v>36</v>
      </c>
      <c r="E2782" t="s">
        <v>13</v>
      </c>
      <c r="F2782" s="12">
        <v>24</v>
      </c>
      <c r="G2782" s="12">
        <v>3978</v>
      </c>
      <c r="H2782" s="12">
        <v>4230</v>
      </c>
      <c r="I2782" s="12">
        <v>4212</v>
      </c>
      <c r="J2782" s="12">
        <v>4500</v>
      </c>
      <c r="K2782" s="12">
        <f>sales_table[[#This Row],[Sales]]-sales_table[[#This Row],[COGS]]</f>
        <v>288</v>
      </c>
      <c r="L2782" s="12">
        <f>sales_table[[#This Row],[sales after discount]]-sales_table[[#This Row],[COGS]]</f>
        <v>63</v>
      </c>
      <c r="M2782" s="12">
        <f>sales_table[[#This Row],[Sales]]*0.95</f>
        <v>4275</v>
      </c>
      <c r="N2782" s="13">
        <f>(sales_table[[#This Row],[Profit]]/sales_table[[#This Row],[Sales]])</f>
        <v>6.4000000000000001E-2</v>
      </c>
    </row>
    <row r="2783" spans="1:14">
      <c r="A2783" s="42">
        <v>41828</v>
      </c>
      <c r="B2783" t="s">
        <v>17</v>
      </c>
      <c r="C2783" t="s">
        <v>18</v>
      </c>
      <c r="D2783" t="s">
        <v>42</v>
      </c>
      <c r="E2783" t="s">
        <v>16</v>
      </c>
      <c r="F2783" s="12">
        <v>24</v>
      </c>
      <c r="G2783" s="12">
        <v>5832</v>
      </c>
      <c r="H2783" s="12">
        <v>6210</v>
      </c>
      <c r="I2783" s="12">
        <v>60048</v>
      </c>
      <c r="J2783" s="12">
        <v>64800</v>
      </c>
      <c r="K2783" s="12">
        <f>sales_table[[#This Row],[Sales]]-sales_table[[#This Row],[COGS]]</f>
        <v>4752</v>
      </c>
      <c r="L2783" s="12">
        <f>sales_table[[#This Row],[sales after discount]]-sales_table[[#This Row],[COGS]]</f>
        <v>1512</v>
      </c>
      <c r="M2783" s="12">
        <f>sales_table[[#This Row],[Sales]]*0.95</f>
        <v>61560</v>
      </c>
      <c r="N2783" s="13">
        <f>(sales_table[[#This Row],[Profit]]/sales_table[[#This Row],[Sales]])</f>
        <v>7.3333333333333334E-2</v>
      </c>
    </row>
    <row r="2784" spans="1:14">
      <c r="A2784" s="42">
        <v>41829</v>
      </c>
      <c r="B2784" t="s">
        <v>34</v>
      </c>
      <c r="C2784" t="s">
        <v>25</v>
      </c>
      <c r="D2784" t="s">
        <v>33</v>
      </c>
      <c r="E2784" t="s">
        <v>13</v>
      </c>
      <c r="F2784" s="12">
        <v>16</v>
      </c>
      <c r="G2784" s="12">
        <v>3978</v>
      </c>
      <c r="H2784" s="12">
        <v>4230</v>
      </c>
      <c r="I2784" s="12">
        <v>71604</v>
      </c>
      <c r="J2784" s="12">
        <v>76140</v>
      </c>
      <c r="K2784" s="12">
        <f>sales_table[[#This Row],[Sales]]-sales_table[[#This Row],[COGS]]</f>
        <v>4536</v>
      </c>
      <c r="L2784" s="12">
        <f>sales_table[[#This Row],[sales after discount]]-sales_table[[#This Row],[COGS]]</f>
        <v>729</v>
      </c>
      <c r="M2784" s="12">
        <f>sales_table[[#This Row],[Sales]]*0.95</f>
        <v>72333</v>
      </c>
      <c r="N2784" s="13">
        <f>(sales_table[[#This Row],[Profit]]/sales_table[[#This Row],[Sales]])</f>
        <v>5.9574468085106386E-2</v>
      </c>
    </row>
    <row r="2785" spans="1:14">
      <c r="A2785" s="42">
        <v>41830</v>
      </c>
      <c r="B2785" t="s">
        <v>20</v>
      </c>
      <c r="C2785" t="s">
        <v>18</v>
      </c>
      <c r="D2785" t="s">
        <v>36</v>
      </c>
      <c r="E2785" t="s">
        <v>13</v>
      </c>
      <c r="F2785" s="12">
        <v>6</v>
      </c>
      <c r="G2785" s="12">
        <v>3978</v>
      </c>
      <c r="H2785" s="12">
        <v>4230</v>
      </c>
      <c r="I2785" s="12">
        <v>4212</v>
      </c>
      <c r="J2785" s="12">
        <v>4500</v>
      </c>
      <c r="K2785" s="12">
        <f>sales_table[[#This Row],[Sales]]-sales_table[[#This Row],[COGS]]</f>
        <v>288</v>
      </c>
      <c r="L2785" s="12">
        <f>sales_table[[#This Row],[sales after discount]]-sales_table[[#This Row],[COGS]]</f>
        <v>63</v>
      </c>
      <c r="M2785" s="12">
        <f>sales_table[[#This Row],[Sales]]*0.95</f>
        <v>4275</v>
      </c>
      <c r="N2785" s="13">
        <f>(sales_table[[#This Row],[Profit]]/sales_table[[#This Row],[Sales]])</f>
        <v>6.4000000000000001E-2</v>
      </c>
    </row>
    <row r="2786" spans="1:14">
      <c r="A2786" s="42">
        <v>41830</v>
      </c>
      <c r="B2786" t="s">
        <v>29</v>
      </c>
      <c r="C2786" t="s">
        <v>30</v>
      </c>
      <c r="D2786" t="s">
        <v>41</v>
      </c>
      <c r="E2786" t="s">
        <v>13</v>
      </c>
      <c r="F2786" s="12">
        <v>4</v>
      </c>
      <c r="G2786" s="12">
        <v>5148</v>
      </c>
      <c r="H2786" s="12">
        <v>5490</v>
      </c>
      <c r="I2786" s="12">
        <v>67896</v>
      </c>
      <c r="J2786" s="12">
        <v>72450</v>
      </c>
      <c r="K2786" s="12">
        <f>sales_table[[#This Row],[Sales]]-sales_table[[#This Row],[COGS]]</f>
        <v>4554</v>
      </c>
      <c r="L2786" s="12">
        <f>sales_table[[#This Row],[sales after discount]]-sales_table[[#This Row],[COGS]]</f>
        <v>931.5</v>
      </c>
      <c r="M2786" s="12">
        <f>sales_table[[#This Row],[Sales]]*0.95</f>
        <v>68827.5</v>
      </c>
      <c r="N2786" s="13">
        <f>(sales_table[[#This Row],[Profit]]/sales_table[[#This Row],[Sales]])</f>
        <v>6.2857142857142861E-2</v>
      </c>
    </row>
    <row r="2787" spans="1:14">
      <c r="A2787" s="42">
        <v>41831</v>
      </c>
      <c r="B2787" t="s">
        <v>24</v>
      </c>
      <c r="C2787" t="s">
        <v>25</v>
      </c>
      <c r="D2787" t="s">
        <v>42</v>
      </c>
      <c r="E2787" t="s">
        <v>16</v>
      </c>
      <c r="F2787" s="12">
        <v>24</v>
      </c>
      <c r="G2787" s="12">
        <v>5832</v>
      </c>
      <c r="H2787" s="12">
        <v>6210</v>
      </c>
      <c r="I2787" s="12">
        <v>60048</v>
      </c>
      <c r="J2787" s="12">
        <v>64800</v>
      </c>
      <c r="K2787" s="12">
        <f>sales_table[[#This Row],[Sales]]-sales_table[[#This Row],[COGS]]</f>
        <v>4752</v>
      </c>
      <c r="L2787" s="12">
        <f>sales_table[[#This Row],[sales after discount]]-sales_table[[#This Row],[COGS]]</f>
        <v>1512</v>
      </c>
      <c r="M2787" s="12">
        <f>sales_table[[#This Row],[Sales]]*0.95</f>
        <v>61560</v>
      </c>
      <c r="N2787" s="13">
        <f>(sales_table[[#This Row],[Profit]]/sales_table[[#This Row],[Sales]])</f>
        <v>7.3333333333333334E-2</v>
      </c>
    </row>
    <row r="2788" spans="1:14">
      <c r="A2788" s="42">
        <v>41832</v>
      </c>
      <c r="B2788" t="s">
        <v>29</v>
      </c>
      <c r="C2788" t="s">
        <v>30</v>
      </c>
      <c r="D2788" t="s">
        <v>12</v>
      </c>
      <c r="E2788" t="s">
        <v>13</v>
      </c>
      <c r="F2788" s="12">
        <v>21</v>
      </c>
      <c r="G2788" s="12">
        <v>2034</v>
      </c>
      <c r="H2788" s="12">
        <v>2160</v>
      </c>
      <c r="I2788" s="12">
        <v>46782</v>
      </c>
      <c r="J2788" s="12">
        <v>49680</v>
      </c>
      <c r="K2788" s="12">
        <f>sales_table[[#This Row],[Sales]]-sales_table[[#This Row],[COGS]]</f>
        <v>2898</v>
      </c>
      <c r="L2788" s="12">
        <f>sales_table[[#This Row],[sales after discount]]-sales_table[[#This Row],[COGS]]</f>
        <v>414</v>
      </c>
      <c r="M2788" s="12">
        <f>sales_table[[#This Row],[Sales]]*0.95</f>
        <v>47196</v>
      </c>
      <c r="N2788" s="13">
        <f>(sales_table[[#This Row],[Profit]]/sales_table[[#This Row],[Sales]])</f>
        <v>5.8333333333333334E-2</v>
      </c>
    </row>
    <row r="2789" spans="1:14">
      <c r="A2789" s="42">
        <v>41832</v>
      </c>
      <c r="B2789" t="s">
        <v>31</v>
      </c>
      <c r="C2789" t="s">
        <v>30</v>
      </c>
      <c r="D2789" t="s">
        <v>43</v>
      </c>
      <c r="E2789" t="s">
        <v>13</v>
      </c>
      <c r="F2789" s="12">
        <v>13</v>
      </c>
      <c r="G2789" s="12">
        <v>5832</v>
      </c>
      <c r="H2789" s="12">
        <v>6210</v>
      </c>
      <c r="I2789" s="12">
        <v>81216</v>
      </c>
      <c r="J2789" s="12">
        <v>86400</v>
      </c>
      <c r="K2789" s="12">
        <f>sales_table[[#This Row],[Sales]]-sales_table[[#This Row],[COGS]]</f>
        <v>5184</v>
      </c>
      <c r="L2789" s="12">
        <f>sales_table[[#This Row],[sales after discount]]-sales_table[[#This Row],[COGS]]</f>
        <v>864</v>
      </c>
      <c r="M2789" s="12">
        <f>sales_table[[#This Row],[Sales]]*0.95</f>
        <v>82080</v>
      </c>
      <c r="N2789" s="13">
        <f>(sales_table[[#This Row],[Profit]]/sales_table[[#This Row],[Sales]])</f>
        <v>0.06</v>
      </c>
    </row>
    <row r="2790" spans="1:14">
      <c r="A2790" s="42">
        <v>41833</v>
      </c>
      <c r="B2790" t="s">
        <v>22</v>
      </c>
      <c r="C2790" t="s">
        <v>23</v>
      </c>
      <c r="D2790" t="s">
        <v>26</v>
      </c>
      <c r="E2790" t="s">
        <v>13</v>
      </c>
      <c r="F2790" s="12">
        <v>2</v>
      </c>
      <c r="G2790" s="12">
        <v>3546</v>
      </c>
      <c r="H2790" s="12">
        <v>3780</v>
      </c>
      <c r="I2790" s="12">
        <v>36504</v>
      </c>
      <c r="J2790" s="12">
        <v>38880</v>
      </c>
      <c r="K2790" s="12">
        <f>sales_table[[#This Row],[Sales]]-sales_table[[#This Row],[COGS]]</f>
        <v>2376</v>
      </c>
      <c r="L2790" s="12">
        <f>sales_table[[#This Row],[sales after discount]]-sales_table[[#This Row],[COGS]]</f>
        <v>432</v>
      </c>
      <c r="M2790" s="12">
        <f>sales_table[[#This Row],[Sales]]*0.95</f>
        <v>36936</v>
      </c>
      <c r="N2790" s="13">
        <f>(sales_table[[#This Row],[Profit]]/sales_table[[#This Row],[Sales]])</f>
        <v>6.1111111111111109E-2</v>
      </c>
    </row>
    <row r="2791" spans="1:14">
      <c r="A2791" s="42">
        <v>41833</v>
      </c>
      <c r="B2791" t="s">
        <v>34</v>
      </c>
      <c r="C2791" t="s">
        <v>25</v>
      </c>
      <c r="D2791" t="s">
        <v>15</v>
      </c>
      <c r="E2791" t="s">
        <v>16</v>
      </c>
      <c r="F2791" s="12">
        <v>20</v>
      </c>
      <c r="G2791" s="12">
        <v>3726</v>
      </c>
      <c r="H2791" s="12">
        <v>3960</v>
      </c>
      <c r="I2791" s="12">
        <v>46566</v>
      </c>
      <c r="J2791" s="12">
        <v>50310</v>
      </c>
      <c r="K2791" s="12">
        <f>sales_table[[#This Row],[Sales]]-sales_table[[#This Row],[COGS]]</f>
        <v>3744</v>
      </c>
      <c r="L2791" s="12">
        <f>sales_table[[#This Row],[sales after discount]]-sales_table[[#This Row],[COGS]]</f>
        <v>1228.5</v>
      </c>
      <c r="M2791" s="12">
        <f>sales_table[[#This Row],[Sales]]*0.95</f>
        <v>47794.5</v>
      </c>
      <c r="N2791" s="13">
        <f>(sales_table[[#This Row],[Profit]]/sales_table[[#This Row],[Sales]])</f>
        <v>7.441860465116279E-2</v>
      </c>
    </row>
    <row r="2792" spans="1:14">
      <c r="A2792" s="42">
        <v>41834</v>
      </c>
      <c r="B2792" t="s">
        <v>17</v>
      </c>
      <c r="C2792" t="s">
        <v>18</v>
      </c>
      <c r="D2792" t="s">
        <v>35</v>
      </c>
      <c r="E2792" t="s">
        <v>13</v>
      </c>
      <c r="F2792" s="12">
        <v>21</v>
      </c>
      <c r="G2792" s="12">
        <v>3978</v>
      </c>
      <c r="H2792" s="12">
        <v>4230</v>
      </c>
      <c r="I2792" s="12">
        <v>20592</v>
      </c>
      <c r="J2792" s="12">
        <v>21960</v>
      </c>
      <c r="K2792" s="12">
        <f>sales_table[[#This Row],[Sales]]-sales_table[[#This Row],[COGS]]</f>
        <v>1368</v>
      </c>
      <c r="L2792" s="12">
        <f>sales_table[[#This Row],[sales after discount]]-sales_table[[#This Row],[COGS]]</f>
        <v>270</v>
      </c>
      <c r="M2792" s="12">
        <f>sales_table[[#This Row],[Sales]]*0.95</f>
        <v>20862</v>
      </c>
      <c r="N2792" s="13">
        <f>(sales_table[[#This Row],[Profit]]/sales_table[[#This Row],[Sales]])</f>
        <v>6.2295081967213117E-2</v>
      </c>
    </row>
    <row r="2793" spans="1:14">
      <c r="A2793" s="42">
        <v>41834</v>
      </c>
      <c r="B2793" t="s">
        <v>27</v>
      </c>
      <c r="C2793" t="s">
        <v>23</v>
      </c>
      <c r="D2793" t="s">
        <v>15</v>
      </c>
      <c r="E2793" t="s">
        <v>16</v>
      </c>
      <c r="F2793" s="12">
        <v>12</v>
      </c>
      <c r="G2793" s="12">
        <v>3042</v>
      </c>
      <c r="H2793" s="12">
        <v>3240</v>
      </c>
      <c r="I2793" s="12">
        <v>21492</v>
      </c>
      <c r="J2793" s="12">
        <v>23220</v>
      </c>
      <c r="K2793" s="12">
        <f>sales_table[[#This Row],[Sales]]-sales_table[[#This Row],[COGS]]</f>
        <v>1728</v>
      </c>
      <c r="L2793" s="12">
        <f>sales_table[[#This Row],[sales after discount]]-sales_table[[#This Row],[COGS]]</f>
        <v>567</v>
      </c>
      <c r="M2793" s="12">
        <f>sales_table[[#This Row],[Sales]]*0.95</f>
        <v>22059</v>
      </c>
      <c r="N2793" s="13">
        <f>(sales_table[[#This Row],[Profit]]/sales_table[[#This Row],[Sales]])</f>
        <v>7.441860465116279E-2</v>
      </c>
    </row>
    <row r="2794" spans="1:14">
      <c r="A2794" s="42">
        <v>41834</v>
      </c>
      <c r="B2794" t="s">
        <v>20</v>
      </c>
      <c r="C2794" t="s">
        <v>18</v>
      </c>
      <c r="D2794" t="s">
        <v>15</v>
      </c>
      <c r="E2794" t="s">
        <v>16</v>
      </c>
      <c r="F2794" s="12">
        <v>23</v>
      </c>
      <c r="G2794" s="12">
        <v>3546</v>
      </c>
      <c r="H2794" s="12">
        <v>3780</v>
      </c>
      <c r="I2794" s="12">
        <v>75222</v>
      </c>
      <c r="J2794" s="12">
        <v>81270</v>
      </c>
      <c r="K2794" s="12">
        <f>sales_table[[#This Row],[Sales]]-sales_table[[#This Row],[COGS]]</f>
        <v>6048</v>
      </c>
      <c r="L2794" s="12">
        <f>sales_table[[#This Row],[sales after discount]]-sales_table[[#This Row],[COGS]]</f>
        <v>1984.5</v>
      </c>
      <c r="M2794" s="12">
        <f>sales_table[[#This Row],[Sales]]*0.95</f>
        <v>77206.5</v>
      </c>
      <c r="N2794" s="13">
        <f>(sales_table[[#This Row],[Profit]]/sales_table[[#This Row],[Sales]])</f>
        <v>7.441860465116279E-2</v>
      </c>
    </row>
    <row r="2795" spans="1:14">
      <c r="A2795" s="42">
        <v>41835</v>
      </c>
      <c r="B2795" t="s">
        <v>10</v>
      </c>
      <c r="C2795" t="s">
        <v>11</v>
      </c>
      <c r="D2795" t="s">
        <v>15</v>
      </c>
      <c r="E2795" t="s">
        <v>16</v>
      </c>
      <c r="F2795" s="12">
        <v>23</v>
      </c>
      <c r="G2795" s="12">
        <v>4482</v>
      </c>
      <c r="H2795" s="12">
        <v>4770</v>
      </c>
      <c r="I2795" s="12">
        <v>42984</v>
      </c>
      <c r="J2795" s="12">
        <v>46440</v>
      </c>
      <c r="K2795" s="12">
        <f>sales_table[[#This Row],[Sales]]-sales_table[[#This Row],[COGS]]</f>
        <v>3456</v>
      </c>
      <c r="L2795" s="12">
        <f>sales_table[[#This Row],[sales after discount]]-sales_table[[#This Row],[COGS]]</f>
        <v>1134</v>
      </c>
      <c r="M2795" s="12">
        <f>sales_table[[#This Row],[Sales]]*0.95</f>
        <v>44118</v>
      </c>
      <c r="N2795" s="13">
        <f>(sales_table[[#This Row],[Profit]]/sales_table[[#This Row],[Sales]])</f>
        <v>7.441860465116279E-2</v>
      </c>
    </row>
    <row r="2796" spans="1:14">
      <c r="A2796" s="42">
        <v>41836</v>
      </c>
      <c r="B2796" t="s">
        <v>29</v>
      </c>
      <c r="C2796" t="s">
        <v>30</v>
      </c>
      <c r="D2796" t="s">
        <v>26</v>
      </c>
      <c r="E2796" t="s">
        <v>13</v>
      </c>
      <c r="F2796" s="12">
        <v>24</v>
      </c>
      <c r="G2796" s="12">
        <v>3924</v>
      </c>
      <c r="H2796" s="12">
        <v>4230</v>
      </c>
      <c r="I2796" s="12">
        <v>33462</v>
      </c>
      <c r="J2796" s="12">
        <v>35640</v>
      </c>
      <c r="K2796" s="12">
        <f>sales_table[[#This Row],[Sales]]-sales_table[[#This Row],[COGS]]</f>
        <v>2178</v>
      </c>
      <c r="L2796" s="12">
        <f>sales_table[[#This Row],[sales after discount]]-sales_table[[#This Row],[COGS]]</f>
        <v>396</v>
      </c>
      <c r="M2796" s="12">
        <f>sales_table[[#This Row],[Sales]]*0.95</f>
        <v>33858</v>
      </c>
      <c r="N2796" s="13">
        <f>(sales_table[[#This Row],[Profit]]/sales_table[[#This Row],[Sales]])</f>
        <v>6.1111111111111109E-2</v>
      </c>
    </row>
    <row r="2797" spans="1:14">
      <c r="A2797" s="42">
        <v>41836</v>
      </c>
      <c r="B2797" t="s">
        <v>14</v>
      </c>
      <c r="C2797" t="s">
        <v>11</v>
      </c>
      <c r="D2797" t="s">
        <v>40</v>
      </c>
      <c r="E2797" t="s">
        <v>16</v>
      </c>
      <c r="F2797" s="12">
        <v>25</v>
      </c>
      <c r="G2797" s="12">
        <v>2952</v>
      </c>
      <c r="H2797" s="12">
        <v>3150</v>
      </c>
      <c r="I2797" s="12">
        <v>19620</v>
      </c>
      <c r="J2797" s="12">
        <v>21150</v>
      </c>
      <c r="K2797" s="12">
        <f>sales_table[[#This Row],[Sales]]-sales_table[[#This Row],[COGS]]</f>
        <v>1530</v>
      </c>
      <c r="L2797" s="12">
        <f>sales_table[[#This Row],[sales after discount]]-sales_table[[#This Row],[COGS]]</f>
        <v>472.5</v>
      </c>
      <c r="M2797" s="12">
        <f>sales_table[[#This Row],[Sales]]*0.95</f>
        <v>20092.5</v>
      </c>
      <c r="N2797" s="13">
        <f>(sales_table[[#This Row],[Profit]]/sales_table[[#This Row],[Sales]])</f>
        <v>7.2340425531914887E-2</v>
      </c>
    </row>
    <row r="2798" spans="1:14">
      <c r="A2798" s="42">
        <v>41836</v>
      </c>
      <c r="B2798" t="s">
        <v>20</v>
      </c>
      <c r="C2798" t="s">
        <v>18</v>
      </c>
      <c r="D2798" t="s">
        <v>39</v>
      </c>
      <c r="E2798" t="s">
        <v>13</v>
      </c>
      <c r="F2798" s="12">
        <v>17</v>
      </c>
      <c r="G2798" s="12">
        <v>3726</v>
      </c>
      <c r="H2798" s="12">
        <v>3960</v>
      </c>
      <c r="I2798" s="12">
        <v>14904</v>
      </c>
      <c r="J2798" s="12">
        <v>15840</v>
      </c>
      <c r="K2798" s="12">
        <f>sales_table[[#This Row],[Sales]]-sales_table[[#This Row],[COGS]]</f>
        <v>936</v>
      </c>
      <c r="L2798" s="12">
        <f>sales_table[[#This Row],[sales after discount]]-sales_table[[#This Row],[COGS]]</f>
        <v>144</v>
      </c>
      <c r="M2798" s="12">
        <f>sales_table[[#This Row],[Sales]]*0.95</f>
        <v>15048</v>
      </c>
      <c r="N2798" s="13">
        <f>(sales_table[[#This Row],[Profit]]/sales_table[[#This Row],[Sales]])</f>
        <v>5.909090909090909E-2</v>
      </c>
    </row>
    <row r="2799" spans="1:14">
      <c r="A2799" s="42">
        <v>41836</v>
      </c>
      <c r="B2799" t="s">
        <v>22</v>
      </c>
      <c r="C2799" t="s">
        <v>23</v>
      </c>
      <c r="D2799" t="s">
        <v>36</v>
      </c>
      <c r="E2799" t="s">
        <v>13</v>
      </c>
      <c r="F2799" s="12">
        <v>21</v>
      </c>
      <c r="G2799" s="12">
        <v>3978</v>
      </c>
      <c r="H2799" s="12">
        <v>4230</v>
      </c>
      <c r="I2799" s="12">
        <v>2106</v>
      </c>
      <c r="J2799" s="12">
        <v>2250</v>
      </c>
      <c r="K2799" s="12">
        <f>sales_table[[#This Row],[Sales]]-sales_table[[#This Row],[COGS]]</f>
        <v>144</v>
      </c>
      <c r="L2799" s="12">
        <f>sales_table[[#This Row],[sales after discount]]-sales_table[[#This Row],[COGS]]</f>
        <v>31.5</v>
      </c>
      <c r="M2799" s="12">
        <f>sales_table[[#This Row],[Sales]]*0.95</f>
        <v>2137.5</v>
      </c>
      <c r="N2799" s="13">
        <f>(sales_table[[#This Row],[Profit]]/sales_table[[#This Row],[Sales]])</f>
        <v>6.4000000000000001E-2</v>
      </c>
    </row>
    <row r="2800" spans="1:14">
      <c r="A2800" s="42">
        <v>41837</v>
      </c>
      <c r="B2800" t="s">
        <v>31</v>
      </c>
      <c r="C2800" t="s">
        <v>30</v>
      </c>
      <c r="D2800" t="s">
        <v>32</v>
      </c>
      <c r="E2800" t="s">
        <v>13</v>
      </c>
      <c r="F2800" s="12">
        <v>9</v>
      </c>
      <c r="G2800" s="12">
        <v>3726</v>
      </c>
      <c r="H2800" s="12">
        <v>3960</v>
      </c>
      <c r="I2800" s="12">
        <v>49644</v>
      </c>
      <c r="J2800" s="12">
        <v>52920</v>
      </c>
      <c r="K2800" s="12">
        <f>sales_table[[#This Row],[Sales]]-sales_table[[#This Row],[COGS]]</f>
        <v>3276</v>
      </c>
      <c r="L2800" s="12">
        <f>sales_table[[#This Row],[sales after discount]]-sales_table[[#This Row],[COGS]]</f>
        <v>630</v>
      </c>
      <c r="M2800" s="12">
        <f>sales_table[[#This Row],[Sales]]*0.95</f>
        <v>50274</v>
      </c>
      <c r="N2800" s="13">
        <f>(sales_table[[#This Row],[Profit]]/sales_table[[#This Row],[Sales]])</f>
        <v>6.1904761904761907E-2</v>
      </c>
    </row>
    <row r="2801" spans="1:14">
      <c r="A2801" s="42">
        <v>41837</v>
      </c>
      <c r="B2801" t="s">
        <v>10</v>
      </c>
      <c r="C2801" t="s">
        <v>11</v>
      </c>
      <c r="D2801" t="s">
        <v>36</v>
      </c>
      <c r="E2801" t="s">
        <v>13</v>
      </c>
      <c r="F2801" s="12">
        <v>11</v>
      </c>
      <c r="G2801" s="12">
        <v>4482</v>
      </c>
      <c r="H2801" s="12">
        <v>4770</v>
      </c>
      <c r="I2801" s="12">
        <v>2106</v>
      </c>
      <c r="J2801" s="12">
        <v>2250</v>
      </c>
      <c r="K2801" s="12">
        <f>sales_table[[#This Row],[Sales]]-sales_table[[#This Row],[COGS]]</f>
        <v>144</v>
      </c>
      <c r="L2801" s="12">
        <f>sales_table[[#This Row],[sales after discount]]-sales_table[[#This Row],[COGS]]</f>
        <v>31.5</v>
      </c>
      <c r="M2801" s="12">
        <f>sales_table[[#This Row],[Sales]]*0.95</f>
        <v>2137.5</v>
      </c>
      <c r="N2801" s="13">
        <f>(sales_table[[#This Row],[Profit]]/sales_table[[#This Row],[Sales]])</f>
        <v>6.4000000000000001E-2</v>
      </c>
    </row>
    <row r="2802" spans="1:14">
      <c r="A2802" s="42">
        <v>41838</v>
      </c>
      <c r="B2802" t="s">
        <v>27</v>
      </c>
      <c r="C2802" t="s">
        <v>23</v>
      </c>
      <c r="D2802" t="s">
        <v>37</v>
      </c>
      <c r="E2802" t="s">
        <v>13</v>
      </c>
      <c r="F2802" s="12">
        <v>4</v>
      </c>
      <c r="G2802" s="12">
        <v>3582</v>
      </c>
      <c r="H2802" s="12">
        <v>3870</v>
      </c>
      <c r="I2802" s="12">
        <v>4482</v>
      </c>
      <c r="J2802" s="12">
        <v>4770</v>
      </c>
      <c r="K2802" s="12">
        <f>sales_table[[#This Row],[Sales]]-sales_table[[#This Row],[COGS]]</f>
        <v>288</v>
      </c>
      <c r="L2802" s="12">
        <f>sales_table[[#This Row],[sales after discount]]-sales_table[[#This Row],[COGS]]</f>
        <v>49.5</v>
      </c>
      <c r="M2802" s="12">
        <f>sales_table[[#This Row],[Sales]]*0.95</f>
        <v>4531.5</v>
      </c>
      <c r="N2802" s="13">
        <f>(sales_table[[#This Row],[Profit]]/sales_table[[#This Row],[Sales]])</f>
        <v>6.0377358490566038E-2</v>
      </c>
    </row>
    <row r="2803" spans="1:14">
      <c r="A2803" s="42">
        <v>41839</v>
      </c>
      <c r="B2803" t="s">
        <v>17</v>
      </c>
      <c r="C2803" t="s">
        <v>18</v>
      </c>
      <c r="D2803" t="s">
        <v>35</v>
      </c>
      <c r="E2803" t="s">
        <v>13</v>
      </c>
      <c r="F2803" s="12">
        <v>22</v>
      </c>
      <c r="G2803" s="12">
        <v>4482</v>
      </c>
      <c r="H2803" s="12">
        <v>4770</v>
      </c>
      <c r="I2803" s="12">
        <v>30888</v>
      </c>
      <c r="J2803" s="12">
        <v>32940</v>
      </c>
      <c r="K2803" s="12">
        <f>sales_table[[#This Row],[Sales]]-sales_table[[#This Row],[COGS]]</f>
        <v>2052</v>
      </c>
      <c r="L2803" s="12">
        <f>sales_table[[#This Row],[sales after discount]]-sales_table[[#This Row],[COGS]]</f>
        <v>405</v>
      </c>
      <c r="M2803" s="12">
        <f>sales_table[[#This Row],[Sales]]*0.95</f>
        <v>31293</v>
      </c>
      <c r="N2803" s="13">
        <f>(sales_table[[#This Row],[Profit]]/sales_table[[#This Row],[Sales]])</f>
        <v>6.2295081967213117E-2</v>
      </c>
    </row>
    <row r="2804" spans="1:14">
      <c r="A2804" s="42">
        <v>41839</v>
      </c>
      <c r="B2804" t="s">
        <v>34</v>
      </c>
      <c r="C2804" t="s">
        <v>25</v>
      </c>
      <c r="D2804" t="s">
        <v>35</v>
      </c>
      <c r="E2804" t="s">
        <v>13</v>
      </c>
      <c r="F2804" s="12">
        <v>15</v>
      </c>
      <c r="G2804" s="12">
        <v>3924</v>
      </c>
      <c r="H2804" s="12">
        <v>4230</v>
      </c>
      <c r="I2804" s="12">
        <v>72072</v>
      </c>
      <c r="J2804" s="12">
        <v>76860</v>
      </c>
      <c r="K2804" s="12">
        <f>sales_table[[#This Row],[Sales]]-sales_table[[#This Row],[COGS]]</f>
        <v>4788</v>
      </c>
      <c r="L2804" s="12">
        <f>sales_table[[#This Row],[sales after discount]]-sales_table[[#This Row],[COGS]]</f>
        <v>945</v>
      </c>
      <c r="M2804" s="12">
        <f>sales_table[[#This Row],[Sales]]*0.95</f>
        <v>73017</v>
      </c>
      <c r="N2804" s="13">
        <f>(sales_table[[#This Row],[Profit]]/sales_table[[#This Row],[Sales]])</f>
        <v>6.2295081967213117E-2</v>
      </c>
    </row>
    <row r="2805" spans="1:14">
      <c r="A2805" s="42">
        <v>41839</v>
      </c>
      <c r="B2805" t="s">
        <v>34</v>
      </c>
      <c r="C2805" t="s">
        <v>25</v>
      </c>
      <c r="D2805" t="s">
        <v>12</v>
      </c>
      <c r="E2805" t="s">
        <v>13</v>
      </c>
      <c r="F2805" s="12">
        <v>23</v>
      </c>
      <c r="G2805" s="12">
        <v>7506</v>
      </c>
      <c r="H2805" s="12">
        <v>8100</v>
      </c>
      <c r="I2805" s="12">
        <v>40680</v>
      </c>
      <c r="J2805" s="12">
        <v>43200</v>
      </c>
      <c r="K2805" s="12">
        <f>sales_table[[#This Row],[Sales]]-sales_table[[#This Row],[COGS]]</f>
        <v>2520</v>
      </c>
      <c r="L2805" s="12">
        <f>sales_table[[#This Row],[sales after discount]]-sales_table[[#This Row],[COGS]]</f>
        <v>360</v>
      </c>
      <c r="M2805" s="12">
        <f>sales_table[[#This Row],[Sales]]*0.95</f>
        <v>41040</v>
      </c>
      <c r="N2805" s="13">
        <f>(sales_table[[#This Row],[Profit]]/sales_table[[#This Row],[Sales]])</f>
        <v>5.8333333333333334E-2</v>
      </c>
    </row>
    <row r="2806" spans="1:14">
      <c r="A2806" s="42">
        <v>41839</v>
      </c>
      <c r="B2806" t="s">
        <v>22</v>
      </c>
      <c r="C2806" t="s">
        <v>23</v>
      </c>
      <c r="D2806" t="s">
        <v>35</v>
      </c>
      <c r="E2806" t="s">
        <v>13</v>
      </c>
      <c r="F2806" s="12">
        <v>9</v>
      </c>
      <c r="G2806" s="12">
        <v>3546</v>
      </c>
      <c r="H2806" s="12">
        <v>3780</v>
      </c>
      <c r="I2806" s="12">
        <v>15444</v>
      </c>
      <c r="J2806" s="12">
        <v>16470</v>
      </c>
      <c r="K2806" s="12">
        <f>sales_table[[#This Row],[Sales]]-sales_table[[#This Row],[COGS]]</f>
        <v>1026</v>
      </c>
      <c r="L2806" s="12">
        <f>sales_table[[#This Row],[sales after discount]]-sales_table[[#This Row],[COGS]]</f>
        <v>202.5</v>
      </c>
      <c r="M2806" s="12">
        <f>sales_table[[#This Row],[Sales]]*0.95</f>
        <v>15646.5</v>
      </c>
      <c r="N2806" s="13">
        <f>(sales_table[[#This Row],[Profit]]/sales_table[[#This Row],[Sales]])</f>
        <v>6.2295081967213117E-2</v>
      </c>
    </row>
    <row r="2807" spans="1:14">
      <c r="A2807" s="42">
        <v>41840</v>
      </c>
      <c r="B2807" t="s">
        <v>17</v>
      </c>
      <c r="C2807" t="s">
        <v>18</v>
      </c>
      <c r="D2807" t="s">
        <v>33</v>
      </c>
      <c r="E2807" t="s">
        <v>13</v>
      </c>
      <c r="F2807" s="12">
        <v>7</v>
      </c>
      <c r="G2807" s="12">
        <v>3042</v>
      </c>
      <c r="H2807" s="12">
        <v>3240</v>
      </c>
      <c r="I2807" s="12">
        <v>39780</v>
      </c>
      <c r="J2807" s="12">
        <v>42300</v>
      </c>
      <c r="K2807" s="12">
        <f>sales_table[[#This Row],[Sales]]-sales_table[[#This Row],[COGS]]</f>
        <v>2520</v>
      </c>
      <c r="L2807" s="12">
        <f>sales_table[[#This Row],[sales after discount]]-sales_table[[#This Row],[COGS]]</f>
        <v>405</v>
      </c>
      <c r="M2807" s="12">
        <f>sales_table[[#This Row],[Sales]]*0.95</f>
        <v>40185</v>
      </c>
      <c r="N2807" s="13">
        <f>(sales_table[[#This Row],[Profit]]/sales_table[[#This Row],[Sales]])</f>
        <v>5.9574468085106386E-2</v>
      </c>
    </row>
    <row r="2808" spans="1:14">
      <c r="A2808" s="42">
        <v>41840</v>
      </c>
      <c r="B2808" t="s">
        <v>31</v>
      </c>
      <c r="C2808" t="s">
        <v>30</v>
      </c>
      <c r="D2808" t="s">
        <v>41</v>
      </c>
      <c r="E2808" t="s">
        <v>13</v>
      </c>
      <c r="F2808" s="12">
        <v>25</v>
      </c>
      <c r="G2808" s="12">
        <v>3042</v>
      </c>
      <c r="H2808" s="12">
        <v>3240</v>
      </c>
      <c r="I2808" s="12">
        <v>56088</v>
      </c>
      <c r="J2808" s="12">
        <v>59850</v>
      </c>
      <c r="K2808" s="12">
        <f>sales_table[[#This Row],[Sales]]-sales_table[[#This Row],[COGS]]</f>
        <v>3762</v>
      </c>
      <c r="L2808" s="12">
        <f>sales_table[[#This Row],[sales after discount]]-sales_table[[#This Row],[COGS]]</f>
        <v>769.5</v>
      </c>
      <c r="M2808" s="12">
        <f>sales_table[[#This Row],[Sales]]*0.95</f>
        <v>56857.5</v>
      </c>
      <c r="N2808" s="13">
        <f>(sales_table[[#This Row],[Profit]]/sales_table[[#This Row],[Sales]])</f>
        <v>6.2857142857142861E-2</v>
      </c>
    </row>
    <row r="2809" spans="1:14">
      <c r="A2809" s="42">
        <v>41841</v>
      </c>
      <c r="B2809" t="s">
        <v>22</v>
      </c>
      <c r="C2809" t="s">
        <v>23</v>
      </c>
      <c r="D2809" t="s">
        <v>21</v>
      </c>
      <c r="E2809" t="s">
        <v>13</v>
      </c>
      <c r="F2809" s="12">
        <v>10</v>
      </c>
      <c r="G2809" s="12">
        <v>3978</v>
      </c>
      <c r="H2809" s="12">
        <v>4230</v>
      </c>
      <c r="I2809" s="12">
        <v>13176</v>
      </c>
      <c r="J2809" s="12">
        <v>14040</v>
      </c>
      <c r="K2809" s="12">
        <f>sales_table[[#This Row],[Sales]]-sales_table[[#This Row],[COGS]]</f>
        <v>864</v>
      </c>
      <c r="L2809" s="12">
        <f>sales_table[[#This Row],[sales after discount]]-sales_table[[#This Row],[COGS]]</f>
        <v>162</v>
      </c>
      <c r="M2809" s="12">
        <f>sales_table[[#This Row],[Sales]]*0.95</f>
        <v>13338</v>
      </c>
      <c r="N2809" s="13">
        <f>(sales_table[[#This Row],[Profit]]/sales_table[[#This Row],[Sales]])</f>
        <v>6.1538461538461542E-2</v>
      </c>
    </row>
    <row r="2810" spans="1:14">
      <c r="A2810" s="42">
        <v>41843</v>
      </c>
      <c r="B2810" t="s">
        <v>24</v>
      </c>
      <c r="C2810" t="s">
        <v>25</v>
      </c>
      <c r="D2810" t="s">
        <v>42</v>
      </c>
      <c r="E2810" t="s">
        <v>16</v>
      </c>
      <c r="F2810" s="12">
        <v>8</v>
      </c>
      <c r="G2810" s="12">
        <v>5148</v>
      </c>
      <c r="H2810" s="12">
        <v>5490</v>
      </c>
      <c r="I2810" s="12">
        <v>120096</v>
      </c>
      <c r="J2810" s="12">
        <v>129600</v>
      </c>
      <c r="K2810" s="12">
        <f>sales_table[[#This Row],[Sales]]-sales_table[[#This Row],[COGS]]</f>
        <v>9504</v>
      </c>
      <c r="L2810" s="12">
        <f>sales_table[[#This Row],[sales after discount]]-sales_table[[#This Row],[COGS]]</f>
        <v>3024</v>
      </c>
      <c r="M2810" s="12">
        <f>sales_table[[#This Row],[Sales]]*0.95</f>
        <v>123120</v>
      </c>
      <c r="N2810" s="13">
        <f>(sales_table[[#This Row],[Profit]]/sales_table[[#This Row],[Sales]])</f>
        <v>7.3333333333333334E-2</v>
      </c>
    </row>
    <row r="2811" spans="1:14">
      <c r="A2811" s="42">
        <v>41844</v>
      </c>
      <c r="B2811" t="s">
        <v>24</v>
      </c>
      <c r="C2811" t="s">
        <v>25</v>
      </c>
      <c r="D2811" t="s">
        <v>35</v>
      </c>
      <c r="E2811" t="s">
        <v>13</v>
      </c>
      <c r="F2811" s="12">
        <v>18</v>
      </c>
      <c r="G2811" s="12">
        <v>3042</v>
      </c>
      <c r="H2811" s="12">
        <v>3240</v>
      </c>
      <c r="I2811" s="12">
        <v>108108</v>
      </c>
      <c r="J2811" s="12">
        <v>115290</v>
      </c>
      <c r="K2811" s="12">
        <f>sales_table[[#This Row],[Sales]]-sales_table[[#This Row],[COGS]]</f>
        <v>7182</v>
      </c>
      <c r="L2811" s="12">
        <f>sales_table[[#This Row],[sales after discount]]-sales_table[[#This Row],[COGS]]</f>
        <v>1417.5</v>
      </c>
      <c r="M2811" s="12">
        <f>sales_table[[#This Row],[Sales]]*0.95</f>
        <v>109525.5</v>
      </c>
      <c r="N2811" s="13">
        <f>(sales_table[[#This Row],[Profit]]/sales_table[[#This Row],[Sales]])</f>
        <v>6.2295081967213117E-2</v>
      </c>
    </row>
    <row r="2812" spans="1:14">
      <c r="A2812" s="42">
        <v>41844</v>
      </c>
      <c r="B2812" t="s">
        <v>17</v>
      </c>
      <c r="C2812" t="s">
        <v>18</v>
      </c>
      <c r="D2812" t="s">
        <v>39</v>
      </c>
      <c r="E2812" t="s">
        <v>13</v>
      </c>
      <c r="F2812" s="12">
        <v>8</v>
      </c>
      <c r="G2812" s="12">
        <v>5148</v>
      </c>
      <c r="H2812" s="12">
        <v>5490</v>
      </c>
      <c r="I2812" s="12">
        <v>93150</v>
      </c>
      <c r="J2812" s="12">
        <v>99000</v>
      </c>
      <c r="K2812" s="12">
        <f>sales_table[[#This Row],[Sales]]-sales_table[[#This Row],[COGS]]</f>
        <v>5850</v>
      </c>
      <c r="L2812" s="12">
        <f>sales_table[[#This Row],[sales after discount]]-sales_table[[#This Row],[COGS]]</f>
        <v>900</v>
      </c>
      <c r="M2812" s="12">
        <f>sales_table[[#This Row],[Sales]]*0.95</f>
        <v>94050</v>
      </c>
      <c r="N2812" s="13">
        <f>(sales_table[[#This Row],[Profit]]/sales_table[[#This Row],[Sales]])</f>
        <v>5.909090909090909E-2</v>
      </c>
    </row>
    <row r="2813" spans="1:14">
      <c r="A2813" s="42">
        <v>41844</v>
      </c>
      <c r="B2813" t="s">
        <v>14</v>
      </c>
      <c r="C2813" t="s">
        <v>11</v>
      </c>
      <c r="D2813" t="s">
        <v>15</v>
      </c>
      <c r="E2813" t="s">
        <v>16</v>
      </c>
      <c r="F2813" s="12">
        <v>25</v>
      </c>
      <c r="G2813" s="12">
        <v>7506</v>
      </c>
      <c r="H2813" s="12">
        <v>8100</v>
      </c>
      <c r="I2813" s="12">
        <v>64476</v>
      </c>
      <c r="J2813" s="12">
        <v>69660</v>
      </c>
      <c r="K2813" s="12">
        <f>sales_table[[#This Row],[Sales]]-sales_table[[#This Row],[COGS]]</f>
        <v>5184</v>
      </c>
      <c r="L2813" s="12">
        <f>sales_table[[#This Row],[sales after discount]]-sales_table[[#This Row],[COGS]]</f>
        <v>1701</v>
      </c>
      <c r="M2813" s="12">
        <f>sales_table[[#This Row],[Sales]]*0.95</f>
        <v>66177</v>
      </c>
      <c r="N2813" s="13">
        <f>(sales_table[[#This Row],[Profit]]/sales_table[[#This Row],[Sales]])</f>
        <v>7.441860465116279E-2</v>
      </c>
    </row>
    <row r="2814" spans="1:14">
      <c r="A2814" s="42">
        <v>41845</v>
      </c>
      <c r="B2814" t="s">
        <v>29</v>
      </c>
      <c r="C2814" t="s">
        <v>30</v>
      </c>
      <c r="D2814" t="s">
        <v>19</v>
      </c>
      <c r="E2814" t="s">
        <v>13</v>
      </c>
      <c r="F2814" s="12">
        <v>7</v>
      </c>
      <c r="G2814" s="12">
        <v>3042</v>
      </c>
      <c r="H2814" s="12">
        <v>3240</v>
      </c>
      <c r="I2814" s="12">
        <v>11934</v>
      </c>
      <c r="J2814" s="12">
        <v>12690</v>
      </c>
      <c r="K2814" s="12">
        <f>sales_table[[#This Row],[Sales]]-sales_table[[#This Row],[COGS]]</f>
        <v>756</v>
      </c>
      <c r="L2814" s="12">
        <f>sales_table[[#This Row],[sales after discount]]-sales_table[[#This Row],[COGS]]</f>
        <v>121.5</v>
      </c>
      <c r="M2814" s="12">
        <f>sales_table[[#This Row],[Sales]]*0.95</f>
        <v>12055.5</v>
      </c>
      <c r="N2814" s="13">
        <f>(sales_table[[#This Row],[Profit]]/sales_table[[#This Row],[Sales]])</f>
        <v>5.9574468085106386E-2</v>
      </c>
    </row>
    <row r="2815" spans="1:14">
      <c r="A2815" s="42">
        <v>41845</v>
      </c>
      <c r="B2815" t="s">
        <v>17</v>
      </c>
      <c r="C2815" t="s">
        <v>18</v>
      </c>
      <c r="D2815" t="s">
        <v>12</v>
      </c>
      <c r="E2815" t="s">
        <v>13</v>
      </c>
      <c r="F2815" s="12">
        <v>17</v>
      </c>
      <c r="G2815" s="12">
        <v>3978</v>
      </c>
      <c r="H2815" s="12">
        <v>4230</v>
      </c>
      <c r="I2815" s="12">
        <v>16272</v>
      </c>
      <c r="J2815" s="12">
        <v>17280</v>
      </c>
      <c r="K2815" s="12">
        <f>sales_table[[#This Row],[Sales]]-sales_table[[#This Row],[COGS]]</f>
        <v>1008</v>
      </c>
      <c r="L2815" s="12">
        <f>sales_table[[#This Row],[sales after discount]]-sales_table[[#This Row],[COGS]]</f>
        <v>144</v>
      </c>
      <c r="M2815" s="12">
        <f>sales_table[[#This Row],[Sales]]*0.95</f>
        <v>16416</v>
      </c>
      <c r="N2815" s="13">
        <f>(sales_table[[#This Row],[Profit]]/sales_table[[#This Row],[Sales]])</f>
        <v>5.8333333333333334E-2</v>
      </c>
    </row>
    <row r="2816" spans="1:14">
      <c r="A2816" s="42">
        <v>41845</v>
      </c>
      <c r="B2816" t="s">
        <v>29</v>
      </c>
      <c r="C2816" t="s">
        <v>30</v>
      </c>
      <c r="D2816" t="s">
        <v>33</v>
      </c>
      <c r="E2816" t="s">
        <v>13</v>
      </c>
      <c r="F2816" s="12">
        <v>3</v>
      </c>
      <c r="G2816" s="12">
        <v>2952</v>
      </c>
      <c r="H2816" s="12">
        <v>3150</v>
      </c>
      <c r="I2816" s="12">
        <v>95472</v>
      </c>
      <c r="J2816" s="12">
        <v>101520</v>
      </c>
      <c r="K2816" s="12">
        <f>sales_table[[#This Row],[Sales]]-sales_table[[#This Row],[COGS]]</f>
        <v>6048</v>
      </c>
      <c r="L2816" s="12">
        <f>sales_table[[#This Row],[sales after discount]]-sales_table[[#This Row],[COGS]]</f>
        <v>972</v>
      </c>
      <c r="M2816" s="12">
        <f>sales_table[[#This Row],[Sales]]*0.95</f>
        <v>96444</v>
      </c>
      <c r="N2816" s="13">
        <f>(sales_table[[#This Row],[Profit]]/sales_table[[#This Row],[Sales]])</f>
        <v>5.9574468085106386E-2</v>
      </c>
    </row>
    <row r="2817" spans="1:14">
      <c r="A2817" s="42">
        <v>41846</v>
      </c>
      <c r="B2817" t="s">
        <v>14</v>
      </c>
      <c r="C2817" t="s">
        <v>11</v>
      </c>
      <c r="D2817" t="s">
        <v>26</v>
      </c>
      <c r="E2817" t="s">
        <v>13</v>
      </c>
      <c r="F2817" s="12">
        <v>13</v>
      </c>
      <c r="G2817" s="12">
        <v>2034</v>
      </c>
      <c r="H2817" s="12">
        <v>2160</v>
      </c>
      <c r="I2817" s="12">
        <v>76050</v>
      </c>
      <c r="J2817" s="12">
        <v>81000</v>
      </c>
      <c r="K2817" s="12">
        <f>sales_table[[#This Row],[Sales]]-sales_table[[#This Row],[COGS]]</f>
        <v>4950</v>
      </c>
      <c r="L2817" s="12">
        <f>sales_table[[#This Row],[sales after discount]]-sales_table[[#This Row],[COGS]]</f>
        <v>900</v>
      </c>
      <c r="M2817" s="12">
        <f>sales_table[[#This Row],[Sales]]*0.95</f>
        <v>76950</v>
      </c>
      <c r="N2817" s="13">
        <f>(sales_table[[#This Row],[Profit]]/sales_table[[#This Row],[Sales]])</f>
        <v>6.1111111111111109E-2</v>
      </c>
    </row>
    <row r="2818" spans="1:14">
      <c r="A2818" s="42">
        <v>41846</v>
      </c>
      <c r="B2818" t="s">
        <v>20</v>
      </c>
      <c r="C2818" t="s">
        <v>18</v>
      </c>
      <c r="D2818" t="s">
        <v>36</v>
      </c>
      <c r="E2818" t="s">
        <v>13</v>
      </c>
      <c r="F2818" s="12">
        <v>17</v>
      </c>
      <c r="G2818" s="12">
        <v>3582</v>
      </c>
      <c r="H2818" s="12">
        <v>3870</v>
      </c>
      <c r="I2818" s="12">
        <v>18954</v>
      </c>
      <c r="J2818" s="12">
        <v>20250</v>
      </c>
      <c r="K2818" s="12">
        <f>sales_table[[#This Row],[Sales]]-sales_table[[#This Row],[COGS]]</f>
        <v>1296</v>
      </c>
      <c r="L2818" s="12">
        <f>sales_table[[#This Row],[sales after discount]]-sales_table[[#This Row],[COGS]]</f>
        <v>283.5</v>
      </c>
      <c r="M2818" s="12">
        <f>sales_table[[#This Row],[Sales]]*0.95</f>
        <v>19237.5</v>
      </c>
      <c r="N2818" s="13">
        <f>(sales_table[[#This Row],[Profit]]/sales_table[[#This Row],[Sales]])</f>
        <v>6.4000000000000001E-2</v>
      </c>
    </row>
    <row r="2819" spans="1:14">
      <c r="A2819" s="42">
        <v>41846</v>
      </c>
      <c r="B2819" t="s">
        <v>29</v>
      </c>
      <c r="C2819" t="s">
        <v>30</v>
      </c>
      <c r="D2819" t="s">
        <v>32</v>
      </c>
      <c r="E2819" t="s">
        <v>13</v>
      </c>
      <c r="F2819" s="12">
        <v>22</v>
      </c>
      <c r="G2819" s="12">
        <v>3978</v>
      </c>
      <c r="H2819" s="12">
        <v>4230</v>
      </c>
      <c r="I2819" s="12">
        <v>60282</v>
      </c>
      <c r="J2819" s="12">
        <v>64260</v>
      </c>
      <c r="K2819" s="12">
        <f>sales_table[[#This Row],[Sales]]-sales_table[[#This Row],[COGS]]</f>
        <v>3978</v>
      </c>
      <c r="L2819" s="12">
        <f>sales_table[[#This Row],[sales after discount]]-sales_table[[#This Row],[COGS]]</f>
        <v>765</v>
      </c>
      <c r="M2819" s="12">
        <f>sales_table[[#This Row],[Sales]]*0.95</f>
        <v>61047</v>
      </c>
      <c r="N2819" s="13">
        <f>(sales_table[[#This Row],[Profit]]/sales_table[[#This Row],[Sales]])</f>
        <v>6.1904761904761907E-2</v>
      </c>
    </row>
    <row r="2820" spans="1:14">
      <c r="A2820" s="42">
        <v>41846</v>
      </c>
      <c r="B2820" t="s">
        <v>10</v>
      </c>
      <c r="C2820" t="s">
        <v>11</v>
      </c>
      <c r="D2820" t="s">
        <v>43</v>
      </c>
      <c r="E2820" t="s">
        <v>13</v>
      </c>
      <c r="F2820" s="12">
        <v>23</v>
      </c>
      <c r="G2820" s="12">
        <v>2196</v>
      </c>
      <c r="H2820" s="12">
        <v>2340</v>
      </c>
      <c r="I2820" s="12">
        <v>13536</v>
      </c>
      <c r="J2820" s="12">
        <v>14400</v>
      </c>
      <c r="K2820" s="12">
        <f>sales_table[[#This Row],[Sales]]-sales_table[[#This Row],[COGS]]</f>
        <v>864</v>
      </c>
      <c r="L2820" s="12">
        <f>sales_table[[#This Row],[sales after discount]]-sales_table[[#This Row],[COGS]]</f>
        <v>144</v>
      </c>
      <c r="M2820" s="12">
        <f>sales_table[[#This Row],[Sales]]*0.95</f>
        <v>13680</v>
      </c>
      <c r="N2820" s="13">
        <f>(sales_table[[#This Row],[Profit]]/sales_table[[#This Row],[Sales]])</f>
        <v>0.06</v>
      </c>
    </row>
    <row r="2821" spans="1:14">
      <c r="A2821" s="42">
        <v>41846</v>
      </c>
      <c r="B2821" t="s">
        <v>20</v>
      </c>
      <c r="C2821" t="s">
        <v>18</v>
      </c>
      <c r="D2821" t="s">
        <v>36</v>
      </c>
      <c r="E2821" t="s">
        <v>13</v>
      </c>
      <c r="F2821" s="12">
        <v>1</v>
      </c>
      <c r="G2821" s="12">
        <v>2034</v>
      </c>
      <c r="H2821" s="12">
        <v>2160</v>
      </c>
      <c r="I2821" s="12">
        <v>52650</v>
      </c>
      <c r="J2821" s="12">
        <v>56250</v>
      </c>
      <c r="K2821" s="12">
        <f>sales_table[[#This Row],[Sales]]-sales_table[[#This Row],[COGS]]</f>
        <v>3600</v>
      </c>
      <c r="L2821" s="12">
        <f>sales_table[[#This Row],[sales after discount]]-sales_table[[#This Row],[COGS]]</f>
        <v>787.5</v>
      </c>
      <c r="M2821" s="12">
        <f>sales_table[[#This Row],[Sales]]*0.95</f>
        <v>53437.5</v>
      </c>
      <c r="N2821" s="13">
        <f>(sales_table[[#This Row],[Profit]]/sales_table[[#This Row],[Sales]])</f>
        <v>6.4000000000000001E-2</v>
      </c>
    </row>
    <row r="2822" spans="1:14">
      <c r="A2822" s="42">
        <v>41846</v>
      </c>
      <c r="B2822" t="s">
        <v>31</v>
      </c>
      <c r="C2822" t="s">
        <v>30</v>
      </c>
      <c r="D2822" t="s">
        <v>35</v>
      </c>
      <c r="E2822" t="s">
        <v>13</v>
      </c>
      <c r="F2822" s="12">
        <v>25</v>
      </c>
      <c r="G2822" s="12">
        <v>5148</v>
      </c>
      <c r="H2822" s="12">
        <v>5490</v>
      </c>
      <c r="I2822" s="12">
        <v>97812</v>
      </c>
      <c r="J2822" s="12">
        <v>104310</v>
      </c>
      <c r="K2822" s="12">
        <f>sales_table[[#This Row],[Sales]]-sales_table[[#This Row],[COGS]]</f>
        <v>6498</v>
      </c>
      <c r="L2822" s="12">
        <f>sales_table[[#This Row],[sales after discount]]-sales_table[[#This Row],[COGS]]</f>
        <v>1282.5</v>
      </c>
      <c r="M2822" s="12">
        <f>sales_table[[#This Row],[Sales]]*0.95</f>
        <v>99094.5</v>
      </c>
      <c r="N2822" s="13">
        <f>(sales_table[[#This Row],[Profit]]/sales_table[[#This Row],[Sales]])</f>
        <v>6.2295081967213117E-2</v>
      </c>
    </row>
    <row r="2823" spans="1:14">
      <c r="A2823" s="42">
        <v>41846</v>
      </c>
      <c r="B2823" t="s">
        <v>24</v>
      </c>
      <c r="C2823" t="s">
        <v>25</v>
      </c>
      <c r="D2823" t="s">
        <v>26</v>
      </c>
      <c r="E2823" t="s">
        <v>13</v>
      </c>
      <c r="F2823" s="12">
        <v>22</v>
      </c>
      <c r="G2823" s="12">
        <v>3384</v>
      </c>
      <c r="H2823" s="12">
        <v>3600</v>
      </c>
      <c r="I2823" s="12">
        <v>42588</v>
      </c>
      <c r="J2823" s="12">
        <v>45360</v>
      </c>
      <c r="K2823" s="12">
        <f>sales_table[[#This Row],[Sales]]-sales_table[[#This Row],[COGS]]</f>
        <v>2772</v>
      </c>
      <c r="L2823" s="12">
        <f>sales_table[[#This Row],[sales after discount]]-sales_table[[#This Row],[COGS]]</f>
        <v>504</v>
      </c>
      <c r="M2823" s="12">
        <f>sales_table[[#This Row],[Sales]]*0.95</f>
        <v>43092</v>
      </c>
      <c r="N2823" s="13">
        <f>(sales_table[[#This Row],[Profit]]/sales_table[[#This Row],[Sales]])</f>
        <v>6.1111111111111109E-2</v>
      </c>
    </row>
    <row r="2824" spans="1:14">
      <c r="A2824" s="42">
        <v>41846</v>
      </c>
      <c r="B2824" t="s">
        <v>24</v>
      </c>
      <c r="C2824" t="s">
        <v>25</v>
      </c>
      <c r="D2824" t="s">
        <v>41</v>
      </c>
      <c r="E2824" t="s">
        <v>13</v>
      </c>
      <c r="F2824" s="12">
        <v>2</v>
      </c>
      <c r="G2824" s="12">
        <v>3978</v>
      </c>
      <c r="H2824" s="12">
        <v>4230</v>
      </c>
      <c r="I2824" s="12">
        <v>8856</v>
      </c>
      <c r="J2824" s="12">
        <v>9450</v>
      </c>
      <c r="K2824" s="12">
        <f>sales_table[[#This Row],[Sales]]-sales_table[[#This Row],[COGS]]</f>
        <v>594</v>
      </c>
      <c r="L2824" s="12">
        <f>sales_table[[#This Row],[sales after discount]]-sales_table[[#This Row],[COGS]]</f>
        <v>121.5</v>
      </c>
      <c r="M2824" s="12">
        <f>sales_table[[#This Row],[Sales]]*0.95</f>
        <v>8977.5</v>
      </c>
      <c r="N2824" s="13">
        <f>(sales_table[[#This Row],[Profit]]/sales_table[[#This Row],[Sales]])</f>
        <v>6.2857142857142861E-2</v>
      </c>
    </row>
    <row r="2825" spans="1:14">
      <c r="A2825" s="42">
        <v>41847</v>
      </c>
      <c r="B2825" t="s">
        <v>29</v>
      </c>
      <c r="C2825" t="s">
        <v>30</v>
      </c>
      <c r="D2825" t="s">
        <v>33</v>
      </c>
      <c r="E2825" t="s">
        <v>13</v>
      </c>
      <c r="F2825" s="12">
        <v>11</v>
      </c>
      <c r="G2825" s="12">
        <v>3582</v>
      </c>
      <c r="H2825" s="12">
        <v>3870</v>
      </c>
      <c r="I2825" s="12">
        <v>83538</v>
      </c>
      <c r="J2825" s="12">
        <v>88830</v>
      </c>
      <c r="K2825" s="12">
        <f>sales_table[[#This Row],[Sales]]-sales_table[[#This Row],[COGS]]</f>
        <v>5292</v>
      </c>
      <c r="L2825" s="12">
        <f>sales_table[[#This Row],[sales after discount]]-sales_table[[#This Row],[COGS]]</f>
        <v>850.5</v>
      </c>
      <c r="M2825" s="12">
        <f>sales_table[[#This Row],[Sales]]*0.95</f>
        <v>84388.5</v>
      </c>
      <c r="N2825" s="13">
        <f>(sales_table[[#This Row],[Profit]]/sales_table[[#This Row],[Sales]])</f>
        <v>5.9574468085106386E-2</v>
      </c>
    </row>
    <row r="2826" spans="1:14">
      <c r="A2826" s="42">
        <v>41847</v>
      </c>
      <c r="B2826" t="s">
        <v>29</v>
      </c>
      <c r="C2826" t="s">
        <v>30</v>
      </c>
      <c r="D2826" t="s">
        <v>12</v>
      </c>
      <c r="E2826" t="s">
        <v>13</v>
      </c>
      <c r="F2826" s="12">
        <v>11</v>
      </c>
      <c r="G2826" s="12">
        <v>3546</v>
      </c>
      <c r="H2826" s="12">
        <v>3780</v>
      </c>
      <c r="I2826" s="12">
        <v>30510</v>
      </c>
      <c r="J2826" s="12">
        <v>32400</v>
      </c>
      <c r="K2826" s="12">
        <f>sales_table[[#This Row],[Sales]]-sales_table[[#This Row],[COGS]]</f>
        <v>1890</v>
      </c>
      <c r="L2826" s="12">
        <f>sales_table[[#This Row],[sales after discount]]-sales_table[[#This Row],[COGS]]</f>
        <v>270</v>
      </c>
      <c r="M2826" s="12">
        <f>sales_table[[#This Row],[Sales]]*0.95</f>
        <v>30780</v>
      </c>
      <c r="N2826" s="13">
        <f>(sales_table[[#This Row],[Profit]]/sales_table[[#This Row],[Sales]])</f>
        <v>5.8333333333333334E-2</v>
      </c>
    </row>
    <row r="2827" spans="1:14">
      <c r="A2827" s="42">
        <v>41847</v>
      </c>
      <c r="B2827" t="s">
        <v>27</v>
      </c>
      <c r="C2827" t="s">
        <v>23</v>
      </c>
      <c r="D2827" t="s">
        <v>39</v>
      </c>
      <c r="E2827" t="s">
        <v>13</v>
      </c>
      <c r="F2827" s="12">
        <v>1</v>
      </c>
      <c r="G2827" s="12">
        <v>7506</v>
      </c>
      <c r="H2827" s="12">
        <v>8100</v>
      </c>
      <c r="I2827" s="12">
        <v>78246</v>
      </c>
      <c r="J2827" s="12">
        <v>83160</v>
      </c>
      <c r="K2827" s="12">
        <f>sales_table[[#This Row],[Sales]]-sales_table[[#This Row],[COGS]]</f>
        <v>4914</v>
      </c>
      <c r="L2827" s="12">
        <f>sales_table[[#This Row],[sales after discount]]-sales_table[[#This Row],[COGS]]</f>
        <v>756</v>
      </c>
      <c r="M2827" s="12">
        <f>sales_table[[#This Row],[Sales]]*0.95</f>
        <v>79002</v>
      </c>
      <c r="N2827" s="13">
        <f>(sales_table[[#This Row],[Profit]]/sales_table[[#This Row],[Sales]])</f>
        <v>5.909090909090909E-2</v>
      </c>
    </row>
    <row r="2828" spans="1:14">
      <c r="A2828" s="42">
        <v>41848</v>
      </c>
      <c r="B2828" t="s">
        <v>34</v>
      </c>
      <c r="C2828" t="s">
        <v>25</v>
      </c>
      <c r="D2828" t="s">
        <v>33</v>
      </c>
      <c r="E2828" t="s">
        <v>13</v>
      </c>
      <c r="F2828" s="12">
        <v>14</v>
      </c>
      <c r="G2828" s="12">
        <v>3978</v>
      </c>
      <c r="H2828" s="12">
        <v>4230</v>
      </c>
      <c r="I2828" s="12">
        <v>71604</v>
      </c>
      <c r="J2828" s="12">
        <v>76140</v>
      </c>
      <c r="K2828" s="12">
        <f>sales_table[[#This Row],[Sales]]-sales_table[[#This Row],[COGS]]</f>
        <v>4536</v>
      </c>
      <c r="L2828" s="12">
        <f>sales_table[[#This Row],[sales after discount]]-sales_table[[#This Row],[COGS]]</f>
        <v>729</v>
      </c>
      <c r="M2828" s="12">
        <f>sales_table[[#This Row],[Sales]]*0.95</f>
        <v>72333</v>
      </c>
      <c r="N2828" s="13">
        <f>(sales_table[[#This Row],[Profit]]/sales_table[[#This Row],[Sales]])</f>
        <v>5.9574468085106386E-2</v>
      </c>
    </row>
    <row r="2829" spans="1:14">
      <c r="A2829" s="42">
        <v>41848</v>
      </c>
      <c r="B2829" t="s">
        <v>27</v>
      </c>
      <c r="C2829" t="s">
        <v>23</v>
      </c>
      <c r="D2829" t="s">
        <v>37</v>
      </c>
      <c r="E2829" t="s">
        <v>13</v>
      </c>
      <c r="F2829" s="12">
        <v>11</v>
      </c>
      <c r="G2829" s="12">
        <v>2034</v>
      </c>
      <c r="H2829" s="12">
        <v>2160</v>
      </c>
      <c r="I2829" s="12">
        <v>94122</v>
      </c>
      <c r="J2829" s="12">
        <v>100170</v>
      </c>
      <c r="K2829" s="12">
        <f>sales_table[[#This Row],[Sales]]-sales_table[[#This Row],[COGS]]</f>
        <v>6048</v>
      </c>
      <c r="L2829" s="12">
        <f>sales_table[[#This Row],[sales after discount]]-sales_table[[#This Row],[COGS]]</f>
        <v>1039.5</v>
      </c>
      <c r="M2829" s="12">
        <f>sales_table[[#This Row],[Sales]]*0.95</f>
        <v>95161.5</v>
      </c>
      <c r="N2829" s="13">
        <f>(sales_table[[#This Row],[Profit]]/sales_table[[#This Row],[Sales]])</f>
        <v>6.0377358490566038E-2</v>
      </c>
    </row>
    <row r="2830" spans="1:14">
      <c r="A2830" s="42">
        <v>41848</v>
      </c>
      <c r="B2830" t="s">
        <v>14</v>
      </c>
      <c r="C2830" t="s">
        <v>11</v>
      </c>
      <c r="D2830" t="s">
        <v>12</v>
      </c>
      <c r="E2830" t="s">
        <v>13</v>
      </c>
      <c r="F2830" s="12">
        <v>8</v>
      </c>
      <c r="G2830" s="12">
        <v>2952</v>
      </c>
      <c r="H2830" s="12">
        <v>3150</v>
      </c>
      <c r="I2830" s="12">
        <v>14238</v>
      </c>
      <c r="J2830" s="12">
        <v>15120</v>
      </c>
      <c r="K2830" s="12">
        <f>sales_table[[#This Row],[Sales]]-sales_table[[#This Row],[COGS]]</f>
        <v>882</v>
      </c>
      <c r="L2830" s="12">
        <f>sales_table[[#This Row],[sales after discount]]-sales_table[[#This Row],[COGS]]</f>
        <v>126</v>
      </c>
      <c r="M2830" s="12">
        <f>sales_table[[#This Row],[Sales]]*0.95</f>
        <v>14364</v>
      </c>
      <c r="N2830" s="13">
        <f>(sales_table[[#This Row],[Profit]]/sales_table[[#This Row],[Sales]])</f>
        <v>5.8333333333333334E-2</v>
      </c>
    </row>
    <row r="2831" spans="1:14">
      <c r="A2831" s="42">
        <v>41849</v>
      </c>
      <c r="B2831" t="s">
        <v>14</v>
      </c>
      <c r="C2831" t="s">
        <v>11</v>
      </c>
      <c r="D2831" t="s">
        <v>42</v>
      </c>
      <c r="E2831" t="s">
        <v>16</v>
      </c>
      <c r="F2831" s="12">
        <v>1</v>
      </c>
      <c r="G2831" s="12">
        <v>3546</v>
      </c>
      <c r="H2831" s="12">
        <v>3780</v>
      </c>
      <c r="I2831" s="12">
        <v>60048</v>
      </c>
      <c r="J2831" s="12">
        <v>64800</v>
      </c>
      <c r="K2831" s="12">
        <f>sales_table[[#This Row],[Sales]]-sales_table[[#This Row],[COGS]]</f>
        <v>4752</v>
      </c>
      <c r="L2831" s="12">
        <f>sales_table[[#This Row],[sales after discount]]-sales_table[[#This Row],[COGS]]</f>
        <v>1512</v>
      </c>
      <c r="M2831" s="12">
        <f>sales_table[[#This Row],[Sales]]*0.95</f>
        <v>61560</v>
      </c>
      <c r="N2831" s="13">
        <f>(sales_table[[#This Row],[Profit]]/sales_table[[#This Row],[Sales]])</f>
        <v>7.3333333333333334E-2</v>
      </c>
    </row>
    <row r="2832" spans="1:14">
      <c r="A2832" s="42">
        <v>41850</v>
      </c>
      <c r="B2832" t="s">
        <v>31</v>
      </c>
      <c r="C2832" t="s">
        <v>30</v>
      </c>
      <c r="D2832" t="s">
        <v>19</v>
      </c>
      <c r="E2832" t="s">
        <v>13</v>
      </c>
      <c r="F2832" s="12">
        <v>24</v>
      </c>
      <c r="G2832" s="12">
        <v>3546</v>
      </c>
      <c r="H2832" s="12">
        <v>3780</v>
      </c>
      <c r="I2832" s="12">
        <v>7956</v>
      </c>
      <c r="J2832" s="12">
        <v>8460</v>
      </c>
      <c r="K2832" s="12">
        <f>sales_table[[#This Row],[Sales]]-sales_table[[#This Row],[COGS]]</f>
        <v>504</v>
      </c>
      <c r="L2832" s="12">
        <f>sales_table[[#This Row],[sales after discount]]-sales_table[[#This Row],[COGS]]</f>
        <v>81</v>
      </c>
      <c r="M2832" s="12">
        <f>sales_table[[#This Row],[Sales]]*0.95</f>
        <v>8037</v>
      </c>
      <c r="N2832" s="13">
        <f>(sales_table[[#This Row],[Profit]]/sales_table[[#This Row],[Sales]])</f>
        <v>5.9574468085106386E-2</v>
      </c>
    </row>
    <row r="2833" spans="1:14">
      <c r="A2833" s="42">
        <v>41850</v>
      </c>
      <c r="B2833" t="s">
        <v>31</v>
      </c>
      <c r="C2833" t="s">
        <v>30</v>
      </c>
      <c r="D2833" t="s">
        <v>33</v>
      </c>
      <c r="E2833" t="s">
        <v>13</v>
      </c>
      <c r="F2833" s="12">
        <v>15</v>
      </c>
      <c r="G2833" s="12">
        <v>3978</v>
      </c>
      <c r="H2833" s="12">
        <v>4230</v>
      </c>
      <c r="I2833" s="12">
        <v>55692</v>
      </c>
      <c r="J2833" s="12">
        <v>59220</v>
      </c>
      <c r="K2833" s="12">
        <f>sales_table[[#This Row],[Sales]]-sales_table[[#This Row],[COGS]]</f>
        <v>3528</v>
      </c>
      <c r="L2833" s="12">
        <f>sales_table[[#This Row],[sales after discount]]-sales_table[[#This Row],[COGS]]</f>
        <v>567</v>
      </c>
      <c r="M2833" s="12">
        <f>sales_table[[#This Row],[Sales]]*0.95</f>
        <v>56259</v>
      </c>
      <c r="N2833" s="13">
        <f>(sales_table[[#This Row],[Profit]]/sales_table[[#This Row],[Sales]])</f>
        <v>5.9574468085106386E-2</v>
      </c>
    </row>
    <row r="2834" spans="1:14">
      <c r="A2834" s="42">
        <v>41851</v>
      </c>
      <c r="B2834" t="s">
        <v>24</v>
      </c>
      <c r="C2834" t="s">
        <v>25</v>
      </c>
      <c r="D2834" t="s">
        <v>12</v>
      </c>
      <c r="E2834" t="s">
        <v>13</v>
      </c>
      <c r="F2834" s="12">
        <v>20</v>
      </c>
      <c r="G2834" s="12">
        <v>3546</v>
      </c>
      <c r="H2834" s="12">
        <v>3780</v>
      </c>
      <c r="I2834" s="12">
        <v>26442</v>
      </c>
      <c r="J2834" s="12">
        <v>28080</v>
      </c>
      <c r="K2834" s="12">
        <f>sales_table[[#This Row],[Sales]]-sales_table[[#This Row],[COGS]]</f>
        <v>1638</v>
      </c>
      <c r="L2834" s="12">
        <f>sales_table[[#This Row],[sales after discount]]-sales_table[[#This Row],[COGS]]</f>
        <v>234</v>
      </c>
      <c r="M2834" s="12">
        <f>sales_table[[#This Row],[Sales]]*0.95</f>
        <v>26676</v>
      </c>
      <c r="N2834" s="13">
        <f>(sales_table[[#This Row],[Profit]]/sales_table[[#This Row],[Sales]])</f>
        <v>5.8333333333333334E-2</v>
      </c>
    </row>
    <row r="2835" spans="1:14">
      <c r="A2835" s="42">
        <v>41851</v>
      </c>
      <c r="B2835" t="s">
        <v>10</v>
      </c>
      <c r="C2835" t="s">
        <v>11</v>
      </c>
      <c r="D2835" t="s">
        <v>19</v>
      </c>
      <c r="E2835" t="s">
        <v>13</v>
      </c>
      <c r="F2835" s="12">
        <v>1</v>
      </c>
      <c r="G2835" s="12">
        <v>5148</v>
      </c>
      <c r="H2835" s="12">
        <v>5490</v>
      </c>
      <c r="I2835" s="12">
        <v>83538</v>
      </c>
      <c r="J2835" s="12">
        <v>88830</v>
      </c>
      <c r="K2835" s="12">
        <f>sales_table[[#This Row],[Sales]]-sales_table[[#This Row],[COGS]]</f>
        <v>5292</v>
      </c>
      <c r="L2835" s="12">
        <f>sales_table[[#This Row],[sales after discount]]-sales_table[[#This Row],[COGS]]</f>
        <v>850.5</v>
      </c>
      <c r="M2835" s="12">
        <f>sales_table[[#This Row],[Sales]]*0.95</f>
        <v>84388.5</v>
      </c>
      <c r="N2835" s="13">
        <f>(sales_table[[#This Row],[Profit]]/sales_table[[#This Row],[Sales]])</f>
        <v>5.9574468085106386E-2</v>
      </c>
    </row>
    <row r="2836" spans="1:14">
      <c r="A2836" s="42">
        <v>41852</v>
      </c>
      <c r="B2836" t="s">
        <v>27</v>
      </c>
      <c r="C2836" t="s">
        <v>23</v>
      </c>
      <c r="D2836" t="s">
        <v>40</v>
      </c>
      <c r="E2836" t="s">
        <v>16</v>
      </c>
      <c r="F2836" s="12">
        <v>5</v>
      </c>
      <c r="G2836" s="12">
        <v>2196</v>
      </c>
      <c r="H2836" s="12">
        <v>2340</v>
      </c>
      <c r="I2836" s="12">
        <v>74556</v>
      </c>
      <c r="J2836" s="12">
        <v>80370</v>
      </c>
      <c r="K2836" s="12">
        <f>sales_table[[#This Row],[Sales]]-sales_table[[#This Row],[COGS]]</f>
        <v>5814</v>
      </c>
      <c r="L2836" s="12">
        <f>sales_table[[#This Row],[sales after discount]]-sales_table[[#This Row],[COGS]]</f>
        <v>1795.5</v>
      </c>
      <c r="M2836" s="12">
        <f>sales_table[[#This Row],[Sales]]*0.95</f>
        <v>76351.5</v>
      </c>
      <c r="N2836" s="13">
        <f>(sales_table[[#This Row],[Profit]]/sales_table[[#This Row],[Sales]])</f>
        <v>7.2340425531914887E-2</v>
      </c>
    </row>
    <row r="2837" spans="1:14">
      <c r="A2837" s="42">
        <v>41852</v>
      </c>
      <c r="B2837" t="s">
        <v>20</v>
      </c>
      <c r="C2837" t="s">
        <v>18</v>
      </c>
      <c r="D2837" t="s">
        <v>19</v>
      </c>
      <c r="E2837" t="s">
        <v>13</v>
      </c>
      <c r="F2837" s="12">
        <v>2</v>
      </c>
      <c r="G2837" s="12">
        <v>3924</v>
      </c>
      <c r="H2837" s="12">
        <v>4230</v>
      </c>
      <c r="I2837" s="12">
        <v>43758</v>
      </c>
      <c r="J2837" s="12">
        <v>46530</v>
      </c>
      <c r="K2837" s="12">
        <f>sales_table[[#This Row],[Sales]]-sales_table[[#This Row],[COGS]]</f>
        <v>2772</v>
      </c>
      <c r="L2837" s="12">
        <f>sales_table[[#This Row],[sales after discount]]-sales_table[[#This Row],[COGS]]</f>
        <v>445.5</v>
      </c>
      <c r="M2837" s="12">
        <f>sales_table[[#This Row],[Sales]]*0.95</f>
        <v>44203.5</v>
      </c>
      <c r="N2837" s="13">
        <f>(sales_table[[#This Row],[Profit]]/sales_table[[#This Row],[Sales]])</f>
        <v>5.9574468085106386E-2</v>
      </c>
    </row>
    <row r="2838" spans="1:14">
      <c r="A2838" s="42">
        <v>41854</v>
      </c>
      <c r="B2838" t="s">
        <v>14</v>
      </c>
      <c r="C2838" t="s">
        <v>11</v>
      </c>
      <c r="D2838" t="s">
        <v>43</v>
      </c>
      <c r="E2838" t="s">
        <v>13</v>
      </c>
      <c r="F2838" s="12">
        <v>15</v>
      </c>
      <c r="G2838" s="12">
        <v>3978</v>
      </c>
      <c r="H2838" s="12">
        <v>4230</v>
      </c>
      <c r="I2838" s="12">
        <v>47376</v>
      </c>
      <c r="J2838" s="12">
        <v>50400</v>
      </c>
      <c r="K2838" s="12">
        <f>sales_table[[#This Row],[Sales]]-sales_table[[#This Row],[COGS]]</f>
        <v>3024</v>
      </c>
      <c r="L2838" s="12">
        <f>sales_table[[#This Row],[sales after discount]]-sales_table[[#This Row],[COGS]]</f>
        <v>504</v>
      </c>
      <c r="M2838" s="12">
        <f>sales_table[[#This Row],[Sales]]*0.95</f>
        <v>47880</v>
      </c>
      <c r="N2838" s="13">
        <f>(sales_table[[#This Row],[Profit]]/sales_table[[#This Row],[Sales]])</f>
        <v>0.06</v>
      </c>
    </row>
    <row r="2839" spans="1:14">
      <c r="A2839" s="42">
        <v>41854</v>
      </c>
      <c r="B2839" t="s">
        <v>29</v>
      </c>
      <c r="C2839" t="s">
        <v>30</v>
      </c>
      <c r="D2839" t="s">
        <v>21</v>
      </c>
      <c r="E2839" t="s">
        <v>13</v>
      </c>
      <c r="F2839" s="12">
        <v>24</v>
      </c>
      <c r="G2839" s="12">
        <v>2106</v>
      </c>
      <c r="H2839" s="12">
        <v>2250</v>
      </c>
      <c r="I2839" s="12">
        <v>35136</v>
      </c>
      <c r="J2839" s="12">
        <v>37440</v>
      </c>
      <c r="K2839" s="12">
        <f>sales_table[[#This Row],[Sales]]-sales_table[[#This Row],[COGS]]</f>
        <v>2304</v>
      </c>
      <c r="L2839" s="12">
        <f>sales_table[[#This Row],[sales after discount]]-sales_table[[#This Row],[COGS]]</f>
        <v>432</v>
      </c>
      <c r="M2839" s="12">
        <f>sales_table[[#This Row],[Sales]]*0.95</f>
        <v>35568</v>
      </c>
      <c r="N2839" s="13">
        <f>(sales_table[[#This Row],[Profit]]/sales_table[[#This Row],[Sales]])</f>
        <v>6.1538461538461542E-2</v>
      </c>
    </row>
    <row r="2840" spans="1:14">
      <c r="A2840" s="42">
        <v>41854</v>
      </c>
      <c r="B2840" t="s">
        <v>27</v>
      </c>
      <c r="C2840" t="s">
        <v>23</v>
      </c>
      <c r="D2840" t="s">
        <v>21</v>
      </c>
      <c r="E2840" t="s">
        <v>13</v>
      </c>
      <c r="F2840" s="12">
        <v>23</v>
      </c>
      <c r="G2840" s="12">
        <v>5148</v>
      </c>
      <c r="H2840" s="12">
        <v>5490</v>
      </c>
      <c r="I2840" s="12">
        <v>35136</v>
      </c>
      <c r="J2840" s="12">
        <v>37440</v>
      </c>
      <c r="K2840" s="12">
        <f>sales_table[[#This Row],[Sales]]-sales_table[[#This Row],[COGS]]</f>
        <v>2304</v>
      </c>
      <c r="L2840" s="12">
        <f>sales_table[[#This Row],[sales after discount]]-sales_table[[#This Row],[COGS]]</f>
        <v>432</v>
      </c>
      <c r="M2840" s="12">
        <f>sales_table[[#This Row],[Sales]]*0.95</f>
        <v>35568</v>
      </c>
      <c r="N2840" s="13">
        <f>(sales_table[[#This Row],[Profit]]/sales_table[[#This Row],[Sales]])</f>
        <v>6.1538461538461542E-2</v>
      </c>
    </row>
    <row r="2841" spans="1:14">
      <c r="A2841" s="42">
        <v>41854</v>
      </c>
      <c r="B2841" t="s">
        <v>27</v>
      </c>
      <c r="C2841" t="s">
        <v>23</v>
      </c>
      <c r="D2841" t="s">
        <v>38</v>
      </c>
      <c r="E2841" t="s">
        <v>13</v>
      </c>
      <c r="F2841" s="12">
        <v>20</v>
      </c>
      <c r="G2841" s="12">
        <v>3546</v>
      </c>
      <c r="H2841" s="12">
        <v>3780</v>
      </c>
      <c r="I2841" s="12">
        <v>7092</v>
      </c>
      <c r="J2841" s="12">
        <v>7560</v>
      </c>
      <c r="K2841" s="12">
        <f>sales_table[[#This Row],[Sales]]-sales_table[[#This Row],[COGS]]</f>
        <v>468</v>
      </c>
      <c r="L2841" s="12">
        <f>sales_table[[#This Row],[sales after discount]]-sales_table[[#This Row],[COGS]]</f>
        <v>90</v>
      </c>
      <c r="M2841" s="12">
        <f>sales_table[[#This Row],[Sales]]*0.95</f>
        <v>7182</v>
      </c>
      <c r="N2841" s="13">
        <f>(sales_table[[#This Row],[Profit]]/sales_table[[#This Row],[Sales]])</f>
        <v>6.1904761904761907E-2</v>
      </c>
    </row>
    <row r="2842" spans="1:14">
      <c r="A2842" s="42">
        <v>41855</v>
      </c>
      <c r="B2842" t="s">
        <v>31</v>
      </c>
      <c r="C2842" t="s">
        <v>30</v>
      </c>
      <c r="D2842" t="s">
        <v>26</v>
      </c>
      <c r="E2842" t="s">
        <v>13</v>
      </c>
      <c r="F2842" s="12">
        <v>23</v>
      </c>
      <c r="G2842" s="12">
        <v>3546</v>
      </c>
      <c r="H2842" s="12">
        <v>3780</v>
      </c>
      <c r="I2842" s="12">
        <v>24336</v>
      </c>
      <c r="J2842" s="12">
        <v>25920</v>
      </c>
      <c r="K2842" s="12">
        <f>sales_table[[#This Row],[Sales]]-sales_table[[#This Row],[COGS]]</f>
        <v>1584</v>
      </c>
      <c r="L2842" s="12">
        <f>sales_table[[#This Row],[sales after discount]]-sales_table[[#This Row],[COGS]]</f>
        <v>288</v>
      </c>
      <c r="M2842" s="12">
        <f>sales_table[[#This Row],[Sales]]*0.95</f>
        <v>24624</v>
      </c>
      <c r="N2842" s="13">
        <f>(sales_table[[#This Row],[Profit]]/sales_table[[#This Row],[Sales]])</f>
        <v>6.1111111111111109E-2</v>
      </c>
    </row>
    <row r="2843" spans="1:14">
      <c r="A2843" s="42">
        <v>41855</v>
      </c>
      <c r="B2843" t="s">
        <v>34</v>
      </c>
      <c r="C2843" t="s">
        <v>25</v>
      </c>
      <c r="D2843" t="s">
        <v>42</v>
      </c>
      <c r="E2843" t="s">
        <v>16</v>
      </c>
      <c r="F2843" s="12">
        <v>22</v>
      </c>
      <c r="G2843" s="12">
        <v>5148</v>
      </c>
      <c r="H2843" s="12">
        <v>5490</v>
      </c>
      <c r="I2843" s="12">
        <v>165132</v>
      </c>
      <c r="J2843" s="12">
        <v>178200</v>
      </c>
      <c r="K2843" s="12">
        <f>sales_table[[#This Row],[Sales]]-sales_table[[#This Row],[COGS]]</f>
        <v>13068</v>
      </c>
      <c r="L2843" s="12">
        <f>sales_table[[#This Row],[sales after discount]]-sales_table[[#This Row],[COGS]]</f>
        <v>4158</v>
      </c>
      <c r="M2843" s="12">
        <f>sales_table[[#This Row],[Sales]]*0.95</f>
        <v>169290</v>
      </c>
      <c r="N2843" s="13">
        <f>(sales_table[[#This Row],[Profit]]/sales_table[[#This Row],[Sales]])</f>
        <v>7.3333333333333334E-2</v>
      </c>
    </row>
    <row r="2844" spans="1:14">
      <c r="A2844" s="42">
        <v>41855</v>
      </c>
      <c r="B2844" t="s">
        <v>31</v>
      </c>
      <c r="C2844" t="s">
        <v>30</v>
      </c>
      <c r="D2844" t="s">
        <v>36</v>
      </c>
      <c r="E2844" t="s">
        <v>13</v>
      </c>
      <c r="F2844" s="12">
        <v>10</v>
      </c>
      <c r="G2844" s="12">
        <v>3384</v>
      </c>
      <c r="H2844" s="12">
        <v>3600</v>
      </c>
      <c r="I2844" s="12">
        <v>23166</v>
      </c>
      <c r="J2844" s="12">
        <v>24750</v>
      </c>
      <c r="K2844" s="12">
        <f>sales_table[[#This Row],[Sales]]-sales_table[[#This Row],[COGS]]</f>
        <v>1584</v>
      </c>
      <c r="L2844" s="12">
        <f>sales_table[[#This Row],[sales after discount]]-sales_table[[#This Row],[COGS]]</f>
        <v>346.5</v>
      </c>
      <c r="M2844" s="12">
        <f>sales_table[[#This Row],[Sales]]*0.95</f>
        <v>23512.5</v>
      </c>
      <c r="N2844" s="13">
        <f>(sales_table[[#This Row],[Profit]]/sales_table[[#This Row],[Sales]])</f>
        <v>6.4000000000000001E-2</v>
      </c>
    </row>
    <row r="2845" spans="1:14">
      <c r="A2845" s="42">
        <v>41855</v>
      </c>
      <c r="B2845" t="s">
        <v>10</v>
      </c>
      <c r="C2845" t="s">
        <v>11</v>
      </c>
      <c r="D2845" t="s">
        <v>21</v>
      </c>
      <c r="E2845" t="s">
        <v>13</v>
      </c>
      <c r="F2845" s="12">
        <v>5</v>
      </c>
      <c r="G2845" s="12">
        <v>3042</v>
      </c>
      <c r="H2845" s="12">
        <v>3240</v>
      </c>
      <c r="I2845" s="12">
        <v>35136</v>
      </c>
      <c r="J2845" s="12">
        <v>37440</v>
      </c>
      <c r="K2845" s="12">
        <f>sales_table[[#This Row],[Sales]]-sales_table[[#This Row],[COGS]]</f>
        <v>2304</v>
      </c>
      <c r="L2845" s="12">
        <f>sales_table[[#This Row],[sales after discount]]-sales_table[[#This Row],[COGS]]</f>
        <v>432</v>
      </c>
      <c r="M2845" s="12">
        <f>sales_table[[#This Row],[Sales]]*0.95</f>
        <v>35568</v>
      </c>
      <c r="N2845" s="13">
        <f>(sales_table[[#This Row],[Profit]]/sales_table[[#This Row],[Sales]])</f>
        <v>6.1538461538461542E-2</v>
      </c>
    </row>
    <row r="2846" spans="1:14">
      <c r="A2846" s="42">
        <v>41856</v>
      </c>
      <c r="B2846" t="s">
        <v>29</v>
      </c>
      <c r="C2846" t="s">
        <v>30</v>
      </c>
      <c r="D2846" t="s">
        <v>42</v>
      </c>
      <c r="E2846" t="s">
        <v>16</v>
      </c>
      <c r="F2846" s="12">
        <v>12</v>
      </c>
      <c r="G2846" s="12">
        <v>3978</v>
      </c>
      <c r="H2846" s="12">
        <v>4230</v>
      </c>
      <c r="I2846" s="12">
        <v>15012</v>
      </c>
      <c r="J2846" s="12">
        <v>16200</v>
      </c>
      <c r="K2846" s="12">
        <f>sales_table[[#This Row],[Sales]]-sales_table[[#This Row],[COGS]]</f>
        <v>1188</v>
      </c>
      <c r="L2846" s="12">
        <f>sales_table[[#This Row],[sales after discount]]-sales_table[[#This Row],[COGS]]</f>
        <v>378</v>
      </c>
      <c r="M2846" s="12">
        <f>sales_table[[#This Row],[Sales]]*0.95</f>
        <v>15390</v>
      </c>
      <c r="N2846" s="13">
        <f>(sales_table[[#This Row],[Profit]]/sales_table[[#This Row],[Sales]])</f>
        <v>7.3333333333333334E-2</v>
      </c>
    </row>
    <row r="2847" spans="1:14">
      <c r="A2847" s="42">
        <v>41856</v>
      </c>
      <c r="B2847" t="s">
        <v>14</v>
      </c>
      <c r="C2847" t="s">
        <v>11</v>
      </c>
      <c r="D2847" t="s">
        <v>39</v>
      </c>
      <c r="E2847" t="s">
        <v>13</v>
      </c>
      <c r="F2847" s="12">
        <v>19</v>
      </c>
      <c r="G2847" s="12">
        <v>3978</v>
      </c>
      <c r="H2847" s="12">
        <v>4230</v>
      </c>
      <c r="I2847" s="12">
        <v>44712</v>
      </c>
      <c r="J2847" s="12">
        <v>47520</v>
      </c>
      <c r="K2847" s="12">
        <f>sales_table[[#This Row],[Sales]]-sales_table[[#This Row],[COGS]]</f>
        <v>2808</v>
      </c>
      <c r="L2847" s="12">
        <f>sales_table[[#This Row],[sales after discount]]-sales_table[[#This Row],[COGS]]</f>
        <v>432</v>
      </c>
      <c r="M2847" s="12">
        <f>sales_table[[#This Row],[Sales]]*0.95</f>
        <v>45144</v>
      </c>
      <c r="N2847" s="13">
        <f>(sales_table[[#This Row],[Profit]]/sales_table[[#This Row],[Sales]])</f>
        <v>5.909090909090909E-2</v>
      </c>
    </row>
    <row r="2848" spans="1:14">
      <c r="A2848" s="42">
        <v>41856</v>
      </c>
      <c r="B2848" t="s">
        <v>31</v>
      </c>
      <c r="C2848" t="s">
        <v>30</v>
      </c>
      <c r="D2848" t="s">
        <v>35</v>
      </c>
      <c r="E2848" t="s">
        <v>13</v>
      </c>
      <c r="F2848" s="12">
        <v>18</v>
      </c>
      <c r="G2848" s="12">
        <v>3924</v>
      </c>
      <c r="H2848" s="12">
        <v>4230</v>
      </c>
      <c r="I2848" s="12">
        <v>128700</v>
      </c>
      <c r="J2848" s="12">
        <v>137250</v>
      </c>
      <c r="K2848" s="12">
        <f>sales_table[[#This Row],[Sales]]-sales_table[[#This Row],[COGS]]</f>
        <v>8550</v>
      </c>
      <c r="L2848" s="12">
        <f>sales_table[[#This Row],[sales after discount]]-sales_table[[#This Row],[COGS]]</f>
        <v>1687.5</v>
      </c>
      <c r="M2848" s="12">
        <f>sales_table[[#This Row],[Sales]]*0.95</f>
        <v>130387.5</v>
      </c>
      <c r="N2848" s="13">
        <f>(sales_table[[#This Row],[Profit]]/sales_table[[#This Row],[Sales]])</f>
        <v>6.2295081967213117E-2</v>
      </c>
    </row>
    <row r="2849" spans="1:14">
      <c r="A2849" s="42">
        <v>41856</v>
      </c>
      <c r="B2849" t="s">
        <v>24</v>
      </c>
      <c r="C2849" t="s">
        <v>25</v>
      </c>
      <c r="D2849" t="s">
        <v>42</v>
      </c>
      <c r="E2849" t="s">
        <v>16</v>
      </c>
      <c r="F2849" s="12">
        <v>1</v>
      </c>
      <c r="G2849" s="12">
        <v>2952</v>
      </c>
      <c r="H2849" s="12">
        <v>3150</v>
      </c>
      <c r="I2849" s="12">
        <v>127602</v>
      </c>
      <c r="J2849" s="12">
        <v>137700</v>
      </c>
      <c r="K2849" s="12">
        <f>sales_table[[#This Row],[Sales]]-sales_table[[#This Row],[COGS]]</f>
        <v>10098</v>
      </c>
      <c r="L2849" s="12">
        <f>sales_table[[#This Row],[sales after discount]]-sales_table[[#This Row],[COGS]]</f>
        <v>3213</v>
      </c>
      <c r="M2849" s="12">
        <f>sales_table[[#This Row],[Sales]]*0.95</f>
        <v>130815</v>
      </c>
      <c r="N2849" s="13">
        <f>(sales_table[[#This Row],[Profit]]/sales_table[[#This Row],[Sales]])</f>
        <v>7.3333333333333334E-2</v>
      </c>
    </row>
    <row r="2850" spans="1:14">
      <c r="A2850" s="42">
        <v>41857</v>
      </c>
      <c r="B2850" t="s">
        <v>14</v>
      </c>
      <c r="C2850" t="s">
        <v>11</v>
      </c>
      <c r="D2850" t="s">
        <v>42</v>
      </c>
      <c r="E2850" t="s">
        <v>16</v>
      </c>
      <c r="F2850" s="12">
        <v>15</v>
      </c>
      <c r="G2850" s="12">
        <v>3042</v>
      </c>
      <c r="H2850" s="12">
        <v>3240</v>
      </c>
      <c r="I2850" s="12">
        <v>97578</v>
      </c>
      <c r="J2850" s="12">
        <v>105300</v>
      </c>
      <c r="K2850" s="12">
        <f>sales_table[[#This Row],[Sales]]-sales_table[[#This Row],[COGS]]</f>
        <v>7722</v>
      </c>
      <c r="L2850" s="12">
        <f>sales_table[[#This Row],[sales after discount]]-sales_table[[#This Row],[COGS]]</f>
        <v>2457</v>
      </c>
      <c r="M2850" s="12">
        <f>sales_table[[#This Row],[Sales]]*0.95</f>
        <v>100035</v>
      </c>
      <c r="N2850" s="13">
        <f>(sales_table[[#This Row],[Profit]]/sales_table[[#This Row],[Sales]])</f>
        <v>7.3333333333333334E-2</v>
      </c>
    </row>
    <row r="2851" spans="1:14">
      <c r="A2851" s="42">
        <v>41857</v>
      </c>
      <c r="B2851" t="s">
        <v>22</v>
      </c>
      <c r="C2851" t="s">
        <v>23</v>
      </c>
      <c r="D2851" t="s">
        <v>40</v>
      </c>
      <c r="E2851" t="s">
        <v>16</v>
      </c>
      <c r="F2851" s="12">
        <v>4</v>
      </c>
      <c r="G2851" s="12">
        <v>3978</v>
      </c>
      <c r="H2851" s="12">
        <v>4230</v>
      </c>
      <c r="I2851" s="12">
        <v>98100</v>
      </c>
      <c r="J2851" s="12">
        <v>105750</v>
      </c>
      <c r="K2851" s="12">
        <f>sales_table[[#This Row],[Sales]]-sales_table[[#This Row],[COGS]]</f>
        <v>7650</v>
      </c>
      <c r="L2851" s="12">
        <f>sales_table[[#This Row],[sales after discount]]-sales_table[[#This Row],[COGS]]</f>
        <v>2362.5</v>
      </c>
      <c r="M2851" s="12">
        <f>sales_table[[#This Row],[Sales]]*0.95</f>
        <v>100462.5</v>
      </c>
      <c r="N2851" s="13">
        <f>(sales_table[[#This Row],[Profit]]/sales_table[[#This Row],[Sales]])</f>
        <v>7.2340425531914887E-2</v>
      </c>
    </row>
    <row r="2852" spans="1:14">
      <c r="A2852" s="42">
        <v>41857</v>
      </c>
      <c r="B2852" t="s">
        <v>22</v>
      </c>
      <c r="C2852" t="s">
        <v>23</v>
      </c>
      <c r="D2852" t="s">
        <v>33</v>
      </c>
      <c r="E2852" t="s">
        <v>13</v>
      </c>
      <c r="F2852" s="12">
        <v>16</v>
      </c>
      <c r="G2852" s="12">
        <v>2106</v>
      </c>
      <c r="H2852" s="12">
        <v>2250</v>
      </c>
      <c r="I2852" s="12">
        <v>47736</v>
      </c>
      <c r="J2852" s="12">
        <v>50760</v>
      </c>
      <c r="K2852" s="12">
        <f>sales_table[[#This Row],[Sales]]-sales_table[[#This Row],[COGS]]</f>
        <v>3024</v>
      </c>
      <c r="L2852" s="12">
        <f>sales_table[[#This Row],[sales after discount]]-sales_table[[#This Row],[COGS]]</f>
        <v>486</v>
      </c>
      <c r="M2852" s="12">
        <f>sales_table[[#This Row],[Sales]]*0.95</f>
        <v>48222</v>
      </c>
      <c r="N2852" s="13">
        <f>(sales_table[[#This Row],[Profit]]/sales_table[[#This Row],[Sales]])</f>
        <v>5.9574468085106386E-2</v>
      </c>
    </row>
    <row r="2853" spans="1:14">
      <c r="A2853" s="42">
        <v>41857</v>
      </c>
      <c r="B2853" t="s">
        <v>22</v>
      </c>
      <c r="C2853" t="s">
        <v>23</v>
      </c>
      <c r="D2853" t="s">
        <v>37</v>
      </c>
      <c r="E2853" t="s">
        <v>13</v>
      </c>
      <c r="F2853" s="12">
        <v>10</v>
      </c>
      <c r="G2853" s="12">
        <v>2034</v>
      </c>
      <c r="H2853" s="12">
        <v>2160</v>
      </c>
      <c r="I2853" s="12">
        <v>107568</v>
      </c>
      <c r="J2853" s="12">
        <v>114480</v>
      </c>
      <c r="K2853" s="12">
        <f>sales_table[[#This Row],[Sales]]-sales_table[[#This Row],[COGS]]</f>
        <v>6912</v>
      </c>
      <c r="L2853" s="12">
        <f>sales_table[[#This Row],[sales after discount]]-sales_table[[#This Row],[COGS]]</f>
        <v>1188</v>
      </c>
      <c r="M2853" s="12">
        <f>sales_table[[#This Row],[Sales]]*0.95</f>
        <v>108756</v>
      </c>
      <c r="N2853" s="13">
        <f>(sales_table[[#This Row],[Profit]]/sales_table[[#This Row],[Sales]])</f>
        <v>6.0377358490566038E-2</v>
      </c>
    </row>
    <row r="2854" spans="1:14">
      <c r="A2854" s="42">
        <v>41858</v>
      </c>
      <c r="B2854" t="s">
        <v>20</v>
      </c>
      <c r="C2854" t="s">
        <v>18</v>
      </c>
      <c r="D2854" t="s">
        <v>40</v>
      </c>
      <c r="E2854" t="s">
        <v>16</v>
      </c>
      <c r="F2854" s="12">
        <v>21</v>
      </c>
      <c r="G2854" s="12">
        <v>4482</v>
      </c>
      <c r="H2854" s="12">
        <v>4770</v>
      </c>
      <c r="I2854" s="12">
        <v>74556</v>
      </c>
      <c r="J2854" s="12">
        <v>80370</v>
      </c>
      <c r="K2854" s="12">
        <f>sales_table[[#This Row],[Sales]]-sales_table[[#This Row],[COGS]]</f>
        <v>5814</v>
      </c>
      <c r="L2854" s="12">
        <f>sales_table[[#This Row],[sales after discount]]-sales_table[[#This Row],[COGS]]</f>
        <v>1795.5</v>
      </c>
      <c r="M2854" s="12">
        <f>sales_table[[#This Row],[Sales]]*0.95</f>
        <v>76351.5</v>
      </c>
      <c r="N2854" s="13">
        <f>(sales_table[[#This Row],[Profit]]/sales_table[[#This Row],[Sales]])</f>
        <v>7.2340425531914887E-2</v>
      </c>
    </row>
    <row r="2855" spans="1:14">
      <c r="A2855" s="42">
        <v>41858</v>
      </c>
      <c r="B2855" t="s">
        <v>22</v>
      </c>
      <c r="C2855" t="s">
        <v>23</v>
      </c>
      <c r="D2855" t="s">
        <v>38</v>
      </c>
      <c r="E2855" t="s">
        <v>13</v>
      </c>
      <c r="F2855" s="12">
        <v>7</v>
      </c>
      <c r="G2855" s="12">
        <v>3726</v>
      </c>
      <c r="H2855" s="12">
        <v>3960</v>
      </c>
      <c r="I2855" s="12">
        <v>81558</v>
      </c>
      <c r="J2855" s="12">
        <v>86940</v>
      </c>
      <c r="K2855" s="12">
        <f>sales_table[[#This Row],[Sales]]-sales_table[[#This Row],[COGS]]</f>
        <v>5382</v>
      </c>
      <c r="L2855" s="12">
        <f>sales_table[[#This Row],[sales after discount]]-sales_table[[#This Row],[COGS]]</f>
        <v>1035</v>
      </c>
      <c r="M2855" s="12">
        <f>sales_table[[#This Row],[Sales]]*0.95</f>
        <v>82593</v>
      </c>
      <c r="N2855" s="13">
        <f>(sales_table[[#This Row],[Profit]]/sales_table[[#This Row],[Sales]])</f>
        <v>6.1904761904761907E-2</v>
      </c>
    </row>
    <row r="2856" spans="1:14">
      <c r="A2856" s="42">
        <v>41859</v>
      </c>
      <c r="B2856" t="s">
        <v>29</v>
      </c>
      <c r="C2856" t="s">
        <v>30</v>
      </c>
      <c r="D2856" t="s">
        <v>36</v>
      </c>
      <c r="E2856" t="s">
        <v>13</v>
      </c>
      <c r="F2856" s="12">
        <v>22</v>
      </c>
      <c r="G2856" s="12">
        <v>2952</v>
      </c>
      <c r="H2856" s="12">
        <v>3150</v>
      </c>
      <c r="I2856" s="12">
        <v>44226</v>
      </c>
      <c r="J2856" s="12">
        <v>47250</v>
      </c>
      <c r="K2856" s="12">
        <f>sales_table[[#This Row],[Sales]]-sales_table[[#This Row],[COGS]]</f>
        <v>3024</v>
      </c>
      <c r="L2856" s="12">
        <f>sales_table[[#This Row],[sales after discount]]-sales_table[[#This Row],[COGS]]</f>
        <v>661.5</v>
      </c>
      <c r="M2856" s="12">
        <f>sales_table[[#This Row],[Sales]]*0.95</f>
        <v>44887.5</v>
      </c>
      <c r="N2856" s="13">
        <f>(sales_table[[#This Row],[Profit]]/sales_table[[#This Row],[Sales]])</f>
        <v>6.4000000000000001E-2</v>
      </c>
    </row>
    <row r="2857" spans="1:14">
      <c r="A2857" s="42">
        <v>41859</v>
      </c>
      <c r="B2857" t="s">
        <v>17</v>
      </c>
      <c r="C2857" t="s">
        <v>18</v>
      </c>
      <c r="D2857" t="s">
        <v>35</v>
      </c>
      <c r="E2857" t="s">
        <v>13</v>
      </c>
      <c r="F2857" s="12">
        <v>15</v>
      </c>
      <c r="G2857" s="12">
        <v>3384</v>
      </c>
      <c r="H2857" s="12">
        <v>3600</v>
      </c>
      <c r="I2857" s="12">
        <v>10296</v>
      </c>
      <c r="J2857" s="12">
        <v>10980</v>
      </c>
      <c r="K2857" s="12">
        <f>sales_table[[#This Row],[Sales]]-sales_table[[#This Row],[COGS]]</f>
        <v>684</v>
      </c>
      <c r="L2857" s="12">
        <f>sales_table[[#This Row],[sales after discount]]-sales_table[[#This Row],[COGS]]</f>
        <v>135</v>
      </c>
      <c r="M2857" s="12">
        <f>sales_table[[#This Row],[Sales]]*0.95</f>
        <v>10431</v>
      </c>
      <c r="N2857" s="13">
        <f>(sales_table[[#This Row],[Profit]]/sales_table[[#This Row],[Sales]])</f>
        <v>6.2295081967213117E-2</v>
      </c>
    </row>
    <row r="2858" spans="1:14">
      <c r="A2858" s="42">
        <v>41859</v>
      </c>
      <c r="B2858" t="s">
        <v>10</v>
      </c>
      <c r="C2858" t="s">
        <v>11</v>
      </c>
      <c r="D2858" t="s">
        <v>28</v>
      </c>
      <c r="E2858" t="s">
        <v>13</v>
      </c>
      <c r="F2858" s="12">
        <v>7</v>
      </c>
      <c r="G2858" s="12">
        <v>3546</v>
      </c>
      <c r="H2858" s="12">
        <v>3780</v>
      </c>
      <c r="I2858" s="12">
        <v>139968</v>
      </c>
      <c r="J2858" s="12">
        <v>149040</v>
      </c>
      <c r="K2858" s="12">
        <f>sales_table[[#This Row],[Sales]]-sales_table[[#This Row],[COGS]]</f>
        <v>9072</v>
      </c>
      <c r="L2858" s="12">
        <f>sales_table[[#This Row],[sales after discount]]-sales_table[[#This Row],[COGS]]</f>
        <v>1620</v>
      </c>
      <c r="M2858" s="12">
        <f>sales_table[[#This Row],[Sales]]*0.95</f>
        <v>141588</v>
      </c>
      <c r="N2858" s="13">
        <f>(sales_table[[#This Row],[Profit]]/sales_table[[#This Row],[Sales]])</f>
        <v>6.0869565217391307E-2</v>
      </c>
    </row>
    <row r="2859" spans="1:14">
      <c r="A2859" s="42">
        <v>41860</v>
      </c>
      <c r="B2859" t="s">
        <v>22</v>
      </c>
      <c r="C2859" t="s">
        <v>23</v>
      </c>
      <c r="D2859" t="s">
        <v>12</v>
      </c>
      <c r="E2859" t="s">
        <v>13</v>
      </c>
      <c r="F2859" s="12">
        <v>17</v>
      </c>
      <c r="G2859" s="12">
        <v>5148</v>
      </c>
      <c r="H2859" s="12">
        <v>5490</v>
      </c>
      <c r="I2859" s="12">
        <v>4068</v>
      </c>
      <c r="J2859" s="12">
        <v>4320</v>
      </c>
      <c r="K2859" s="12">
        <f>sales_table[[#This Row],[Sales]]-sales_table[[#This Row],[COGS]]</f>
        <v>252</v>
      </c>
      <c r="L2859" s="12">
        <f>sales_table[[#This Row],[sales after discount]]-sales_table[[#This Row],[COGS]]</f>
        <v>36</v>
      </c>
      <c r="M2859" s="12">
        <f>sales_table[[#This Row],[Sales]]*0.95</f>
        <v>4104</v>
      </c>
      <c r="N2859" s="13">
        <f>(sales_table[[#This Row],[Profit]]/sales_table[[#This Row],[Sales]])</f>
        <v>5.8333333333333334E-2</v>
      </c>
    </row>
    <row r="2860" spans="1:14">
      <c r="A2860" s="42">
        <v>41860</v>
      </c>
      <c r="B2860" t="s">
        <v>22</v>
      </c>
      <c r="C2860" t="s">
        <v>23</v>
      </c>
      <c r="D2860" t="s">
        <v>38</v>
      </c>
      <c r="E2860" t="s">
        <v>13</v>
      </c>
      <c r="F2860" s="12">
        <v>20</v>
      </c>
      <c r="G2860" s="12">
        <v>2034</v>
      </c>
      <c r="H2860" s="12">
        <v>2160</v>
      </c>
      <c r="I2860" s="12">
        <v>3546</v>
      </c>
      <c r="J2860" s="12">
        <v>3780</v>
      </c>
      <c r="K2860" s="12">
        <f>sales_table[[#This Row],[Sales]]-sales_table[[#This Row],[COGS]]</f>
        <v>234</v>
      </c>
      <c r="L2860" s="12">
        <f>sales_table[[#This Row],[sales after discount]]-sales_table[[#This Row],[COGS]]</f>
        <v>45</v>
      </c>
      <c r="M2860" s="12">
        <f>sales_table[[#This Row],[Sales]]*0.95</f>
        <v>3591</v>
      </c>
      <c r="N2860" s="13">
        <f>(sales_table[[#This Row],[Profit]]/sales_table[[#This Row],[Sales]])</f>
        <v>6.1904761904761907E-2</v>
      </c>
    </row>
    <row r="2861" spans="1:14">
      <c r="A2861" s="42">
        <v>41860</v>
      </c>
      <c r="B2861" t="s">
        <v>29</v>
      </c>
      <c r="C2861" t="s">
        <v>30</v>
      </c>
      <c r="D2861" t="s">
        <v>21</v>
      </c>
      <c r="E2861" t="s">
        <v>13</v>
      </c>
      <c r="F2861" s="12">
        <v>5</v>
      </c>
      <c r="G2861" s="12">
        <v>2196</v>
      </c>
      <c r="H2861" s="12">
        <v>2340</v>
      </c>
      <c r="I2861" s="12">
        <v>35136</v>
      </c>
      <c r="J2861" s="12">
        <v>37440</v>
      </c>
      <c r="K2861" s="12">
        <f>sales_table[[#This Row],[Sales]]-sales_table[[#This Row],[COGS]]</f>
        <v>2304</v>
      </c>
      <c r="L2861" s="12">
        <f>sales_table[[#This Row],[sales after discount]]-sales_table[[#This Row],[COGS]]</f>
        <v>432</v>
      </c>
      <c r="M2861" s="12">
        <f>sales_table[[#This Row],[Sales]]*0.95</f>
        <v>35568</v>
      </c>
      <c r="N2861" s="13">
        <f>(sales_table[[#This Row],[Profit]]/sales_table[[#This Row],[Sales]])</f>
        <v>6.1538461538461542E-2</v>
      </c>
    </row>
    <row r="2862" spans="1:14">
      <c r="A2862" s="42">
        <v>41860</v>
      </c>
      <c r="B2862" t="s">
        <v>14</v>
      </c>
      <c r="C2862" t="s">
        <v>11</v>
      </c>
      <c r="D2862" t="s">
        <v>12</v>
      </c>
      <c r="E2862" t="s">
        <v>13</v>
      </c>
      <c r="F2862" s="12">
        <v>14</v>
      </c>
      <c r="G2862" s="12">
        <v>3546</v>
      </c>
      <c r="H2862" s="12">
        <v>3780</v>
      </c>
      <c r="I2862" s="12">
        <v>42714</v>
      </c>
      <c r="J2862" s="12">
        <v>45360</v>
      </c>
      <c r="K2862" s="12">
        <f>sales_table[[#This Row],[Sales]]-sales_table[[#This Row],[COGS]]</f>
        <v>2646</v>
      </c>
      <c r="L2862" s="12">
        <f>sales_table[[#This Row],[sales after discount]]-sales_table[[#This Row],[COGS]]</f>
        <v>378</v>
      </c>
      <c r="M2862" s="12">
        <f>sales_table[[#This Row],[Sales]]*0.95</f>
        <v>43092</v>
      </c>
      <c r="N2862" s="13">
        <f>(sales_table[[#This Row],[Profit]]/sales_table[[#This Row],[Sales]])</f>
        <v>5.8333333333333334E-2</v>
      </c>
    </row>
    <row r="2863" spans="1:14">
      <c r="A2863" s="42">
        <v>41860</v>
      </c>
      <c r="B2863" t="s">
        <v>17</v>
      </c>
      <c r="C2863" t="s">
        <v>18</v>
      </c>
      <c r="D2863" t="s">
        <v>43</v>
      </c>
      <c r="E2863" t="s">
        <v>13</v>
      </c>
      <c r="F2863" s="12">
        <v>6</v>
      </c>
      <c r="G2863" s="12">
        <v>3546</v>
      </c>
      <c r="H2863" s="12">
        <v>3780</v>
      </c>
      <c r="I2863" s="12">
        <v>43992</v>
      </c>
      <c r="J2863" s="12">
        <v>46800</v>
      </c>
      <c r="K2863" s="12">
        <f>sales_table[[#This Row],[Sales]]-sales_table[[#This Row],[COGS]]</f>
        <v>2808</v>
      </c>
      <c r="L2863" s="12">
        <f>sales_table[[#This Row],[sales after discount]]-sales_table[[#This Row],[COGS]]</f>
        <v>468</v>
      </c>
      <c r="M2863" s="12">
        <f>sales_table[[#This Row],[Sales]]*0.95</f>
        <v>44460</v>
      </c>
      <c r="N2863" s="13">
        <f>(sales_table[[#This Row],[Profit]]/sales_table[[#This Row],[Sales]])</f>
        <v>0.06</v>
      </c>
    </row>
    <row r="2864" spans="1:14">
      <c r="A2864" s="42">
        <v>41860</v>
      </c>
      <c r="B2864" t="s">
        <v>27</v>
      </c>
      <c r="C2864" t="s">
        <v>23</v>
      </c>
      <c r="D2864" t="s">
        <v>33</v>
      </c>
      <c r="E2864" t="s">
        <v>13</v>
      </c>
      <c r="F2864" s="12">
        <v>22</v>
      </c>
      <c r="G2864" s="12">
        <v>7506</v>
      </c>
      <c r="H2864" s="12">
        <v>8100</v>
      </c>
      <c r="I2864" s="12">
        <v>7956</v>
      </c>
      <c r="J2864" s="12">
        <v>8460</v>
      </c>
      <c r="K2864" s="12">
        <f>sales_table[[#This Row],[Sales]]-sales_table[[#This Row],[COGS]]</f>
        <v>504</v>
      </c>
      <c r="L2864" s="12">
        <f>sales_table[[#This Row],[sales after discount]]-sales_table[[#This Row],[COGS]]</f>
        <v>81</v>
      </c>
      <c r="M2864" s="12">
        <f>sales_table[[#This Row],[Sales]]*0.95</f>
        <v>8037</v>
      </c>
      <c r="N2864" s="13">
        <f>(sales_table[[#This Row],[Profit]]/sales_table[[#This Row],[Sales]])</f>
        <v>5.9574468085106386E-2</v>
      </c>
    </row>
    <row r="2865" spans="1:14">
      <c r="A2865" s="42">
        <v>41861</v>
      </c>
      <c r="B2865" t="s">
        <v>20</v>
      </c>
      <c r="C2865" t="s">
        <v>18</v>
      </c>
      <c r="D2865" t="s">
        <v>36</v>
      </c>
      <c r="E2865" t="s">
        <v>13</v>
      </c>
      <c r="F2865" s="12">
        <v>6</v>
      </c>
      <c r="G2865" s="12">
        <v>3924</v>
      </c>
      <c r="H2865" s="12">
        <v>4230</v>
      </c>
      <c r="I2865" s="12">
        <v>25272</v>
      </c>
      <c r="J2865" s="12">
        <v>27000</v>
      </c>
      <c r="K2865" s="12">
        <f>sales_table[[#This Row],[Sales]]-sales_table[[#This Row],[COGS]]</f>
        <v>1728</v>
      </c>
      <c r="L2865" s="12">
        <f>sales_table[[#This Row],[sales after discount]]-sales_table[[#This Row],[COGS]]</f>
        <v>378</v>
      </c>
      <c r="M2865" s="12">
        <f>sales_table[[#This Row],[Sales]]*0.95</f>
        <v>25650</v>
      </c>
      <c r="N2865" s="13">
        <f>(sales_table[[#This Row],[Profit]]/sales_table[[#This Row],[Sales]])</f>
        <v>6.4000000000000001E-2</v>
      </c>
    </row>
    <row r="2866" spans="1:14">
      <c r="A2866" s="42">
        <v>41861</v>
      </c>
      <c r="B2866" t="s">
        <v>10</v>
      </c>
      <c r="C2866" t="s">
        <v>11</v>
      </c>
      <c r="D2866" t="s">
        <v>33</v>
      </c>
      <c r="E2866" t="s">
        <v>13</v>
      </c>
      <c r="F2866" s="12">
        <v>6</v>
      </c>
      <c r="G2866" s="12">
        <v>4482</v>
      </c>
      <c r="H2866" s="12">
        <v>4770</v>
      </c>
      <c r="I2866" s="12">
        <v>75582</v>
      </c>
      <c r="J2866" s="12">
        <v>80370</v>
      </c>
      <c r="K2866" s="12">
        <f>sales_table[[#This Row],[Sales]]-sales_table[[#This Row],[COGS]]</f>
        <v>4788</v>
      </c>
      <c r="L2866" s="12">
        <f>sales_table[[#This Row],[sales after discount]]-sales_table[[#This Row],[COGS]]</f>
        <v>769.5</v>
      </c>
      <c r="M2866" s="12">
        <f>sales_table[[#This Row],[Sales]]*0.95</f>
        <v>76351.5</v>
      </c>
      <c r="N2866" s="13">
        <f>(sales_table[[#This Row],[Profit]]/sales_table[[#This Row],[Sales]])</f>
        <v>5.9574468085106386E-2</v>
      </c>
    </row>
    <row r="2867" spans="1:14">
      <c r="A2867" s="42">
        <v>41861</v>
      </c>
      <c r="B2867" t="s">
        <v>24</v>
      </c>
      <c r="C2867" t="s">
        <v>25</v>
      </c>
      <c r="D2867" t="s">
        <v>37</v>
      </c>
      <c r="E2867" t="s">
        <v>13</v>
      </c>
      <c r="F2867" s="12">
        <v>2</v>
      </c>
      <c r="G2867" s="12">
        <v>3546</v>
      </c>
      <c r="H2867" s="12">
        <v>3780</v>
      </c>
      <c r="I2867" s="12">
        <v>58266</v>
      </c>
      <c r="J2867" s="12">
        <v>62010</v>
      </c>
      <c r="K2867" s="12">
        <f>sales_table[[#This Row],[Sales]]-sales_table[[#This Row],[COGS]]</f>
        <v>3744</v>
      </c>
      <c r="L2867" s="12">
        <f>sales_table[[#This Row],[sales after discount]]-sales_table[[#This Row],[COGS]]</f>
        <v>643.5</v>
      </c>
      <c r="M2867" s="12">
        <f>sales_table[[#This Row],[Sales]]*0.95</f>
        <v>58909.5</v>
      </c>
      <c r="N2867" s="13">
        <f>(sales_table[[#This Row],[Profit]]/sales_table[[#This Row],[Sales]])</f>
        <v>6.0377358490566038E-2</v>
      </c>
    </row>
    <row r="2868" spans="1:14">
      <c r="A2868" s="42">
        <v>41862</v>
      </c>
      <c r="B2868" t="s">
        <v>27</v>
      </c>
      <c r="C2868" t="s">
        <v>23</v>
      </c>
      <c r="D2868" t="s">
        <v>39</v>
      </c>
      <c r="E2868" t="s">
        <v>13</v>
      </c>
      <c r="F2868" s="12">
        <v>24</v>
      </c>
      <c r="G2868" s="12">
        <v>3726</v>
      </c>
      <c r="H2868" s="12">
        <v>3960</v>
      </c>
      <c r="I2868" s="12">
        <v>78246</v>
      </c>
      <c r="J2868" s="12">
        <v>83160</v>
      </c>
      <c r="K2868" s="12">
        <f>sales_table[[#This Row],[Sales]]-sales_table[[#This Row],[COGS]]</f>
        <v>4914</v>
      </c>
      <c r="L2868" s="12">
        <f>sales_table[[#This Row],[sales after discount]]-sales_table[[#This Row],[COGS]]</f>
        <v>756</v>
      </c>
      <c r="M2868" s="12">
        <f>sales_table[[#This Row],[Sales]]*0.95</f>
        <v>79002</v>
      </c>
      <c r="N2868" s="13">
        <f>(sales_table[[#This Row],[Profit]]/sales_table[[#This Row],[Sales]])</f>
        <v>5.909090909090909E-2</v>
      </c>
    </row>
    <row r="2869" spans="1:14">
      <c r="A2869" s="42">
        <v>41863</v>
      </c>
      <c r="B2869" t="s">
        <v>27</v>
      </c>
      <c r="C2869" t="s">
        <v>23</v>
      </c>
      <c r="D2869" t="s">
        <v>37</v>
      </c>
      <c r="E2869" t="s">
        <v>13</v>
      </c>
      <c r="F2869" s="12">
        <v>11</v>
      </c>
      <c r="G2869" s="12">
        <v>2106</v>
      </c>
      <c r="H2869" s="12">
        <v>2250</v>
      </c>
      <c r="I2869" s="12">
        <v>8964</v>
      </c>
      <c r="J2869" s="12">
        <v>9540</v>
      </c>
      <c r="K2869" s="12">
        <f>sales_table[[#This Row],[Sales]]-sales_table[[#This Row],[COGS]]</f>
        <v>576</v>
      </c>
      <c r="L2869" s="12">
        <f>sales_table[[#This Row],[sales after discount]]-sales_table[[#This Row],[COGS]]</f>
        <v>99</v>
      </c>
      <c r="M2869" s="12">
        <f>sales_table[[#This Row],[Sales]]*0.95</f>
        <v>9063</v>
      </c>
      <c r="N2869" s="13">
        <f>(sales_table[[#This Row],[Profit]]/sales_table[[#This Row],[Sales]])</f>
        <v>6.0377358490566038E-2</v>
      </c>
    </row>
    <row r="2870" spans="1:14">
      <c r="A2870" s="42">
        <v>41863</v>
      </c>
      <c r="B2870" t="s">
        <v>17</v>
      </c>
      <c r="C2870" t="s">
        <v>18</v>
      </c>
      <c r="D2870" t="s">
        <v>21</v>
      </c>
      <c r="E2870" t="s">
        <v>13</v>
      </c>
      <c r="F2870" s="12">
        <v>10</v>
      </c>
      <c r="G2870" s="12">
        <v>3546</v>
      </c>
      <c r="H2870" s="12">
        <v>3780</v>
      </c>
      <c r="I2870" s="12">
        <v>24156</v>
      </c>
      <c r="J2870" s="12">
        <v>25740</v>
      </c>
      <c r="K2870" s="12">
        <f>sales_table[[#This Row],[Sales]]-sales_table[[#This Row],[COGS]]</f>
        <v>1584</v>
      </c>
      <c r="L2870" s="12">
        <f>sales_table[[#This Row],[sales after discount]]-sales_table[[#This Row],[COGS]]</f>
        <v>297</v>
      </c>
      <c r="M2870" s="12">
        <f>sales_table[[#This Row],[Sales]]*0.95</f>
        <v>24453</v>
      </c>
      <c r="N2870" s="13">
        <f>(sales_table[[#This Row],[Profit]]/sales_table[[#This Row],[Sales]])</f>
        <v>6.1538461538461542E-2</v>
      </c>
    </row>
    <row r="2871" spans="1:14">
      <c r="A2871" s="42">
        <v>41864</v>
      </c>
      <c r="B2871" t="s">
        <v>20</v>
      </c>
      <c r="C2871" t="s">
        <v>18</v>
      </c>
      <c r="D2871" t="s">
        <v>28</v>
      </c>
      <c r="E2871" t="s">
        <v>13</v>
      </c>
      <c r="F2871" s="12">
        <v>7</v>
      </c>
      <c r="G2871" s="12">
        <v>3384</v>
      </c>
      <c r="H2871" s="12">
        <v>3600</v>
      </c>
      <c r="I2871" s="12">
        <v>110808</v>
      </c>
      <c r="J2871" s="12">
        <v>117990</v>
      </c>
      <c r="K2871" s="12">
        <f>sales_table[[#This Row],[Sales]]-sales_table[[#This Row],[COGS]]</f>
        <v>7182</v>
      </c>
      <c r="L2871" s="12">
        <f>sales_table[[#This Row],[sales after discount]]-sales_table[[#This Row],[COGS]]</f>
        <v>1282.5</v>
      </c>
      <c r="M2871" s="12">
        <f>sales_table[[#This Row],[Sales]]*0.95</f>
        <v>112090.5</v>
      </c>
      <c r="N2871" s="13">
        <f>(sales_table[[#This Row],[Profit]]/sales_table[[#This Row],[Sales]])</f>
        <v>6.0869565217391307E-2</v>
      </c>
    </row>
    <row r="2872" spans="1:14">
      <c r="A2872" s="42">
        <v>41864</v>
      </c>
      <c r="B2872" t="s">
        <v>22</v>
      </c>
      <c r="C2872" t="s">
        <v>23</v>
      </c>
      <c r="D2872" t="s">
        <v>35</v>
      </c>
      <c r="E2872" t="s">
        <v>13</v>
      </c>
      <c r="F2872" s="12">
        <v>22</v>
      </c>
      <c r="G2872" s="12">
        <v>2106</v>
      </c>
      <c r="H2872" s="12">
        <v>2250</v>
      </c>
      <c r="I2872" s="12">
        <v>15444</v>
      </c>
      <c r="J2872" s="12">
        <v>16470</v>
      </c>
      <c r="K2872" s="12">
        <f>sales_table[[#This Row],[Sales]]-sales_table[[#This Row],[COGS]]</f>
        <v>1026</v>
      </c>
      <c r="L2872" s="12">
        <f>sales_table[[#This Row],[sales after discount]]-sales_table[[#This Row],[COGS]]</f>
        <v>202.5</v>
      </c>
      <c r="M2872" s="12">
        <f>sales_table[[#This Row],[Sales]]*0.95</f>
        <v>15646.5</v>
      </c>
      <c r="N2872" s="13">
        <f>(sales_table[[#This Row],[Profit]]/sales_table[[#This Row],[Sales]])</f>
        <v>6.2295081967213117E-2</v>
      </c>
    </row>
    <row r="2873" spans="1:14">
      <c r="A2873" s="42">
        <v>41864</v>
      </c>
      <c r="B2873" t="s">
        <v>27</v>
      </c>
      <c r="C2873" t="s">
        <v>23</v>
      </c>
      <c r="D2873" t="s">
        <v>15</v>
      </c>
      <c r="E2873" t="s">
        <v>16</v>
      </c>
      <c r="F2873" s="12">
        <v>7</v>
      </c>
      <c r="G2873" s="12">
        <v>3924</v>
      </c>
      <c r="H2873" s="12">
        <v>4230</v>
      </c>
      <c r="I2873" s="12">
        <v>28656</v>
      </c>
      <c r="J2873" s="12">
        <v>30960</v>
      </c>
      <c r="K2873" s="12">
        <f>sales_table[[#This Row],[Sales]]-sales_table[[#This Row],[COGS]]</f>
        <v>2304</v>
      </c>
      <c r="L2873" s="12">
        <f>sales_table[[#This Row],[sales after discount]]-sales_table[[#This Row],[COGS]]</f>
        <v>756</v>
      </c>
      <c r="M2873" s="12">
        <f>sales_table[[#This Row],[Sales]]*0.95</f>
        <v>29412</v>
      </c>
      <c r="N2873" s="13">
        <f>(sales_table[[#This Row],[Profit]]/sales_table[[#This Row],[Sales]])</f>
        <v>7.441860465116279E-2</v>
      </c>
    </row>
    <row r="2874" spans="1:14">
      <c r="A2874" s="42">
        <v>41864</v>
      </c>
      <c r="B2874" t="s">
        <v>27</v>
      </c>
      <c r="C2874" t="s">
        <v>23</v>
      </c>
      <c r="D2874" t="s">
        <v>15</v>
      </c>
      <c r="E2874" t="s">
        <v>16</v>
      </c>
      <c r="F2874" s="12">
        <v>18</v>
      </c>
      <c r="G2874" s="12">
        <v>3582</v>
      </c>
      <c r="H2874" s="12">
        <v>3870</v>
      </c>
      <c r="I2874" s="12">
        <v>85968</v>
      </c>
      <c r="J2874" s="12">
        <v>92880</v>
      </c>
      <c r="K2874" s="12">
        <f>sales_table[[#This Row],[Sales]]-sales_table[[#This Row],[COGS]]</f>
        <v>6912</v>
      </c>
      <c r="L2874" s="12">
        <f>sales_table[[#This Row],[sales after discount]]-sales_table[[#This Row],[COGS]]</f>
        <v>2268</v>
      </c>
      <c r="M2874" s="12">
        <f>sales_table[[#This Row],[Sales]]*0.95</f>
        <v>88236</v>
      </c>
      <c r="N2874" s="13">
        <f>(sales_table[[#This Row],[Profit]]/sales_table[[#This Row],[Sales]])</f>
        <v>7.441860465116279E-2</v>
      </c>
    </row>
    <row r="2875" spans="1:14">
      <c r="A2875" s="42">
        <v>41866</v>
      </c>
      <c r="B2875" t="s">
        <v>24</v>
      </c>
      <c r="C2875" t="s">
        <v>25</v>
      </c>
      <c r="D2875" t="s">
        <v>37</v>
      </c>
      <c r="E2875" t="s">
        <v>13</v>
      </c>
      <c r="F2875" s="12">
        <v>12</v>
      </c>
      <c r="G2875" s="12">
        <v>3582</v>
      </c>
      <c r="H2875" s="12">
        <v>3870</v>
      </c>
      <c r="I2875" s="12">
        <v>71712</v>
      </c>
      <c r="J2875" s="12">
        <v>76320</v>
      </c>
      <c r="K2875" s="12">
        <f>sales_table[[#This Row],[Sales]]-sales_table[[#This Row],[COGS]]</f>
        <v>4608</v>
      </c>
      <c r="L2875" s="12">
        <f>sales_table[[#This Row],[sales after discount]]-sales_table[[#This Row],[COGS]]</f>
        <v>792</v>
      </c>
      <c r="M2875" s="12">
        <f>sales_table[[#This Row],[Sales]]*0.95</f>
        <v>72504</v>
      </c>
      <c r="N2875" s="13">
        <f>(sales_table[[#This Row],[Profit]]/sales_table[[#This Row],[Sales]])</f>
        <v>6.0377358490566038E-2</v>
      </c>
    </row>
    <row r="2876" spans="1:14">
      <c r="A2876" s="42">
        <v>41867</v>
      </c>
      <c r="B2876" t="s">
        <v>10</v>
      </c>
      <c r="C2876" t="s">
        <v>11</v>
      </c>
      <c r="D2876" t="s">
        <v>36</v>
      </c>
      <c r="E2876" t="s">
        <v>13</v>
      </c>
      <c r="F2876" s="12">
        <v>19</v>
      </c>
      <c r="G2876" s="12">
        <v>3726</v>
      </c>
      <c r="H2876" s="12">
        <v>3960</v>
      </c>
      <c r="I2876" s="12">
        <v>8424</v>
      </c>
      <c r="J2876" s="12">
        <v>9000</v>
      </c>
      <c r="K2876" s="12">
        <f>sales_table[[#This Row],[Sales]]-sales_table[[#This Row],[COGS]]</f>
        <v>576</v>
      </c>
      <c r="L2876" s="12">
        <f>sales_table[[#This Row],[sales after discount]]-sales_table[[#This Row],[COGS]]</f>
        <v>126</v>
      </c>
      <c r="M2876" s="12">
        <f>sales_table[[#This Row],[Sales]]*0.95</f>
        <v>8550</v>
      </c>
      <c r="N2876" s="13">
        <f>(sales_table[[#This Row],[Profit]]/sales_table[[#This Row],[Sales]])</f>
        <v>6.4000000000000001E-2</v>
      </c>
    </row>
    <row r="2877" spans="1:14">
      <c r="A2877" s="42">
        <v>41867</v>
      </c>
      <c r="B2877" t="s">
        <v>24</v>
      </c>
      <c r="C2877" t="s">
        <v>25</v>
      </c>
      <c r="D2877" t="s">
        <v>43</v>
      </c>
      <c r="E2877" t="s">
        <v>13</v>
      </c>
      <c r="F2877" s="12">
        <v>23</v>
      </c>
      <c r="G2877" s="12">
        <v>3582</v>
      </c>
      <c r="H2877" s="12">
        <v>3870</v>
      </c>
      <c r="I2877" s="12">
        <v>54144</v>
      </c>
      <c r="J2877" s="12">
        <v>57600</v>
      </c>
      <c r="K2877" s="12">
        <f>sales_table[[#This Row],[Sales]]-sales_table[[#This Row],[COGS]]</f>
        <v>3456</v>
      </c>
      <c r="L2877" s="12">
        <f>sales_table[[#This Row],[sales after discount]]-sales_table[[#This Row],[COGS]]</f>
        <v>576</v>
      </c>
      <c r="M2877" s="12">
        <f>sales_table[[#This Row],[Sales]]*0.95</f>
        <v>54720</v>
      </c>
      <c r="N2877" s="13">
        <f>(sales_table[[#This Row],[Profit]]/sales_table[[#This Row],[Sales]])</f>
        <v>0.06</v>
      </c>
    </row>
    <row r="2878" spans="1:14">
      <c r="A2878" s="42">
        <v>41867</v>
      </c>
      <c r="B2878" t="s">
        <v>31</v>
      </c>
      <c r="C2878" t="s">
        <v>30</v>
      </c>
      <c r="D2878" t="s">
        <v>26</v>
      </c>
      <c r="E2878" t="s">
        <v>13</v>
      </c>
      <c r="F2878" s="12">
        <v>3</v>
      </c>
      <c r="G2878" s="12">
        <v>2952</v>
      </c>
      <c r="H2878" s="12">
        <v>3150</v>
      </c>
      <c r="I2878" s="12">
        <v>9126</v>
      </c>
      <c r="J2878" s="12">
        <v>9720</v>
      </c>
      <c r="K2878" s="12">
        <f>sales_table[[#This Row],[Sales]]-sales_table[[#This Row],[COGS]]</f>
        <v>594</v>
      </c>
      <c r="L2878" s="12">
        <f>sales_table[[#This Row],[sales after discount]]-sales_table[[#This Row],[COGS]]</f>
        <v>108</v>
      </c>
      <c r="M2878" s="12">
        <f>sales_table[[#This Row],[Sales]]*0.95</f>
        <v>9234</v>
      </c>
      <c r="N2878" s="13">
        <f>(sales_table[[#This Row],[Profit]]/sales_table[[#This Row],[Sales]])</f>
        <v>6.1111111111111109E-2</v>
      </c>
    </row>
    <row r="2879" spans="1:14">
      <c r="A2879" s="42">
        <v>41868</v>
      </c>
      <c r="B2879" t="s">
        <v>27</v>
      </c>
      <c r="C2879" t="s">
        <v>23</v>
      </c>
      <c r="D2879" t="s">
        <v>19</v>
      </c>
      <c r="E2879" t="s">
        <v>13</v>
      </c>
      <c r="F2879" s="12">
        <v>24</v>
      </c>
      <c r="G2879" s="12">
        <v>3978</v>
      </c>
      <c r="H2879" s="12">
        <v>4230</v>
      </c>
      <c r="I2879" s="12">
        <v>11934</v>
      </c>
      <c r="J2879" s="12">
        <v>12690</v>
      </c>
      <c r="K2879" s="12">
        <f>sales_table[[#This Row],[Sales]]-sales_table[[#This Row],[COGS]]</f>
        <v>756</v>
      </c>
      <c r="L2879" s="12">
        <f>sales_table[[#This Row],[sales after discount]]-sales_table[[#This Row],[COGS]]</f>
        <v>121.5</v>
      </c>
      <c r="M2879" s="12">
        <f>sales_table[[#This Row],[Sales]]*0.95</f>
        <v>12055.5</v>
      </c>
      <c r="N2879" s="13">
        <f>(sales_table[[#This Row],[Profit]]/sales_table[[#This Row],[Sales]])</f>
        <v>5.9574468085106386E-2</v>
      </c>
    </row>
    <row r="2880" spans="1:14">
      <c r="A2880" s="42">
        <v>41868</v>
      </c>
      <c r="B2880" t="s">
        <v>14</v>
      </c>
      <c r="C2880" t="s">
        <v>11</v>
      </c>
      <c r="D2880" t="s">
        <v>40</v>
      </c>
      <c r="E2880" t="s">
        <v>16</v>
      </c>
      <c r="F2880" s="12">
        <v>25</v>
      </c>
      <c r="G2880" s="12">
        <v>2034</v>
      </c>
      <c r="H2880" s="12">
        <v>2160</v>
      </c>
      <c r="I2880" s="12">
        <v>19620</v>
      </c>
      <c r="J2880" s="12">
        <v>21150</v>
      </c>
      <c r="K2880" s="12">
        <f>sales_table[[#This Row],[Sales]]-sales_table[[#This Row],[COGS]]</f>
        <v>1530</v>
      </c>
      <c r="L2880" s="12">
        <f>sales_table[[#This Row],[sales after discount]]-sales_table[[#This Row],[COGS]]</f>
        <v>472.5</v>
      </c>
      <c r="M2880" s="12">
        <f>sales_table[[#This Row],[Sales]]*0.95</f>
        <v>20092.5</v>
      </c>
      <c r="N2880" s="13">
        <f>(sales_table[[#This Row],[Profit]]/sales_table[[#This Row],[Sales]])</f>
        <v>7.2340425531914887E-2</v>
      </c>
    </row>
    <row r="2881" spans="1:14">
      <c r="A2881" s="42">
        <v>41870</v>
      </c>
      <c r="B2881" t="s">
        <v>34</v>
      </c>
      <c r="C2881" t="s">
        <v>25</v>
      </c>
      <c r="D2881" t="s">
        <v>32</v>
      </c>
      <c r="E2881" t="s">
        <v>13</v>
      </c>
      <c r="F2881" s="12">
        <v>5</v>
      </c>
      <c r="G2881" s="12">
        <v>3924</v>
      </c>
      <c r="H2881" s="12">
        <v>4230</v>
      </c>
      <c r="I2881" s="12">
        <v>24822</v>
      </c>
      <c r="J2881" s="12">
        <v>26460</v>
      </c>
      <c r="K2881" s="12">
        <f>sales_table[[#This Row],[Sales]]-sales_table[[#This Row],[COGS]]</f>
        <v>1638</v>
      </c>
      <c r="L2881" s="12">
        <f>sales_table[[#This Row],[sales after discount]]-sales_table[[#This Row],[COGS]]</f>
        <v>315</v>
      </c>
      <c r="M2881" s="12">
        <f>sales_table[[#This Row],[Sales]]*0.95</f>
        <v>25137</v>
      </c>
      <c r="N2881" s="13">
        <f>(sales_table[[#This Row],[Profit]]/sales_table[[#This Row],[Sales]])</f>
        <v>6.1904761904761907E-2</v>
      </c>
    </row>
    <row r="2882" spans="1:14">
      <c r="A2882" s="42">
        <v>41870</v>
      </c>
      <c r="B2882" t="s">
        <v>17</v>
      </c>
      <c r="C2882" t="s">
        <v>18</v>
      </c>
      <c r="D2882" t="s">
        <v>38</v>
      </c>
      <c r="E2882" t="s">
        <v>13</v>
      </c>
      <c r="F2882" s="12">
        <v>2</v>
      </c>
      <c r="G2882" s="12">
        <v>5832</v>
      </c>
      <c r="H2882" s="12">
        <v>6210</v>
      </c>
      <c r="I2882" s="12">
        <v>7092</v>
      </c>
      <c r="J2882" s="12">
        <v>7560</v>
      </c>
      <c r="K2882" s="12">
        <f>sales_table[[#This Row],[Sales]]-sales_table[[#This Row],[COGS]]</f>
        <v>468</v>
      </c>
      <c r="L2882" s="12">
        <f>sales_table[[#This Row],[sales after discount]]-sales_table[[#This Row],[COGS]]</f>
        <v>90</v>
      </c>
      <c r="M2882" s="12">
        <f>sales_table[[#This Row],[Sales]]*0.95</f>
        <v>7182</v>
      </c>
      <c r="N2882" s="13">
        <f>(sales_table[[#This Row],[Profit]]/sales_table[[#This Row],[Sales]])</f>
        <v>6.1904761904761907E-2</v>
      </c>
    </row>
    <row r="2883" spans="1:14">
      <c r="A2883" s="42">
        <v>41870</v>
      </c>
      <c r="B2883" t="s">
        <v>20</v>
      </c>
      <c r="C2883" t="s">
        <v>18</v>
      </c>
      <c r="D2883" t="s">
        <v>40</v>
      </c>
      <c r="E2883" t="s">
        <v>16</v>
      </c>
      <c r="F2883" s="12">
        <v>14</v>
      </c>
      <c r="G2883" s="12">
        <v>3546</v>
      </c>
      <c r="H2883" s="12">
        <v>3780</v>
      </c>
      <c r="I2883" s="12">
        <v>11772</v>
      </c>
      <c r="J2883" s="12">
        <v>12690</v>
      </c>
      <c r="K2883" s="12">
        <f>sales_table[[#This Row],[Sales]]-sales_table[[#This Row],[COGS]]</f>
        <v>918</v>
      </c>
      <c r="L2883" s="12">
        <f>sales_table[[#This Row],[sales after discount]]-sales_table[[#This Row],[COGS]]</f>
        <v>283.5</v>
      </c>
      <c r="M2883" s="12">
        <f>sales_table[[#This Row],[Sales]]*0.95</f>
        <v>12055.5</v>
      </c>
      <c r="N2883" s="13">
        <f>(sales_table[[#This Row],[Profit]]/sales_table[[#This Row],[Sales]])</f>
        <v>7.2340425531914887E-2</v>
      </c>
    </row>
    <row r="2884" spans="1:14">
      <c r="A2884" s="42">
        <v>41870</v>
      </c>
      <c r="B2884" t="s">
        <v>31</v>
      </c>
      <c r="C2884" t="s">
        <v>30</v>
      </c>
      <c r="D2884" t="s">
        <v>36</v>
      </c>
      <c r="E2884" t="s">
        <v>13</v>
      </c>
      <c r="F2884" s="12">
        <v>6</v>
      </c>
      <c r="G2884" s="12">
        <v>2034</v>
      </c>
      <c r="H2884" s="12">
        <v>2160</v>
      </c>
      <c r="I2884" s="12">
        <v>23166</v>
      </c>
      <c r="J2884" s="12">
        <v>24750</v>
      </c>
      <c r="K2884" s="12">
        <f>sales_table[[#This Row],[Sales]]-sales_table[[#This Row],[COGS]]</f>
        <v>1584</v>
      </c>
      <c r="L2884" s="12">
        <f>sales_table[[#This Row],[sales after discount]]-sales_table[[#This Row],[COGS]]</f>
        <v>346.5</v>
      </c>
      <c r="M2884" s="12">
        <f>sales_table[[#This Row],[Sales]]*0.95</f>
        <v>23512.5</v>
      </c>
      <c r="N2884" s="13">
        <f>(sales_table[[#This Row],[Profit]]/sales_table[[#This Row],[Sales]])</f>
        <v>6.4000000000000001E-2</v>
      </c>
    </row>
    <row r="2885" spans="1:14">
      <c r="A2885" s="42">
        <v>41871</v>
      </c>
      <c r="B2885" t="s">
        <v>10</v>
      </c>
      <c r="C2885" t="s">
        <v>11</v>
      </c>
      <c r="D2885" t="s">
        <v>41</v>
      </c>
      <c r="E2885" t="s">
        <v>13</v>
      </c>
      <c r="F2885" s="12">
        <v>13</v>
      </c>
      <c r="G2885" s="12">
        <v>2034</v>
      </c>
      <c r="H2885" s="12">
        <v>2160</v>
      </c>
      <c r="I2885" s="12">
        <v>32472</v>
      </c>
      <c r="J2885" s="12">
        <v>34650</v>
      </c>
      <c r="K2885" s="12">
        <f>sales_table[[#This Row],[Sales]]-sales_table[[#This Row],[COGS]]</f>
        <v>2178</v>
      </c>
      <c r="L2885" s="12">
        <f>sales_table[[#This Row],[sales after discount]]-sales_table[[#This Row],[COGS]]</f>
        <v>445.5</v>
      </c>
      <c r="M2885" s="12">
        <f>sales_table[[#This Row],[Sales]]*0.95</f>
        <v>32917.5</v>
      </c>
      <c r="N2885" s="13">
        <f>(sales_table[[#This Row],[Profit]]/sales_table[[#This Row],[Sales]])</f>
        <v>6.2857142857142861E-2</v>
      </c>
    </row>
    <row r="2886" spans="1:14">
      <c r="A2886" s="42">
        <v>41871</v>
      </c>
      <c r="B2886" t="s">
        <v>31</v>
      </c>
      <c r="C2886" t="s">
        <v>30</v>
      </c>
      <c r="D2886" t="s">
        <v>40</v>
      </c>
      <c r="E2886" t="s">
        <v>16</v>
      </c>
      <c r="F2886" s="12">
        <v>4</v>
      </c>
      <c r="G2886" s="12">
        <v>3042</v>
      </c>
      <c r="H2886" s="12">
        <v>3240</v>
      </c>
      <c r="I2886" s="12">
        <v>62784</v>
      </c>
      <c r="J2886" s="12">
        <v>67680</v>
      </c>
      <c r="K2886" s="12">
        <f>sales_table[[#This Row],[Sales]]-sales_table[[#This Row],[COGS]]</f>
        <v>4896</v>
      </c>
      <c r="L2886" s="12">
        <f>sales_table[[#This Row],[sales after discount]]-sales_table[[#This Row],[COGS]]</f>
        <v>1512</v>
      </c>
      <c r="M2886" s="12">
        <f>sales_table[[#This Row],[Sales]]*0.95</f>
        <v>64296</v>
      </c>
      <c r="N2886" s="13">
        <f>(sales_table[[#This Row],[Profit]]/sales_table[[#This Row],[Sales]])</f>
        <v>7.2340425531914887E-2</v>
      </c>
    </row>
    <row r="2887" spans="1:14">
      <c r="A2887" s="42">
        <v>41871</v>
      </c>
      <c r="B2887" t="s">
        <v>17</v>
      </c>
      <c r="C2887" t="s">
        <v>18</v>
      </c>
      <c r="D2887" t="s">
        <v>40</v>
      </c>
      <c r="E2887" t="s">
        <v>16</v>
      </c>
      <c r="F2887" s="12">
        <v>21</v>
      </c>
      <c r="G2887" s="12">
        <v>3042</v>
      </c>
      <c r="H2887" s="12">
        <v>3240</v>
      </c>
      <c r="I2887" s="12">
        <v>51012</v>
      </c>
      <c r="J2887" s="12">
        <v>54990</v>
      </c>
      <c r="K2887" s="12">
        <f>sales_table[[#This Row],[Sales]]-sales_table[[#This Row],[COGS]]</f>
        <v>3978</v>
      </c>
      <c r="L2887" s="12">
        <f>sales_table[[#This Row],[sales after discount]]-sales_table[[#This Row],[COGS]]</f>
        <v>1228.5</v>
      </c>
      <c r="M2887" s="12">
        <f>sales_table[[#This Row],[Sales]]*0.95</f>
        <v>52240.5</v>
      </c>
      <c r="N2887" s="13">
        <f>(sales_table[[#This Row],[Profit]]/sales_table[[#This Row],[Sales]])</f>
        <v>7.2340425531914887E-2</v>
      </c>
    </row>
    <row r="2888" spans="1:14">
      <c r="A2888" s="42">
        <v>41871</v>
      </c>
      <c r="B2888" t="s">
        <v>34</v>
      </c>
      <c r="C2888" t="s">
        <v>25</v>
      </c>
      <c r="D2888" t="s">
        <v>43</v>
      </c>
      <c r="E2888" t="s">
        <v>13</v>
      </c>
      <c r="F2888" s="12">
        <v>16</v>
      </c>
      <c r="G2888" s="12">
        <v>3726</v>
      </c>
      <c r="H2888" s="12">
        <v>3960</v>
      </c>
      <c r="I2888" s="12">
        <v>50760</v>
      </c>
      <c r="J2888" s="12">
        <v>54000</v>
      </c>
      <c r="K2888" s="12">
        <f>sales_table[[#This Row],[Sales]]-sales_table[[#This Row],[COGS]]</f>
        <v>3240</v>
      </c>
      <c r="L2888" s="12">
        <f>sales_table[[#This Row],[sales after discount]]-sales_table[[#This Row],[COGS]]</f>
        <v>540</v>
      </c>
      <c r="M2888" s="12">
        <f>sales_table[[#This Row],[Sales]]*0.95</f>
        <v>51300</v>
      </c>
      <c r="N2888" s="13">
        <f>(sales_table[[#This Row],[Profit]]/sales_table[[#This Row],[Sales]])</f>
        <v>0.06</v>
      </c>
    </row>
    <row r="2889" spans="1:14">
      <c r="A2889" s="42">
        <v>41871</v>
      </c>
      <c r="B2889" t="s">
        <v>22</v>
      </c>
      <c r="C2889" t="s">
        <v>23</v>
      </c>
      <c r="D2889" t="s">
        <v>26</v>
      </c>
      <c r="E2889" t="s">
        <v>13</v>
      </c>
      <c r="F2889" s="12">
        <v>10</v>
      </c>
      <c r="G2889" s="12">
        <v>2196</v>
      </c>
      <c r="H2889" s="12">
        <v>2340</v>
      </c>
      <c r="I2889" s="12">
        <v>51714</v>
      </c>
      <c r="J2889" s="12">
        <v>55080</v>
      </c>
      <c r="K2889" s="12">
        <f>sales_table[[#This Row],[Sales]]-sales_table[[#This Row],[COGS]]</f>
        <v>3366</v>
      </c>
      <c r="L2889" s="12">
        <f>sales_table[[#This Row],[sales after discount]]-sales_table[[#This Row],[COGS]]</f>
        <v>612</v>
      </c>
      <c r="M2889" s="12">
        <f>sales_table[[#This Row],[Sales]]*0.95</f>
        <v>52326</v>
      </c>
      <c r="N2889" s="13">
        <f>(sales_table[[#This Row],[Profit]]/sales_table[[#This Row],[Sales]])</f>
        <v>6.1111111111111109E-2</v>
      </c>
    </row>
    <row r="2890" spans="1:14">
      <c r="A2890" s="42">
        <v>41871</v>
      </c>
      <c r="B2890" t="s">
        <v>17</v>
      </c>
      <c r="C2890" t="s">
        <v>18</v>
      </c>
      <c r="D2890" t="s">
        <v>32</v>
      </c>
      <c r="E2890" t="s">
        <v>13</v>
      </c>
      <c r="F2890" s="12">
        <v>3</v>
      </c>
      <c r="G2890" s="12">
        <v>4482</v>
      </c>
      <c r="H2890" s="12">
        <v>4770</v>
      </c>
      <c r="I2890" s="12">
        <v>53190</v>
      </c>
      <c r="J2890" s="12">
        <v>56700</v>
      </c>
      <c r="K2890" s="12">
        <f>sales_table[[#This Row],[Sales]]-sales_table[[#This Row],[COGS]]</f>
        <v>3510</v>
      </c>
      <c r="L2890" s="12">
        <f>sales_table[[#This Row],[sales after discount]]-sales_table[[#This Row],[COGS]]</f>
        <v>675</v>
      </c>
      <c r="M2890" s="12">
        <f>sales_table[[#This Row],[Sales]]*0.95</f>
        <v>53865</v>
      </c>
      <c r="N2890" s="13">
        <f>(sales_table[[#This Row],[Profit]]/sales_table[[#This Row],[Sales]])</f>
        <v>6.1904761904761907E-2</v>
      </c>
    </row>
    <row r="2891" spans="1:14">
      <c r="A2891" s="42">
        <v>41872</v>
      </c>
      <c r="B2891" t="s">
        <v>10</v>
      </c>
      <c r="C2891" t="s">
        <v>11</v>
      </c>
      <c r="D2891" t="s">
        <v>26</v>
      </c>
      <c r="E2891" t="s">
        <v>13</v>
      </c>
      <c r="F2891" s="12">
        <v>1</v>
      </c>
      <c r="G2891" s="12">
        <v>5148</v>
      </c>
      <c r="H2891" s="12">
        <v>5490</v>
      </c>
      <c r="I2891" s="12">
        <v>39546</v>
      </c>
      <c r="J2891" s="12">
        <v>42120</v>
      </c>
      <c r="K2891" s="12">
        <f>sales_table[[#This Row],[Sales]]-sales_table[[#This Row],[COGS]]</f>
        <v>2574</v>
      </c>
      <c r="L2891" s="12">
        <f>sales_table[[#This Row],[sales after discount]]-sales_table[[#This Row],[COGS]]</f>
        <v>468</v>
      </c>
      <c r="M2891" s="12">
        <f>sales_table[[#This Row],[Sales]]*0.95</f>
        <v>40014</v>
      </c>
      <c r="N2891" s="13">
        <f>(sales_table[[#This Row],[Profit]]/sales_table[[#This Row],[Sales]])</f>
        <v>6.1111111111111109E-2</v>
      </c>
    </row>
    <row r="2892" spans="1:14">
      <c r="A2892" s="42">
        <v>41872</v>
      </c>
      <c r="B2892" t="s">
        <v>31</v>
      </c>
      <c r="C2892" t="s">
        <v>30</v>
      </c>
      <c r="D2892" t="s">
        <v>32</v>
      </c>
      <c r="E2892" t="s">
        <v>13</v>
      </c>
      <c r="F2892" s="12">
        <v>13</v>
      </c>
      <c r="G2892" s="12">
        <v>3978</v>
      </c>
      <c r="H2892" s="12">
        <v>4230</v>
      </c>
      <c r="I2892" s="12">
        <v>60282</v>
      </c>
      <c r="J2892" s="12">
        <v>64260</v>
      </c>
      <c r="K2892" s="12">
        <f>sales_table[[#This Row],[Sales]]-sales_table[[#This Row],[COGS]]</f>
        <v>3978</v>
      </c>
      <c r="L2892" s="12">
        <f>sales_table[[#This Row],[sales after discount]]-sales_table[[#This Row],[COGS]]</f>
        <v>765</v>
      </c>
      <c r="M2892" s="12">
        <f>sales_table[[#This Row],[Sales]]*0.95</f>
        <v>61047</v>
      </c>
      <c r="N2892" s="13">
        <f>(sales_table[[#This Row],[Profit]]/sales_table[[#This Row],[Sales]])</f>
        <v>6.1904761904761907E-2</v>
      </c>
    </row>
    <row r="2893" spans="1:14">
      <c r="A2893" s="42">
        <v>41873</v>
      </c>
      <c r="B2893" t="s">
        <v>10</v>
      </c>
      <c r="C2893" t="s">
        <v>11</v>
      </c>
      <c r="D2893" t="s">
        <v>32</v>
      </c>
      <c r="E2893" t="s">
        <v>13</v>
      </c>
      <c r="F2893" s="12">
        <v>15</v>
      </c>
      <c r="G2893" s="12">
        <v>2106</v>
      </c>
      <c r="H2893" s="12">
        <v>2250</v>
      </c>
      <c r="I2893" s="12">
        <v>60282</v>
      </c>
      <c r="J2893" s="12">
        <v>64260</v>
      </c>
      <c r="K2893" s="12">
        <f>sales_table[[#This Row],[Sales]]-sales_table[[#This Row],[COGS]]</f>
        <v>3978</v>
      </c>
      <c r="L2893" s="12">
        <f>sales_table[[#This Row],[sales after discount]]-sales_table[[#This Row],[COGS]]</f>
        <v>765</v>
      </c>
      <c r="M2893" s="12">
        <f>sales_table[[#This Row],[Sales]]*0.95</f>
        <v>61047</v>
      </c>
      <c r="N2893" s="13">
        <f>(sales_table[[#This Row],[Profit]]/sales_table[[#This Row],[Sales]])</f>
        <v>6.1904761904761907E-2</v>
      </c>
    </row>
    <row r="2894" spans="1:14">
      <c r="A2894" s="42">
        <v>41873</v>
      </c>
      <c r="B2894" t="s">
        <v>29</v>
      </c>
      <c r="C2894" t="s">
        <v>30</v>
      </c>
      <c r="D2894" t="s">
        <v>33</v>
      </c>
      <c r="E2894" t="s">
        <v>13</v>
      </c>
      <c r="F2894" s="12">
        <v>5</v>
      </c>
      <c r="G2894" s="12">
        <v>3978</v>
      </c>
      <c r="H2894" s="12">
        <v>4230</v>
      </c>
      <c r="I2894" s="12">
        <v>59670</v>
      </c>
      <c r="J2894" s="12">
        <v>63450</v>
      </c>
      <c r="K2894" s="12">
        <f>sales_table[[#This Row],[Sales]]-sales_table[[#This Row],[COGS]]</f>
        <v>3780</v>
      </c>
      <c r="L2894" s="12">
        <f>sales_table[[#This Row],[sales after discount]]-sales_table[[#This Row],[COGS]]</f>
        <v>607.5</v>
      </c>
      <c r="M2894" s="12">
        <f>sales_table[[#This Row],[Sales]]*0.95</f>
        <v>60277.5</v>
      </c>
      <c r="N2894" s="13">
        <f>(sales_table[[#This Row],[Profit]]/sales_table[[#This Row],[Sales]])</f>
        <v>5.9574468085106386E-2</v>
      </c>
    </row>
    <row r="2895" spans="1:14">
      <c r="A2895" s="42">
        <v>41874</v>
      </c>
      <c r="B2895" t="s">
        <v>34</v>
      </c>
      <c r="C2895" t="s">
        <v>25</v>
      </c>
      <c r="D2895" t="s">
        <v>33</v>
      </c>
      <c r="E2895" t="s">
        <v>13</v>
      </c>
      <c r="F2895" s="12">
        <v>25</v>
      </c>
      <c r="G2895" s="12">
        <v>2034</v>
      </c>
      <c r="H2895" s="12">
        <v>2160</v>
      </c>
      <c r="I2895" s="12">
        <v>15912</v>
      </c>
      <c r="J2895" s="12">
        <v>16920</v>
      </c>
      <c r="K2895" s="12">
        <f>sales_table[[#This Row],[Sales]]-sales_table[[#This Row],[COGS]]</f>
        <v>1008</v>
      </c>
      <c r="L2895" s="12">
        <f>sales_table[[#This Row],[sales after discount]]-sales_table[[#This Row],[COGS]]</f>
        <v>162</v>
      </c>
      <c r="M2895" s="12">
        <f>sales_table[[#This Row],[Sales]]*0.95</f>
        <v>16074</v>
      </c>
      <c r="N2895" s="13">
        <f>(sales_table[[#This Row],[Profit]]/sales_table[[#This Row],[Sales]])</f>
        <v>5.9574468085106386E-2</v>
      </c>
    </row>
    <row r="2896" spans="1:14">
      <c r="A2896" s="42">
        <v>41874</v>
      </c>
      <c r="B2896" t="s">
        <v>17</v>
      </c>
      <c r="C2896" t="s">
        <v>18</v>
      </c>
      <c r="D2896" t="s">
        <v>19</v>
      </c>
      <c r="E2896" t="s">
        <v>13</v>
      </c>
      <c r="F2896" s="12">
        <v>8</v>
      </c>
      <c r="G2896" s="12">
        <v>2034</v>
      </c>
      <c r="H2896" s="12">
        <v>2160</v>
      </c>
      <c r="I2896" s="12">
        <v>67626</v>
      </c>
      <c r="J2896" s="12">
        <v>71910</v>
      </c>
      <c r="K2896" s="12">
        <f>sales_table[[#This Row],[Sales]]-sales_table[[#This Row],[COGS]]</f>
        <v>4284</v>
      </c>
      <c r="L2896" s="12">
        <f>sales_table[[#This Row],[sales after discount]]-sales_table[[#This Row],[COGS]]</f>
        <v>688.5</v>
      </c>
      <c r="M2896" s="12">
        <f>sales_table[[#This Row],[Sales]]*0.95</f>
        <v>68314.5</v>
      </c>
      <c r="N2896" s="13">
        <f>(sales_table[[#This Row],[Profit]]/sales_table[[#This Row],[Sales]])</f>
        <v>5.9574468085106386E-2</v>
      </c>
    </row>
    <row r="2897" spans="1:14">
      <c r="A2897" s="42">
        <v>41874</v>
      </c>
      <c r="B2897" t="s">
        <v>29</v>
      </c>
      <c r="C2897" t="s">
        <v>30</v>
      </c>
      <c r="D2897" t="s">
        <v>41</v>
      </c>
      <c r="E2897" t="s">
        <v>13</v>
      </c>
      <c r="F2897" s="12">
        <v>21</v>
      </c>
      <c r="G2897" s="12">
        <v>3582</v>
      </c>
      <c r="H2897" s="12">
        <v>3870</v>
      </c>
      <c r="I2897" s="12">
        <v>56088</v>
      </c>
      <c r="J2897" s="12">
        <v>59850</v>
      </c>
      <c r="K2897" s="12">
        <f>sales_table[[#This Row],[Sales]]-sales_table[[#This Row],[COGS]]</f>
        <v>3762</v>
      </c>
      <c r="L2897" s="12">
        <f>sales_table[[#This Row],[sales after discount]]-sales_table[[#This Row],[COGS]]</f>
        <v>769.5</v>
      </c>
      <c r="M2897" s="12">
        <f>sales_table[[#This Row],[Sales]]*0.95</f>
        <v>56857.5</v>
      </c>
      <c r="N2897" s="13">
        <f>(sales_table[[#This Row],[Profit]]/sales_table[[#This Row],[Sales]])</f>
        <v>6.2857142857142861E-2</v>
      </c>
    </row>
    <row r="2898" spans="1:14">
      <c r="A2898" s="42">
        <v>41875</v>
      </c>
      <c r="B2898" t="s">
        <v>20</v>
      </c>
      <c r="C2898" t="s">
        <v>18</v>
      </c>
      <c r="D2898" t="s">
        <v>19</v>
      </c>
      <c r="E2898" t="s">
        <v>13</v>
      </c>
      <c r="F2898" s="12">
        <v>16</v>
      </c>
      <c r="G2898" s="12">
        <v>3978</v>
      </c>
      <c r="H2898" s="12">
        <v>4230</v>
      </c>
      <c r="I2898" s="12">
        <v>67626</v>
      </c>
      <c r="J2898" s="12">
        <v>71910</v>
      </c>
      <c r="K2898" s="12">
        <f>sales_table[[#This Row],[Sales]]-sales_table[[#This Row],[COGS]]</f>
        <v>4284</v>
      </c>
      <c r="L2898" s="12">
        <f>sales_table[[#This Row],[sales after discount]]-sales_table[[#This Row],[COGS]]</f>
        <v>688.5</v>
      </c>
      <c r="M2898" s="12">
        <f>sales_table[[#This Row],[Sales]]*0.95</f>
        <v>68314.5</v>
      </c>
      <c r="N2898" s="13">
        <f>(sales_table[[#This Row],[Profit]]/sales_table[[#This Row],[Sales]])</f>
        <v>5.9574468085106386E-2</v>
      </c>
    </row>
    <row r="2899" spans="1:14">
      <c r="A2899" s="42">
        <v>41875</v>
      </c>
      <c r="B2899" t="s">
        <v>17</v>
      </c>
      <c r="C2899" t="s">
        <v>18</v>
      </c>
      <c r="D2899" t="s">
        <v>43</v>
      </c>
      <c r="E2899" t="s">
        <v>13</v>
      </c>
      <c r="F2899" s="12">
        <v>23</v>
      </c>
      <c r="G2899" s="12">
        <v>2196</v>
      </c>
      <c r="H2899" s="12">
        <v>2340</v>
      </c>
      <c r="I2899" s="12">
        <v>54144</v>
      </c>
      <c r="J2899" s="12">
        <v>57600</v>
      </c>
      <c r="K2899" s="12">
        <f>sales_table[[#This Row],[Sales]]-sales_table[[#This Row],[COGS]]</f>
        <v>3456</v>
      </c>
      <c r="L2899" s="12">
        <f>sales_table[[#This Row],[sales after discount]]-sales_table[[#This Row],[COGS]]</f>
        <v>576</v>
      </c>
      <c r="M2899" s="12">
        <f>sales_table[[#This Row],[Sales]]*0.95</f>
        <v>54720</v>
      </c>
      <c r="N2899" s="13">
        <f>(sales_table[[#This Row],[Profit]]/sales_table[[#This Row],[Sales]])</f>
        <v>0.06</v>
      </c>
    </row>
    <row r="2900" spans="1:14">
      <c r="A2900" s="42">
        <v>41875</v>
      </c>
      <c r="B2900" t="s">
        <v>22</v>
      </c>
      <c r="C2900" t="s">
        <v>23</v>
      </c>
      <c r="D2900" t="s">
        <v>43</v>
      </c>
      <c r="E2900" t="s">
        <v>13</v>
      </c>
      <c r="F2900" s="12">
        <v>22</v>
      </c>
      <c r="G2900" s="12">
        <v>3978</v>
      </c>
      <c r="H2900" s="12">
        <v>4230</v>
      </c>
      <c r="I2900" s="12">
        <v>77832</v>
      </c>
      <c r="J2900" s="12">
        <v>82800</v>
      </c>
      <c r="K2900" s="12">
        <f>sales_table[[#This Row],[Sales]]-sales_table[[#This Row],[COGS]]</f>
        <v>4968</v>
      </c>
      <c r="L2900" s="12">
        <f>sales_table[[#This Row],[sales after discount]]-sales_table[[#This Row],[COGS]]</f>
        <v>828</v>
      </c>
      <c r="M2900" s="12">
        <f>sales_table[[#This Row],[Sales]]*0.95</f>
        <v>78660</v>
      </c>
      <c r="N2900" s="13">
        <f>(sales_table[[#This Row],[Profit]]/sales_table[[#This Row],[Sales]])</f>
        <v>0.06</v>
      </c>
    </row>
    <row r="2901" spans="1:14">
      <c r="A2901" s="42">
        <v>41876</v>
      </c>
      <c r="B2901" t="s">
        <v>34</v>
      </c>
      <c r="C2901" t="s">
        <v>25</v>
      </c>
      <c r="D2901" t="s">
        <v>33</v>
      </c>
      <c r="E2901" t="s">
        <v>13</v>
      </c>
      <c r="F2901" s="12">
        <v>13</v>
      </c>
      <c r="G2901" s="12">
        <v>3978</v>
      </c>
      <c r="H2901" s="12">
        <v>4230</v>
      </c>
      <c r="I2901" s="12">
        <v>83538</v>
      </c>
      <c r="J2901" s="12">
        <v>88830</v>
      </c>
      <c r="K2901" s="12">
        <f>sales_table[[#This Row],[Sales]]-sales_table[[#This Row],[COGS]]</f>
        <v>5292</v>
      </c>
      <c r="L2901" s="12">
        <f>sales_table[[#This Row],[sales after discount]]-sales_table[[#This Row],[COGS]]</f>
        <v>850.5</v>
      </c>
      <c r="M2901" s="12">
        <f>sales_table[[#This Row],[Sales]]*0.95</f>
        <v>84388.5</v>
      </c>
      <c r="N2901" s="13">
        <f>(sales_table[[#This Row],[Profit]]/sales_table[[#This Row],[Sales]])</f>
        <v>5.9574468085106386E-2</v>
      </c>
    </row>
    <row r="2902" spans="1:14">
      <c r="A2902" s="42">
        <v>41876</v>
      </c>
      <c r="B2902" t="s">
        <v>20</v>
      </c>
      <c r="C2902" t="s">
        <v>18</v>
      </c>
      <c r="D2902" t="s">
        <v>35</v>
      </c>
      <c r="E2902" t="s">
        <v>13</v>
      </c>
      <c r="F2902" s="12">
        <v>27</v>
      </c>
      <c r="G2902" s="12">
        <v>3042</v>
      </c>
      <c r="H2902" s="12">
        <v>3240</v>
      </c>
      <c r="I2902" s="12">
        <v>92664</v>
      </c>
      <c r="J2902" s="12">
        <v>98820</v>
      </c>
      <c r="K2902" s="12">
        <f>sales_table[[#This Row],[Sales]]-sales_table[[#This Row],[COGS]]</f>
        <v>6156</v>
      </c>
      <c r="L2902" s="12">
        <f>sales_table[[#This Row],[sales after discount]]-sales_table[[#This Row],[COGS]]</f>
        <v>1215</v>
      </c>
      <c r="M2902" s="12">
        <f>sales_table[[#This Row],[Sales]]*0.95</f>
        <v>93879</v>
      </c>
      <c r="N2902" s="13">
        <f>(sales_table[[#This Row],[Profit]]/sales_table[[#This Row],[Sales]])</f>
        <v>6.2295081967213117E-2</v>
      </c>
    </row>
    <row r="2903" spans="1:14">
      <c r="A2903" s="42">
        <v>41877</v>
      </c>
      <c r="B2903" t="s">
        <v>24</v>
      </c>
      <c r="C2903" t="s">
        <v>25</v>
      </c>
      <c r="D2903" t="s">
        <v>39</v>
      </c>
      <c r="E2903" t="s">
        <v>13</v>
      </c>
      <c r="F2903" s="12">
        <v>27</v>
      </c>
      <c r="G2903" s="12">
        <v>3978</v>
      </c>
      <c r="H2903" s="12">
        <v>4230</v>
      </c>
      <c r="I2903" s="12">
        <v>26082</v>
      </c>
      <c r="J2903" s="12">
        <v>27720</v>
      </c>
      <c r="K2903" s="12">
        <f>sales_table[[#This Row],[Sales]]-sales_table[[#This Row],[COGS]]</f>
        <v>1638</v>
      </c>
      <c r="L2903" s="12">
        <f>sales_table[[#This Row],[sales after discount]]-sales_table[[#This Row],[COGS]]</f>
        <v>252</v>
      </c>
      <c r="M2903" s="12">
        <f>sales_table[[#This Row],[Sales]]*0.95</f>
        <v>26334</v>
      </c>
      <c r="N2903" s="13">
        <f>(sales_table[[#This Row],[Profit]]/sales_table[[#This Row],[Sales]])</f>
        <v>5.909090909090909E-2</v>
      </c>
    </row>
    <row r="2904" spans="1:14">
      <c r="A2904" s="42">
        <v>41877</v>
      </c>
      <c r="B2904" t="s">
        <v>20</v>
      </c>
      <c r="C2904" t="s">
        <v>18</v>
      </c>
      <c r="D2904" t="s">
        <v>37</v>
      </c>
      <c r="E2904" t="s">
        <v>13</v>
      </c>
      <c r="F2904" s="12">
        <v>27</v>
      </c>
      <c r="G2904" s="12">
        <v>3978</v>
      </c>
      <c r="H2904" s="12">
        <v>4230</v>
      </c>
      <c r="I2904" s="12">
        <v>49302</v>
      </c>
      <c r="J2904" s="12">
        <v>52470</v>
      </c>
      <c r="K2904" s="12">
        <f>sales_table[[#This Row],[Sales]]-sales_table[[#This Row],[COGS]]</f>
        <v>3168</v>
      </c>
      <c r="L2904" s="12">
        <f>sales_table[[#This Row],[sales after discount]]-sales_table[[#This Row],[COGS]]</f>
        <v>544.5</v>
      </c>
      <c r="M2904" s="12">
        <f>sales_table[[#This Row],[Sales]]*0.95</f>
        <v>49846.5</v>
      </c>
      <c r="N2904" s="13">
        <f>(sales_table[[#This Row],[Profit]]/sales_table[[#This Row],[Sales]])</f>
        <v>6.0377358490566038E-2</v>
      </c>
    </row>
    <row r="2905" spans="1:14">
      <c r="A2905" s="42">
        <v>41877</v>
      </c>
      <c r="B2905" t="s">
        <v>27</v>
      </c>
      <c r="C2905" t="s">
        <v>23</v>
      </c>
      <c r="D2905" t="s">
        <v>38</v>
      </c>
      <c r="E2905" t="s">
        <v>13</v>
      </c>
      <c r="F2905" s="12">
        <v>27</v>
      </c>
      <c r="G2905" s="12">
        <v>5832</v>
      </c>
      <c r="H2905" s="12">
        <v>6210</v>
      </c>
      <c r="I2905" s="12">
        <v>74466</v>
      </c>
      <c r="J2905" s="12">
        <v>79380</v>
      </c>
      <c r="K2905" s="12">
        <f>sales_table[[#This Row],[Sales]]-sales_table[[#This Row],[COGS]]</f>
        <v>4914</v>
      </c>
      <c r="L2905" s="12">
        <f>sales_table[[#This Row],[sales after discount]]-sales_table[[#This Row],[COGS]]</f>
        <v>945</v>
      </c>
      <c r="M2905" s="12">
        <f>sales_table[[#This Row],[Sales]]*0.95</f>
        <v>75411</v>
      </c>
      <c r="N2905" s="13">
        <f>(sales_table[[#This Row],[Profit]]/sales_table[[#This Row],[Sales]])</f>
        <v>6.1904761904761907E-2</v>
      </c>
    </row>
    <row r="2906" spans="1:14">
      <c r="A2906" s="42">
        <v>41877</v>
      </c>
      <c r="B2906" t="s">
        <v>24</v>
      </c>
      <c r="C2906" t="s">
        <v>25</v>
      </c>
      <c r="D2906" t="s">
        <v>21</v>
      </c>
      <c r="E2906" t="s">
        <v>13</v>
      </c>
      <c r="F2906" s="12">
        <v>27</v>
      </c>
      <c r="G2906" s="12">
        <v>2196</v>
      </c>
      <c r="H2906" s="12">
        <v>2340</v>
      </c>
      <c r="I2906" s="12">
        <v>6588</v>
      </c>
      <c r="J2906" s="12">
        <v>7020</v>
      </c>
      <c r="K2906" s="12">
        <f>sales_table[[#This Row],[Sales]]-sales_table[[#This Row],[COGS]]</f>
        <v>432</v>
      </c>
      <c r="L2906" s="12">
        <f>sales_table[[#This Row],[sales after discount]]-sales_table[[#This Row],[COGS]]</f>
        <v>81</v>
      </c>
      <c r="M2906" s="12">
        <f>sales_table[[#This Row],[Sales]]*0.95</f>
        <v>6669</v>
      </c>
      <c r="N2906" s="13">
        <f>(sales_table[[#This Row],[Profit]]/sales_table[[#This Row],[Sales]])</f>
        <v>6.1538461538461542E-2</v>
      </c>
    </row>
    <row r="2907" spans="1:14">
      <c r="A2907" s="42">
        <v>41877</v>
      </c>
      <c r="B2907" t="s">
        <v>17</v>
      </c>
      <c r="C2907" t="s">
        <v>18</v>
      </c>
      <c r="D2907" t="s">
        <v>15</v>
      </c>
      <c r="E2907" t="s">
        <v>16</v>
      </c>
      <c r="F2907" s="12">
        <v>27</v>
      </c>
      <c r="G2907" s="12">
        <v>3546</v>
      </c>
      <c r="H2907" s="12">
        <v>3780</v>
      </c>
      <c r="I2907" s="12">
        <v>57312</v>
      </c>
      <c r="J2907" s="12">
        <v>61920</v>
      </c>
      <c r="K2907" s="12">
        <f>sales_table[[#This Row],[Sales]]-sales_table[[#This Row],[COGS]]</f>
        <v>4608</v>
      </c>
      <c r="L2907" s="12">
        <f>sales_table[[#This Row],[sales after discount]]-sales_table[[#This Row],[COGS]]</f>
        <v>1512</v>
      </c>
      <c r="M2907" s="12">
        <f>sales_table[[#This Row],[Sales]]*0.95</f>
        <v>58824</v>
      </c>
      <c r="N2907" s="13">
        <f>(sales_table[[#This Row],[Profit]]/sales_table[[#This Row],[Sales]])</f>
        <v>7.441860465116279E-2</v>
      </c>
    </row>
    <row r="2908" spans="1:14">
      <c r="A2908" s="42">
        <v>41877</v>
      </c>
      <c r="B2908" t="s">
        <v>31</v>
      </c>
      <c r="C2908" t="s">
        <v>30</v>
      </c>
      <c r="D2908" t="s">
        <v>28</v>
      </c>
      <c r="E2908" t="s">
        <v>13</v>
      </c>
      <c r="F2908" s="12">
        <v>12</v>
      </c>
      <c r="G2908" s="12">
        <v>3582</v>
      </c>
      <c r="H2908" s="12">
        <v>3870</v>
      </c>
      <c r="I2908" s="12">
        <v>52488</v>
      </c>
      <c r="J2908" s="12">
        <v>55890</v>
      </c>
      <c r="K2908" s="12">
        <f>sales_table[[#This Row],[Sales]]-sales_table[[#This Row],[COGS]]</f>
        <v>3402</v>
      </c>
      <c r="L2908" s="12">
        <f>sales_table[[#This Row],[sales after discount]]-sales_table[[#This Row],[COGS]]</f>
        <v>607.5</v>
      </c>
      <c r="M2908" s="12">
        <f>sales_table[[#This Row],[Sales]]*0.95</f>
        <v>53095.5</v>
      </c>
      <c r="N2908" s="13">
        <f>(sales_table[[#This Row],[Profit]]/sales_table[[#This Row],[Sales]])</f>
        <v>6.0869565217391307E-2</v>
      </c>
    </row>
    <row r="2909" spans="1:14">
      <c r="A2909" s="42">
        <v>41877</v>
      </c>
      <c r="B2909" t="s">
        <v>22</v>
      </c>
      <c r="C2909" t="s">
        <v>23</v>
      </c>
      <c r="D2909" t="s">
        <v>26</v>
      </c>
      <c r="E2909" t="s">
        <v>13</v>
      </c>
      <c r="F2909" s="12">
        <v>18</v>
      </c>
      <c r="G2909" s="12">
        <v>3978</v>
      </c>
      <c r="H2909" s="12">
        <v>4230</v>
      </c>
      <c r="I2909" s="12">
        <v>73008</v>
      </c>
      <c r="J2909" s="12">
        <v>77760</v>
      </c>
      <c r="K2909" s="12">
        <f>sales_table[[#This Row],[Sales]]-sales_table[[#This Row],[COGS]]</f>
        <v>4752</v>
      </c>
      <c r="L2909" s="12">
        <f>sales_table[[#This Row],[sales after discount]]-sales_table[[#This Row],[COGS]]</f>
        <v>864</v>
      </c>
      <c r="M2909" s="12">
        <f>sales_table[[#This Row],[Sales]]*0.95</f>
        <v>73872</v>
      </c>
      <c r="N2909" s="13">
        <f>(sales_table[[#This Row],[Profit]]/sales_table[[#This Row],[Sales]])</f>
        <v>6.1111111111111109E-2</v>
      </c>
    </row>
    <row r="2910" spans="1:14">
      <c r="A2910" s="42">
        <v>41878</v>
      </c>
      <c r="B2910" t="s">
        <v>27</v>
      </c>
      <c r="C2910" t="s">
        <v>23</v>
      </c>
      <c r="D2910" t="s">
        <v>35</v>
      </c>
      <c r="E2910" t="s">
        <v>13</v>
      </c>
      <c r="F2910" s="12">
        <v>8</v>
      </c>
      <c r="G2910" s="12">
        <v>3978</v>
      </c>
      <c r="H2910" s="12">
        <v>4230</v>
      </c>
      <c r="I2910" s="12">
        <v>5148</v>
      </c>
      <c r="J2910" s="12">
        <v>5490</v>
      </c>
      <c r="K2910" s="12">
        <f>sales_table[[#This Row],[Sales]]-sales_table[[#This Row],[COGS]]</f>
        <v>342</v>
      </c>
      <c r="L2910" s="12">
        <f>sales_table[[#This Row],[sales after discount]]-sales_table[[#This Row],[COGS]]</f>
        <v>67.5</v>
      </c>
      <c r="M2910" s="12">
        <f>sales_table[[#This Row],[Sales]]*0.95</f>
        <v>5215.5</v>
      </c>
      <c r="N2910" s="13">
        <f>(sales_table[[#This Row],[Profit]]/sales_table[[#This Row],[Sales]])</f>
        <v>6.2295081967213117E-2</v>
      </c>
    </row>
    <row r="2911" spans="1:14">
      <c r="A2911" s="42">
        <v>41878</v>
      </c>
      <c r="B2911" t="s">
        <v>10</v>
      </c>
      <c r="C2911" t="s">
        <v>11</v>
      </c>
      <c r="D2911" t="s">
        <v>26</v>
      </c>
      <c r="E2911" t="s">
        <v>13</v>
      </c>
      <c r="F2911" s="12">
        <v>21</v>
      </c>
      <c r="G2911" s="12">
        <v>2034</v>
      </c>
      <c r="H2911" s="12">
        <v>2160</v>
      </c>
      <c r="I2911" s="12">
        <v>48672</v>
      </c>
      <c r="J2911" s="12">
        <v>51840</v>
      </c>
      <c r="K2911" s="12">
        <f>sales_table[[#This Row],[Sales]]-sales_table[[#This Row],[COGS]]</f>
        <v>3168</v>
      </c>
      <c r="L2911" s="12">
        <f>sales_table[[#This Row],[sales after discount]]-sales_table[[#This Row],[COGS]]</f>
        <v>576</v>
      </c>
      <c r="M2911" s="12">
        <f>sales_table[[#This Row],[Sales]]*0.95</f>
        <v>49248</v>
      </c>
      <c r="N2911" s="13">
        <f>(sales_table[[#This Row],[Profit]]/sales_table[[#This Row],[Sales]])</f>
        <v>6.1111111111111109E-2</v>
      </c>
    </row>
    <row r="2912" spans="1:14">
      <c r="A2912" s="42">
        <v>41879</v>
      </c>
      <c r="B2912" t="s">
        <v>24</v>
      </c>
      <c r="C2912" t="s">
        <v>25</v>
      </c>
      <c r="D2912" t="s">
        <v>26</v>
      </c>
      <c r="E2912" t="s">
        <v>13</v>
      </c>
      <c r="F2912" s="12">
        <v>25</v>
      </c>
      <c r="G2912" s="12">
        <v>3042</v>
      </c>
      <c r="H2912" s="12">
        <v>3240</v>
      </c>
      <c r="I2912" s="12">
        <v>27378</v>
      </c>
      <c r="J2912" s="12">
        <v>29160</v>
      </c>
      <c r="K2912" s="12">
        <f>sales_table[[#This Row],[Sales]]-sales_table[[#This Row],[COGS]]</f>
        <v>1782</v>
      </c>
      <c r="L2912" s="12">
        <f>sales_table[[#This Row],[sales after discount]]-sales_table[[#This Row],[COGS]]</f>
        <v>324</v>
      </c>
      <c r="M2912" s="12">
        <f>sales_table[[#This Row],[Sales]]*0.95</f>
        <v>27702</v>
      </c>
      <c r="N2912" s="13">
        <f>(sales_table[[#This Row],[Profit]]/sales_table[[#This Row],[Sales]])</f>
        <v>6.1111111111111109E-2</v>
      </c>
    </row>
    <row r="2913" spans="1:14">
      <c r="A2913" s="42">
        <v>41879</v>
      </c>
      <c r="B2913" t="s">
        <v>34</v>
      </c>
      <c r="C2913" t="s">
        <v>25</v>
      </c>
      <c r="D2913" t="s">
        <v>36</v>
      </c>
      <c r="E2913" t="s">
        <v>13</v>
      </c>
      <c r="F2913" s="12">
        <v>12</v>
      </c>
      <c r="G2913" s="12">
        <v>5148</v>
      </c>
      <c r="H2913" s="12">
        <v>5490</v>
      </c>
      <c r="I2913" s="12">
        <v>50544</v>
      </c>
      <c r="J2913" s="12">
        <v>54000</v>
      </c>
      <c r="K2913" s="12">
        <f>sales_table[[#This Row],[Sales]]-sales_table[[#This Row],[COGS]]</f>
        <v>3456</v>
      </c>
      <c r="L2913" s="12">
        <f>sales_table[[#This Row],[sales after discount]]-sales_table[[#This Row],[COGS]]</f>
        <v>756</v>
      </c>
      <c r="M2913" s="12">
        <f>sales_table[[#This Row],[Sales]]*0.95</f>
        <v>51300</v>
      </c>
      <c r="N2913" s="13">
        <f>(sales_table[[#This Row],[Profit]]/sales_table[[#This Row],[Sales]])</f>
        <v>6.4000000000000001E-2</v>
      </c>
    </row>
    <row r="2914" spans="1:14">
      <c r="A2914" s="42">
        <v>41879</v>
      </c>
      <c r="B2914" t="s">
        <v>17</v>
      </c>
      <c r="C2914" t="s">
        <v>18</v>
      </c>
      <c r="D2914" t="s">
        <v>21</v>
      </c>
      <c r="E2914" t="s">
        <v>13</v>
      </c>
      <c r="F2914" s="12">
        <v>9</v>
      </c>
      <c r="G2914" s="12">
        <v>2106</v>
      </c>
      <c r="H2914" s="12">
        <v>2250</v>
      </c>
      <c r="I2914" s="12">
        <v>39528</v>
      </c>
      <c r="J2914" s="12">
        <v>42120</v>
      </c>
      <c r="K2914" s="12">
        <f>sales_table[[#This Row],[Sales]]-sales_table[[#This Row],[COGS]]</f>
        <v>2592</v>
      </c>
      <c r="L2914" s="12">
        <f>sales_table[[#This Row],[sales after discount]]-sales_table[[#This Row],[COGS]]</f>
        <v>486</v>
      </c>
      <c r="M2914" s="12">
        <f>sales_table[[#This Row],[Sales]]*0.95</f>
        <v>40014</v>
      </c>
      <c r="N2914" s="13">
        <f>(sales_table[[#This Row],[Profit]]/sales_table[[#This Row],[Sales]])</f>
        <v>6.1538461538461542E-2</v>
      </c>
    </row>
    <row r="2915" spans="1:14">
      <c r="A2915" s="42">
        <v>41879</v>
      </c>
      <c r="B2915" t="s">
        <v>20</v>
      </c>
      <c r="C2915" t="s">
        <v>18</v>
      </c>
      <c r="D2915" t="s">
        <v>40</v>
      </c>
      <c r="E2915" t="s">
        <v>16</v>
      </c>
      <c r="F2915" s="12">
        <v>23</v>
      </c>
      <c r="G2915" s="12">
        <v>4482</v>
      </c>
      <c r="H2915" s="12">
        <v>4770</v>
      </c>
      <c r="I2915" s="12">
        <v>54936</v>
      </c>
      <c r="J2915" s="12">
        <v>59220</v>
      </c>
      <c r="K2915" s="12">
        <f>sales_table[[#This Row],[Sales]]-sales_table[[#This Row],[COGS]]</f>
        <v>4284</v>
      </c>
      <c r="L2915" s="12">
        <f>sales_table[[#This Row],[sales after discount]]-sales_table[[#This Row],[COGS]]</f>
        <v>1323</v>
      </c>
      <c r="M2915" s="12">
        <f>sales_table[[#This Row],[Sales]]*0.95</f>
        <v>56259</v>
      </c>
      <c r="N2915" s="13">
        <f>(sales_table[[#This Row],[Profit]]/sales_table[[#This Row],[Sales]])</f>
        <v>7.2340425531914887E-2</v>
      </c>
    </row>
    <row r="2916" spans="1:14">
      <c r="A2916" s="42">
        <v>41881</v>
      </c>
      <c r="B2916" t="s">
        <v>27</v>
      </c>
      <c r="C2916" t="s">
        <v>23</v>
      </c>
      <c r="D2916" t="s">
        <v>28</v>
      </c>
      <c r="E2916" t="s">
        <v>13</v>
      </c>
      <c r="F2916" s="12">
        <v>23</v>
      </c>
      <c r="G2916" s="12">
        <v>3546</v>
      </c>
      <c r="H2916" s="12">
        <v>3780</v>
      </c>
      <c r="I2916" s="12">
        <v>139968</v>
      </c>
      <c r="J2916" s="12">
        <v>149040</v>
      </c>
      <c r="K2916" s="12">
        <f>sales_table[[#This Row],[Sales]]-sales_table[[#This Row],[COGS]]</f>
        <v>9072</v>
      </c>
      <c r="L2916" s="12">
        <f>sales_table[[#This Row],[sales after discount]]-sales_table[[#This Row],[COGS]]</f>
        <v>1620</v>
      </c>
      <c r="M2916" s="12">
        <f>sales_table[[#This Row],[Sales]]*0.95</f>
        <v>141588</v>
      </c>
      <c r="N2916" s="13">
        <f>(sales_table[[#This Row],[Profit]]/sales_table[[#This Row],[Sales]])</f>
        <v>6.0869565217391307E-2</v>
      </c>
    </row>
    <row r="2917" spans="1:14">
      <c r="A2917" s="42">
        <v>41882</v>
      </c>
      <c r="B2917" t="s">
        <v>24</v>
      </c>
      <c r="C2917" t="s">
        <v>25</v>
      </c>
      <c r="D2917" t="s">
        <v>33</v>
      </c>
      <c r="E2917" t="s">
        <v>13</v>
      </c>
      <c r="F2917" s="12">
        <v>20</v>
      </c>
      <c r="G2917" s="12">
        <v>4482</v>
      </c>
      <c r="H2917" s="12">
        <v>4770</v>
      </c>
      <c r="I2917" s="12">
        <v>79560</v>
      </c>
      <c r="J2917" s="12">
        <v>84600</v>
      </c>
      <c r="K2917" s="12">
        <f>sales_table[[#This Row],[Sales]]-sales_table[[#This Row],[COGS]]</f>
        <v>5040</v>
      </c>
      <c r="L2917" s="12">
        <f>sales_table[[#This Row],[sales after discount]]-sales_table[[#This Row],[COGS]]</f>
        <v>810</v>
      </c>
      <c r="M2917" s="12">
        <f>sales_table[[#This Row],[Sales]]*0.95</f>
        <v>80370</v>
      </c>
      <c r="N2917" s="13">
        <f>(sales_table[[#This Row],[Profit]]/sales_table[[#This Row],[Sales]])</f>
        <v>5.9574468085106386E-2</v>
      </c>
    </row>
    <row r="2918" spans="1:14">
      <c r="A2918" s="42">
        <v>41883</v>
      </c>
      <c r="B2918" t="s">
        <v>10</v>
      </c>
      <c r="C2918" t="s">
        <v>11</v>
      </c>
      <c r="D2918" t="s">
        <v>36</v>
      </c>
      <c r="E2918" t="s">
        <v>13</v>
      </c>
      <c r="F2918" s="12">
        <v>25</v>
      </c>
      <c r="G2918" s="12">
        <v>4482</v>
      </c>
      <c r="H2918" s="12">
        <v>4770</v>
      </c>
      <c r="I2918" s="12">
        <v>40014</v>
      </c>
      <c r="J2918" s="12">
        <v>42750</v>
      </c>
      <c r="K2918" s="12">
        <f>sales_table[[#This Row],[Sales]]-sales_table[[#This Row],[COGS]]</f>
        <v>2736</v>
      </c>
      <c r="L2918" s="12">
        <f>sales_table[[#This Row],[sales after discount]]-sales_table[[#This Row],[COGS]]</f>
        <v>598.5</v>
      </c>
      <c r="M2918" s="12">
        <f>sales_table[[#This Row],[Sales]]*0.95</f>
        <v>40612.5</v>
      </c>
      <c r="N2918" s="13">
        <f>(sales_table[[#This Row],[Profit]]/sales_table[[#This Row],[Sales]])</f>
        <v>6.4000000000000001E-2</v>
      </c>
    </row>
    <row r="2919" spans="1:14">
      <c r="A2919" s="42">
        <v>41883</v>
      </c>
      <c r="B2919" t="s">
        <v>31</v>
      </c>
      <c r="C2919" t="s">
        <v>30</v>
      </c>
      <c r="D2919" t="s">
        <v>37</v>
      </c>
      <c r="E2919" t="s">
        <v>13</v>
      </c>
      <c r="F2919" s="12">
        <v>4</v>
      </c>
      <c r="G2919" s="12">
        <v>2034</v>
      </c>
      <c r="H2919" s="12">
        <v>2160</v>
      </c>
      <c r="I2919" s="12">
        <v>80676</v>
      </c>
      <c r="J2919" s="12">
        <v>85860</v>
      </c>
      <c r="K2919" s="12">
        <f>sales_table[[#This Row],[Sales]]-sales_table[[#This Row],[COGS]]</f>
        <v>5184</v>
      </c>
      <c r="L2919" s="12">
        <f>sales_table[[#This Row],[sales after discount]]-sales_table[[#This Row],[COGS]]</f>
        <v>891</v>
      </c>
      <c r="M2919" s="12">
        <f>sales_table[[#This Row],[Sales]]*0.95</f>
        <v>81567</v>
      </c>
      <c r="N2919" s="13">
        <f>(sales_table[[#This Row],[Profit]]/sales_table[[#This Row],[Sales]])</f>
        <v>6.0377358490566038E-2</v>
      </c>
    </row>
    <row r="2920" spans="1:14">
      <c r="A2920" s="42">
        <v>41884</v>
      </c>
      <c r="B2920" t="s">
        <v>10</v>
      </c>
      <c r="C2920" t="s">
        <v>11</v>
      </c>
      <c r="D2920" t="s">
        <v>38</v>
      </c>
      <c r="E2920" t="s">
        <v>13</v>
      </c>
      <c r="F2920" s="12">
        <v>24</v>
      </c>
      <c r="G2920" s="12">
        <v>3978</v>
      </c>
      <c r="H2920" s="12">
        <v>4230</v>
      </c>
      <c r="I2920" s="12">
        <v>28368</v>
      </c>
      <c r="J2920" s="12">
        <v>30240</v>
      </c>
      <c r="K2920" s="12">
        <f>sales_table[[#This Row],[Sales]]-sales_table[[#This Row],[COGS]]</f>
        <v>1872</v>
      </c>
      <c r="L2920" s="12">
        <f>sales_table[[#This Row],[sales after discount]]-sales_table[[#This Row],[COGS]]</f>
        <v>360</v>
      </c>
      <c r="M2920" s="12">
        <f>sales_table[[#This Row],[Sales]]*0.95</f>
        <v>28728</v>
      </c>
      <c r="N2920" s="13">
        <f>(sales_table[[#This Row],[Profit]]/sales_table[[#This Row],[Sales]])</f>
        <v>6.1904761904761907E-2</v>
      </c>
    </row>
    <row r="2921" spans="1:14">
      <c r="A2921" s="42">
        <v>41884</v>
      </c>
      <c r="B2921" t="s">
        <v>10</v>
      </c>
      <c r="C2921" t="s">
        <v>11</v>
      </c>
      <c r="D2921" t="s">
        <v>12</v>
      </c>
      <c r="E2921" t="s">
        <v>13</v>
      </c>
      <c r="F2921" s="12">
        <v>24</v>
      </c>
      <c r="G2921" s="12">
        <v>5832</v>
      </c>
      <c r="H2921" s="12">
        <v>6210</v>
      </c>
      <c r="I2921" s="12">
        <v>38646</v>
      </c>
      <c r="J2921" s="12">
        <v>41040</v>
      </c>
      <c r="K2921" s="12">
        <f>sales_table[[#This Row],[Sales]]-sales_table[[#This Row],[COGS]]</f>
        <v>2394</v>
      </c>
      <c r="L2921" s="12">
        <f>sales_table[[#This Row],[sales after discount]]-sales_table[[#This Row],[COGS]]</f>
        <v>342</v>
      </c>
      <c r="M2921" s="12">
        <f>sales_table[[#This Row],[Sales]]*0.95</f>
        <v>38988</v>
      </c>
      <c r="N2921" s="13">
        <f>(sales_table[[#This Row],[Profit]]/sales_table[[#This Row],[Sales]])</f>
        <v>5.8333333333333334E-2</v>
      </c>
    </row>
    <row r="2922" spans="1:14">
      <c r="A2922" s="42">
        <v>41884</v>
      </c>
      <c r="B2922" t="s">
        <v>27</v>
      </c>
      <c r="C2922" t="s">
        <v>23</v>
      </c>
      <c r="D2922" t="s">
        <v>43</v>
      </c>
      <c r="E2922" t="s">
        <v>13</v>
      </c>
      <c r="F2922" s="12">
        <v>16</v>
      </c>
      <c r="G2922" s="12">
        <v>3978</v>
      </c>
      <c r="H2922" s="12">
        <v>4230</v>
      </c>
      <c r="I2922" s="12">
        <v>33840</v>
      </c>
      <c r="J2922" s="12">
        <v>36000</v>
      </c>
      <c r="K2922" s="12">
        <f>sales_table[[#This Row],[Sales]]-sales_table[[#This Row],[COGS]]</f>
        <v>2160</v>
      </c>
      <c r="L2922" s="12">
        <f>sales_table[[#This Row],[sales after discount]]-sales_table[[#This Row],[COGS]]</f>
        <v>360</v>
      </c>
      <c r="M2922" s="12">
        <f>sales_table[[#This Row],[Sales]]*0.95</f>
        <v>34200</v>
      </c>
      <c r="N2922" s="13">
        <f>(sales_table[[#This Row],[Profit]]/sales_table[[#This Row],[Sales]])</f>
        <v>0.06</v>
      </c>
    </row>
    <row r="2923" spans="1:14">
      <c r="A2923" s="42">
        <v>41885</v>
      </c>
      <c r="B2923" t="s">
        <v>31</v>
      </c>
      <c r="C2923" t="s">
        <v>30</v>
      </c>
      <c r="D2923" t="s">
        <v>21</v>
      </c>
      <c r="E2923" t="s">
        <v>13</v>
      </c>
      <c r="F2923" s="12">
        <v>6</v>
      </c>
      <c r="G2923" s="12">
        <v>3978</v>
      </c>
      <c r="H2923" s="12">
        <v>4230</v>
      </c>
      <c r="I2923" s="12">
        <v>50508</v>
      </c>
      <c r="J2923" s="12">
        <v>53820</v>
      </c>
      <c r="K2923" s="12">
        <f>sales_table[[#This Row],[Sales]]-sales_table[[#This Row],[COGS]]</f>
        <v>3312</v>
      </c>
      <c r="L2923" s="12">
        <f>sales_table[[#This Row],[sales after discount]]-sales_table[[#This Row],[COGS]]</f>
        <v>621</v>
      </c>
      <c r="M2923" s="12">
        <f>sales_table[[#This Row],[Sales]]*0.95</f>
        <v>51129</v>
      </c>
      <c r="N2923" s="13">
        <f>(sales_table[[#This Row],[Profit]]/sales_table[[#This Row],[Sales]])</f>
        <v>6.1538461538461542E-2</v>
      </c>
    </row>
    <row r="2924" spans="1:14">
      <c r="A2924" s="42">
        <v>41885</v>
      </c>
      <c r="B2924" t="s">
        <v>10</v>
      </c>
      <c r="C2924" t="s">
        <v>11</v>
      </c>
      <c r="D2924" t="s">
        <v>41</v>
      </c>
      <c r="E2924" t="s">
        <v>13</v>
      </c>
      <c r="F2924" s="12">
        <v>4</v>
      </c>
      <c r="G2924" s="12">
        <v>5148</v>
      </c>
      <c r="H2924" s="12">
        <v>5490</v>
      </c>
      <c r="I2924" s="12">
        <v>59040</v>
      </c>
      <c r="J2924" s="12">
        <v>63000</v>
      </c>
      <c r="K2924" s="12">
        <f>sales_table[[#This Row],[Sales]]-sales_table[[#This Row],[COGS]]</f>
        <v>3960</v>
      </c>
      <c r="L2924" s="12">
        <f>sales_table[[#This Row],[sales after discount]]-sales_table[[#This Row],[COGS]]</f>
        <v>810</v>
      </c>
      <c r="M2924" s="12">
        <f>sales_table[[#This Row],[Sales]]*0.95</f>
        <v>59850</v>
      </c>
      <c r="N2924" s="13">
        <f>(sales_table[[#This Row],[Profit]]/sales_table[[#This Row],[Sales]])</f>
        <v>6.2857142857142861E-2</v>
      </c>
    </row>
    <row r="2925" spans="1:14">
      <c r="A2925" s="42">
        <v>41885</v>
      </c>
      <c r="B2925" t="s">
        <v>14</v>
      </c>
      <c r="C2925" t="s">
        <v>11</v>
      </c>
      <c r="D2925" t="s">
        <v>33</v>
      </c>
      <c r="E2925" t="s">
        <v>13</v>
      </c>
      <c r="F2925" s="12">
        <v>24</v>
      </c>
      <c r="G2925" s="12">
        <v>5832</v>
      </c>
      <c r="H2925" s="12">
        <v>6210</v>
      </c>
      <c r="I2925" s="12">
        <v>51714</v>
      </c>
      <c r="J2925" s="12">
        <v>54990</v>
      </c>
      <c r="K2925" s="12">
        <f>sales_table[[#This Row],[Sales]]-sales_table[[#This Row],[COGS]]</f>
        <v>3276</v>
      </c>
      <c r="L2925" s="12">
        <f>sales_table[[#This Row],[sales after discount]]-sales_table[[#This Row],[COGS]]</f>
        <v>526.5</v>
      </c>
      <c r="M2925" s="12">
        <f>sales_table[[#This Row],[Sales]]*0.95</f>
        <v>52240.5</v>
      </c>
      <c r="N2925" s="13">
        <f>(sales_table[[#This Row],[Profit]]/sales_table[[#This Row],[Sales]])</f>
        <v>5.9574468085106386E-2</v>
      </c>
    </row>
    <row r="2926" spans="1:14">
      <c r="A2926" s="42">
        <v>41885</v>
      </c>
      <c r="B2926" t="s">
        <v>17</v>
      </c>
      <c r="C2926" t="s">
        <v>18</v>
      </c>
      <c r="D2926" t="s">
        <v>43</v>
      </c>
      <c r="E2926" t="s">
        <v>13</v>
      </c>
      <c r="F2926" s="12">
        <v>21</v>
      </c>
      <c r="G2926" s="12">
        <v>2034</v>
      </c>
      <c r="H2926" s="12">
        <v>2160</v>
      </c>
      <c r="I2926" s="12">
        <v>81216</v>
      </c>
      <c r="J2926" s="12">
        <v>86400</v>
      </c>
      <c r="K2926" s="12">
        <f>sales_table[[#This Row],[Sales]]-sales_table[[#This Row],[COGS]]</f>
        <v>5184</v>
      </c>
      <c r="L2926" s="12">
        <f>sales_table[[#This Row],[sales after discount]]-sales_table[[#This Row],[COGS]]</f>
        <v>864</v>
      </c>
      <c r="M2926" s="12">
        <f>sales_table[[#This Row],[Sales]]*0.95</f>
        <v>82080</v>
      </c>
      <c r="N2926" s="13">
        <f>(sales_table[[#This Row],[Profit]]/sales_table[[#This Row],[Sales]])</f>
        <v>0.06</v>
      </c>
    </row>
    <row r="2927" spans="1:14">
      <c r="A2927" s="42">
        <v>41885</v>
      </c>
      <c r="B2927" t="s">
        <v>29</v>
      </c>
      <c r="C2927" t="s">
        <v>30</v>
      </c>
      <c r="D2927" t="s">
        <v>21</v>
      </c>
      <c r="E2927" t="s">
        <v>13</v>
      </c>
      <c r="F2927" s="12">
        <v>13</v>
      </c>
      <c r="G2927" s="12">
        <v>5832</v>
      </c>
      <c r="H2927" s="12">
        <v>6210</v>
      </c>
      <c r="I2927" s="12">
        <v>26352</v>
      </c>
      <c r="J2927" s="12">
        <v>28080</v>
      </c>
      <c r="K2927" s="12">
        <f>sales_table[[#This Row],[Sales]]-sales_table[[#This Row],[COGS]]</f>
        <v>1728</v>
      </c>
      <c r="L2927" s="12">
        <f>sales_table[[#This Row],[sales after discount]]-sales_table[[#This Row],[COGS]]</f>
        <v>324</v>
      </c>
      <c r="M2927" s="12">
        <f>sales_table[[#This Row],[Sales]]*0.95</f>
        <v>26676</v>
      </c>
      <c r="N2927" s="13">
        <f>(sales_table[[#This Row],[Profit]]/sales_table[[#This Row],[Sales]])</f>
        <v>6.1538461538461542E-2</v>
      </c>
    </row>
    <row r="2928" spans="1:14">
      <c r="A2928" s="42">
        <v>41885</v>
      </c>
      <c r="B2928" t="s">
        <v>24</v>
      </c>
      <c r="C2928" t="s">
        <v>25</v>
      </c>
      <c r="D2928" t="s">
        <v>28</v>
      </c>
      <c r="E2928" t="s">
        <v>13</v>
      </c>
      <c r="F2928" s="12">
        <v>2</v>
      </c>
      <c r="G2928" s="12">
        <v>3546</v>
      </c>
      <c r="H2928" s="12">
        <v>3780</v>
      </c>
      <c r="I2928" s="12">
        <v>64152</v>
      </c>
      <c r="J2928" s="12">
        <v>68310</v>
      </c>
      <c r="K2928" s="12">
        <f>sales_table[[#This Row],[Sales]]-sales_table[[#This Row],[COGS]]</f>
        <v>4158</v>
      </c>
      <c r="L2928" s="12">
        <f>sales_table[[#This Row],[sales after discount]]-sales_table[[#This Row],[COGS]]</f>
        <v>742.5</v>
      </c>
      <c r="M2928" s="12">
        <f>sales_table[[#This Row],[Sales]]*0.95</f>
        <v>64894.5</v>
      </c>
      <c r="N2928" s="13">
        <f>(sales_table[[#This Row],[Profit]]/sales_table[[#This Row],[Sales]])</f>
        <v>6.0869565217391307E-2</v>
      </c>
    </row>
    <row r="2929" spans="1:14">
      <c r="A2929" s="42">
        <v>41886</v>
      </c>
      <c r="B2929" t="s">
        <v>14</v>
      </c>
      <c r="C2929" t="s">
        <v>11</v>
      </c>
      <c r="D2929" t="s">
        <v>12</v>
      </c>
      <c r="E2929" t="s">
        <v>13</v>
      </c>
      <c r="F2929" s="12">
        <v>20</v>
      </c>
      <c r="G2929" s="12">
        <v>3726</v>
      </c>
      <c r="H2929" s="12">
        <v>3960</v>
      </c>
      <c r="I2929" s="12">
        <v>20340</v>
      </c>
      <c r="J2929" s="12">
        <v>21600</v>
      </c>
      <c r="K2929" s="12">
        <f>sales_table[[#This Row],[Sales]]-sales_table[[#This Row],[COGS]]</f>
        <v>1260</v>
      </c>
      <c r="L2929" s="12">
        <f>sales_table[[#This Row],[sales after discount]]-sales_table[[#This Row],[COGS]]</f>
        <v>180</v>
      </c>
      <c r="M2929" s="12">
        <f>sales_table[[#This Row],[Sales]]*0.95</f>
        <v>20520</v>
      </c>
      <c r="N2929" s="13">
        <f>(sales_table[[#This Row],[Profit]]/sales_table[[#This Row],[Sales]])</f>
        <v>5.8333333333333334E-2</v>
      </c>
    </row>
    <row r="2930" spans="1:14">
      <c r="A2930" s="42">
        <v>41886</v>
      </c>
      <c r="B2930" t="s">
        <v>29</v>
      </c>
      <c r="C2930" t="s">
        <v>30</v>
      </c>
      <c r="D2930" t="s">
        <v>26</v>
      </c>
      <c r="E2930" t="s">
        <v>13</v>
      </c>
      <c r="F2930" s="12">
        <v>21</v>
      </c>
      <c r="G2930" s="12">
        <v>3978</v>
      </c>
      <c r="H2930" s="12">
        <v>4230</v>
      </c>
      <c r="I2930" s="12">
        <v>42588</v>
      </c>
      <c r="J2930" s="12">
        <v>45360</v>
      </c>
      <c r="K2930" s="12">
        <f>sales_table[[#This Row],[Sales]]-sales_table[[#This Row],[COGS]]</f>
        <v>2772</v>
      </c>
      <c r="L2930" s="12">
        <f>sales_table[[#This Row],[sales after discount]]-sales_table[[#This Row],[COGS]]</f>
        <v>504</v>
      </c>
      <c r="M2930" s="12">
        <f>sales_table[[#This Row],[Sales]]*0.95</f>
        <v>43092</v>
      </c>
      <c r="N2930" s="13">
        <f>(sales_table[[#This Row],[Profit]]/sales_table[[#This Row],[Sales]])</f>
        <v>6.1111111111111109E-2</v>
      </c>
    </row>
    <row r="2931" spans="1:14">
      <c r="A2931" s="42">
        <v>41889</v>
      </c>
      <c r="B2931" t="s">
        <v>24</v>
      </c>
      <c r="C2931" t="s">
        <v>25</v>
      </c>
      <c r="D2931" t="s">
        <v>32</v>
      </c>
      <c r="E2931" t="s">
        <v>13</v>
      </c>
      <c r="F2931" s="12">
        <v>12</v>
      </c>
      <c r="G2931" s="12">
        <v>3042</v>
      </c>
      <c r="H2931" s="12">
        <v>3240</v>
      </c>
      <c r="I2931" s="12">
        <v>17730</v>
      </c>
      <c r="J2931" s="12">
        <v>18900</v>
      </c>
      <c r="K2931" s="12">
        <f>sales_table[[#This Row],[Sales]]-sales_table[[#This Row],[COGS]]</f>
        <v>1170</v>
      </c>
      <c r="L2931" s="12">
        <f>sales_table[[#This Row],[sales after discount]]-sales_table[[#This Row],[COGS]]</f>
        <v>225</v>
      </c>
      <c r="M2931" s="12">
        <f>sales_table[[#This Row],[Sales]]*0.95</f>
        <v>17955</v>
      </c>
      <c r="N2931" s="13">
        <f>(sales_table[[#This Row],[Profit]]/sales_table[[#This Row],[Sales]])</f>
        <v>6.1904761904761907E-2</v>
      </c>
    </row>
    <row r="2932" spans="1:14">
      <c r="A2932" s="42">
        <v>41889</v>
      </c>
      <c r="B2932" t="s">
        <v>24</v>
      </c>
      <c r="C2932" t="s">
        <v>25</v>
      </c>
      <c r="D2932" t="s">
        <v>19</v>
      </c>
      <c r="E2932" t="s">
        <v>13</v>
      </c>
      <c r="F2932" s="12">
        <v>23</v>
      </c>
      <c r="G2932" s="12">
        <v>3546</v>
      </c>
      <c r="H2932" s="12">
        <v>3780</v>
      </c>
      <c r="I2932" s="12">
        <v>11934</v>
      </c>
      <c r="J2932" s="12">
        <v>12690</v>
      </c>
      <c r="K2932" s="12">
        <f>sales_table[[#This Row],[Sales]]-sales_table[[#This Row],[COGS]]</f>
        <v>756</v>
      </c>
      <c r="L2932" s="12">
        <f>sales_table[[#This Row],[sales after discount]]-sales_table[[#This Row],[COGS]]</f>
        <v>121.5</v>
      </c>
      <c r="M2932" s="12">
        <f>sales_table[[#This Row],[Sales]]*0.95</f>
        <v>12055.5</v>
      </c>
      <c r="N2932" s="13">
        <f>(sales_table[[#This Row],[Profit]]/sales_table[[#This Row],[Sales]])</f>
        <v>5.9574468085106386E-2</v>
      </c>
    </row>
    <row r="2933" spans="1:14">
      <c r="A2933" s="42">
        <v>41889</v>
      </c>
      <c r="B2933" t="s">
        <v>29</v>
      </c>
      <c r="C2933" t="s">
        <v>30</v>
      </c>
      <c r="D2933" t="s">
        <v>41</v>
      </c>
      <c r="E2933" t="s">
        <v>13</v>
      </c>
      <c r="F2933" s="12">
        <v>23</v>
      </c>
      <c r="G2933" s="12">
        <v>4482</v>
      </c>
      <c r="H2933" s="12">
        <v>4770</v>
      </c>
      <c r="I2933" s="12">
        <v>38376</v>
      </c>
      <c r="J2933" s="12">
        <v>40950</v>
      </c>
      <c r="K2933" s="12">
        <f>sales_table[[#This Row],[Sales]]-sales_table[[#This Row],[COGS]]</f>
        <v>2574</v>
      </c>
      <c r="L2933" s="12">
        <f>sales_table[[#This Row],[sales after discount]]-sales_table[[#This Row],[COGS]]</f>
        <v>526.5</v>
      </c>
      <c r="M2933" s="12">
        <f>sales_table[[#This Row],[Sales]]*0.95</f>
        <v>38902.5</v>
      </c>
      <c r="N2933" s="13">
        <f>(sales_table[[#This Row],[Profit]]/sales_table[[#This Row],[Sales]])</f>
        <v>6.2857142857142861E-2</v>
      </c>
    </row>
    <row r="2934" spans="1:14">
      <c r="A2934" s="42">
        <v>41889</v>
      </c>
      <c r="B2934" t="s">
        <v>14</v>
      </c>
      <c r="C2934" t="s">
        <v>11</v>
      </c>
      <c r="D2934" t="s">
        <v>43</v>
      </c>
      <c r="E2934" t="s">
        <v>13</v>
      </c>
      <c r="F2934" s="12">
        <v>24</v>
      </c>
      <c r="G2934" s="12">
        <v>3924</v>
      </c>
      <c r="H2934" s="12">
        <v>4230</v>
      </c>
      <c r="I2934" s="12">
        <v>33840</v>
      </c>
      <c r="J2934" s="12">
        <v>36000</v>
      </c>
      <c r="K2934" s="12">
        <f>sales_table[[#This Row],[Sales]]-sales_table[[#This Row],[COGS]]</f>
        <v>2160</v>
      </c>
      <c r="L2934" s="12">
        <f>sales_table[[#This Row],[sales after discount]]-sales_table[[#This Row],[COGS]]</f>
        <v>360</v>
      </c>
      <c r="M2934" s="12">
        <f>sales_table[[#This Row],[Sales]]*0.95</f>
        <v>34200</v>
      </c>
      <c r="N2934" s="13">
        <f>(sales_table[[#This Row],[Profit]]/sales_table[[#This Row],[Sales]])</f>
        <v>0.06</v>
      </c>
    </row>
    <row r="2935" spans="1:14">
      <c r="A2935" s="42">
        <v>41890</v>
      </c>
      <c r="B2935" t="s">
        <v>22</v>
      </c>
      <c r="C2935" t="s">
        <v>23</v>
      </c>
      <c r="D2935" t="s">
        <v>39</v>
      </c>
      <c r="E2935" t="s">
        <v>13</v>
      </c>
      <c r="F2935" s="12">
        <v>25</v>
      </c>
      <c r="G2935" s="12">
        <v>2952</v>
      </c>
      <c r="H2935" s="12">
        <v>3150</v>
      </c>
      <c r="I2935" s="12">
        <v>44712</v>
      </c>
      <c r="J2935" s="12">
        <v>47520</v>
      </c>
      <c r="K2935" s="12">
        <f>sales_table[[#This Row],[Sales]]-sales_table[[#This Row],[COGS]]</f>
        <v>2808</v>
      </c>
      <c r="L2935" s="12">
        <f>sales_table[[#This Row],[sales after discount]]-sales_table[[#This Row],[COGS]]</f>
        <v>432</v>
      </c>
      <c r="M2935" s="12">
        <f>sales_table[[#This Row],[Sales]]*0.95</f>
        <v>45144</v>
      </c>
      <c r="N2935" s="13">
        <f>(sales_table[[#This Row],[Profit]]/sales_table[[#This Row],[Sales]])</f>
        <v>5.909090909090909E-2</v>
      </c>
    </row>
    <row r="2936" spans="1:14">
      <c r="A2936" s="42">
        <v>41890</v>
      </c>
      <c r="B2936" t="s">
        <v>29</v>
      </c>
      <c r="C2936" t="s">
        <v>30</v>
      </c>
      <c r="D2936" t="s">
        <v>28</v>
      </c>
      <c r="E2936" t="s">
        <v>13</v>
      </c>
      <c r="F2936" s="12">
        <v>17</v>
      </c>
      <c r="G2936" s="12">
        <v>3726</v>
      </c>
      <c r="H2936" s="12">
        <v>3960</v>
      </c>
      <c r="I2936" s="12">
        <v>116640</v>
      </c>
      <c r="J2936" s="12">
        <v>124200</v>
      </c>
      <c r="K2936" s="12">
        <f>sales_table[[#This Row],[Sales]]-sales_table[[#This Row],[COGS]]</f>
        <v>7560</v>
      </c>
      <c r="L2936" s="12">
        <f>sales_table[[#This Row],[sales after discount]]-sales_table[[#This Row],[COGS]]</f>
        <v>1350</v>
      </c>
      <c r="M2936" s="12">
        <f>sales_table[[#This Row],[Sales]]*0.95</f>
        <v>117990</v>
      </c>
      <c r="N2936" s="13">
        <f>(sales_table[[#This Row],[Profit]]/sales_table[[#This Row],[Sales]])</f>
        <v>6.0869565217391307E-2</v>
      </c>
    </row>
    <row r="2937" spans="1:14">
      <c r="A2937" s="42">
        <v>41890</v>
      </c>
      <c r="B2937" t="s">
        <v>31</v>
      </c>
      <c r="C2937" t="s">
        <v>30</v>
      </c>
      <c r="D2937" t="s">
        <v>37</v>
      </c>
      <c r="E2937" t="s">
        <v>13</v>
      </c>
      <c r="F2937" s="12">
        <v>21</v>
      </c>
      <c r="G2937" s="12">
        <v>3978</v>
      </c>
      <c r="H2937" s="12">
        <v>4230</v>
      </c>
      <c r="I2937" s="12">
        <v>67230</v>
      </c>
      <c r="J2937" s="12">
        <v>71550</v>
      </c>
      <c r="K2937" s="12">
        <f>sales_table[[#This Row],[Sales]]-sales_table[[#This Row],[COGS]]</f>
        <v>4320</v>
      </c>
      <c r="L2937" s="12">
        <f>sales_table[[#This Row],[sales after discount]]-sales_table[[#This Row],[COGS]]</f>
        <v>742.5</v>
      </c>
      <c r="M2937" s="12">
        <f>sales_table[[#This Row],[Sales]]*0.95</f>
        <v>67972.5</v>
      </c>
      <c r="N2937" s="13">
        <f>(sales_table[[#This Row],[Profit]]/sales_table[[#This Row],[Sales]])</f>
        <v>6.0377358490566038E-2</v>
      </c>
    </row>
    <row r="2938" spans="1:14">
      <c r="A2938" s="42">
        <v>41891</v>
      </c>
      <c r="B2938" t="s">
        <v>14</v>
      </c>
      <c r="C2938" t="s">
        <v>11</v>
      </c>
      <c r="D2938" t="s">
        <v>12</v>
      </c>
      <c r="E2938" t="s">
        <v>13</v>
      </c>
      <c r="F2938" s="12">
        <v>9</v>
      </c>
      <c r="G2938" s="12">
        <v>3726</v>
      </c>
      <c r="H2938" s="12">
        <v>3960</v>
      </c>
      <c r="I2938" s="12">
        <v>30510</v>
      </c>
      <c r="J2938" s="12">
        <v>32400</v>
      </c>
      <c r="K2938" s="12">
        <f>sales_table[[#This Row],[Sales]]-sales_table[[#This Row],[COGS]]</f>
        <v>1890</v>
      </c>
      <c r="L2938" s="12">
        <f>sales_table[[#This Row],[sales after discount]]-sales_table[[#This Row],[COGS]]</f>
        <v>270</v>
      </c>
      <c r="M2938" s="12">
        <f>sales_table[[#This Row],[Sales]]*0.95</f>
        <v>30780</v>
      </c>
      <c r="N2938" s="13">
        <f>(sales_table[[#This Row],[Profit]]/sales_table[[#This Row],[Sales]])</f>
        <v>5.8333333333333334E-2</v>
      </c>
    </row>
    <row r="2939" spans="1:14">
      <c r="A2939" s="42">
        <v>41891</v>
      </c>
      <c r="B2939" t="s">
        <v>17</v>
      </c>
      <c r="C2939" t="s">
        <v>18</v>
      </c>
      <c r="D2939" t="s">
        <v>38</v>
      </c>
      <c r="E2939" t="s">
        <v>13</v>
      </c>
      <c r="F2939" s="12">
        <v>11</v>
      </c>
      <c r="G2939" s="12">
        <v>4482</v>
      </c>
      <c r="H2939" s="12">
        <v>4770</v>
      </c>
      <c r="I2939" s="12">
        <v>85104</v>
      </c>
      <c r="J2939" s="12">
        <v>90720</v>
      </c>
      <c r="K2939" s="12">
        <f>sales_table[[#This Row],[Sales]]-sales_table[[#This Row],[COGS]]</f>
        <v>5616</v>
      </c>
      <c r="L2939" s="12">
        <f>sales_table[[#This Row],[sales after discount]]-sales_table[[#This Row],[COGS]]</f>
        <v>1080</v>
      </c>
      <c r="M2939" s="12">
        <f>sales_table[[#This Row],[Sales]]*0.95</f>
        <v>86184</v>
      </c>
      <c r="N2939" s="13">
        <f>(sales_table[[#This Row],[Profit]]/sales_table[[#This Row],[Sales]])</f>
        <v>6.1904761904761907E-2</v>
      </c>
    </row>
    <row r="2940" spans="1:14">
      <c r="A2940" s="42">
        <v>41892</v>
      </c>
      <c r="B2940" t="s">
        <v>27</v>
      </c>
      <c r="C2940" t="s">
        <v>23</v>
      </c>
      <c r="D2940" t="s">
        <v>32</v>
      </c>
      <c r="E2940" t="s">
        <v>13</v>
      </c>
      <c r="F2940" s="12">
        <v>4</v>
      </c>
      <c r="G2940" s="12">
        <v>3582</v>
      </c>
      <c r="H2940" s="12">
        <v>3870</v>
      </c>
      <c r="I2940" s="12">
        <v>70920</v>
      </c>
      <c r="J2940" s="12">
        <v>75600</v>
      </c>
      <c r="K2940" s="12">
        <f>sales_table[[#This Row],[Sales]]-sales_table[[#This Row],[COGS]]</f>
        <v>4680</v>
      </c>
      <c r="L2940" s="12">
        <f>sales_table[[#This Row],[sales after discount]]-sales_table[[#This Row],[COGS]]</f>
        <v>900</v>
      </c>
      <c r="M2940" s="12">
        <f>sales_table[[#This Row],[Sales]]*0.95</f>
        <v>71820</v>
      </c>
      <c r="N2940" s="13">
        <f>(sales_table[[#This Row],[Profit]]/sales_table[[#This Row],[Sales]])</f>
        <v>6.1904761904761907E-2</v>
      </c>
    </row>
    <row r="2941" spans="1:14">
      <c r="A2941" s="42">
        <v>41892</v>
      </c>
      <c r="B2941" t="s">
        <v>20</v>
      </c>
      <c r="C2941" t="s">
        <v>18</v>
      </c>
      <c r="D2941" t="s">
        <v>15</v>
      </c>
      <c r="E2941" t="s">
        <v>16</v>
      </c>
      <c r="F2941" s="12">
        <v>22</v>
      </c>
      <c r="G2941" s="12">
        <v>4482</v>
      </c>
      <c r="H2941" s="12">
        <v>4770</v>
      </c>
      <c r="I2941" s="12">
        <v>71640</v>
      </c>
      <c r="J2941" s="12">
        <v>77400</v>
      </c>
      <c r="K2941" s="12">
        <f>sales_table[[#This Row],[Sales]]-sales_table[[#This Row],[COGS]]</f>
        <v>5760</v>
      </c>
      <c r="L2941" s="12">
        <f>sales_table[[#This Row],[sales after discount]]-sales_table[[#This Row],[COGS]]</f>
        <v>1890</v>
      </c>
      <c r="M2941" s="12">
        <f>sales_table[[#This Row],[Sales]]*0.95</f>
        <v>73530</v>
      </c>
      <c r="N2941" s="13">
        <f>(sales_table[[#This Row],[Profit]]/sales_table[[#This Row],[Sales]])</f>
        <v>7.441860465116279E-2</v>
      </c>
    </row>
    <row r="2942" spans="1:14">
      <c r="A2942" s="42">
        <v>41892</v>
      </c>
      <c r="B2942" t="s">
        <v>14</v>
      </c>
      <c r="C2942" t="s">
        <v>11</v>
      </c>
      <c r="D2942" t="s">
        <v>37</v>
      </c>
      <c r="E2942" t="s">
        <v>13</v>
      </c>
      <c r="F2942" s="12">
        <v>15</v>
      </c>
      <c r="G2942" s="12">
        <v>3924</v>
      </c>
      <c r="H2942" s="12">
        <v>4230</v>
      </c>
      <c r="I2942" s="12">
        <v>40338</v>
      </c>
      <c r="J2942" s="12">
        <v>42930</v>
      </c>
      <c r="K2942" s="12">
        <f>sales_table[[#This Row],[Sales]]-sales_table[[#This Row],[COGS]]</f>
        <v>2592</v>
      </c>
      <c r="L2942" s="12">
        <f>sales_table[[#This Row],[sales after discount]]-sales_table[[#This Row],[COGS]]</f>
        <v>445.5</v>
      </c>
      <c r="M2942" s="12">
        <f>sales_table[[#This Row],[Sales]]*0.95</f>
        <v>40783.5</v>
      </c>
      <c r="N2942" s="13">
        <f>(sales_table[[#This Row],[Profit]]/sales_table[[#This Row],[Sales]])</f>
        <v>6.0377358490566038E-2</v>
      </c>
    </row>
    <row r="2943" spans="1:14">
      <c r="A2943" s="42">
        <v>41892</v>
      </c>
      <c r="B2943" t="s">
        <v>29</v>
      </c>
      <c r="C2943" t="s">
        <v>30</v>
      </c>
      <c r="D2943" t="s">
        <v>28</v>
      </c>
      <c r="E2943" t="s">
        <v>13</v>
      </c>
      <c r="F2943" s="12">
        <v>23</v>
      </c>
      <c r="G2943" s="12">
        <v>7506</v>
      </c>
      <c r="H2943" s="12">
        <v>8100</v>
      </c>
      <c r="I2943" s="12">
        <v>52488</v>
      </c>
      <c r="J2943" s="12">
        <v>55890</v>
      </c>
      <c r="K2943" s="12">
        <f>sales_table[[#This Row],[Sales]]-sales_table[[#This Row],[COGS]]</f>
        <v>3402</v>
      </c>
      <c r="L2943" s="12">
        <f>sales_table[[#This Row],[sales after discount]]-sales_table[[#This Row],[COGS]]</f>
        <v>607.5</v>
      </c>
      <c r="M2943" s="12">
        <f>sales_table[[#This Row],[Sales]]*0.95</f>
        <v>53095.5</v>
      </c>
      <c r="N2943" s="13">
        <f>(sales_table[[#This Row],[Profit]]/sales_table[[#This Row],[Sales]])</f>
        <v>6.0869565217391307E-2</v>
      </c>
    </row>
    <row r="2944" spans="1:14">
      <c r="A2944" s="42">
        <v>41892</v>
      </c>
      <c r="B2944" t="s">
        <v>14</v>
      </c>
      <c r="C2944" t="s">
        <v>11</v>
      </c>
      <c r="D2944" t="s">
        <v>26</v>
      </c>
      <c r="E2944" t="s">
        <v>13</v>
      </c>
      <c r="F2944" s="12">
        <v>9</v>
      </c>
      <c r="G2944" s="12">
        <v>3546</v>
      </c>
      <c r="H2944" s="12">
        <v>3780</v>
      </c>
      <c r="I2944" s="12">
        <v>21294</v>
      </c>
      <c r="J2944" s="12">
        <v>22680</v>
      </c>
      <c r="K2944" s="12">
        <f>sales_table[[#This Row],[Sales]]-sales_table[[#This Row],[COGS]]</f>
        <v>1386</v>
      </c>
      <c r="L2944" s="12">
        <f>sales_table[[#This Row],[sales after discount]]-sales_table[[#This Row],[COGS]]</f>
        <v>252</v>
      </c>
      <c r="M2944" s="12">
        <f>sales_table[[#This Row],[Sales]]*0.95</f>
        <v>21546</v>
      </c>
      <c r="N2944" s="13">
        <f>(sales_table[[#This Row],[Profit]]/sales_table[[#This Row],[Sales]])</f>
        <v>6.1111111111111109E-2</v>
      </c>
    </row>
    <row r="2945" spans="1:14">
      <c r="A2945" s="42">
        <v>41893</v>
      </c>
      <c r="B2945" t="s">
        <v>31</v>
      </c>
      <c r="C2945" t="s">
        <v>30</v>
      </c>
      <c r="D2945" t="s">
        <v>26</v>
      </c>
      <c r="E2945" t="s">
        <v>13</v>
      </c>
      <c r="F2945" s="12">
        <v>7</v>
      </c>
      <c r="G2945" s="12">
        <v>3042</v>
      </c>
      <c r="H2945" s="12">
        <v>3240</v>
      </c>
      <c r="I2945" s="12">
        <v>15210</v>
      </c>
      <c r="J2945" s="12">
        <v>16200</v>
      </c>
      <c r="K2945" s="12">
        <f>sales_table[[#This Row],[Sales]]-sales_table[[#This Row],[COGS]]</f>
        <v>990</v>
      </c>
      <c r="L2945" s="12">
        <f>sales_table[[#This Row],[sales after discount]]-sales_table[[#This Row],[COGS]]</f>
        <v>180</v>
      </c>
      <c r="M2945" s="12">
        <f>sales_table[[#This Row],[Sales]]*0.95</f>
        <v>15390</v>
      </c>
      <c r="N2945" s="13">
        <f>(sales_table[[#This Row],[Profit]]/sales_table[[#This Row],[Sales]])</f>
        <v>6.1111111111111109E-2</v>
      </c>
    </row>
    <row r="2946" spans="1:14">
      <c r="A2946" s="42">
        <v>41893</v>
      </c>
      <c r="B2946" t="s">
        <v>31</v>
      </c>
      <c r="C2946" t="s">
        <v>30</v>
      </c>
      <c r="D2946" t="s">
        <v>39</v>
      </c>
      <c r="E2946" t="s">
        <v>13</v>
      </c>
      <c r="F2946" s="12">
        <v>25</v>
      </c>
      <c r="G2946" s="12">
        <v>3042</v>
      </c>
      <c r="H2946" s="12">
        <v>3240</v>
      </c>
      <c r="I2946" s="12">
        <v>44712</v>
      </c>
      <c r="J2946" s="12">
        <v>47520</v>
      </c>
      <c r="K2946" s="12">
        <f>sales_table[[#This Row],[Sales]]-sales_table[[#This Row],[COGS]]</f>
        <v>2808</v>
      </c>
      <c r="L2946" s="12">
        <f>sales_table[[#This Row],[sales after discount]]-sales_table[[#This Row],[COGS]]</f>
        <v>432</v>
      </c>
      <c r="M2946" s="12">
        <f>sales_table[[#This Row],[Sales]]*0.95</f>
        <v>45144</v>
      </c>
      <c r="N2946" s="13">
        <f>(sales_table[[#This Row],[Profit]]/sales_table[[#This Row],[Sales]])</f>
        <v>5.909090909090909E-2</v>
      </c>
    </row>
    <row r="2947" spans="1:14">
      <c r="A2947" s="42">
        <v>41893</v>
      </c>
      <c r="B2947" t="s">
        <v>20</v>
      </c>
      <c r="C2947" t="s">
        <v>18</v>
      </c>
      <c r="D2947" t="s">
        <v>19</v>
      </c>
      <c r="E2947" t="s">
        <v>13</v>
      </c>
      <c r="F2947" s="12">
        <v>10</v>
      </c>
      <c r="G2947" s="12">
        <v>3978</v>
      </c>
      <c r="H2947" s="12">
        <v>4230</v>
      </c>
      <c r="I2947" s="12">
        <v>19890</v>
      </c>
      <c r="J2947" s="12">
        <v>21150</v>
      </c>
      <c r="K2947" s="12">
        <f>sales_table[[#This Row],[Sales]]-sales_table[[#This Row],[COGS]]</f>
        <v>1260</v>
      </c>
      <c r="L2947" s="12">
        <f>sales_table[[#This Row],[sales after discount]]-sales_table[[#This Row],[COGS]]</f>
        <v>202.5</v>
      </c>
      <c r="M2947" s="12">
        <f>sales_table[[#This Row],[Sales]]*0.95</f>
        <v>20092.5</v>
      </c>
      <c r="N2947" s="13">
        <f>(sales_table[[#This Row],[Profit]]/sales_table[[#This Row],[Sales]])</f>
        <v>5.9574468085106386E-2</v>
      </c>
    </row>
    <row r="2948" spans="1:14">
      <c r="A2948" s="42">
        <v>41894</v>
      </c>
      <c r="B2948" t="s">
        <v>10</v>
      </c>
      <c r="C2948" t="s">
        <v>11</v>
      </c>
      <c r="D2948" t="s">
        <v>37</v>
      </c>
      <c r="E2948" t="s">
        <v>13</v>
      </c>
      <c r="F2948" s="12">
        <v>8</v>
      </c>
      <c r="G2948" s="12">
        <v>5148</v>
      </c>
      <c r="H2948" s="12">
        <v>5490</v>
      </c>
      <c r="I2948" s="12">
        <v>35856</v>
      </c>
      <c r="J2948" s="12">
        <v>38160</v>
      </c>
      <c r="K2948" s="12">
        <f>sales_table[[#This Row],[Sales]]-sales_table[[#This Row],[COGS]]</f>
        <v>2304</v>
      </c>
      <c r="L2948" s="12">
        <f>sales_table[[#This Row],[sales after discount]]-sales_table[[#This Row],[COGS]]</f>
        <v>396</v>
      </c>
      <c r="M2948" s="12">
        <f>sales_table[[#This Row],[Sales]]*0.95</f>
        <v>36252</v>
      </c>
      <c r="N2948" s="13">
        <f>(sales_table[[#This Row],[Profit]]/sales_table[[#This Row],[Sales]])</f>
        <v>6.0377358490566038E-2</v>
      </c>
    </row>
    <row r="2949" spans="1:14">
      <c r="A2949" s="42">
        <v>41894</v>
      </c>
      <c r="B2949" t="s">
        <v>31</v>
      </c>
      <c r="C2949" t="s">
        <v>30</v>
      </c>
      <c r="D2949" t="s">
        <v>15</v>
      </c>
      <c r="E2949" t="s">
        <v>16</v>
      </c>
      <c r="F2949" s="12">
        <v>18</v>
      </c>
      <c r="G2949" s="12">
        <v>3042</v>
      </c>
      <c r="H2949" s="12">
        <v>3240</v>
      </c>
      <c r="I2949" s="12">
        <v>78804</v>
      </c>
      <c r="J2949" s="12">
        <v>85140</v>
      </c>
      <c r="K2949" s="12">
        <f>sales_table[[#This Row],[Sales]]-sales_table[[#This Row],[COGS]]</f>
        <v>6336</v>
      </c>
      <c r="L2949" s="12">
        <f>sales_table[[#This Row],[sales after discount]]-sales_table[[#This Row],[COGS]]</f>
        <v>2079</v>
      </c>
      <c r="M2949" s="12">
        <f>sales_table[[#This Row],[Sales]]*0.95</f>
        <v>80883</v>
      </c>
      <c r="N2949" s="13">
        <f>(sales_table[[#This Row],[Profit]]/sales_table[[#This Row],[Sales]])</f>
        <v>7.441860465116279E-2</v>
      </c>
    </row>
    <row r="2950" spans="1:14">
      <c r="A2950" s="42">
        <v>41894</v>
      </c>
      <c r="B2950" t="s">
        <v>24</v>
      </c>
      <c r="C2950" t="s">
        <v>25</v>
      </c>
      <c r="D2950" t="s">
        <v>41</v>
      </c>
      <c r="E2950" t="s">
        <v>13</v>
      </c>
      <c r="F2950" s="12">
        <v>8</v>
      </c>
      <c r="G2950" s="12">
        <v>5148</v>
      </c>
      <c r="H2950" s="12">
        <v>5490</v>
      </c>
      <c r="I2950" s="12">
        <v>32472</v>
      </c>
      <c r="J2950" s="12">
        <v>34650</v>
      </c>
      <c r="K2950" s="12">
        <f>sales_table[[#This Row],[Sales]]-sales_table[[#This Row],[COGS]]</f>
        <v>2178</v>
      </c>
      <c r="L2950" s="12">
        <f>sales_table[[#This Row],[sales after discount]]-sales_table[[#This Row],[COGS]]</f>
        <v>445.5</v>
      </c>
      <c r="M2950" s="12">
        <f>sales_table[[#This Row],[Sales]]*0.95</f>
        <v>32917.5</v>
      </c>
      <c r="N2950" s="13">
        <f>(sales_table[[#This Row],[Profit]]/sales_table[[#This Row],[Sales]])</f>
        <v>6.2857142857142861E-2</v>
      </c>
    </row>
    <row r="2951" spans="1:14">
      <c r="A2951" s="42">
        <v>41894</v>
      </c>
      <c r="B2951" t="s">
        <v>10</v>
      </c>
      <c r="C2951" t="s">
        <v>11</v>
      </c>
      <c r="D2951" t="s">
        <v>42</v>
      </c>
      <c r="E2951" t="s">
        <v>16</v>
      </c>
      <c r="F2951" s="12">
        <v>25</v>
      </c>
      <c r="G2951" s="12">
        <v>7506</v>
      </c>
      <c r="H2951" s="12">
        <v>8100</v>
      </c>
      <c r="I2951" s="12">
        <v>30024</v>
      </c>
      <c r="J2951" s="12">
        <v>32400</v>
      </c>
      <c r="K2951" s="12">
        <f>sales_table[[#This Row],[Sales]]-sales_table[[#This Row],[COGS]]</f>
        <v>2376</v>
      </c>
      <c r="L2951" s="12">
        <f>sales_table[[#This Row],[sales after discount]]-sales_table[[#This Row],[COGS]]</f>
        <v>756</v>
      </c>
      <c r="M2951" s="12">
        <f>sales_table[[#This Row],[Sales]]*0.95</f>
        <v>30780</v>
      </c>
      <c r="N2951" s="13">
        <f>(sales_table[[#This Row],[Profit]]/sales_table[[#This Row],[Sales]])</f>
        <v>7.3333333333333334E-2</v>
      </c>
    </row>
    <row r="2952" spans="1:14">
      <c r="A2952" s="42">
        <v>41895</v>
      </c>
      <c r="B2952" t="s">
        <v>24</v>
      </c>
      <c r="C2952" t="s">
        <v>25</v>
      </c>
      <c r="D2952" t="s">
        <v>35</v>
      </c>
      <c r="E2952" t="s">
        <v>13</v>
      </c>
      <c r="F2952" s="12">
        <v>7</v>
      </c>
      <c r="G2952" s="12">
        <v>3042</v>
      </c>
      <c r="H2952" s="12">
        <v>3240</v>
      </c>
      <c r="I2952" s="12">
        <v>97812</v>
      </c>
      <c r="J2952" s="12">
        <v>104310</v>
      </c>
      <c r="K2952" s="12">
        <f>sales_table[[#This Row],[Sales]]-sales_table[[#This Row],[COGS]]</f>
        <v>6498</v>
      </c>
      <c r="L2952" s="12">
        <f>sales_table[[#This Row],[sales after discount]]-sales_table[[#This Row],[COGS]]</f>
        <v>1282.5</v>
      </c>
      <c r="M2952" s="12">
        <f>sales_table[[#This Row],[Sales]]*0.95</f>
        <v>99094.5</v>
      </c>
      <c r="N2952" s="13">
        <f>(sales_table[[#This Row],[Profit]]/sales_table[[#This Row],[Sales]])</f>
        <v>6.2295081967213117E-2</v>
      </c>
    </row>
    <row r="2953" spans="1:14">
      <c r="A2953" s="42">
        <v>41895</v>
      </c>
      <c r="B2953" t="s">
        <v>34</v>
      </c>
      <c r="C2953" t="s">
        <v>25</v>
      </c>
      <c r="D2953" t="s">
        <v>37</v>
      </c>
      <c r="E2953" t="s">
        <v>13</v>
      </c>
      <c r="F2953" s="12">
        <v>17</v>
      </c>
      <c r="G2953" s="12">
        <v>3978</v>
      </c>
      <c r="H2953" s="12">
        <v>4230</v>
      </c>
      <c r="I2953" s="12">
        <v>76194</v>
      </c>
      <c r="J2953" s="12">
        <v>81090</v>
      </c>
      <c r="K2953" s="12">
        <f>sales_table[[#This Row],[Sales]]-sales_table[[#This Row],[COGS]]</f>
        <v>4896</v>
      </c>
      <c r="L2953" s="12">
        <f>sales_table[[#This Row],[sales after discount]]-sales_table[[#This Row],[COGS]]</f>
        <v>841.5</v>
      </c>
      <c r="M2953" s="12">
        <f>sales_table[[#This Row],[Sales]]*0.95</f>
        <v>77035.5</v>
      </c>
      <c r="N2953" s="13">
        <f>(sales_table[[#This Row],[Profit]]/sales_table[[#This Row],[Sales]])</f>
        <v>6.0377358490566038E-2</v>
      </c>
    </row>
    <row r="2954" spans="1:14">
      <c r="A2954" s="42">
        <v>41897</v>
      </c>
      <c r="B2954" t="s">
        <v>22</v>
      </c>
      <c r="C2954" t="s">
        <v>23</v>
      </c>
      <c r="D2954" t="s">
        <v>28</v>
      </c>
      <c r="E2954" t="s">
        <v>13</v>
      </c>
      <c r="F2954" s="12">
        <v>3</v>
      </c>
      <c r="G2954" s="12">
        <v>2952</v>
      </c>
      <c r="H2954" s="12">
        <v>3150</v>
      </c>
      <c r="I2954" s="12">
        <v>145800</v>
      </c>
      <c r="J2954" s="12">
        <v>155250</v>
      </c>
      <c r="K2954" s="12">
        <f>sales_table[[#This Row],[Sales]]-sales_table[[#This Row],[COGS]]</f>
        <v>9450</v>
      </c>
      <c r="L2954" s="12">
        <f>sales_table[[#This Row],[sales after discount]]-sales_table[[#This Row],[COGS]]</f>
        <v>1687.5</v>
      </c>
      <c r="M2954" s="12">
        <f>sales_table[[#This Row],[Sales]]*0.95</f>
        <v>147487.5</v>
      </c>
      <c r="N2954" s="13">
        <f>(sales_table[[#This Row],[Profit]]/sales_table[[#This Row],[Sales]])</f>
        <v>6.0869565217391307E-2</v>
      </c>
    </row>
    <row r="2955" spans="1:14">
      <c r="A2955" s="42">
        <v>41898</v>
      </c>
      <c r="B2955" t="s">
        <v>27</v>
      </c>
      <c r="C2955" t="s">
        <v>23</v>
      </c>
      <c r="D2955" t="s">
        <v>38</v>
      </c>
      <c r="E2955" t="s">
        <v>13</v>
      </c>
      <c r="F2955" s="12">
        <v>13</v>
      </c>
      <c r="G2955" s="12">
        <v>2034</v>
      </c>
      <c r="H2955" s="12">
        <v>2160</v>
      </c>
      <c r="I2955" s="12">
        <v>49644</v>
      </c>
      <c r="J2955" s="12">
        <v>52920</v>
      </c>
      <c r="K2955" s="12">
        <f>sales_table[[#This Row],[Sales]]-sales_table[[#This Row],[COGS]]</f>
        <v>3276</v>
      </c>
      <c r="L2955" s="12">
        <f>sales_table[[#This Row],[sales after discount]]-sales_table[[#This Row],[COGS]]</f>
        <v>630</v>
      </c>
      <c r="M2955" s="12">
        <f>sales_table[[#This Row],[Sales]]*0.95</f>
        <v>50274</v>
      </c>
      <c r="N2955" s="13">
        <f>(sales_table[[#This Row],[Profit]]/sales_table[[#This Row],[Sales]])</f>
        <v>6.1904761904761907E-2</v>
      </c>
    </row>
    <row r="2956" spans="1:14">
      <c r="A2956" s="42">
        <v>41898</v>
      </c>
      <c r="B2956" t="s">
        <v>29</v>
      </c>
      <c r="C2956" t="s">
        <v>30</v>
      </c>
      <c r="D2956" t="s">
        <v>37</v>
      </c>
      <c r="E2956" t="s">
        <v>13</v>
      </c>
      <c r="F2956" s="12">
        <v>17</v>
      </c>
      <c r="G2956" s="12">
        <v>3582</v>
      </c>
      <c r="H2956" s="12">
        <v>3870</v>
      </c>
      <c r="I2956" s="12">
        <v>4482</v>
      </c>
      <c r="J2956" s="12">
        <v>4770</v>
      </c>
      <c r="K2956" s="12">
        <f>sales_table[[#This Row],[Sales]]-sales_table[[#This Row],[COGS]]</f>
        <v>288</v>
      </c>
      <c r="L2956" s="12">
        <f>sales_table[[#This Row],[sales after discount]]-sales_table[[#This Row],[COGS]]</f>
        <v>49.5</v>
      </c>
      <c r="M2956" s="12">
        <f>sales_table[[#This Row],[Sales]]*0.95</f>
        <v>4531.5</v>
      </c>
      <c r="N2956" s="13">
        <f>(sales_table[[#This Row],[Profit]]/sales_table[[#This Row],[Sales]])</f>
        <v>6.0377358490566038E-2</v>
      </c>
    </row>
    <row r="2957" spans="1:14">
      <c r="A2957" s="42">
        <v>41898</v>
      </c>
      <c r="B2957" t="s">
        <v>31</v>
      </c>
      <c r="C2957" t="s">
        <v>30</v>
      </c>
      <c r="D2957" t="s">
        <v>36</v>
      </c>
      <c r="E2957" t="s">
        <v>13</v>
      </c>
      <c r="F2957" s="12">
        <v>22</v>
      </c>
      <c r="G2957" s="12">
        <v>3978</v>
      </c>
      <c r="H2957" s="12">
        <v>4230</v>
      </c>
      <c r="I2957" s="12">
        <v>31590</v>
      </c>
      <c r="J2957" s="12">
        <v>33750</v>
      </c>
      <c r="K2957" s="12">
        <f>sales_table[[#This Row],[Sales]]-sales_table[[#This Row],[COGS]]</f>
        <v>2160</v>
      </c>
      <c r="L2957" s="12">
        <f>sales_table[[#This Row],[sales after discount]]-sales_table[[#This Row],[COGS]]</f>
        <v>472.5</v>
      </c>
      <c r="M2957" s="12">
        <f>sales_table[[#This Row],[Sales]]*0.95</f>
        <v>32062.5</v>
      </c>
      <c r="N2957" s="13">
        <f>(sales_table[[#This Row],[Profit]]/sales_table[[#This Row],[Sales]])</f>
        <v>6.4000000000000001E-2</v>
      </c>
    </row>
    <row r="2958" spans="1:14">
      <c r="A2958" s="42">
        <v>41899</v>
      </c>
      <c r="B2958" t="s">
        <v>27</v>
      </c>
      <c r="C2958" t="s">
        <v>23</v>
      </c>
      <c r="D2958" t="s">
        <v>33</v>
      </c>
      <c r="E2958" t="s">
        <v>13</v>
      </c>
      <c r="F2958" s="12">
        <v>23</v>
      </c>
      <c r="G2958" s="12">
        <v>2196</v>
      </c>
      <c r="H2958" s="12">
        <v>2340</v>
      </c>
      <c r="I2958" s="12">
        <v>75582</v>
      </c>
      <c r="J2958" s="12">
        <v>80370</v>
      </c>
      <c r="K2958" s="12">
        <f>sales_table[[#This Row],[Sales]]-sales_table[[#This Row],[COGS]]</f>
        <v>4788</v>
      </c>
      <c r="L2958" s="12">
        <f>sales_table[[#This Row],[sales after discount]]-sales_table[[#This Row],[COGS]]</f>
        <v>769.5</v>
      </c>
      <c r="M2958" s="12">
        <f>sales_table[[#This Row],[Sales]]*0.95</f>
        <v>76351.5</v>
      </c>
      <c r="N2958" s="13">
        <f>(sales_table[[#This Row],[Profit]]/sales_table[[#This Row],[Sales]])</f>
        <v>5.9574468085106386E-2</v>
      </c>
    </row>
    <row r="2959" spans="1:14">
      <c r="A2959" s="42">
        <v>41900</v>
      </c>
      <c r="B2959" t="s">
        <v>22</v>
      </c>
      <c r="C2959" t="s">
        <v>23</v>
      </c>
      <c r="D2959" t="s">
        <v>39</v>
      </c>
      <c r="E2959" t="s">
        <v>13</v>
      </c>
      <c r="F2959" s="12">
        <v>1</v>
      </c>
      <c r="G2959" s="12">
        <v>2034</v>
      </c>
      <c r="H2959" s="12">
        <v>2160</v>
      </c>
      <c r="I2959" s="12">
        <v>26082</v>
      </c>
      <c r="J2959" s="12">
        <v>27720</v>
      </c>
      <c r="K2959" s="12">
        <f>sales_table[[#This Row],[Sales]]-sales_table[[#This Row],[COGS]]</f>
        <v>1638</v>
      </c>
      <c r="L2959" s="12">
        <f>sales_table[[#This Row],[sales after discount]]-sales_table[[#This Row],[COGS]]</f>
        <v>252</v>
      </c>
      <c r="M2959" s="12">
        <f>sales_table[[#This Row],[Sales]]*0.95</f>
        <v>26334</v>
      </c>
      <c r="N2959" s="13">
        <f>(sales_table[[#This Row],[Profit]]/sales_table[[#This Row],[Sales]])</f>
        <v>5.909090909090909E-2</v>
      </c>
    </row>
    <row r="2960" spans="1:14">
      <c r="A2960" s="42">
        <v>41900</v>
      </c>
      <c r="B2960" t="s">
        <v>34</v>
      </c>
      <c r="C2960" t="s">
        <v>25</v>
      </c>
      <c r="D2960" t="s">
        <v>40</v>
      </c>
      <c r="E2960" t="s">
        <v>16</v>
      </c>
      <c r="F2960" s="12">
        <v>25</v>
      </c>
      <c r="G2960" s="12">
        <v>5148</v>
      </c>
      <c r="H2960" s="12">
        <v>5490</v>
      </c>
      <c r="I2960" s="12">
        <v>70632</v>
      </c>
      <c r="J2960" s="12">
        <v>76140</v>
      </c>
      <c r="K2960" s="12">
        <f>sales_table[[#This Row],[Sales]]-sales_table[[#This Row],[COGS]]</f>
        <v>5508</v>
      </c>
      <c r="L2960" s="12">
        <f>sales_table[[#This Row],[sales after discount]]-sales_table[[#This Row],[COGS]]</f>
        <v>1701</v>
      </c>
      <c r="M2960" s="12">
        <f>sales_table[[#This Row],[Sales]]*0.95</f>
        <v>72333</v>
      </c>
      <c r="N2960" s="13">
        <f>(sales_table[[#This Row],[Profit]]/sales_table[[#This Row],[Sales]])</f>
        <v>7.2340425531914887E-2</v>
      </c>
    </row>
    <row r="2961" spans="1:14">
      <c r="A2961" s="42">
        <v>41900</v>
      </c>
      <c r="B2961" t="s">
        <v>27</v>
      </c>
      <c r="C2961" t="s">
        <v>23</v>
      </c>
      <c r="D2961" t="s">
        <v>42</v>
      </c>
      <c r="E2961" t="s">
        <v>16</v>
      </c>
      <c r="F2961" s="12">
        <v>22</v>
      </c>
      <c r="G2961" s="12">
        <v>3384</v>
      </c>
      <c r="H2961" s="12">
        <v>3600</v>
      </c>
      <c r="I2961" s="12">
        <v>105084</v>
      </c>
      <c r="J2961" s="12">
        <v>113400</v>
      </c>
      <c r="K2961" s="12">
        <f>sales_table[[#This Row],[Sales]]-sales_table[[#This Row],[COGS]]</f>
        <v>8316</v>
      </c>
      <c r="L2961" s="12">
        <f>sales_table[[#This Row],[sales after discount]]-sales_table[[#This Row],[COGS]]</f>
        <v>2646</v>
      </c>
      <c r="M2961" s="12">
        <f>sales_table[[#This Row],[Sales]]*0.95</f>
        <v>107730</v>
      </c>
      <c r="N2961" s="13">
        <f>(sales_table[[#This Row],[Profit]]/sales_table[[#This Row],[Sales]])</f>
        <v>7.3333333333333334E-2</v>
      </c>
    </row>
    <row r="2962" spans="1:14">
      <c r="A2962" s="42">
        <v>41901</v>
      </c>
      <c r="B2962" t="s">
        <v>27</v>
      </c>
      <c r="C2962" t="s">
        <v>23</v>
      </c>
      <c r="D2962" t="s">
        <v>26</v>
      </c>
      <c r="E2962" t="s">
        <v>13</v>
      </c>
      <c r="F2962" s="12">
        <v>2</v>
      </c>
      <c r="G2962" s="12">
        <v>3978</v>
      </c>
      <c r="H2962" s="12">
        <v>4230</v>
      </c>
      <c r="I2962" s="12">
        <v>42588</v>
      </c>
      <c r="J2962" s="12">
        <v>45360</v>
      </c>
      <c r="K2962" s="12">
        <f>sales_table[[#This Row],[Sales]]-sales_table[[#This Row],[COGS]]</f>
        <v>2772</v>
      </c>
      <c r="L2962" s="12">
        <f>sales_table[[#This Row],[sales after discount]]-sales_table[[#This Row],[COGS]]</f>
        <v>504</v>
      </c>
      <c r="M2962" s="12">
        <f>sales_table[[#This Row],[Sales]]*0.95</f>
        <v>43092</v>
      </c>
      <c r="N2962" s="13">
        <f>(sales_table[[#This Row],[Profit]]/sales_table[[#This Row],[Sales]])</f>
        <v>6.1111111111111109E-2</v>
      </c>
    </row>
    <row r="2963" spans="1:14">
      <c r="A2963" s="42">
        <v>41901</v>
      </c>
      <c r="B2963" t="s">
        <v>24</v>
      </c>
      <c r="C2963" t="s">
        <v>25</v>
      </c>
      <c r="D2963" t="s">
        <v>43</v>
      </c>
      <c r="E2963" t="s">
        <v>13</v>
      </c>
      <c r="F2963" s="12">
        <v>11</v>
      </c>
      <c r="G2963" s="12">
        <v>3582</v>
      </c>
      <c r="H2963" s="12">
        <v>3870</v>
      </c>
      <c r="I2963" s="12">
        <v>64296</v>
      </c>
      <c r="J2963" s="12">
        <v>68400</v>
      </c>
      <c r="K2963" s="12">
        <f>sales_table[[#This Row],[Sales]]-sales_table[[#This Row],[COGS]]</f>
        <v>4104</v>
      </c>
      <c r="L2963" s="12">
        <f>sales_table[[#This Row],[sales after discount]]-sales_table[[#This Row],[COGS]]</f>
        <v>684</v>
      </c>
      <c r="M2963" s="12">
        <f>sales_table[[#This Row],[Sales]]*0.95</f>
        <v>64980</v>
      </c>
      <c r="N2963" s="13">
        <f>(sales_table[[#This Row],[Profit]]/sales_table[[#This Row],[Sales]])</f>
        <v>0.06</v>
      </c>
    </row>
    <row r="2964" spans="1:14">
      <c r="A2964" s="42">
        <v>41901</v>
      </c>
      <c r="B2964" t="s">
        <v>34</v>
      </c>
      <c r="C2964" t="s">
        <v>25</v>
      </c>
      <c r="D2964" t="s">
        <v>26</v>
      </c>
      <c r="E2964" t="s">
        <v>13</v>
      </c>
      <c r="F2964" s="12">
        <v>11</v>
      </c>
      <c r="G2964" s="12">
        <v>3546</v>
      </c>
      <c r="H2964" s="12">
        <v>3780</v>
      </c>
      <c r="I2964" s="12">
        <v>6084</v>
      </c>
      <c r="J2964" s="12">
        <v>6480</v>
      </c>
      <c r="K2964" s="12">
        <f>sales_table[[#This Row],[Sales]]-sales_table[[#This Row],[COGS]]</f>
        <v>396</v>
      </c>
      <c r="L2964" s="12">
        <f>sales_table[[#This Row],[sales after discount]]-sales_table[[#This Row],[COGS]]</f>
        <v>72</v>
      </c>
      <c r="M2964" s="12">
        <f>sales_table[[#This Row],[Sales]]*0.95</f>
        <v>6156</v>
      </c>
      <c r="N2964" s="13">
        <f>(sales_table[[#This Row],[Profit]]/sales_table[[#This Row],[Sales]])</f>
        <v>6.1111111111111109E-2</v>
      </c>
    </row>
    <row r="2965" spans="1:14">
      <c r="A2965" s="42">
        <v>41901</v>
      </c>
      <c r="B2965" t="s">
        <v>27</v>
      </c>
      <c r="C2965" t="s">
        <v>23</v>
      </c>
      <c r="D2965" t="s">
        <v>43</v>
      </c>
      <c r="E2965" t="s">
        <v>13</v>
      </c>
      <c r="F2965" s="12">
        <v>1</v>
      </c>
      <c r="G2965" s="12">
        <v>7506</v>
      </c>
      <c r="H2965" s="12">
        <v>8100</v>
      </c>
      <c r="I2965" s="12">
        <v>57528</v>
      </c>
      <c r="J2965" s="12">
        <v>61200</v>
      </c>
      <c r="K2965" s="12">
        <f>sales_table[[#This Row],[Sales]]-sales_table[[#This Row],[COGS]]</f>
        <v>3672</v>
      </c>
      <c r="L2965" s="12">
        <f>sales_table[[#This Row],[sales after discount]]-sales_table[[#This Row],[COGS]]</f>
        <v>612</v>
      </c>
      <c r="M2965" s="12">
        <f>sales_table[[#This Row],[Sales]]*0.95</f>
        <v>58140</v>
      </c>
      <c r="N2965" s="13">
        <f>(sales_table[[#This Row],[Profit]]/sales_table[[#This Row],[Sales]])</f>
        <v>0.06</v>
      </c>
    </row>
    <row r="2966" spans="1:14">
      <c r="A2966" s="42">
        <v>41901</v>
      </c>
      <c r="B2966" t="s">
        <v>14</v>
      </c>
      <c r="C2966" t="s">
        <v>11</v>
      </c>
      <c r="D2966" t="s">
        <v>42</v>
      </c>
      <c r="E2966" t="s">
        <v>16</v>
      </c>
      <c r="F2966" s="12">
        <v>14</v>
      </c>
      <c r="G2966" s="12">
        <v>3978</v>
      </c>
      <c r="H2966" s="12">
        <v>4230</v>
      </c>
      <c r="I2966" s="12">
        <v>7506</v>
      </c>
      <c r="J2966" s="12">
        <v>8100</v>
      </c>
      <c r="K2966" s="12">
        <f>sales_table[[#This Row],[Sales]]-sales_table[[#This Row],[COGS]]</f>
        <v>594</v>
      </c>
      <c r="L2966" s="12">
        <f>sales_table[[#This Row],[sales after discount]]-sales_table[[#This Row],[COGS]]</f>
        <v>189</v>
      </c>
      <c r="M2966" s="12">
        <f>sales_table[[#This Row],[Sales]]*0.95</f>
        <v>7695</v>
      </c>
      <c r="N2966" s="13">
        <f>(sales_table[[#This Row],[Profit]]/sales_table[[#This Row],[Sales]])</f>
        <v>7.3333333333333334E-2</v>
      </c>
    </row>
    <row r="2967" spans="1:14">
      <c r="A2967" s="42">
        <v>41901</v>
      </c>
      <c r="B2967" t="s">
        <v>29</v>
      </c>
      <c r="C2967" t="s">
        <v>30</v>
      </c>
      <c r="D2967" t="s">
        <v>41</v>
      </c>
      <c r="E2967" t="s">
        <v>13</v>
      </c>
      <c r="F2967" s="12">
        <v>11</v>
      </c>
      <c r="G2967" s="12">
        <v>2034</v>
      </c>
      <c r="H2967" s="12">
        <v>2160</v>
      </c>
      <c r="I2967" s="12">
        <v>59040</v>
      </c>
      <c r="J2967" s="12">
        <v>63000</v>
      </c>
      <c r="K2967" s="12">
        <f>sales_table[[#This Row],[Sales]]-sales_table[[#This Row],[COGS]]</f>
        <v>3960</v>
      </c>
      <c r="L2967" s="12">
        <f>sales_table[[#This Row],[sales after discount]]-sales_table[[#This Row],[COGS]]</f>
        <v>810</v>
      </c>
      <c r="M2967" s="12">
        <f>sales_table[[#This Row],[Sales]]*0.95</f>
        <v>59850</v>
      </c>
      <c r="N2967" s="13">
        <f>(sales_table[[#This Row],[Profit]]/sales_table[[#This Row],[Sales]])</f>
        <v>6.2857142857142861E-2</v>
      </c>
    </row>
    <row r="2968" spans="1:14">
      <c r="A2968" s="42">
        <v>41902</v>
      </c>
      <c r="B2968" t="s">
        <v>24</v>
      </c>
      <c r="C2968" t="s">
        <v>25</v>
      </c>
      <c r="D2968" t="s">
        <v>15</v>
      </c>
      <c r="E2968" t="s">
        <v>16</v>
      </c>
      <c r="F2968" s="12">
        <v>8</v>
      </c>
      <c r="G2968" s="12">
        <v>2952</v>
      </c>
      <c r="H2968" s="12">
        <v>3150</v>
      </c>
      <c r="I2968" s="12">
        <v>60894</v>
      </c>
      <c r="J2968" s="12">
        <v>65790</v>
      </c>
      <c r="K2968" s="12">
        <f>sales_table[[#This Row],[Sales]]-sales_table[[#This Row],[COGS]]</f>
        <v>4896</v>
      </c>
      <c r="L2968" s="12">
        <f>sales_table[[#This Row],[sales after discount]]-sales_table[[#This Row],[COGS]]</f>
        <v>1606.5</v>
      </c>
      <c r="M2968" s="12">
        <f>sales_table[[#This Row],[Sales]]*0.95</f>
        <v>62500.5</v>
      </c>
      <c r="N2968" s="13">
        <f>(sales_table[[#This Row],[Profit]]/sales_table[[#This Row],[Sales]])</f>
        <v>7.441860465116279E-2</v>
      </c>
    </row>
    <row r="2969" spans="1:14">
      <c r="A2969" s="42">
        <v>41902</v>
      </c>
      <c r="B2969" t="s">
        <v>20</v>
      </c>
      <c r="C2969" t="s">
        <v>18</v>
      </c>
      <c r="D2969" t="s">
        <v>19</v>
      </c>
      <c r="E2969" t="s">
        <v>13</v>
      </c>
      <c r="F2969" s="12">
        <v>1</v>
      </c>
      <c r="G2969" s="12">
        <v>3546</v>
      </c>
      <c r="H2969" s="12">
        <v>3780</v>
      </c>
      <c r="I2969" s="12">
        <v>55692</v>
      </c>
      <c r="J2969" s="12">
        <v>59220</v>
      </c>
      <c r="K2969" s="12">
        <f>sales_table[[#This Row],[Sales]]-sales_table[[#This Row],[COGS]]</f>
        <v>3528</v>
      </c>
      <c r="L2969" s="12">
        <f>sales_table[[#This Row],[sales after discount]]-sales_table[[#This Row],[COGS]]</f>
        <v>567</v>
      </c>
      <c r="M2969" s="12">
        <f>sales_table[[#This Row],[Sales]]*0.95</f>
        <v>56259</v>
      </c>
      <c r="N2969" s="13">
        <f>(sales_table[[#This Row],[Profit]]/sales_table[[#This Row],[Sales]])</f>
        <v>5.9574468085106386E-2</v>
      </c>
    </row>
    <row r="2970" spans="1:14">
      <c r="A2970" s="42">
        <v>41902</v>
      </c>
      <c r="B2970" t="s">
        <v>17</v>
      </c>
      <c r="C2970" t="s">
        <v>18</v>
      </c>
      <c r="D2970" t="s">
        <v>12</v>
      </c>
      <c r="E2970" t="s">
        <v>13</v>
      </c>
      <c r="F2970" s="12">
        <v>24</v>
      </c>
      <c r="G2970" s="12">
        <v>3546</v>
      </c>
      <c r="H2970" s="12">
        <v>3780</v>
      </c>
      <c r="I2970" s="12">
        <v>6102</v>
      </c>
      <c r="J2970" s="12">
        <v>6480</v>
      </c>
      <c r="K2970" s="12">
        <f>sales_table[[#This Row],[Sales]]-sales_table[[#This Row],[COGS]]</f>
        <v>378</v>
      </c>
      <c r="L2970" s="12">
        <f>sales_table[[#This Row],[sales after discount]]-sales_table[[#This Row],[COGS]]</f>
        <v>54</v>
      </c>
      <c r="M2970" s="12">
        <f>sales_table[[#This Row],[Sales]]*0.95</f>
        <v>6156</v>
      </c>
      <c r="N2970" s="13">
        <f>(sales_table[[#This Row],[Profit]]/sales_table[[#This Row],[Sales]])</f>
        <v>5.8333333333333334E-2</v>
      </c>
    </row>
    <row r="2971" spans="1:14">
      <c r="A2971" s="42">
        <v>41902</v>
      </c>
      <c r="B2971" t="s">
        <v>17</v>
      </c>
      <c r="C2971" t="s">
        <v>18</v>
      </c>
      <c r="D2971" t="s">
        <v>41</v>
      </c>
      <c r="E2971" t="s">
        <v>13</v>
      </c>
      <c r="F2971" s="12">
        <v>15</v>
      </c>
      <c r="G2971" s="12">
        <v>3978</v>
      </c>
      <c r="H2971" s="12">
        <v>4230</v>
      </c>
      <c r="I2971" s="12">
        <v>5904</v>
      </c>
      <c r="J2971" s="12">
        <v>6300</v>
      </c>
      <c r="K2971" s="12">
        <f>sales_table[[#This Row],[Sales]]-sales_table[[#This Row],[COGS]]</f>
        <v>396</v>
      </c>
      <c r="L2971" s="12">
        <f>sales_table[[#This Row],[sales after discount]]-sales_table[[#This Row],[COGS]]</f>
        <v>81</v>
      </c>
      <c r="M2971" s="12">
        <f>sales_table[[#This Row],[Sales]]*0.95</f>
        <v>5985</v>
      </c>
      <c r="N2971" s="13">
        <f>(sales_table[[#This Row],[Profit]]/sales_table[[#This Row],[Sales]])</f>
        <v>6.2857142857142861E-2</v>
      </c>
    </row>
    <row r="2972" spans="1:14">
      <c r="A2972" s="42">
        <v>41902</v>
      </c>
      <c r="B2972" t="s">
        <v>27</v>
      </c>
      <c r="C2972" t="s">
        <v>23</v>
      </c>
      <c r="D2972" t="s">
        <v>21</v>
      </c>
      <c r="E2972" t="s">
        <v>13</v>
      </c>
      <c r="F2972" s="12">
        <v>20</v>
      </c>
      <c r="G2972" s="12">
        <v>3546</v>
      </c>
      <c r="H2972" s="12">
        <v>3780</v>
      </c>
      <c r="I2972" s="12">
        <v>43920</v>
      </c>
      <c r="J2972" s="12">
        <v>46800</v>
      </c>
      <c r="K2972" s="12">
        <f>sales_table[[#This Row],[Sales]]-sales_table[[#This Row],[COGS]]</f>
        <v>2880</v>
      </c>
      <c r="L2972" s="12">
        <f>sales_table[[#This Row],[sales after discount]]-sales_table[[#This Row],[COGS]]</f>
        <v>540</v>
      </c>
      <c r="M2972" s="12">
        <f>sales_table[[#This Row],[Sales]]*0.95</f>
        <v>44460</v>
      </c>
      <c r="N2972" s="13">
        <f>(sales_table[[#This Row],[Profit]]/sales_table[[#This Row],[Sales]])</f>
        <v>6.1538461538461542E-2</v>
      </c>
    </row>
    <row r="2973" spans="1:14">
      <c r="A2973" s="42">
        <v>41903</v>
      </c>
      <c r="B2973" t="s">
        <v>34</v>
      </c>
      <c r="C2973" t="s">
        <v>25</v>
      </c>
      <c r="D2973" t="s">
        <v>26</v>
      </c>
      <c r="E2973" t="s">
        <v>13</v>
      </c>
      <c r="F2973" s="12">
        <v>1</v>
      </c>
      <c r="G2973" s="12">
        <v>5148</v>
      </c>
      <c r="H2973" s="12">
        <v>5490</v>
      </c>
      <c r="I2973" s="12">
        <v>12168</v>
      </c>
      <c r="J2973" s="12">
        <v>12960</v>
      </c>
      <c r="K2973" s="12">
        <f>sales_table[[#This Row],[Sales]]-sales_table[[#This Row],[COGS]]</f>
        <v>792</v>
      </c>
      <c r="L2973" s="12">
        <f>sales_table[[#This Row],[sales after discount]]-sales_table[[#This Row],[COGS]]</f>
        <v>144</v>
      </c>
      <c r="M2973" s="12">
        <f>sales_table[[#This Row],[Sales]]*0.95</f>
        <v>12312</v>
      </c>
      <c r="N2973" s="13">
        <f>(sales_table[[#This Row],[Profit]]/sales_table[[#This Row],[Sales]])</f>
        <v>6.1111111111111109E-2</v>
      </c>
    </row>
    <row r="2974" spans="1:14">
      <c r="A2974" s="42">
        <v>41903</v>
      </c>
      <c r="B2974" t="s">
        <v>10</v>
      </c>
      <c r="C2974" t="s">
        <v>11</v>
      </c>
      <c r="D2974" t="s">
        <v>26</v>
      </c>
      <c r="E2974" t="s">
        <v>13</v>
      </c>
      <c r="F2974" s="12">
        <v>5</v>
      </c>
      <c r="G2974" s="12">
        <v>2196</v>
      </c>
      <c r="H2974" s="12">
        <v>2340</v>
      </c>
      <c r="I2974" s="12">
        <v>9126</v>
      </c>
      <c r="J2974" s="12">
        <v>9720</v>
      </c>
      <c r="K2974" s="12">
        <f>sales_table[[#This Row],[Sales]]-sales_table[[#This Row],[COGS]]</f>
        <v>594</v>
      </c>
      <c r="L2974" s="12">
        <f>sales_table[[#This Row],[sales after discount]]-sales_table[[#This Row],[COGS]]</f>
        <v>108</v>
      </c>
      <c r="M2974" s="12">
        <f>sales_table[[#This Row],[Sales]]*0.95</f>
        <v>9234</v>
      </c>
      <c r="N2974" s="13">
        <f>(sales_table[[#This Row],[Profit]]/sales_table[[#This Row],[Sales]])</f>
        <v>6.1111111111111109E-2</v>
      </c>
    </row>
    <row r="2975" spans="1:14">
      <c r="A2975" s="42">
        <v>41903</v>
      </c>
      <c r="B2975" t="s">
        <v>24</v>
      </c>
      <c r="C2975" t="s">
        <v>25</v>
      </c>
      <c r="D2975" t="s">
        <v>38</v>
      </c>
      <c r="E2975" t="s">
        <v>13</v>
      </c>
      <c r="F2975" s="12">
        <v>2</v>
      </c>
      <c r="G2975" s="12">
        <v>3924</v>
      </c>
      <c r="H2975" s="12">
        <v>4230</v>
      </c>
      <c r="I2975" s="12">
        <v>67374</v>
      </c>
      <c r="J2975" s="12">
        <v>71820</v>
      </c>
      <c r="K2975" s="12">
        <f>sales_table[[#This Row],[Sales]]-sales_table[[#This Row],[COGS]]</f>
        <v>4446</v>
      </c>
      <c r="L2975" s="12">
        <f>sales_table[[#This Row],[sales after discount]]-sales_table[[#This Row],[COGS]]</f>
        <v>855</v>
      </c>
      <c r="M2975" s="12">
        <f>sales_table[[#This Row],[Sales]]*0.95</f>
        <v>68229</v>
      </c>
      <c r="N2975" s="13">
        <f>(sales_table[[#This Row],[Profit]]/sales_table[[#This Row],[Sales]])</f>
        <v>6.1904761904761907E-2</v>
      </c>
    </row>
    <row r="2976" spans="1:14">
      <c r="A2976" s="42">
        <v>41904</v>
      </c>
      <c r="B2976" t="s">
        <v>29</v>
      </c>
      <c r="C2976" t="s">
        <v>30</v>
      </c>
      <c r="D2976" t="s">
        <v>28</v>
      </c>
      <c r="E2976" t="s">
        <v>13</v>
      </c>
      <c r="F2976" s="12">
        <v>15</v>
      </c>
      <c r="G2976" s="12">
        <v>3978</v>
      </c>
      <c r="H2976" s="12">
        <v>4230</v>
      </c>
      <c r="I2976" s="12">
        <v>122472</v>
      </c>
      <c r="J2976" s="12">
        <v>130410</v>
      </c>
      <c r="K2976" s="12">
        <f>sales_table[[#This Row],[Sales]]-sales_table[[#This Row],[COGS]]</f>
        <v>7938</v>
      </c>
      <c r="L2976" s="12">
        <f>sales_table[[#This Row],[sales after discount]]-sales_table[[#This Row],[COGS]]</f>
        <v>1417.5</v>
      </c>
      <c r="M2976" s="12">
        <f>sales_table[[#This Row],[Sales]]*0.95</f>
        <v>123889.5</v>
      </c>
      <c r="N2976" s="13">
        <f>(sales_table[[#This Row],[Profit]]/sales_table[[#This Row],[Sales]])</f>
        <v>6.0869565217391307E-2</v>
      </c>
    </row>
    <row r="2977" spans="1:14">
      <c r="A2977" s="42">
        <v>41905</v>
      </c>
      <c r="B2977" t="s">
        <v>24</v>
      </c>
      <c r="C2977" t="s">
        <v>25</v>
      </c>
      <c r="D2977" t="s">
        <v>15</v>
      </c>
      <c r="E2977" t="s">
        <v>16</v>
      </c>
      <c r="F2977" s="12">
        <v>24</v>
      </c>
      <c r="G2977" s="12">
        <v>2106</v>
      </c>
      <c r="H2977" s="12">
        <v>2250</v>
      </c>
      <c r="I2977" s="12">
        <v>64476</v>
      </c>
      <c r="J2977" s="12">
        <v>69660</v>
      </c>
      <c r="K2977" s="12">
        <f>sales_table[[#This Row],[Sales]]-sales_table[[#This Row],[COGS]]</f>
        <v>5184</v>
      </c>
      <c r="L2977" s="12">
        <f>sales_table[[#This Row],[sales after discount]]-sales_table[[#This Row],[COGS]]</f>
        <v>1701</v>
      </c>
      <c r="M2977" s="12">
        <f>sales_table[[#This Row],[Sales]]*0.95</f>
        <v>66177</v>
      </c>
      <c r="N2977" s="13">
        <f>(sales_table[[#This Row],[Profit]]/sales_table[[#This Row],[Sales]])</f>
        <v>7.441860465116279E-2</v>
      </c>
    </row>
    <row r="2978" spans="1:14">
      <c r="A2978" s="42">
        <v>41905</v>
      </c>
      <c r="B2978" t="s">
        <v>29</v>
      </c>
      <c r="C2978" t="s">
        <v>30</v>
      </c>
      <c r="D2978" t="s">
        <v>41</v>
      </c>
      <c r="E2978" t="s">
        <v>13</v>
      </c>
      <c r="F2978" s="12">
        <v>23</v>
      </c>
      <c r="G2978" s="12">
        <v>5148</v>
      </c>
      <c r="H2978" s="12">
        <v>5490</v>
      </c>
      <c r="I2978" s="12">
        <v>35424</v>
      </c>
      <c r="J2978" s="12">
        <v>37800</v>
      </c>
      <c r="K2978" s="12">
        <f>sales_table[[#This Row],[Sales]]-sales_table[[#This Row],[COGS]]</f>
        <v>2376</v>
      </c>
      <c r="L2978" s="12">
        <f>sales_table[[#This Row],[sales after discount]]-sales_table[[#This Row],[COGS]]</f>
        <v>486</v>
      </c>
      <c r="M2978" s="12">
        <f>sales_table[[#This Row],[Sales]]*0.95</f>
        <v>35910</v>
      </c>
      <c r="N2978" s="13">
        <f>(sales_table[[#This Row],[Profit]]/sales_table[[#This Row],[Sales]])</f>
        <v>6.2857142857142861E-2</v>
      </c>
    </row>
    <row r="2979" spans="1:14">
      <c r="A2979" s="42">
        <v>41906</v>
      </c>
      <c r="B2979" t="s">
        <v>24</v>
      </c>
      <c r="C2979" t="s">
        <v>25</v>
      </c>
      <c r="D2979" t="s">
        <v>32</v>
      </c>
      <c r="E2979" t="s">
        <v>13</v>
      </c>
      <c r="F2979" s="12">
        <v>20</v>
      </c>
      <c r="G2979" s="12">
        <v>3546</v>
      </c>
      <c r="H2979" s="12">
        <v>3780</v>
      </c>
      <c r="I2979" s="12">
        <v>63828</v>
      </c>
      <c r="J2979" s="12">
        <v>68040</v>
      </c>
      <c r="K2979" s="12">
        <f>sales_table[[#This Row],[Sales]]-sales_table[[#This Row],[COGS]]</f>
        <v>4212</v>
      </c>
      <c r="L2979" s="12">
        <f>sales_table[[#This Row],[sales after discount]]-sales_table[[#This Row],[COGS]]</f>
        <v>810</v>
      </c>
      <c r="M2979" s="12">
        <f>sales_table[[#This Row],[Sales]]*0.95</f>
        <v>64638</v>
      </c>
      <c r="N2979" s="13">
        <f>(sales_table[[#This Row],[Profit]]/sales_table[[#This Row],[Sales]])</f>
        <v>6.1904761904761907E-2</v>
      </c>
    </row>
    <row r="2980" spans="1:14">
      <c r="A2980" s="42">
        <v>41906</v>
      </c>
      <c r="B2980" t="s">
        <v>27</v>
      </c>
      <c r="C2980" t="s">
        <v>23</v>
      </c>
      <c r="D2980" t="s">
        <v>32</v>
      </c>
      <c r="E2980" t="s">
        <v>13</v>
      </c>
      <c r="F2980" s="12">
        <v>23</v>
      </c>
      <c r="G2980" s="12">
        <v>3546</v>
      </c>
      <c r="H2980" s="12">
        <v>3780</v>
      </c>
      <c r="I2980" s="12">
        <v>56736</v>
      </c>
      <c r="J2980" s="12">
        <v>60480</v>
      </c>
      <c r="K2980" s="12">
        <f>sales_table[[#This Row],[Sales]]-sales_table[[#This Row],[COGS]]</f>
        <v>3744</v>
      </c>
      <c r="L2980" s="12">
        <f>sales_table[[#This Row],[sales after discount]]-sales_table[[#This Row],[COGS]]</f>
        <v>720</v>
      </c>
      <c r="M2980" s="12">
        <f>sales_table[[#This Row],[Sales]]*0.95</f>
        <v>57456</v>
      </c>
      <c r="N2980" s="13">
        <f>(sales_table[[#This Row],[Profit]]/sales_table[[#This Row],[Sales]])</f>
        <v>6.1904761904761907E-2</v>
      </c>
    </row>
    <row r="2981" spans="1:14">
      <c r="A2981" s="42">
        <v>41906</v>
      </c>
      <c r="B2981" t="s">
        <v>20</v>
      </c>
      <c r="C2981" t="s">
        <v>18</v>
      </c>
      <c r="D2981" t="s">
        <v>41</v>
      </c>
      <c r="E2981" t="s">
        <v>13</v>
      </c>
      <c r="F2981" s="12">
        <v>22</v>
      </c>
      <c r="G2981" s="12">
        <v>5148</v>
      </c>
      <c r="H2981" s="12">
        <v>5490</v>
      </c>
      <c r="I2981" s="12">
        <v>70848</v>
      </c>
      <c r="J2981" s="12">
        <v>75600</v>
      </c>
      <c r="K2981" s="12">
        <f>sales_table[[#This Row],[Sales]]-sales_table[[#This Row],[COGS]]</f>
        <v>4752</v>
      </c>
      <c r="L2981" s="12">
        <f>sales_table[[#This Row],[sales after discount]]-sales_table[[#This Row],[COGS]]</f>
        <v>972</v>
      </c>
      <c r="M2981" s="12">
        <f>sales_table[[#This Row],[Sales]]*0.95</f>
        <v>71820</v>
      </c>
      <c r="N2981" s="13">
        <f>(sales_table[[#This Row],[Profit]]/sales_table[[#This Row],[Sales]])</f>
        <v>6.2857142857142861E-2</v>
      </c>
    </row>
    <row r="2982" spans="1:14">
      <c r="A2982" s="42">
        <v>41906</v>
      </c>
      <c r="B2982" t="s">
        <v>22</v>
      </c>
      <c r="C2982" t="s">
        <v>23</v>
      </c>
      <c r="D2982" t="s">
        <v>37</v>
      </c>
      <c r="E2982" t="s">
        <v>13</v>
      </c>
      <c r="F2982" s="12">
        <v>10</v>
      </c>
      <c r="G2982" s="12">
        <v>3384</v>
      </c>
      <c r="H2982" s="12">
        <v>3600</v>
      </c>
      <c r="I2982" s="12">
        <v>98604</v>
      </c>
      <c r="J2982" s="12">
        <v>104940</v>
      </c>
      <c r="K2982" s="12">
        <f>sales_table[[#This Row],[Sales]]-sales_table[[#This Row],[COGS]]</f>
        <v>6336</v>
      </c>
      <c r="L2982" s="12">
        <f>sales_table[[#This Row],[sales after discount]]-sales_table[[#This Row],[COGS]]</f>
        <v>1089</v>
      </c>
      <c r="M2982" s="12">
        <f>sales_table[[#This Row],[Sales]]*0.95</f>
        <v>99693</v>
      </c>
      <c r="N2982" s="13">
        <f>(sales_table[[#This Row],[Profit]]/sales_table[[#This Row],[Sales]])</f>
        <v>6.0377358490566038E-2</v>
      </c>
    </row>
    <row r="2983" spans="1:14">
      <c r="A2983" s="42">
        <v>41907</v>
      </c>
      <c r="B2983" t="s">
        <v>31</v>
      </c>
      <c r="C2983" t="s">
        <v>30</v>
      </c>
      <c r="D2983" t="s">
        <v>38</v>
      </c>
      <c r="E2983" t="s">
        <v>13</v>
      </c>
      <c r="F2983" s="12">
        <v>5</v>
      </c>
      <c r="G2983" s="12">
        <v>3042</v>
      </c>
      <c r="H2983" s="12">
        <v>3240</v>
      </c>
      <c r="I2983" s="12">
        <v>78012</v>
      </c>
      <c r="J2983" s="12">
        <v>83160</v>
      </c>
      <c r="K2983" s="12">
        <f>sales_table[[#This Row],[Sales]]-sales_table[[#This Row],[COGS]]</f>
        <v>5148</v>
      </c>
      <c r="L2983" s="12">
        <f>sales_table[[#This Row],[sales after discount]]-sales_table[[#This Row],[COGS]]</f>
        <v>990</v>
      </c>
      <c r="M2983" s="12">
        <f>sales_table[[#This Row],[Sales]]*0.95</f>
        <v>79002</v>
      </c>
      <c r="N2983" s="13">
        <f>(sales_table[[#This Row],[Profit]]/sales_table[[#This Row],[Sales]])</f>
        <v>6.1904761904761907E-2</v>
      </c>
    </row>
    <row r="2984" spans="1:14">
      <c r="A2984" s="42">
        <v>41907</v>
      </c>
      <c r="B2984" t="s">
        <v>22</v>
      </c>
      <c r="C2984" t="s">
        <v>23</v>
      </c>
      <c r="D2984" t="s">
        <v>28</v>
      </c>
      <c r="E2984" t="s">
        <v>13</v>
      </c>
      <c r="F2984" s="12">
        <v>12</v>
      </c>
      <c r="G2984" s="12">
        <v>3978</v>
      </c>
      <c r="H2984" s="12">
        <v>4230</v>
      </c>
      <c r="I2984" s="12">
        <v>69984</v>
      </c>
      <c r="J2984" s="12">
        <v>74520</v>
      </c>
      <c r="K2984" s="12">
        <f>sales_table[[#This Row],[Sales]]-sales_table[[#This Row],[COGS]]</f>
        <v>4536</v>
      </c>
      <c r="L2984" s="12">
        <f>sales_table[[#This Row],[sales after discount]]-sales_table[[#This Row],[COGS]]</f>
        <v>810</v>
      </c>
      <c r="M2984" s="12">
        <f>sales_table[[#This Row],[Sales]]*0.95</f>
        <v>70794</v>
      </c>
      <c r="N2984" s="13">
        <f>(sales_table[[#This Row],[Profit]]/sales_table[[#This Row],[Sales]])</f>
        <v>6.0869565217391307E-2</v>
      </c>
    </row>
    <row r="2985" spans="1:14">
      <c r="A2985" s="42">
        <v>41907</v>
      </c>
      <c r="B2985" t="s">
        <v>20</v>
      </c>
      <c r="C2985" t="s">
        <v>18</v>
      </c>
      <c r="D2985" t="s">
        <v>36</v>
      </c>
      <c r="E2985" t="s">
        <v>13</v>
      </c>
      <c r="F2985" s="12">
        <v>19</v>
      </c>
      <c r="G2985" s="12">
        <v>3978</v>
      </c>
      <c r="H2985" s="12">
        <v>4230</v>
      </c>
      <c r="I2985" s="12">
        <v>50544</v>
      </c>
      <c r="J2985" s="12">
        <v>54000</v>
      </c>
      <c r="K2985" s="12">
        <f>sales_table[[#This Row],[Sales]]-sales_table[[#This Row],[COGS]]</f>
        <v>3456</v>
      </c>
      <c r="L2985" s="12">
        <f>sales_table[[#This Row],[sales after discount]]-sales_table[[#This Row],[COGS]]</f>
        <v>756</v>
      </c>
      <c r="M2985" s="12">
        <f>sales_table[[#This Row],[Sales]]*0.95</f>
        <v>51300</v>
      </c>
      <c r="N2985" s="13">
        <f>(sales_table[[#This Row],[Profit]]/sales_table[[#This Row],[Sales]])</f>
        <v>6.4000000000000001E-2</v>
      </c>
    </row>
    <row r="2986" spans="1:14">
      <c r="A2986" s="42">
        <v>41907</v>
      </c>
      <c r="B2986" t="s">
        <v>31</v>
      </c>
      <c r="C2986" t="s">
        <v>30</v>
      </c>
      <c r="D2986" t="s">
        <v>43</v>
      </c>
      <c r="E2986" t="s">
        <v>13</v>
      </c>
      <c r="F2986" s="12">
        <v>18</v>
      </c>
      <c r="G2986" s="12">
        <v>3924</v>
      </c>
      <c r="H2986" s="12">
        <v>4230</v>
      </c>
      <c r="I2986" s="12">
        <v>81216</v>
      </c>
      <c r="J2986" s="12">
        <v>86400</v>
      </c>
      <c r="K2986" s="12">
        <f>sales_table[[#This Row],[Sales]]-sales_table[[#This Row],[COGS]]</f>
        <v>5184</v>
      </c>
      <c r="L2986" s="12">
        <f>sales_table[[#This Row],[sales after discount]]-sales_table[[#This Row],[COGS]]</f>
        <v>864</v>
      </c>
      <c r="M2986" s="12">
        <f>sales_table[[#This Row],[Sales]]*0.95</f>
        <v>82080</v>
      </c>
      <c r="N2986" s="13">
        <f>(sales_table[[#This Row],[Profit]]/sales_table[[#This Row],[Sales]])</f>
        <v>0.06</v>
      </c>
    </row>
    <row r="2987" spans="1:14">
      <c r="A2987" s="42">
        <v>41908</v>
      </c>
      <c r="B2987" t="s">
        <v>34</v>
      </c>
      <c r="C2987" t="s">
        <v>25</v>
      </c>
      <c r="D2987" t="s">
        <v>12</v>
      </c>
      <c r="E2987" t="s">
        <v>13</v>
      </c>
      <c r="F2987" s="12">
        <v>1</v>
      </c>
      <c r="G2987" s="12">
        <v>2952</v>
      </c>
      <c r="H2987" s="12">
        <v>3150</v>
      </c>
      <c r="I2987" s="12">
        <v>18306</v>
      </c>
      <c r="J2987" s="12">
        <v>19440</v>
      </c>
      <c r="K2987" s="12">
        <f>sales_table[[#This Row],[Sales]]-sales_table[[#This Row],[COGS]]</f>
        <v>1134</v>
      </c>
      <c r="L2987" s="12">
        <f>sales_table[[#This Row],[sales after discount]]-sales_table[[#This Row],[COGS]]</f>
        <v>162</v>
      </c>
      <c r="M2987" s="12">
        <f>sales_table[[#This Row],[Sales]]*0.95</f>
        <v>18468</v>
      </c>
      <c r="N2987" s="13">
        <f>(sales_table[[#This Row],[Profit]]/sales_table[[#This Row],[Sales]])</f>
        <v>5.8333333333333334E-2</v>
      </c>
    </row>
    <row r="2988" spans="1:14">
      <c r="A2988" s="42">
        <v>41908</v>
      </c>
      <c r="B2988" t="s">
        <v>10</v>
      </c>
      <c r="C2988" t="s">
        <v>11</v>
      </c>
      <c r="D2988" t="s">
        <v>35</v>
      </c>
      <c r="E2988" t="s">
        <v>13</v>
      </c>
      <c r="F2988" s="12">
        <v>15</v>
      </c>
      <c r="G2988" s="12">
        <v>3042</v>
      </c>
      <c r="H2988" s="12">
        <v>3240</v>
      </c>
      <c r="I2988" s="12">
        <v>5148</v>
      </c>
      <c r="J2988" s="12">
        <v>5490</v>
      </c>
      <c r="K2988" s="12">
        <f>sales_table[[#This Row],[Sales]]-sales_table[[#This Row],[COGS]]</f>
        <v>342</v>
      </c>
      <c r="L2988" s="12">
        <f>sales_table[[#This Row],[sales after discount]]-sales_table[[#This Row],[COGS]]</f>
        <v>67.5</v>
      </c>
      <c r="M2988" s="12">
        <f>sales_table[[#This Row],[Sales]]*0.95</f>
        <v>5215.5</v>
      </c>
      <c r="N2988" s="13">
        <f>(sales_table[[#This Row],[Profit]]/sales_table[[#This Row],[Sales]])</f>
        <v>6.2295081967213117E-2</v>
      </c>
    </row>
    <row r="2989" spans="1:14">
      <c r="A2989" s="42">
        <v>41908</v>
      </c>
      <c r="B2989" t="s">
        <v>34</v>
      </c>
      <c r="C2989" t="s">
        <v>25</v>
      </c>
      <c r="D2989" t="s">
        <v>33</v>
      </c>
      <c r="E2989" t="s">
        <v>13</v>
      </c>
      <c r="F2989" s="12">
        <v>4</v>
      </c>
      <c r="G2989" s="12">
        <v>3978</v>
      </c>
      <c r="H2989" s="12">
        <v>4230</v>
      </c>
      <c r="I2989" s="12">
        <v>59670</v>
      </c>
      <c r="J2989" s="12">
        <v>63450</v>
      </c>
      <c r="K2989" s="12">
        <f>sales_table[[#This Row],[Sales]]-sales_table[[#This Row],[COGS]]</f>
        <v>3780</v>
      </c>
      <c r="L2989" s="12">
        <f>sales_table[[#This Row],[sales after discount]]-sales_table[[#This Row],[COGS]]</f>
        <v>607.5</v>
      </c>
      <c r="M2989" s="12">
        <f>sales_table[[#This Row],[Sales]]*0.95</f>
        <v>60277.5</v>
      </c>
      <c r="N2989" s="13">
        <f>(sales_table[[#This Row],[Profit]]/sales_table[[#This Row],[Sales]])</f>
        <v>5.9574468085106386E-2</v>
      </c>
    </row>
    <row r="2990" spans="1:14">
      <c r="A2990" s="42">
        <v>41909</v>
      </c>
      <c r="B2990" t="s">
        <v>24</v>
      </c>
      <c r="C2990" t="s">
        <v>25</v>
      </c>
      <c r="D2990" t="s">
        <v>36</v>
      </c>
      <c r="E2990" t="s">
        <v>13</v>
      </c>
      <c r="F2990" s="12">
        <v>16</v>
      </c>
      <c r="G2990" s="12">
        <v>2106</v>
      </c>
      <c r="H2990" s="12">
        <v>2250</v>
      </c>
      <c r="I2990" s="12">
        <v>18954</v>
      </c>
      <c r="J2990" s="12">
        <v>20250</v>
      </c>
      <c r="K2990" s="12">
        <f>sales_table[[#This Row],[Sales]]-sales_table[[#This Row],[COGS]]</f>
        <v>1296</v>
      </c>
      <c r="L2990" s="12">
        <f>sales_table[[#This Row],[sales after discount]]-sales_table[[#This Row],[COGS]]</f>
        <v>283.5</v>
      </c>
      <c r="M2990" s="12">
        <f>sales_table[[#This Row],[Sales]]*0.95</f>
        <v>19237.5</v>
      </c>
      <c r="N2990" s="13">
        <f>(sales_table[[#This Row],[Profit]]/sales_table[[#This Row],[Sales]])</f>
        <v>6.4000000000000001E-2</v>
      </c>
    </row>
    <row r="2991" spans="1:14">
      <c r="A2991" s="42">
        <v>41909</v>
      </c>
      <c r="B2991" t="s">
        <v>34</v>
      </c>
      <c r="C2991" t="s">
        <v>25</v>
      </c>
      <c r="D2991" t="s">
        <v>43</v>
      </c>
      <c r="E2991" t="s">
        <v>13</v>
      </c>
      <c r="F2991" s="12">
        <v>10</v>
      </c>
      <c r="G2991" s="12">
        <v>2034</v>
      </c>
      <c r="H2991" s="12">
        <v>2160</v>
      </c>
      <c r="I2991" s="12">
        <v>71064</v>
      </c>
      <c r="J2991" s="12">
        <v>75600</v>
      </c>
      <c r="K2991" s="12">
        <f>sales_table[[#This Row],[Sales]]-sales_table[[#This Row],[COGS]]</f>
        <v>4536</v>
      </c>
      <c r="L2991" s="12">
        <f>sales_table[[#This Row],[sales after discount]]-sales_table[[#This Row],[COGS]]</f>
        <v>756</v>
      </c>
      <c r="M2991" s="12">
        <f>sales_table[[#This Row],[Sales]]*0.95</f>
        <v>71820</v>
      </c>
      <c r="N2991" s="13">
        <f>(sales_table[[#This Row],[Profit]]/sales_table[[#This Row],[Sales]])</f>
        <v>0.06</v>
      </c>
    </row>
    <row r="2992" spans="1:14">
      <c r="A2992" s="42">
        <v>41909</v>
      </c>
      <c r="B2992" t="s">
        <v>22</v>
      </c>
      <c r="C2992" t="s">
        <v>23</v>
      </c>
      <c r="D2992" t="s">
        <v>35</v>
      </c>
      <c r="E2992" t="s">
        <v>13</v>
      </c>
      <c r="F2992" s="12">
        <v>21</v>
      </c>
      <c r="G2992" s="12">
        <v>4482</v>
      </c>
      <c r="H2992" s="12">
        <v>4770</v>
      </c>
      <c r="I2992" s="12">
        <v>128700</v>
      </c>
      <c r="J2992" s="12">
        <v>137250</v>
      </c>
      <c r="K2992" s="12">
        <f>sales_table[[#This Row],[Sales]]-sales_table[[#This Row],[COGS]]</f>
        <v>8550</v>
      </c>
      <c r="L2992" s="12">
        <f>sales_table[[#This Row],[sales after discount]]-sales_table[[#This Row],[COGS]]</f>
        <v>1687.5</v>
      </c>
      <c r="M2992" s="12">
        <f>sales_table[[#This Row],[Sales]]*0.95</f>
        <v>130387.5</v>
      </c>
      <c r="N2992" s="13">
        <f>(sales_table[[#This Row],[Profit]]/sales_table[[#This Row],[Sales]])</f>
        <v>6.2295081967213117E-2</v>
      </c>
    </row>
    <row r="2993" spans="1:14">
      <c r="A2993" s="42">
        <v>41909</v>
      </c>
      <c r="B2993" t="s">
        <v>22</v>
      </c>
      <c r="C2993" t="s">
        <v>23</v>
      </c>
      <c r="D2993" t="s">
        <v>41</v>
      </c>
      <c r="E2993" t="s">
        <v>13</v>
      </c>
      <c r="F2993" s="12">
        <v>7</v>
      </c>
      <c r="G2993" s="12">
        <v>3726</v>
      </c>
      <c r="H2993" s="12">
        <v>3960</v>
      </c>
      <c r="I2993" s="12">
        <v>17712</v>
      </c>
      <c r="J2993" s="12">
        <v>18900</v>
      </c>
      <c r="K2993" s="12">
        <f>sales_table[[#This Row],[Sales]]-sales_table[[#This Row],[COGS]]</f>
        <v>1188</v>
      </c>
      <c r="L2993" s="12">
        <f>sales_table[[#This Row],[sales after discount]]-sales_table[[#This Row],[COGS]]</f>
        <v>243</v>
      </c>
      <c r="M2993" s="12">
        <f>sales_table[[#This Row],[Sales]]*0.95</f>
        <v>17955</v>
      </c>
      <c r="N2993" s="13">
        <f>(sales_table[[#This Row],[Profit]]/sales_table[[#This Row],[Sales]])</f>
        <v>6.2857142857142861E-2</v>
      </c>
    </row>
    <row r="2994" spans="1:14">
      <c r="A2994" s="42">
        <v>41910</v>
      </c>
      <c r="B2994" t="s">
        <v>14</v>
      </c>
      <c r="C2994" t="s">
        <v>11</v>
      </c>
      <c r="D2994" t="s">
        <v>21</v>
      </c>
      <c r="E2994" t="s">
        <v>13</v>
      </c>
      <c r="F2994" s="12">
        <v>22</v>
      </c>
      <c r="G2994" s="12">
        <v>2952</v>
      </c>
      <c r="H2994" s="12">
        <v>3150</v>
      </c>
      <c r="I2994" s="12">
        <v>28548</v>
      </c>
      <c r="J2994" s="12">
        <v>30420</v>
      </c>
      <c r="K2994" s="12">
        <f>sales_table[[#This Row],[Sales]]-sales_table[[#This Row],[COGS]]</f>
        <v>1872</v>
      </c>
      <c r="L2994" s="12">
        <f>sales_table[[#This Row],[sales after discount]]-sales_table[[#This Row],[COGS]]</f>
        <v>351</v>
      </c>
      <c r="M2994" s="12">
        <f>sales_table[[#This Row],[Sales]]*0.95</f>
        <v>28899</v>
      </c>
      <c r="N2994" s="13">
        <f>(sales_table[[#This Row],[Profit]]/sales_table[[#This Row],[Sales]])</f>
        <v>6.1538461538461542E-2</v>
      </c>
    </row>
    <row r="2995" spans="1:14">
      <c r="A2995" s="42">
        <v>41910</v>
      </c>
      <c r="B2995" t="s">
        <v>27</v>
      </c>
      <c r="C2995" t="s">
        <v>23</v>
      </c>
      <c r="D2995" t="s">
        <v>38</v>
      </c>
      <c r="E2995" t="s">
        <v>13</v>
      </c>
      <c r="F2995" s="12">
        <v>15</v>
      </c>
      <c r="G2995" s="12">
        <v>3384</v>
      </c>
      <c r="H2995" s="12">
        <v>3600</v>
      </c>
      <c r="I2995" s="12">
        <v>49644</v>
      </c>
      <c r="J2995" s="12">
        <v>52920</v>
      </c>
      <c r="K2995" s="12">
        <f>sales_table[[#This Row],[Sales]]-sales_table[[#This Row],[COGS]]</f>
        <v>3276</v>
      </c>
      <c r="L2995" s="12">
        <f>sales_table[[#This Row],[sales after discount]]-sales_table[[#This Row],[COGS]]</f>
        <v>630</v>
      </c>
      <c r="M2995" s="12">
        <f>sales_table[[#This Row],[Sales]]*0.95</f>
        <v>50274</v>
      </c>
      <c r="N2995" s="13">
        <f>(sales_table[[#This Row],[Profit]]/sales_table[[#This Row],[Sales]])</f>
        <v>6.1904761904761907E-2</v>
      </c>
    </row>
    <row r="2996" spans="1:14">
      <c r="A2996" s="42">
        <v>41911</v>
      </c>
      <c r="B2996" t="s">
        <v>27</v>
      </c>
      <c r="C2996" t="s">
        <v>23</v>
      </c>
      <c r="D2996" t="s">
        <v>15</v>
      </c>
      <c r="E2996" t="s">
        <v>16</v>
      </c>
      <c r="F2996" s="12">
        <v>7</v>
      </c>
      <c r="G2996" s="12">
        <v>3546</v>
      </c>
      <c r="H2996" s="12">
        <v>3780</v>
      </c>
      <c r="I2996" s="12">
        <v>35820</v>
      </c>
      <c r="J2996" s="12">
        <v>38700</v>
      </c>
      <c r="K2996" s="12">
        <f>sales_table[[#This Row],[Sales]]-sales_table[[#This Row],[COGS]]</f>
        <v>2880</v>
      </c>
      <c r="L2996" s="12">
        <f>sales_table[[#This Row],[sales after discount]]-sales_table[[#This Row],[COGS]]</f>
        <v>945</v>
      </c>
      <c r="M2996" s="12">
        <f>sales_table[[#This Row],[Sales]]*0.95</f>
        <v>36765</v>
      </c>
      <c r="N2996" s="13">
        <f>(sales_table[[#This Row],[Profit]]/sales_table[[#This Row],[Sales]])</f>
        <v>7.441860465116279E-2</v>
      </c>
    </row>
    <row r="2997" spans="1:14">
      <c r="A2997" s="42">
        <v>41911</v>
      </c>
      <c r="B2997" t="s">
        <v>29</v>
      </c>
      <c r="C2997" t="s">
        <v>30</v>
      </c>
      <c r="D2997" t="s">
        <v>28</v>
      </c>
      <c r="E2997" t="s">
        <v>13</v>
      </c>
      <c r="F2997" s="12">
        <v>17</v>
      </c>
      <c r="G2997" s="12">
        <v>5148</v>
      </c>
      <c r="H2997" s="12">
        <v>5490</v>
      </c>
      <c r="I2997" s="12">
        <v>5832</v>
      </c>
      <c r="J2997" s="12">
        <v>6210</v>
      </c>
      <c r="K2997" s="12">
        <f>sales_table[[#This Row],[Sales]]-sales_table[[#This Row],[COGS]]</f>
        <v>378</v>
      </c>
      <c r="L2997" s="12">
        <f>sales_table[[#This Row],[sales after discount]]-sales_table[[#This Row],[COGS]]</f>
        <v>67.5</v>
      </c>
      <c r="M2997" s="12">
        <f>sales_table[[#This Row],[Sales]]*0.95</f>
        <v>5899.5</v>
      </c>
      <c r="N2997" s="13">
        <f>(sales_table[[#This Row],[Profit]]/sales_table[[#This Row],[Sales]])</f>
        <v>6.0869565217391307E-2</v>
      </c>
    </row>
    <row r="2998" spans="1:14">
      <c r="A2998" s="42">
        <v>41911</v>
      </c>
      <c r="B2998" t="s">
        <v>17</v>
      </c>
      <c r="C2998" t="s">
        <v>18</v>
      </c>
      <c r="D2998" t="s">
        <v>32</v>
      </c>
      <c r="E2998" t="s">
        <v>13</v>
      </c>
      <c r="F2998" s="12">
        <v>20</v>
      </c>
      <c r="G2998" s="12">
        <v>2034</v>
      </c>
      <c r="H2998" s="12">
        <v>2160</v>
      </c>
      <c r="I2998" s="12">
        <v>88650</v>
      </c>
      <c r="J2998" s="12">
        <v>94500</v>
      </c>
      <c r="K2998" s="12">
        <f>sales_table[[#This Row],[Sales]]-sales_table[[#This Row],[COGS]]</f>
        <v>5850</v>
      </c>
      <c r="L2998" s="12">
        <f>sales_table[[#This Row],[sales after discount]]-sales_table[[#This Row],[COGS]]</f>
        <v>1125</v>
      </c>
      <c r="M2998" s="12">
        <f>sales_table[[#This Row],[Sales]]*0.95</f>
        <v>89775</v>
      </c>
      <c r="N2998" s="13">
        <f>(sales_table[[#This Row],[Profit]]/sales_table[[#This Row],[Sales]])</f>
        <v>6.1904761904761907E-2</v>
      </c>
    </row>
    <row r="2999" spans="1:14">
      <c r="A2999" s="42">
        <v>41911</v>
      </c>
      <c r="B2999" t="s">
        <v>31</v>
      </c>
      <c r="C2999" t="s">
        <v>30</v>
      </c>
      <c r="D2999" t="s">
        <v>38</v>
      </c>
      <c r="E2999" t="s">
        <v>13</v>
      </c>
      <c r="F2999" s="12">
        <v>5</v>
      </c>
      <c r="G2999" s="12">
        <v>2196</v>
      </c>
      <c r="H2999" s="12">
        <v>2340</v>
      </c>
      <c r="I2999" s="12">
        <v>63828</v>
      </c>
      <c r="J2999" s="12">
        <v>68040</v>
      </c>
      <c r="K2999" s="12">
        <f>sales_table[[#This Row],[Sales]]-sales_table[[#This Row],[COGS]]</f>
        <v>4212</v>
      </c>
      <c r="L2999" s="12">
        <f>sales_table[[#This Row],[sales after discount]]-sales_table[[#This Row],[COGS]]</f>
        <v>810</v>
      </c>
      <c r="M2999" s="12">
        <f>sales_table[[#This Row],[Sales]]*0.95</f>
        <v>64638</v>
      </c>
      <c r="N2999" s="13">
        <f>(sales_table[[#This Row],[Profit]]/sales_table[[#This Row],[Sales]])</f>
        <v>6.1904761904761907E-2</v>
      </c>
    </row>
    <row r="3000" spans="1:14">
      <c r="A3000" s="42">
        <v>41912</v>
      </c>
      <c r="B3000" t="s">
        <v>10</v>
      </c>
      <c r="C3000" t="s">
        <v>11</v>
      </c>
      <c r="D3000" t="s">
        <v>35</v>
      </c>
      <c r="E3000" t="s">
        <v>13</v>
      </c>
      <c r="F3000" s="12">
        <v>14</v>
      </c>
      <c r="G3000" s="12">
        <v>3546</v>
      </c>
      <c r="H3000" s="12">
        <v>3780</v>
      </c>
      <c r="I3000" s="12">
        <v>82368</v>
      </c>
      <c r="J3000" s="12">
        <v>87840</v>
      </c>
      <c r="K3000" s="12">
        <f>sales_table[[#This Row],[Sales]]-sales_table[[#This Row],[COGS]]</f>
        <v>5472</v>
      </c>
      <c r="L3000" s="12">
        <f>sales_table[[#This Row],[sales after discount]]-sales_table[[#This Row],[COGS]]</f>
        <v>1080</v>
      </c>
      <c r="M3000" s="12">
        <f>sales_table[[#This Row],[Sales]]*0.95</f>
        <v>83448</v>
      </c>
      <c r="N3000" s="13">
        <f>(sales_table[[#This Row],[Profit]]/sales_table[[#This Row],[Sales]])</f>
        <v>6.2295081967213117E-2</v>
      </c>
    </row>
    <row r="3001" spans="1:14">
      <c r="A3001" s="42">
        <v>41912</v>
      </c>
      <c r="B3001" t="s">
        <v>27</v>
      </c>
      <c r="C3001" t="s">
        <v>23</v>
      </c>
      <c r="D3001" t="s">
        <v>33</v>
      </c>
      <c r="E3001" t="s">
        <v>13</v>
      </c>
      <c r="F3001" s="12">
        <v>6</v>
      </c>
      <c r="G3001" s="12">
        <v>3546</v>
      </c>
      <c r="H3001" s="12">
        <v>3780</v>
      </c>
      <c r="I3001" s="12">
        <v>3978</v>
      </c>
      <c r="J3001" s="12">
        <v>4230</v>
      </c>
      <c r="K3001" s="12">
        <f>sales_table[[#This Row],[Sales]]-sales_table[[#This Row],[COGS]]</f>
        <v>252</v>
      </c>
      <c r="L3001" s="12">
        <f>sales_table[[#This Row],[sales after discount]]-sales_table[[#This Row],[COGS]]</f>
        <v>40.5</v>
      </c>
      <c r="M3001" s="12">
        <f>sales_table[[#This Row],[Sales]]*0.95</f>
        <v>4018.5</v>
      </c>
      <c r="N3001" s="13">
        <f>(sales_table[[#This Row],[Profit]]/sales_table[[#This Row],[Sales]])</f>
        <v>5.9574468085106386E-2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BE74-80B5-47D8-918E-1849EA07EE1C}">
  <sheetPr>
    <tabColor theme="9" tint="-0.249977111117893"/>
  </sheetPr>
  <dimension ref="A3:N72"/>
  <sheetViews>
    <sheetView topLeftCell="D1" workbookViewId="0">
      <selection activeCell="L3" sqref="L3:M7"/>
    </sheetView>
  </sheetViews>
  <sheetFormatPr defaultRowHeight="14.4"/>
  <cols>
    <col min="1" max="1" width="17.7890625" bestFit="1" customWidth="1"/>
    <col min="2" max="2" width="11.3125" bestFit="1" customWidth="1"/>
    <col min="3" max="3" width="23.20703125" bestFit="1" customWidth="1"/>
    <col min="4" max="4" width="10.3671875" bestFit="1" customWidth="1"/>
    <col min="5" max="5" width="11.3125" bestFit="1" customWidth="1"/>
    <col min="6" max="6" width="14.05078125" bestFit="1" customWidth="1"/>
    <col min="7" max="7" width="10.20703125" bestFit="1" customWidth="1"/>
    <col min="8" max="9" width="8.68359375" bestFit="1" customWidth="1"/>
    <col min="10" max="10" width="10.734375" bestFit="1" customWidth="1"/>
    <col min="11" max="12" width="10.20703125" bestFit="1" customWidth="1"/>
    <col min="13" max="13" width="10.83984375" bestFit="1" customWidth="1"/>
    <col min="14" max="14" width="11.3125" bestFit="1" customWidth="1"/>
    <col min="15" max="15" width="11.47265625" bestFit="1" customWidth="1"/>
    <col min="16" max="16" width="7.68359375" bestFit="1" customWidth="1"/>
    <col min="17" max="17" width="15.41796875" bestFit="1" customWidth="1"/>
    <col min="18" max="18" width="15.89453125" bestFit="1" customWidth="1"/>
    <col min="19" max="19" width="14.3125" bestFit="1" customWidth="1"/>
    <col min="20" max="22" width="8.68359375" bestFit="1" customWidth="1"/>
    <col min="23" max="23" width="11.3125" bestFit="1" customWidth="1"/>
    <col min="24" max="24" width="6.68359375" bestFit="1" customWidth="1"/>
    <col min="25" max="27" width="7.68359375" bestFit="1" customWidth="1"/>
    <col min="28" max="28" width="8.89453125" bestFit="1" customWidth="1"/>
    <col min="29" max="29" width="14.3125" bestFit="1" customWidth="1"/>
    <col min="30" max="30" width="6.68359375" bestFit="1" customWidth="1"/>
    <col min="31" max="31" width="8.41796875" bestFit="1" customWidth="1"/>
    <col min="32" max="32" width="7.68359375" bestFit="1" customWidth="1"/>
    <col min="33" max="33" width="15.41796875" bestFit="1" customWidth="1"/>
    <col min="34" max="34" width="15.89453125" bestFit="1" customWidth="1"/>
  </cols>
  <sheetData>
    <row r="3" spans="1:14">
      <c r="A3" s="43" t="s">
        <v>60</v>
      </c>
      <c r="B3" t="s">
        <v>1388</v>
      </c>
      <c r="D3" s="43" t="s">
        <v>60</v>
      </c>
      <c r="E3" t="s">
        <v>1387</v>
      </c>
      <c r="G3" s="43" t="s">
        <v>60</v>
      </c>
      <c r="H3" t="s">
        <v>1389</v>
      </c>
      <c r="L3" s="43" t="s">
        <v>60</v>
      </c>
      <c r="M3" t="s">
        <v>1393</v>
      </c>
      <c r="N3" t="s">
        <v>1387</v>
      </c>
    </row>
    <row r="4" spans="1:14">
      <c r="A4" s="44" t="s">
        <v>11</v>
      </c>
      <c r="B4" s="74">
        <v>3473.5856905158071</v>
      </c>
      <c r="D4" s="44" t="s">
        <v>25</v>
      </c>
      <c r="E4" s="74">
        <v>1915218</v>
      </c>
      <c r="G4" s="44" t="s">
        <v>11</v>
      </c>
      <c r="H4" s="74">
        <v>467975.85</v>
      </c>
      <c r="L4" s="44" t="s">
        <v>14</v>
      </c>
      <c r="M4" s="74">
        <v>15606990</v>
      </c>
      <c r="N4" s="74">
        <v>997830</v>
      </c>
    </row>
    <row r="5" spans="1:14">
      <c r="A5" s="44" t="s">
        <v>23</v>
      </c>
      <c r="B5" s="74">
        <v>3565.304777594728</v>
      </c>
      <c r="D5" s="44" t="s">
        <v>30</v>
      </c>
      <c r="E5" s="74">
        <v>2023722</v>
      </c>
      <c r="G5" s="45" t="s">
        <v>14</v>
      </c>
      <c r="H5" s="74">
        <v>217480.5</v>
      </c>
      <c r="L5" s="44" t="s">
        <v>34</v>
      </c>
      <c r="M5" s="74">
        <v>15088500</v>
      </c>
      <c r="N5" s="74">
        <v>965772</v>
      </c>
    </row>
    <row r="6" spans="1:14">
      <c r="A6" s="44" t="s">
        <v>18</v>
      </c>
      <c r="B6" s="74">
        <v>3388.3887973640858</v>
      </c>
      <c r="D6" s="44" t="s">
        <v>18</v>
      </c>
      <c r="E6" s="74">
        <v>2056752</v>
      </c>
      <c r="G6" s="45" t="s">
        <v>10</v>
      </c>
      <c r="H6" s="74">
        <v>250495.35</v>
      </c>
      <c r="L6" s="44" t="s">
        <v>29</v>
      </c>
      <c r="M6" s="74">
        <v>15751710</v>
      </c>
      <c r="N6" s="74">
        <v>1008450</v>
      </c>
    </row>
    <row r="7" spans="1:14">
      <c r="A7" s="44" t="s">
        <v>30</v>
      </c>
      <c r="B7" s="74">
        <v>3389.8190954773868</v>
      </c>
      <c r="D7" s="44" t="s">
        <v>11</v>
      </c>
      <c r="E7" s="74">
        <v>2087625</v>
      </c>
      <c r="G7" s="44" t="s">
        <v>23</v>
      </c>
      <c r="H7" s="74">
        <v>466069.5</v>
      </c>
      <c r="L7" s="44" t="s">
        <v>31</v>
      </c>
      <c r="M7" s="74">
        <v>15953760</v>
      </c>
      <c r="N7" s="74">
        <v>1015272</v>
      </c>
    </row>
    <row r="8" spans="1:14">
      <c r="A8" s="44" t="s">
        <v>25</v>
      </c>
      <c r="B8" s="74">
        <v>3257.1734693877552</v>
      </c>
      <c r="D8" s="44" t="s">
        <v>23</v>
      </c>
      <c r="E8" s="74">
        <v>2164140</v>
      </c>
      <c r="G8" s="45" t="s">
        <v>22</v>
      </c>
      <c r="H8" s="74">
        <v>217147.5</v>
      </c>
      <c r="L8" s="44" t="s">
        <v>22</v>
      </c>
      <c r="M8" s="74">
        <v>16228530</v>
      </c>
      <c r="N8" s="74">
        <v>1028574</v>
      </c>
    </row>
    <row r="9" spans="1:14">
      <c r="A9" s="44" t="s">
        <v>1386</v>
      </c>
      <c r="B9" s="74">
        <v>3415.819</v>
      </c>
      <c r="D9" s="44" t="s">
        <v>1386</v>
      </c>
      <c r="E9" s="74">
        <v>10247457</v>
      </c>
      <c r="G9" s="45" t="s">
        <v>27</v>
      </c>
      <c r="H9" s="74">
        <v>248922</v>
      </c>
      <c r="L9" s="44" t="s">
        <v>20</v>
      </c>
      <c r="M9" s="74">
        <v>15999210</v>
      </c>
      <c r="N9" s="74">
        <v>1035432</v>
      </c>
    </row>
    <row r="10" spans="1:14">
      <c r="G10" s="44" t="s">
        <v>18</v>
      </c>
      <c r="H10" s="74">
        <v>458136</v>
      </c>
      <c r="L10" s="44" t="s">
        <v>10</v>
      </c>
      <c r="M10" s="74">
        <v>16785993</v>
      </c>
      <c r="N10" s="74">
        <v>1089795</v>
      </c>
    </row>
    <row r="11" spans="1:14">
      <c r="G11" s="45" t="s">
        <v>20</v>
      </c>
      <c r="H11" s="74">
        <v>235471.5</v>
      </c>
      <c r="L11" s="44" t="s">
        <v>24</v>
      </c>
      <c r="M11" s="74">
        <v>14953230</v>
      </c>
      <c r="N11" s="74">
        <v>949446</v>
      </c>
    </row>
    <row r="12" spans="1:14">
      <c r="G12" s="45" t="s">
        <v>17</v>
      </c>
      <c r="H12" s="74">
        <v>222664.5</v>
      </c>
      <c r="L12" s="44" t="s">
        <v>27</v>
      </c>
      <c r="M12" s="74">
        <v>17732880</v>
      </c>
      <c r="N12" s="74">
        <v>1135566</v>
      </c>
    </row>
    <row r="13" spans="1:14">
      <c r="A13" t="s">
        <v>1387</v>
      </c>
      <c r="B13" t="s">
        <v>1392</v>
      </c>
      <c r="C13" t="s">
        <v>1393</v>
      </c>
      <c r="G13" s="44" t="s">
        <v>30</v>
      </c>
      <c r="H13" s="74">
        <v>438448.5</v>
      </c>
      <c r="L13" s="44" t="s">
        <v>17</v>
      </c>
      <c r="M13" s="74">
        <v>15973110</v>
      </c>
      <c r="N13" s="74">
        <v>1021320</v>
      </c>
    </row>
    <row r="14" spans="1:14">
      <c r="A14" s="48">
        <v>10247457</v>
      </c>
      <c r="B14" s="48">
        <v>43608</v>
      </c>
      <c r="C14" s="48">
        <v>160073913</v>
      </c>
      <c r="G14" s="45" t="s">
        <v>29</v>
      </c>
      <c r="H14" s="74">
        <v>220864.5</v>
      </c>
      <c r="L14" s="44" t="s">
        <v>1386</v>
      </c>
      <c r="M14" s="74">
        <v>160073913</v>
      </c>
      <c r="N14" s="74">
        <v>10247457</v>
      </c>
    </row>
    <row r="15" spans="1:14">
      <c r="G15" s="45" t="s">
        <v>31</v>
      </c>
      <c r="H15" s="74">
        <v>217584</v>
      </c>
    </row>
    <row r="16" spans="1:14">
      <c r="A16" s="76">
        <f>GETPIVOTDATA("Sum of Profit",$A$13)/GETPIVOTDATA("Sum of Sales",$A$13)</f>
        <v>6.4017033181415384E-2</v>
      </c>
      <c r="G16" s="44" t="s">
        <v>25</v>
      </c>
      <c r="H16" s="74">
        <v>413131.5</v>
      </c>
    </row>
    <row r="17" spans="1:8">
      <c r="G17" s="45" t="s">
        <v>34</v>
      </c>
      <c r="H17" s="74">
        <v>211347</v>
      </c>
    </row>
    <row r="18" spans="1:8">
      <c r="G18" s="45" t="s">
        <v>24</v>
      </c>
      <c r="H18" s="74">
        <v>201784.5</v>
      </c>
    </row>
    <row r="19" spans="1:8">
      <c r="G19" s="44" t="s">
        <v>1386</v>
      </c>
      <c r="H19" s="74">
        <v>2243761.35</v>
      </c>
    </row>
    <row r="21" spans="1:8">
      <c r="A21" s="43" t="s">
        <v>1387</v>
      </c>
      <c r="B21" s="43" t="s">
        <v>1391</v>
      </c>
    </row>
    <row r="22" spans="1:8">
      <c r="A22" s="43" t="s">
        <v>1390</v>
      </c>
      <c r="B22" t="s">
        <v>11</v>
      </c>
      <c r="C22" t="s">
        <v>23</v>
      </c>
      <c r="D22" t="s">
        <v>18</v>
      </c>
      <c r="E22" t="s">
        <v>30</v>
      </c>
      <c r="F22" t="s">
        <v>25</v>
      </c>
      <c r="G22" t="s">
        <v>1386</v>
      </c>
    </row>
    <row r="23" spans="1:8">
      <c r="A23" s="44" t="s">
        <v>13</v>
      </c>
      <c r="B23" s="74">
        <v>1527357</v>
      </c>
      <c r="C23" s="74">
        <v>1588698</v>
      </c>
      <c r="D23" s="74">
        <v>1408104</v>
      </c>
      <c r="E23" s="74">
        <v>1492794</v>
      </c>
      <c r="F23" s="74">
        <v>1401228</v>
      </c>
      <c r="G23" s="74">
        <v>7418181</v>
      </c>
    </row>
    <row r="24" spans="1:8">
      <c r="A24" s="44" t="s">
        <v>16</v>
      </c>
      <c r="B24" s="74">
        <v>560268</v>
      </c>
      <c r="C24" s="74">
        <v>575442</v>
      </c>
      <c r="D24" s="74">
        <v>648648</v>
      </c>
      <c r="E24" s="74">
        <v>530928</v>
      </c>
      <c r="F24" s="74">
        <v>513990</v>
      </c>
      <c r="G24" s="74">
        <v>2829276</v>
      </c>
    </row>
    <row r="25" spans="1:8">
      <c r="A25" s="44" t="s">
        <v>1386</v>
      </c>
      <c r="B25" s="74">
        <v>2087625</v>
      </c>
      <c r="C25" s="74">
        <v>2164140</v>
      </c>
      <c r="D25" s="74">
        <v>2056752</v>
      </c>
      <c r="E25" s="74">
        <v>2023722</v>
      </c>
      <c r="F25" s="74">
        <v>1915218</v>
      </c>
      <c r="G25" s="74">
        <v>10247457</v>
      </c>
    </row>
    <row r="27" spans="1:8">
      <c r="A27" s="74" t="e" vm="1">
        <v>#VALUE!</v>
      </c>
      <c r="D27" s="43" t="s">
        <v>60</v>
      </c>
      <c r="E27" t="s">
        <v>1409</v>
      </c>
    </row>
    <row r="28" spans="1:8">
      <c r="D28" s="44" t="s">
        <v>34</v>
      </c>
      <c r="E28" s="75">
        <v>17.508858876369001</v>
      </c>
    </row>
    <row r="29" spans="1:8">
      <c r="D29" s="44" t="s">
        <v>22</v>
      </c>
      <c r="E29" s="75">
        <v>17.930587662569788</v>
      </c>
    </row>
    <row r="30" spans="1:8">
      <c r="D30" s="44" t="s">
        <v>29</v>
      </c>
      <c r="E30" s="75">
        <v>18.849935542441678</v>
      </c>
    </row>
    <row r="31" spans="1:8">
      <c r="D31" s="44" t="s">
        <v>31</v>
      </c>
      <c r="E31" s="75">
        <v>18.862696368070569</v>
      </c>
    </row>
    <row r="32" spans="1:8">
      <c r="D32" s="44" t="s">
        <v>14</v>
      </c>
      <c r="E32" s="75">
        <v>18.982331738907963</v>
      </c>
    </row>
    <row r="33" spans="1:8">
      <c r="D33" s="44" t="s">
        <v>20</v>
      </c>
      <c r="E33" s="75">
        <v>19.150364556364469</v>
      </c>
    </row>
    <row r="34" spans="1:8">
      <c r="D34" s="44" t="s">
        <v>17</v>
      </c>
      <c r="E34" s="75">
        <v>19.462070968029064</v>
      </c>
    </row>
    <row r="35" spans="1:8">
      <c r="D35" s="44" t="s">
        <v>10</v>
      </c>
      <c r="E35" s="75">
        <v>19.480624745854687</v>
      </c>
    </row>
    <row r="36" spans="1:8">
      <c r="D36" s="44" t="s">
        <v>24</v>
      </c>
      <c r="E36" s="75">
        <v>19.560262598949649</v>
      </c>
      <c r="F36" s="43" t="s">
        <v>60</v>
      </c>
      <c r="G36" t="s">
        <v>1393</v>
      </c>
      <c r="H36" t="s">
        <v>1387</v>
      </c>
    </row>
    <row r="37" spans="1:8">
      <c r="D37" s="44" t="s">
        <v>27</v>
      </c>
      <c r="E37" s="75">
        <v>20.347306851295095</v>
      </c>
      <c r="F37" s="44" t="s">
        <v>13</v>
      </c>
      <c r="G37" s="74">
        <v>57308940</v>
      </c>
      <c r="H37" s="74">
        <v>3470868</v>
      </c>
    </row>
    <row r="38" spans="1:8">
      <c r="D38" s="44" t="s">
        <v>1386</v>
      </c>
      <c r="E38" s="75">
        <v>190.13503990885195</v>
      </c>
      <c r="F38" s="45" t="s">
        <v>37</v>
      </c>
      <c r="G38" s="74">
        <v>9978840</v>
      </c>
      <c r="H38" s="74">
        <v>602496</v>
      </c>
    </row>
    <row r="39" spans="1:8">
      <c r="F39" s="45" t="s">
        <v>35</v>
      </c>
      <c r="G39" s="74">
        <v>13186980</v>
      </c>
      <c r="H39" s="74">
        <v>821484</v>
      </c>
    </row>
    <row r="40" spans="1:8">
      <c r="F40" s="45" t="s">
        <v>28</v>
      </c>
      <c r="G40" s="74">
        <v>13724100</v>
      </c>
      <c r="H40" s="74">
        <v>835380</v>
      </c>
    </row>
    <row r="41" spans="1:8">
      <c r="F41" s="45" t="s">
        <v>39</v>
      </c>
      <c r="G41" s="74">
        <v>10224720</v>
      </c>
      <c r="H41" s="74">
        <v>604188</v>
      </c>
    </row>
    <row r="42" spans="1:8">
      <c r="F42" s="45" t="s">
        <v>19</v>
      </c>
      <c r="G42" s="74">
        <v>10194300</v>
      </c>
      <c r="H42" s="74">
        <v>607320</v>
      </c>
    </row>
    <row r="43" spans="1:8">
      <c r="F43" s="44" t="s">
        <v>16</v>
      </c>
      <c r="G43" s="74">
        <v>38558700</v>
      </c>
      <c r="H43" s="74">
        <v>2829276</v>
      </c>
    </row>
    <row r="44" spans="1:8">
      <c r="F44" s="45" t="s">
        <v>42</v>
      </c>
      <c r="G44" s="74">
        <v>18030600</v>
      </c>
      <c r="H44" s="74">
        <v>1322244</v>
      </c>
    </row>
    <row r="45" spans="1:8">
      <c r="F45" s="45" t="s">
        <v>15</v>
      </c>
      <c r="G45" s="74">
        <v>10596060</v>
      </c>
      <c r="H45" s="74">
        <v>788544</v>
      </c>
    </row>
    <row r="46" spans="1:8">
      <c r="A46" s="43" t="s">
        <v>60</v>
      </c>
      <c r="B46" t="s">
        <v>1393</v>
      </c>
      <c r="F46" s="45" t="s">
        <v>40</v>
      </c>
      <c r="G46" s="74">
        <v>9932040</v>
      </c>
      <c r="H46" s="74">
        <v>718488</v>
      </c>
    </row>
    <row r="47" spans="1:8">
      <c r="A47" s="44" t="s">
        <v>42</v>
      </c>
      <c r="B47" s="74">
        <v>18030600</v>
      </c>
      <c r="F47" s="44" t="s">
        <v>1386</v>
      </c>
      <c r="G47" s="74">
        <v>95867640</v>
      </c>
      <c r="H47" s="74">
        <v>6300144</v>
      </c>
    </row>
    <row r="48" spans="1:8">
      <c r="A48" s="44" t="s">
        <v>28</v>
      </c>
      <c r="B48" s="74">
        <v>13724100</v>
      </c>
    </row>
    <row r="49" spans="1:13">
      <c r="A49" s="44" t="s">
        <v>35</v>
      </c>
      <c r="B49" s="74">
        <v>13186980</v>
      </c>
    </row>
    <row r="50" spans="1:13">
      <c r="A50" s="44" t="s">
        <v>15</v>
      </c>
      <c r="B50" s="74">
        <v>10596060</v>
      </c>
    </row>
    <row r="51" spans="1:13">
      <c r="A51" s="44" t="s">
        <v>39</v>
      </c>
      <c r="B51" s="74">
        <v>10224720</v>
      </c>
    </row>
    <row r="52" spans="1:13">
      <c r="A52" s="44" t="s">
        <v>1386</v>
      </c>
      <c r="B52" s="74">
        <v>65762460</v>
      </c>
    </row>
    <row r="56" spans="1:13">
      <c r="A56" s="43" t="s">
        <v>60</v>
      </c>
      <c r="B56" t="s">
        <v>1387</v>
      </c>
      <c r="C56" t="s">
        <v>1389</v>
      </c>
      <c r="E56" s="43" t="s">
        <v>60</v>
      </c>
      <c r="F56" t="s">
        <v>1405</v>
      </c>
    </row>
    <row r="57" spans="1:13">
      <c r="A57" s="44" t="s">
        <v>11</v>
      </c>
      <c r="B57" s="74">
        <v>2087625</v>
      </c>
      <c r="C57" s="74">
        <v>467975.85</v>
      </c>
      <c r="E57" s="44" t="s">
        <v>13</v>
      </c>
      <c r="F57" s="74">
        <v>49537.388096208721</v>
      </c>
    </row>
    <row r="58" spans="1:13">
      <c r="A58" s="45" t="s">
        <v>14</v>
      </c>
      <c r="B58" s="74">
        <v>997830</v>
      </c>
      <c r="C58" s="74">
        <v>217480.5</v>
      </c>
      <c r="E58" s="44" t="s">
        <v>16</v>
      </c>
      <c r="F58" s="74">
        <v>70491.224862888484</v>
      </c>
    </row>
    <row r="59" spans="1:13">
      <c r="A59" s="45" t="s">
        <v>10</v>
      </c>
      <c r="B59" s="74">
        <v>1089795</v>
      </c>
      <c r="C59" s="74">
        <v>250495.35</v>
      </c>
      <c r="E59" s="44" t="s">
        <v>1386</v>
      </c>
      <c r="F59" s="74">
        <v>53357.970999999998</v>
      </c>
    </row>
    <row r="60" spans="1:13">
      <c r="A60" s="44" t="s">
        <v>23</v>
      </c>
      <c r="B60" s="74">
        <v>2164140</v>
      </c>
      <c r="C60" s="74">
        <v>466069.5</v>
      </c>
      <c r="L60" s="43" t="s">
        <v>60</v>
      </c>
      <c r="M60" t="s">
        <v>1393</v>
      </c>
    </row>
    <row r="61" spans="1:13">
      <c r="A61" s="45" t="s">
        <v>22</v>
      </c>
      <c r="B61" s="74">
        <v>1028574</v>
      </c>
      <c r="C61" s="74">
        <v>217147.5</v>
      </c>
      <c r="L61" s="44" t="s">
        <v>1394</v>
      </c>
      <c r="M61" s="74">
        <v>59015523</v>
      </c>
    </row>
    <row r="62" spans="1:13">
      <c r="A62" s="45" t="s">
        <v>27</v>
      </c>
      <c r="B62" s="74">
        <v>1135566</v>
      </c>
      <c r="C62" s="74">
        <v>248922</v>
      </c>
      <c r="L62" s="44" t="s">
        <v>1395</v>
      </c>
      <c r="M62" s="74">
        <v>58545540</v>
      </c>
    </row>
    <row r="63" spans="1:13">
      <c r="A63" s="44" t="s">
        <v>18</v>
      </c>
      <c r="B63" s="74">
        <v>2056752</v>
      </c>
      <c r="C63" s="74">
        <v>458136</v>
      </c>
      <c r="E63" s="43" t="s">
        <v>1393</v>
      </c>
      <c r="F63" s="43" t="s">
        <v>1406</v>
      </c>
      <c r="L63" s="44" t="s">
        <v>1396</v>
      </c>
      <c r="M63" s="74">
        <v>42512850</v>
      </c>
    </row>
    <row r="64" spans="1:13">
      <c r="A64" s="45" t="s">
        <v>20</v>
      </c>
      <c r="B64" s="74">
        <v>1035432</v>
      </c>
      <c r="C64" s="74">
        <v>235471.5</v>
      </c>
      <c r="E64" s="43" t="s">
        <v>60</v>
      </c>
      <c r="F64" t="s">
        <v>11</v>
      </c>
      <c r="G64" t="s">
        <v>23</v>
      </c>
      <c r="H64" t="s">
        <v>18</v>
      </c>
      <c r="I64" t="s">
        <v>30</v>
      </c>
      <c r="J64" t="s">
        <v>25</v>
      </c>
      <c r="K64" t="s">
        <v>1386</v>
      </c>
      <c r="L64" s="44" t="s">
        <v>1386</v>
      </c>
      <c r="M64" s="74">
        <v>160073913</v>
      </c>
    </row>
    <row r="65" spans="1:11">
      <c r="A65" s="45" t="s">
        <v>17</v>
      </c>
      <c r="B65" s="74">
        <v>1021320</v>
      </c>
      <c r="C65" s="74">
        <v>222664.5</v>
      </c>
      <c r="E65" s="44" t="s">
        <v>1397</v>
      </c>
      <c r="F65" s="74">
        <v>8936373</v>
      </c>
      <c r="G65" s="74">
        <v>8578170</v>
      </c>
      <c r="H65" s="74">
        <v>8235090</v>
      </c>
      <c r="I65" s="74">
        <v>7507710</v>
      </c>
      <c r="J65" s="74">
        <v>7626600</v>
      </c>
      <c r="K65" s="74">
        <v>40883943</v>
      </c>
    </row>
    <row r="66" spans="1:11">
      <c r="A66" s="44" t="s">
        <v>30</v>
      </c>
      <c r="B66" s="74">
        <v>2023722</v>
      </c>
      <c r="C66" s="74">
        <v>438448.5</v>
      </c>
      <c r="E66" s="44" t="s">
        <v>1398</v>
      </c>
      <c r="F66" s="74">
        <v>9866610</v>
      </c>
      <c r="G66" s="74">
        <v>9390150</v>
      </c>
      <c r="H66" s="74">
        <v>8912610</v>
      </c>
      <c r="I66" s="74">
        <v>8365680</v>
      </c>
      <c r="J66" s="74">
        <v>7637490</v>
      </c>
      <c r="K66" s="74">
        <v>44172540</v>
      </c>
    </row>
    <row r="67" spans="1:11">
      <c r="A67" s="45" t="s">
        <v>29</v>
      </c>
      <c r="B67" s="74">
        <v>1008450</v>
      </c>
      <c r="C67" s="74">
        <v>220864.5</v>
      </c>
      <c r="E67" s="44" t="s">
        <v>1399</v>
      </c>
      <c r="F67" s="74">
        <v>8043750</v>
      </c>
      <c r="G67" s="74">
        <v>9204480</v>
      </c>
      <c r="H67" s="74">
        <v>8747820</v>
      </c>
      <c r="I67" s="74">
        <v>8914410</v>
      </c>
      <c r="J67" s="74">
        <v>8464410</v>
      </c>
      <c r="K67" s="74">
        <v>43374870</v>
      </c>
    </row>
    <row r="68" spans="1:11">
      <c r="A68" s="45" t="s">
        <v>31</v>
      </c>
      <c r="B68" s="74">
        <v>1015272</v>
      </c>
      <c r="C68" s="74">
        <v>217584</v>
      </c>
      <c r="E68" s="44" t="s">
        <v>1400</v>
      </c>
      <c r="F68" s="74">
        <v>5546250</v>
      </c>
      <c r="G68" s="74">
        <v>6788610</v>
      </c>
      <c r="H68" s="74">
        <v>6076800</v>
      </c>
      <c r="I68" s="74">
        <v>6917670</v>
      </c>
      <c r="J68" s="74">
        <v>6313230</v>
      </c>
      <c r="K68" s="74">
        <v>31642560</v>
      </c>
    </row>
    <row r="69" spans="1:11">
      <c r="A69" s="44" t="s">
        <v>25</v>
      </c>
      <c r="B69" s="74">
        <v>1915218</v>
      </c>
      <c r="C69" s="74">
        <v>413131.5</v>
      </c>
      <c r="E69" s="44" t="s">
        <v>1386</v>
      </c>
      <c r="F69" s="74">
        <v>32392983</v>
      </c>
      <c r="G69" s="74">
        <v>33961410</v>
      </c>
      <c r="H69" s="74">
        <v>31972320</v>
      </c>
      <c r="I69" s="74">
        <v>31705470</v>
      </c>
      <c r="J69" s="74">
        <v>30041730</v>
      </c>
      <c r="K69" s="74">
        <v>160073913</v>
      </c>
    </row>
    <row r="70" spans="1:11">
      <c r="A70" s="45" t="s">
        <v>34</v>
      </c>
      <c r="B70" s="74">
        <v>965772</v>
      </c>
      <c r="C70" s="74">
        <v>211347</v>
      </c>
    </row>
    <row r="71" spans="1:11">
      <c r="A71" s="45" t="s">
        <v>24</v>
      </c>
      <c r="B71" s="74">
        <v>949446</v>
      </c>
      <c r="C71" s="74">
        <v>201784.5</v>
      </c>
    </row>
    <row r="72" spans="1:11">
      <c r="A72" s="44" t="s">
        <v>1386</v>
      </c>
      <c r="B72" s="74">
        <v>10247457</v>
      </c>
      <c r="C72" s="74">
        <v>2243761.35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B9B8-A827-4ADA-8D39-C472E8A305F8}">
  <sheetPr>
    <tabColor theme="9"/>
  </sheetPr>
  <dimension ref="E6:V14"/>
  <sheetViews>
    <sheetView showGridLines="0" tabSelected="1" topLeftCell="A4" zoomScale="70" zoomScaleNormal="70" workbookViewId="0">
      <selection activeCell="S22" sqref="S22"/>
    </sheetView>
  </sheetViews>
  <sheetFormatPr defaultRowHeight="14.4"/>
  <sheetData>
    <row r="6" spans="5:22" ht="18.3">
      <c r="E6" s="46"/>
      <c r="H6" s="47" t="s">
        <v>1401</v>
      </c>
      <c r="J6" s="73" t="s">
        <v>1402</v>
      </c>
      <c r="K6" s="73"/>
    </row>
    <row r="14" spans="5:22">
      <c r="V14" s="77"/>
    </row>
  </sheetData>
  <mergeCells count="1">
    <mergeCell ref="J6:K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Info</vt:lpstr>
      <vt:lpstr>Data-1</vt:lpstr>
      <vt:lpstr>Code</vt:lpstr>
      <vt:lpstr>Sales</vt:lpstr>
      <vt:lpstr>Sales table</vt:lpstr>
      <vt:lpstr>PVT</vt:lpstr>
      <vt:lpstr>Dashboards</vt:lpstr>
      <vt:lpstr>Info!Print_Area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Ismail</dc:creator>
  <cp:lastModifiedBy>areej fathy</cp:lastModifiedBy>
  <cp:lastPrinted>2023-08-22T18:51:38Z</cp:lastPrinted>
  <dcterms:created xsi:type="dcterms:W3CDTF">2023-08-22T18:03:07Z</dcterms:created>
  <dcterms:modified xsi:type="dcterms:W3CDTF">2026-07-16T20:27:05Z</dcterms:modified>
</cp:coreProperties>
</file>